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t Dogra\Desktop\D.S. Assignment\Sep 18\"/>
    </mc:Choice>
  </mc:AlternateContent>
  <xr:revisionPtr revIDLastSave="0" documentId="13_ncr:1_{EFE6202E-F52B-43CA-91EF-4E5EF94926C8}" xr6:coauthVersionLast="47" xr6:coauthVersionMax="47" xr10:uidLastSave="{00000000-0000-0000-0000-000000000000}"/>
  <bookViews>
    <workbookView xWindow="-108" yWindow="-108" windowWidth="23256" windowHeight="12576" xr2:uid="{1A7DEA1E-45CD-411E-9310-491F42DEFA70}"/>
  </bookViews>
  <sheets>
    <sheet name="Sheet1" sheetId="3" r:id="rId1"/>
    <sheet name="Sheet2" sheetId="4" r:id="rId2"/>
    <sheet name="Sheet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9" i="3" l="1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U33" i="3"/>
  <c r="T33" i="3"/>
  <c r="S33" i="3"/>
  <c r="R33" i="3"/>
  <c r="U32" i="3"/>
  <c r="T32" i="3"/>
  <c r="S32" i="3"/>
  <c r="R32" i="3"/>
  <c r="B33" i="3"/>
  <c r="XFD22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B18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B32" i="3"/>
  <c r="T34" i="3" l="1"/>
  <c r="T21" i="3" s="1"/>
  <c r="S34" i="3"/>
  <c r="S21" i="3" s="1"/>
  <c r="Q19" i="3"/>
  <c r="Q34" i="3"/>
  <c r="Q21" i="3" s="1"/>
  <c r="P34" i="3"/>
  <c r="P21" i="3" s="1"/>
  <c r="O34" i="3"/>
  <c r="O21" i="3" s="1"/>
  <c r="O22" i="3" s="1"/>
  <c r="N34" i="3"/>
  <c r="N21" i="3" s="1"/>
  <c r="U34" i="3"/>
  <c r="U21" i="3" s="1"/>
  <c r="R19" i="3"/>
  <c r="R34" i="3"/>
  <c r="R21" i="3" s="1"/>
  <c r="P19" i="3"/>
  <c r="O19" i="3"/>
  <c r="K34" i="3"/>
  <c r="K21" i="3" s="1"/>
  <c r="F19" i="3"/>
  <c r="I19" i="3"/>
  <c r="G19" i="3"/>
  <c r="H19" i="3"/>
  <c r="E19" i="3"/>
  <c r="D19" i="3"/>
  <c r="C34" i="3"/>
  <c r="C21" i="3" s="1"/>
  <c r="K19" i="3"/>
  <c r="S19" i="3"/>
  <c r="T19" i="3"/>
  <c r="L19" i="3"/>
  <c r="C19" i="3"/>
  <c r="J19" i="3"/>
  <c r="N19" i="3"/>
  <c r="U19" i="3"/>
  <c r="M19" i="3"/>
  <c r="B19" i="3"/>
  <c r="M34" i="3"/>
  <c r="M21" i="3" s="1"/>
  <c r="L34" i="3"/>
  <c r="L21" i="3" s="1"/>
  <c r="J34" i="3"/>
  <c r="J21" i="3" s="1"/>
  <c r="H34" i="3"/>
  <c r="H21" i="3" s="1"/>
  <c r="I34" i="3"/>
  <c r="I21" i="3" s="1"/>
  <c r="G34" i="3"/>
  <c r="G21" i="3" s="1"/>
  <c r="F34" i="3"/>
  <c r="F21" i="3" s="1"/>
  <c r="E34" i="3"/>
  <c r="E21" i="3" s="1"/>
  <c r="D34" i="3"/>
  <c r="D21" i="3" s="1"/>
  <c r="B34" i="3"/>
  <c r="B21" i="3" s="1"/>
  <c r="Q22" i="3" l="1"/>
  <c r="R22" i="3"/>
  <c r="P22" i="3"/>
  <c r="T22" i="3"/>
  <c r="S22" i="3"/>
  <c r="F22" i="3"/>
  <c r="U22" i="3"/>
  <c r="N22" i="3"/>
  <c r="H22" i="3"/>
  <c r="I22" i="3"/>
  <c r="J22" i="3"/>
  <c r="M22" i="3"/>
  <c r="K22" i="3"/>
  <c r="L22" i="3"/>
  <c r="G22" i="3"/>
  <c r="C22" i="3"/>
  <c r="E22" i="3"/>
  <c r="D22" i="3"/>
  <c r="B22" i="3"/>
</calcChain>
</file>

<file path=xl/sharedStrings.xml><?xml version="1.0" encoding="utf-8"?>
<sst xmlns="http://schemas.openxmlformats.org/spreadsheetml/2006/main" count="192" uniqueCount="98">
  <si>
    <t>1st Month</t>
  </si>
  <si>
    <t>2nd Month</t>
  </si>
  <si>
    <t>3rd Month</t>
  </si>
  <si>
    <t>Rent</t>
  </si>
  <si>
    <t>Staff</t>
  </si>
  <si>
    <t>Gross Sales</t>
  </si>
  <si>
    <t>Light Bill</t>
  </si>
  <si>
    <t>Gas Bill</t>
  </si>
  <si>
    <t>Cleaning</t>
  </si>
  <si>
    <t>Week 1</t>
  </si>
  <si>
    <t>Miscelleneous</t>
  </si>
  <si>
    <t>Week 2</t>
  </si>
  <si>
    <t>Week 3</t>
  </si>
  <si>
    <t>Week 4</t>
  </si>
  <si>
    <t>4th Month</t>
  </si>
  <si>
    <t>5th Month</t>
  </si>
  <si>
    <t>Net Profit</t>
  </si>
  <si>
    <t>Delivery Expense</t>
  </si>
  <si>
    <t xml:space="preserve">EMI </t>
  </si>
  <si>
    <t>Waste Disposal</t>
  </si>
  <si>
    <t>Water Bill</t>
  </si>
  <si>
    <t>Cold Drinks</t>
  </si>
  <si>
    <t>Average Ratings per week</t>
  </si>
  <si>
    <t>Weather Conditions</t>
  </si>
  <si>
    <t>Average cost for 2 people</t>
  </si>
  <si>
    <t>Net Expenses</t>
  </si>
  <si>
    <t>Raw Material Vegetables</t>
  </si>
  <si>
    <t>Raw Material Meat</t>
  </si>
  <si>
    <t>Average Footfall(Weekdays)</t>
  </si>
  <si>
    <t>Average Footfall(Weekends)</t>
  </si>
  <si>
    <t>Average offline Orders (Takeaways  Weekdays)</t>
  </si>
  <si>
    <t>Average offline Orders (Takeaways  Weekends)</t>
  </si>
  <si>
    <t>Average Direct Online Orders(Weekdays)</t>
  </si>
  <si>
    <t>Average Direct Online Orders (Weekends)</t>
  </si>
  <si>
    <t>Average Online Orders through Zomato/Swiggy (Weekdays)</t>
  </si>
  <si>
    <t>Average Online Orders through Zomato/Swiggy (Weekends)</t>
  </si>
  <si>
    <t>Total Orders Week days</t>
  </si>
  <si>
    <t>Total Orders Weekends</t>
  </si>
  <si>
    <t>Revenue Generated</t>
  </si>
  <si>
    <t>cold</t>
  </si>
  <si>
    <t>hot</t>
  </si>
  <si>
    <t>moderate</t>
  </si>
  <si>
    <t>rain</t>
  </si>
  <si>
    <t>Profit Sharing</t>
  </si>
  <si>
    <t>Resons for good profits in Initial months</t>
  </si>
  <si>
    <t>initial excitement</t>
  </si>
  <si>
    <t>good vegetarian food</t>
  </si>
  <si>
    <t>compedition was less</t>
  </si>
  <si>
    <t>prices of raw material was less</t>
  </si>
  <si>
    <t>foot fall was more</t>
  </si>
  <si>
    <t>takeaway orders were more</t>
  </si>
  <si>
    <t>direct online orders were more</t>
  </si>
  <si>
    <t>orders through online partners were more</t>
  </si>
  <si>
    <t>Pros</t>
  </si>
  <si>
    <t>Cons</t>
  </si>
  <si>
    <t>Profits continuing declining</t>
  </si>
  <si>
    <t>laziness</t>
  </si>
  <si>
    <t>chef was changed</t>
  </si>
  <si>
    <t>compedition increased</t>
  </si>
  <si>
    <t>prices of raw material increased</t>
  </si>
  <si>
    <t>foot fall decreased</t>
  </si>
  <si>
    <t>take away order decreased</t>
  </si>
  <si>
    <t>direct online orders decreased</t>
  </si>
  <si>
    <t>orders through online partners decreased</t>
  </si>
  <si>
    <t>only non vegetarian food reduced groups with mix crowd</t>
  </si>
  <si>
    <t>Increased per person cost after 3 months</t>
  </si>
  <si>
    <t>non availabilty of hard drinks</t>
  </si>
  <si>
    <t>serving only full portions of food / snack option not available or vice-verse</t>
  </si>
  <si>
    <t>Decreased ratings making it less favorable restaurant option</t>
  </si>
  <si>
    <t>cold and rain weather</t>
  </si>
  <si>
    <t>hot weather decreases non vegetarian option</t>
  </si>
  <si>
    <t>water clogging due to heavy rain making it less aesthetic for persons walking in for food</t>
  </si>
  <si>
    <t>only non veg options invites higher cost on electricity bill due to increase refrigeration cost</t>
  </si>
  <si>
    <t>Decrease in revenue during the later week might be due to change in taste as the raw material losses freshness over a period of time</t>
  </si>
  <si>
    <t>staff crunch during the peak hours might lead to unsatisfied customer</t>
  </si>
  <si>
    <t>more time to deliver</t>
  </si>
  <si>
    <t>less cleaniness over a period of time</t>
  </si>
  <si>
    <t>cash only option</t>
  </si>
  <si>
    <t>inconsistent food and service</t>
  </si>
  <si>
    <t>higher staff turnover rate</t>
  </si>
  <si>
    <t>spending less on marketing after a good start. Out of sight is out of mind</t>
  </si>
  <si>
    <t>change in Clientele</t>
  </si>
  <si>
    <t>higher food wastage</t>
  </si>
  <si>
    <t>no loyalty program. Less repeat customers</t>
  </si>
  <si>
    <t>change in ambiance</t>
  </si>
  <si>
    <t>health and hygiene</t>
  </si>
  <si>
    <t>great marketing and online presence</t>
  </si>
  <si>
    <t>taking care of stock</t>
  </si>
  <si>
    <t>poor customer experience</t>
  </si>
  <si>
    <t>less adaptability</t>
  </si>
  <si>
    <t>ineffective menu prices and blindly placing raw material orders</t>
  </si>
  <si>
    <t>poor inventory management</t>
  </si>
  <si>
    <t>not keeping waste log</t>
  </si>
  <si>
    <t>less skilled staff</t>
  </si>
  <si>
    <t>many freebies offers and others for initial stage</t>
  </si>
  <si>
    <t>initial chef was good</t>
  </si>
  <si>
    <t>inflation</t>
  </si>
  <si>
    <t>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</si>
</sst>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0" xfId="0" applyAlignment="1">
      <alignment horizontal="right"/>
    </xf>
    <xf numFmtId="0" fontId="0" fillId="0" borderId="15" xfId="0" applyBorder="1"/>
    <xf numFmtId="0" fontId="0" fillId="0" borderId="13" xfId="0" applyBorder="1"/>
    <xf numFmtId="0" fontId="0" fillId="0" borderId="21" xfId="0" applyBorder="1"/>
    <xf numFmtId="0" fontId="0" fillId="0" borderId="22" xfId="0" applyBorder="1"/>
    <xf numFmtId="0" fontId="0" fillId="0" borderId="23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Weekday Weekend</a:t>
            </a:r>
            <a:r>
              <a:rPr lang="en-US" baseline="0"/>
              <a:t> Order  Over Different Weeks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Sheet2!$N$1</c:f>
              <c:strCache>
                <c:ptCount val="1"/>
                <c:pt idx="0">
                  <c:v>Total Orders Week days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Sheet2!$N$2:$N$21</c:f>
              <c:numCache>
                <c:formatCode>General</c:formatCode>
                <c:ptCount val="20"/>
                <c:pt idx="0">
                  <c:v>96</c:v>
                </c:pt>
                <c:pt idx="1">
                  <c:v>110</c:v>
                </c:pt>
                <c:pt idx="2">
                  <c:v>100</c:v>
                </c:pt>
                <c:pt idx="3">
                  <c:v>93</c:v>
                </c:pt>
                <c:pt idx="4">
                  <c:v>103</c:v>
                </c:pt>
                <c:pt idx="5">
                  <c:v>101</c:v>
                </c:pt>
                <c:pt idx="6">
                  <c:v>101</c:v>
                </c:pt>
                <c:pt idx="7">
                  <c:v>93</c:v>
                </c:pt>
                <c:pt idx="8">
                  <c:v>57</c:v>
                </c:pt>
                <c:pt idx="9">
                  <c:v>51</c:v>
                </c:pt>
                <c:pt idx="10">
                  <c:v>49</c:v>
                </c:pt>
                <c:pt idx="11">
                  <c:v>50</c:v>
                </c:pt>
                <c:pt idx="12">
                  <c:v>27</c:v>
                </c:pt>
                <c:pt idx="13">
                  <c:v>25</c:v>
                </c:pt>
                <c:pt idx="14">
                  <c:v>27</c:v>
                </c:pt>
                <c:pt idx="15">
                  <c:v>24</c:v>
                </c:pt>
                <c:pt idx="16">
                  <c:v>26</c:v>
                </c:pt>
                <c:pt idx="17">
                  <c:v>25</c:v>
                </c:pt>
                <c:pt idx="18">
                  <c:v>25</c:v>
                </c:pt>
                <c:pt idx="19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C8-4AB2-A7BC-01F56D87152B}"/>
            </c:ext>
          </c:extLst>
        </c:ser>
        <c:ser>
          <c:idx val="1"/>
          <c:order val="1"/>
          <c:tx>
            <c:strRef>
              <c:f>Sheet2!$O$1</c:f>
              <c:strCache>
                <c:ptCount val="1"/>
                <c:pt idx="0">
                  <c:v>Total Orders Weekends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Sheet2!$O$2:$O$21</c:f>
              <c:numCache>
                <c:formatCode>General</c:formatCode>
                <c:ptCount val="20"/>
                <c:pt idx="0">
                  <c:v>99</c:v>
                </c:pt>
                <c:pt idx="1">
                  <c:v>104</c:v>
                </c:pt>
                <c:pt idx="2">
                  <c:v>96</c:v>
                </c:pt>
                <c:pt idx="3">
                  <c:v>97</c:v>
                </c:pt>
                <c:pt idx="4">
                  <c:v>102</c:v>
                </c:pt>
                <c:pt idx="5">
                  <c:v>102</c:v>
                </c:pt>
                <c:pt idx="6">
                  <c:v>97</c:v>
                </c:pt>
                <c:pt idx="7">
                  <c:v>96</c:v>
                </c:pt>
                <c:pt idx="8">
                  <c:v>59</c:v>
                </c:pt>
                <c:pt idx="9">
                  <c:v>58</c:v>
                </c:pt>
                <c:pt idx="10">
                  <c:v>54</c:v>
                </c:pt>
                <c:pt idx="11">
                  <c:v>52</c:v>
                </c:pt>
                <c:pt idx="12">
                  <c:v>26</c:v>
                </c:pt>
                <c:pt idx="13">
                  <c:v>25</c:v>
                </c:pt>
                <c:pt idx="14">
                  <c:v>23</c:v>
                </c:pt>
                <c:pt idx="15">
                  <c:v>26</c:v>
                </c:pt>
                <c:pt idx="16">
                  <c:v>28</c:v>
                </c:pt>
                <c:pt idx="17">
                  <c:v>25</c:v>
                </c:pt>
                <c:pt idx="18">
                  <c:v>24</c:v>
                </c:pt>
                <c:pt idx="19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C8-4AB2-A7BC-01F56D8715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6254296"/>
        <c:axId val="546252328"/>
      </c:barChart>
      <c:catAx>
        <c:axId val="546254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252328"/>
        <c:crosses val="autoZero"/>
        <c:auto val="1"/>
        <c:lblAlgn val="ctr"/>
        <c:lblOffset val="100"/>
        <c:noMultiLvlLbl val="0"/>
      </c:catAx>
      <c:valAx>
        <c:axId val="546252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254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Orders from different Sources as per Weeks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Net Expenses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Sheet2!$A$2:$B$21</c15:sqref>
                  </c15:fullRef>
                  <c15:levelRef>
                    <c15:sqref>Sheet2!$A$2:$A$21</c15:sqref>
                  </c15:levelRef>
                </c:ext>
              </c:extLst>
              <c:f>Sheet2!$A$2:$A$21</c:f>
              <c:strCache>
                <c:ptCount val="20"/>
                <c:pt idx="0">
                  <c:v>1st Month</c:v>
                </c:pt>
                <c:pt idx="4">
                  <c:v>2nd Month</c:v>
                </c:pt>
                <c:pt idx="8">
                  <c:v>3rd Month</c:v>
                </c:pt>
                <c:pt idx="12">
                  <c:v>4th Month</c:v>
                </c:pt>
                <c:pt idx="16">
                  <c:v>5th Month</c:v>
                </c:pt>
              </c:strCache>
            </c:strRef>
          </c:cat>
          <c:val>
            <c:numRef>
              <c:f>Sheet2!$C$2:$C$21</c:f>
            </c:numRef>
          </c:val>
          <c:extLst>
            <c:ext xmlns:c16="http://schemas.microsoft.com/office/drawing/2014/chart" uri="{C3380CC4-5D6E-409C-BE32-E72D297353CC}">
              <c16:uniqueId val="{00000000-1E6D-48BE-AC6D-A687D046DDC9}"/>
            </c:ext>
          </c:extLst>
        </c:ser>
        <c:ser>
          <c:idx val="1"/>
          <c:order val="1"/>
          <c:tx>
            <c:strRef>
              <c:f>Sheet2!$D$1</c:f>
              <c:strCache>
                <c:ptCount val="1"/>
                <c:pt idx="0">
                  <c:v>Gross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Sheet2!$A$2:$B$21</c15:sqref>
                  </c15:fullRef>
                  <c15:levelRef>
                    <c15:sqref>Sheet2!$A$2:$A$21</c15:sqref>
                  </c15:levelRef>
                </c:ext>
              </c:extLst>
              <c:f>Sheet2!$A$2:$A$21</c:f>
              <c:strCache>
                <c:ptCount val="20"/>
                <c:pt idx="0">
                  <c:v>1st Month</c:v>
                </c:pt>
                <c:pt idx="4">
                  <c:v>2nd Month</c:v>
                </c:pt>
                <c:pt idx="8">
                  <c:v>3rd Month</c:v>
                </c:pt>
                <c:pt idx="12">
                  <c:v>4th Month</c:v>
                </c:pt>
                <c:pt idx="16">
                  <c:v>5th Month</c:v>
                </c:pt>
              </c:strCache>
            </c:strRef>
          </c:cat>
          <c:val>
            <c:numRef>
              <c:f>Sheet2!$D$2:$D$21</c:f>
            </c:numRef>
          </c:val>
          <c:extLst>
            <c:ext xmlns:c16="http://schemas.microsoft.com/office/drawing/2014/chart" uri="{C3380CC4-5D6E-409C-BE32-E72D297353CC}">
              <c16:uniqueId val="{00000001-1E6D-48BE-AC6D-A687D046DDC9}"/>
            </c:ext>
          </c:extLst>
        </c:ser>
        <c:ser>
          <c:idx val="2"/>
          <c:order val="2"/>
          <c:tx>
            <c:strRef>
              <c:f>Sheet2!$E$1</c:f>
              <c:strCache>
                <c:ptCount val="1"/>
                <c:pt idx="0">
                  <c:v>Net Profit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Sheet2!$A$2:$B$21</c15:sqref>
                  </c15:fullRef>
                  <c15:levelRef>
                    <c15:sqref>Sheet2!$A$2:$A$21</c15:sqref>
                  </c15:levelRef>
                </c:ext>
              </c:extLst>
              <c:f>Sheet2!$A$2:$A$21</c:f>
              <c:strCache>
                <c:ptCount val="20"/>
                <c:pt idx="0">
                  <c:v>1st Month</c:v>
                </c:pt>
                <c:pt idx="4">
                  <c:v>2nd Month</c:v>
                </c:pt>
                <c:pt idx="8">
                  <c:v>3rd Month</c:v>
                </c:pt>
                <c:pt idx="12">
                  <c:v>4th Month</c:v>
                </c:pt>
                <c:pt idx="16">
                  <c:v>5th Month</c:v>
                </c:pt>
              </c:strCache>
            </c:strRef>
          </c:cat>
          <c:val>
            <c:numRef>
              <c:f>Sheet2!$E$2:$E$21</c:f>
            </c:numRef>
          </c:val>
          <c:extLst>
            <c:ext xmlns:c16="http://schemas.microsoft.com/office/drawing/2014/chart" uri="{C3380CC4-5D6E-409C-BE32-E72D297353CC}">
              <c16:uniqueId val="{00000002-1E6D-48BE-AC6D-A687D046DDC9}"/>
            </c:ext>
          </c:extLst>
        </c:ser>
        <c:ser>
          <c:idx val="3"/>
          <c:order val="3"/>
          <c:tx>
            <c:strRef>
              <c:f>Sheet2!$F$1</c:f>
              <c:strCache>
                <c:ptCount val="1"/>
                <c:pt idx="0">
                  <c:v>Average Footfall(Weekdays)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Sheet2!$A$2:$B$21</c15:sqref>
                  </c15:fullRef>
                  <c15:levelRef>
                    <c15:sqref>Sheet2!$A$2:$A$21</c15:sqref>
                  </c15:levelRef>
                </c:ext>
              </c:extLst>
              <c:f>Sheet2!$A$2:$A$21</c:f>
              <c:strCache>
                <c:ptCount val="20"/>
                <c:pt idx="0">
                  <c:v>1st Month</c:v>
                </c:pt>
                <c:pt idx="4">
                  <c:v>2nd Month</c:v>
                </c:pt>
                <c:pt idx="8">
                  <c:v>3rd Month</c:v>
                </c:pt>
                <c:pt idx="12">
                  <c:v>4th Month</c:v>
                </c:pt>
                <c:pt idx="16">
                  <c:v>5th Month</c:v>
                </c:pt>
              </c:strCache>
            </c:strRef>
          </c:cat>
          <c:val>
            <c:numRef>
              <c:f>Sheet2!$F$2:$F$21</c:f>
              <c:numCache>
                <c:formatCode>General</c:formatCode>
                <c:ptCount val="20"/>
                <c:pt idx="0">
                  <c:v>24</c:v>
                </c:pt>
                <c:pt idx="1">
                  <c:v>30</c:v>
                </c:pt>
                <c:pt idx="2">
                  <c:v>28</c:v>
                </c:pt>
                <c:pt idx="3">
                  <c:v>22</c:v>
                </c:pt>
                <c:pt idx="4">
                  <c:v>27</c:v>
                </c:pt>
                <c:pt idx="5">
                  <c:v>27</c:v>
                </c:pt>
                <c:pt idx="6">
                  <c:v>26</c:v>
                </c:pt>
                <c:pt idx="7">
                  <c:v>24</c:v>
                </c:pt>
                <c:pt idx="8">
                  <c:v>17</c:v>
                </c:pt>
                <c:pt idx="9">
                  <c:v>13</c:v>
                </c:pt>
                <c:pt idx="10">
                  <c:v>12</c:v>
                </c:pt>
                <c:pt idx="11">
                  <c:v>13</c:v>
                </c:pt>
                <c:pt idx="12">
                  <c:v>11</c:v>
                </c:pt>
                <c:pt idx="13">
                  <c:v>9</c:v>
                </c:pt>
                <c:pt idx="14">
                  <c:v>7</c:v>
                </c:pt>
                <c:pt idx="15">
                  <c:v>7</c:v>
                </c:pt>
                <c:pt idx="16">
                  <c:v>9</c:v>
                </c:pt>
                <c:pt idx="17">
                  <c:v>7</c:v>
                </c:pt>
                <c:pt idx="18">
                  <c:v>8</c:v>
                </c:pt>
                <c:pt idx="1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6D-48BE-AC6D-A687D046DDC9}"/>
            </c:ext>
          </c:extLst>
        </c:ser>
        <c:ser>
          <c:idx val="4"/>
          <c:order val="4"/>
          <c:tx>
            <c:strRef>
              <c:f>Sheet2!$G$1</c:f>
              <c:strCache>
                <c:ptCount val="1"/>
                <c:pt idx="0">
                  <c:v>Average Footfall(Weekends)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Sheet2!$A$2:$B$21</c15:sqref>
                  </c15:fullRef>
                  <c15:levelRef>
                    <c15:sqref>Sheet2!$A$2:$A$21</c15:sqref>
                  </c15:levelRef>
                </c:ext>
              </c:extLst>
              <c:f>Sheet2!$A$2:$A$21</c:f>
              <c:strCache>
                <c:ptCount val="20"/>
                <c:pt idx="0">
                  <c:v>1st Month</c:v>
                </c:pt>
                <c:pt idx="4">
                  <c:v>2nd Month</c:v>
                </c:pt>
                <c:pt idx="8">
                  <c:v>3rd Month</c:v>
                </c:pt>
                <c:pt idx="12">
                  <c:v>4th Month</c:v>
                </c:pt>
                <c:pt idx="16">
                  <c:v>5th Month</c:v>
                </c:pt>
              </c:strCache>
            </c:strRef>
          </c:cat>
          <c:val>
            <c:numRef>
              <c:f>Sheet2!$G$2:$G$21</c:f>
              <c:numCache>
                <c:formatCode>General</c:formatCode>
                <c:ptCount val="20"/>
                <c:pt idx="0">
                  <c:v>23</c:v>
                </c:pt>
                <c:pt idx="1">
                  <c:v>24</c:v>
                </c:pt>
                <c:pt idx="2">
                  <c:v>22</c:v>
                </c:pt>
                <c:pt idx="3">
                  <c:v>22</c:v>
                </c:pt>
                <c:pt idx="4">
                  <c:v>25</c:v>
                </c:pt>
                <c:pt idx="5">
                  <c:v>25</c:v>
                </c:pt>
                <c:pt idx="6">
                  <c:v>22</c:v>
                </c:pt>
                <c:pt idx="7">
                  <c:v>23</c:v>
                </c:pt>
                <c:pt idx="8">
                  <c:v>13</c:v>
                </c:pt>
                <c:pt idx="9">
                  <c:v>13</c:v>
                </c:pt>
                <c:pt idx="10">
                  <c:v>12</c:v>
                </c:pt>
                <c:pt idx="11">
                  <c:v>12</c:v>
                </c:pt>
                <c:pt idx="12">
                  <c:v>11</c:v>
                </c:pt>
                <c:pt idx="13">
                  <c:v>8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6D-48BE-AC6D-A687D046DDC9}"/>
            </c:ext>
          </c:extLst>
        </c:ser>
        <c:ser>
          <c:idx val="5"/>
          <c:order val="5"/>
          <c:tx>
            <c:strRef>
              <c:f>Sheet2!$H$1</c:f>
              <c:strCache>
                <c:ptCount val="1"/>
                <c:pt idx="0">
                  <c:v>Average offline Orders (Takeaways  Weekdays)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Sheet2!$A$2:$B$21</c15:sqref>
                  </c15:fullRef>
                  <c15:levelRef>
                    <c15:sqref>Sheet2!$A$2:$A$21</c15:sqref>
                  </c15:levelRef>
                </c:ext>
              </c:extLst>
              <c:f>Sheet2!$A$2:$A$21</c:f>
              <c:strCache>
                <c:ptCount val="20"/>
                <c:pt idx="0">
                  <c:v>1st Month</c:v>
                </c:pt>
                <c:pt idx="4">
                  <c:v>2nd Month</c:v>
                </c:pt>
                <c:pt idx="8">
                  <c:v>3rd Month</c:v>
                </c:pt>
                <c:pt idx="12">
                  <c:v>4th Month</c:v>
                </c:pt>
                <c:pt idx="16">
                  <c:v>5th Month</c:v>
                </c:pt>
              </c:strCache>
            </c:strRef>
          </c:cat>
          <c:val>
            <c:numRef>
              <c:f>Sheet2!$H$2:$H$21</c:f>
              <c:numCache>
                <c:formatCode>General</c:formatCode>
                <c:ptCount val="20"/>
                <c:pt idx="0">
                  <c:v>24</c:v>
                </c:pt>
                <c:pt idx="1">
                  <c:v>27</c:v>
                </c:pt>
                <c:pt idx="2">
                  <c:v>25</c:v>
                </c:pt>
                <c:pt idx="3">
                  <c:v>22</c:v>
                </c:pt>
                <c:pt idx="4">
                  <c:v>25</c:v>
                </c:pt>
                <c:pt idx="5">
                  <c:v>25</c:v>
                </c:pt>
                <c:pt idx="6">
                  <c:v>24</c:v>
                </c:pt>
                <c:pt idx="7">
                  <c:v>21</c:v>
                </c:pt>
                <c:pt idx="8">
                  <c:v>14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6</c:v>
                </c:pt>
                <c:pt idx="13">
                  <c:v>7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E6D-48BE-AC6D-A687D046DDC9}"/>
            </c:ext>
          </c:extLst>
        </c:ser>
        <c:ser>
          <c:idx val="6"/>
          <c:order val="6"/>
          <c:tx>
            <c:strRef>
              <c:f>Sheet2!$I$1</c:f>
              <c:strCache>
                <c:ptCount val="1"/>
                <c:pt idx="0">
                  <c:v>Average offline Orders (Takeaways  Weekends)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Sheet2!$A$2:$B$21</c15:sqref>
                  </c15:fullRef>
                  <c15:levelRef>
                    <c15:sqref>Sheet2!$A$2:$A$21</c15:sqref>
                  </c15:levelRef>
                </c:ext>
              </c:extLst>
              <c:f>Sheet2!$A$2:$A$21</c:f>
              <c:strCache>
                <c:ptCount val="20"/>
                <c:pt idx="0">
                  <c:v>1st Month</c:v>
                </c:pt>
                <c:pt idx="4">
                  <c:v>2nd Month</c:v>
                </c:pt>
                <c:pt idx="8">
                  <c:v>3rd Month</c:v>
                </c:pt>
                <c:pt idx="12">
                  <c:v>4th Month</c:v>
                </c:pt>
                <c:pt idx="16">
                  <c:v>5th Month</c:v>
                </c:pt>
              </c:strCache>
            </c:strRef>
          </c:cat>
          <c:val>
            <c:numRef>
              <c:f>Sheet2!$I$2:$I$21</c:f>
              <c:numCache>
                <c:formatCode>General</c:formatCode>
                <c:ptCount val="20"/>
                <c:pt idx="0">
                  <c:v>23</c:v>
                </c:pt>
                <c:pt idx="1">
                  <c:v>24</c:v>
                </c:pt>
                <c:pt idx="2">
                  <c:v>21</c:v>
                </c:pt>
                <c:pt idx="3">
                  <c:v>24</c:v>
                </c:pt>
                <c:pt idx="4">
                  <c:v>23</c:v>
                </c:pt>
                <c:pt idx="5">
                  <c:v>23</c:v>
                </c:pt>
                <c:pt idx="6">
                  <c:v>24</c:v>
                </c:pt>
                <c:pt idx="7">
                  <c:v>21</c:v>
                </c:pt>
                <c:pt idx="8">
                  <c:v>12</c:v>
                </c:pt>
                <c:pt idx="9">
                  <c:v>13</c:v>
                </c:pt>
                <c:pt idx="10">
                  <c:v>12</c:v>
                </c:pt>
                <c:pt idx="11">
                  <c:v>12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E6D-48BE-AC6D-A687D046DDC9}"/>
            </c:ext>
          </c:extLst>
        </c:ser>
        <c:ser>
          <c:idx val="7"/>
          <c:order val="7"/>
          <c:tx>
            <c:strRef>
              <c:f>Sheet2!$J$1</c:f>
              <c:strCache>
                <c:ptCount val="1"/>
                <c:pt idx="0">
                  <c:v>Average Direct Online Orders(Weekdays)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Sheet2!$A$2:$B$21</c15:sqref>
                  </c15:fullRef>
                  <c15:levelRef>
                    <c15:sqref>Sheet2!$A$2:$A$21</c15:sqref>
                  </c15:levelRef>
                </c:ext>
              </c:extLst>
              <c:f>Sheet2!$A$2:$A$21</c:f>
              <c:strCache>
                <c:ptCount val="20"/>
                <c:pt idx="0">
                  <c:v>1st Month</c:v>
                </c:pt>
                <c:pt idx="4">
                  <c:v>2nd Month</c:v>
                </c:pt>
                <c:pt idx="8">
                  <c:v>3rd Month</c:v>
                </c:pt>
                <c:pt idx="12">
                  <c:v>4th Month</c:v>
                </c:pt>
                <c:pt idx="16">
                  <c:v>5th Month</c:v>
                </c:pt>
              </c:strCache>
            </c:strRef>
          </c:cat>
          <c:val>
            <c:numRef>
              <c:f>Sheet2!$J$2:$J$21</c:f>
              <c:numCache>
                <c:formatCode>General</c:formatCode>
                <c:ptCount val="20"/>
                <c:pt idx="0">
                  <c:v>22</c:v>
                </c:pt>
                <c:pt idx="1">
                  <c:v>23</c:v>
                </c:pt>
                <c:pt idx="2">
                  <c:v>20</c:v>
                </c:pt>
                <c:pt idx="3">
                  <c:v>22</c:v>
                </c:pt>
                <c:pt idx="4">
                  <c:v>23</c:v>
                </c:pt>
                <c:pt idx="5">
                  <c:v>22</c:v>
                </c:pt>
                <c:pt idx="6">
                  <c:v>23</c:v>
                </c:pt>
                <c:pt idx="7">
                  <c:v>20</c:v>
                </c:pt>
                <c:pt idx="8">
                  <c:v>10</c:v>
                </c:pt>
                <c:pt idx="9">
                  <c:v>10</c:v>
                </c:pt>
                <c:pt idx="10">
                  <c:v>11</c:v>
                </c:pt>
                <c:pt idx="11">
                  <c:v>10</c:v>
                </c:pt>
                <c:pt idx="12">
                  <c:v>4</c:v>
                </c:pt>
                <c:pt idx="13">
                  <c:v>4</c:v>
                </c:pt>
                <c:pt idx="14">
                  <c:v>8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E6D-48BE-AC6D-A687D046DDC9}"/>
            </c:ext>
          </c:extLst>
        </c:ser>
        <c:ser>
          <c:idx val="8"/>
          <c:order val="8"/>
          <c:tx>
            <c:strRef>
              <c:f>Sheet2!$K$1</c:f>
              <c:strCache>
                <c:ptCount val="1"/>
                <c:pt idx="0">
                  <c:v>Average Direct Online Orders (Weekends)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Sheet2!$A$2:$B$21</c15:sqref>
                  </c15:fullRef>
                  <c15:levelRef>
                    <c15:sqref>Sheet2!$A$2:$A$21</c15:sqref>
                  </c15:levelRef>
                </c:ext>
              </c:extLst>
              <c:f>Sheet2!$A$2:$A$21</c:f>
              <c:strCache>
                <c:ptCount val="20"/>
                <c:pt idx="0">
                  <c:v>1st Month</c:v>
                </c:pt>
                <c:pt idx="4">
                  <c:v>2nd Month</c:v>
                </c:pt>
                <c:pt idx="8">
                  <c:v>3rd Month</c:v>
                </c:pt>
                <c:pt idx="12">
                  <c:v>4th Month</c:v>
                </c:pt>
                <c:pt idx="16">
                  <c:v>5th Month</c:v>
                </c:pt>
              </c:strCache>
            </c:strRef>
          </c:cat>
          <c:val>
            <c:numRef>
              <c:f>Sheet2!$K$2:$K$21</c:f>
              <c:numCache>
                <c:formatCode>General</c:formatCode>
                <c:ptCount val="20"/>
                <c:pt idx="0">
                  <c:v>27</c:v>
                </c:pt>
                <c:pt idx="1">
                  <c:v>29</c:v>
                </c:pt>
                <c:pt idx="2">
                  <c:v>26</c:v>
                </c:pt>
                <c:pt idx="3">
                  <c:v>26</c:v>
                </c:pt>
                <c:pt idx="4">
                  <c:v>27</c:v>
                </c:pt>
                <c:pt idx="5">
                  <c:v>29</c:v>
                </c:pt>
                <c:pt idx="6">
                  <c:v>26</c:v>
                </c:pt>
                <c:pt idx="7">
                  <c:v>27</c:v>
                </c:pt>
                <c:pt idx="8">
                  <c:v>17</c:v>
                </c:pt>
                <c:pt idx="9">
                  <c:v>16</c:v>
                </c:pt>
                <c:pt idx="10">
                  <c:v>15</c:v>
                </c:pt>
                <c:pt idx="11">
                  <c:v>14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E6D-48BE-AC6D-A687D046DDC9}"/>
            </c:ext>
          </c:extLst>
        </c:ser>
        <c:ser>
          <c:idx val="9"/>
          <c:order val="9"/>
          <c:tx>
            <c:strRef>
              <c:f>Sheet2!$L$1</c:f>
              <c:strCache>
                <c:ptCount val="1"/>
                <c:pt idx="0">
                  <c:v>Average Online Orders through Zomato/Swiggy (Weekdays)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Sheet2!$A$2:$B$21</c15:sqref>
                  </c15:fullRef>
                  <c15:levelRef>
                    <c15:sqref>Sheet2!$A$2:$A$21</c15:sqref>
                  </c15:levelRef>
                </c:ext>
              </c:extLst>
              <c:f>Sheet2!$A$2:$A$21</c:f>
              <c:strCache>
                <c:ptCount val="20"/>
                <c:pt idx="0">
                  <c:v>1st Month</c:v>
                </c:pt>
                <c:pt idx="4">
                  <c:v>2nd Month</c:v>
                </c:pt>
                <c:pt idx="8">
                  <c:v>3rd Month</c:v>
                </c:pt>
                <c:pt idx="12">
                  <c:v>4th Month</c:v>
                </c:pt>
                <c:pt idx="16">
                  <c:v>5th Month</c:v>
                </c:pt>
              </c:strCache>
            </c:strRef>
          </c:cat>
          <c:val>
            <c:numRef>
              <c:f>Sheet2!$L$2:$L$21</c:f>
              <c:numCache>
                <c:formatCode>General</c:formatCode>
                <c:ptCount val="20"/>
                <c:pt idx="0">
                  <c:v>26</c:v>
                </c:pt>
                <c:pt idx="1">
                  <c:v>30</c:v>
                </c:pt>
                <c:pt idx="2">
                  <c:v>27</c:v>
                </c:pt>
                <c:pt idx="3">
                  <c:v>27</c:v>
                </c:pt>
                <c:pt idx="4">
                  <c:v>28</c:v>
                </c:pt>
                <c:pt idx="5">
                  <c:v>27</c:v>
                </c:pt>
                <c:pt idx="6">
                  <c:v>28</c:v>
                </c:pt>
                <c:pt idx="7">
                  <c:v>28</c:v>
                </c:pt>
                <c:pt idx="8">
                  <c:v>16</c:v>
                </c:pt>
                <c:pt idx="9">
                  <c:v>15</c:v>
                </c:pt>
                <c:pt idx="10">
                  <c:v>13</c:v>
                </c:pt>
                <c:pt idx="11">
                  <c:v>14</c:v>
                </c:pt>
                <c:pt idx="12">
                  <c:v>6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6</c:v>
                </c:pt>
                <c:pt idx="17">
                  <c:v>7</c:v>
                </c:pt>
                <c:pt idx="18">
                  <c:v>6</c:v>
                </c:pt>
                <c:pt idx="1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E6D-48BE-AC6D-A687D046DDC9}"/>
            </c:ext>
          </c:extLst>
        </c:ser>
        <c:ser>
          <c:idx val="10"/>
          <c:order val="10"/>
          <c:tx>
            <c:strRef>
              <c:f>Sheet2!$M$1</c:f>
              <c:strCache>
                <c:ptCount val="1"/>
                <c:pt idx="0">
                  <c:v>Average Online Orders through Zomato/Swiggy (Weekends)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Sheet2!$A$2:$B$21</c15:sqref>
                  </c15:fullRef>
                  <c15:levelRef>
                    <c15:sqref>Sheet2!$A$2:$A$21</c15:sqref>
                  </c15:levelRef>
                </c:ext>
              </c:extLst>
              <c:f>Sheet2!$A$2:$A$21</c:f>
              <c:strCache>
                <c:ptCount val="20"/>
                <c:pt idx="0">
                  <c:v>1st Month</c:v>
                </c:pt>
                <c:pt idx="4">
                  <c:v>2nd Month</c:v>
                </c:pt>
                <c:pt idx="8">
                  <c:v>3rd Month</c:v>
                </c:pt>
                <c:pt idx="12">
                  <c:v>4th Month</c:v>
                </c:pt>
                <c:pt idx="16">
                  <c:v>5th Month</c:v>
                </c:pt>
              </c:strCache>
            </c:strRef>
          </c:cat>
          <c:val>
            <c:numRef>
              <c:f>Sheet2!$M$2:$M$21</c:f>
              <c:numCache>
                <c:formatCode>General</c:formatCode>
                <c:ptCount val="20"/>
                <c:pt idx="0">
                  <c:v>26</c:v>
                </c:pt>
                <c:pt idx="1">
                  <c:v>27</c:v>
                </c:pt>
                <c:pt idx="2">
                  <c:v>27</c:v>
                </c:pt>
                <c:pt idx="3">
                  <c:v>25</c:v>
                </c:pt>
                <c:pt idx="4">
                  <c:v>27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17</c:v>
                </c:pt>
                <c:pt idx="9">
                  <c:v>16</c:v>
                </c:pt>
                <c:pt idx="10">
                  <c:v>15</c:v>
                </c:pt>
                <c:pt idx="11">
                  <c:v>14</c:v>
                </c:pt>
                <c:pt idx="12">
                  <c:v>5</c:v>
                </c:pt>
                <c:pt idx="13">
                  <c:v>6</c:v>
                </c:pt>
                <c:pt idx="14">
                  <c:v>4</c:v>
                </c:pt>
                <c:pt idx="15">
                  <c:v>6</c:v>
                </c:pt>
                <c:pt idx="16">
                  <c:v>7</c:v>
                </c:pt>
                <c:pt idx="17">
                  <c:v>7</c:v>
                </c:pt>
                <c:pt idx="18">
                  <c:v>6</c:v>
                </c:pt>
                <c:pt idx="1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E6D-48BE-AC6D-A687D046DD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6241176"/>
        <c:axId val="546250032"/>
      </c:barChart>
      <c:catAx>
        <c:axId val="546241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250032"/>
        <c:crosses val="autoZero"/>
        <c:auto val="1"/>
        <c:lblAlgn val="ctr"/>
        <c:lblOffset val="100"/>
        <c:noMultiLvlLbl val="0"/>
      </c:catAx>
      <c:valAx>
        <c:axId val="54625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241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Sheet2!$P$1</c:f>
              <c:strCache>
                <c:ptCount val="1"/>
                <c:pt idx="0">
                  <c:v>Revenue Generated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Sheet2!$P$2:$P$21</c:f>
              <c:numCache>
                <c:formatCode>General</c:formatCode>
                <c:ptCount val="20"/>
                <c:pt idx="0">
                  <c:v>78000</c:v>
                </c:pt>
                <c:pt idx="1">
                  <c:v>85600</c:v>
                </c:pt>
                <c:pt idx="2">
                  <c:v>78400</c:v>
                </c:pt>
                <c:pt idx="3">
                  <c:v>76000</c:v>
                </c:pt>
                <c:pt idx="4">
                  <c:v>82000</c:v>
                </c:pt>
                <c:pt idx="5">
                  <c:v>81200</c:v>
                </c:pt>
                <c:pt idx="6">
                  <c:v>79200</c:v>
                </c:pt>
                <c:pt idx="7">
                  <c:v>75600</c:v>
                </c:pt>
                <c:pt idx="8">
                  <c:v>46400</c:v>
                </c:pt>
                <c:pt idx="9">
                  <c:v>43600</c:v>
                </c:pt>
                <c:pt idx="10">
                  <c:v>41200</c:v>
                </c:pt>
                <c:pt idx="11">
                  <c:v>40800</c:v>
                </c:pt>
                <c:pt idx="12">
                  <c:v>26500</c:v>
                </c:pt>
                <c:pt idx="13">
                  <c:v>25000</c:v>
                </c:pt>
                <c:pt idx="14">
                  <c:v>25000</c:v>
                </c:pt>
                <c:pt idx="15">
                  <c:v>25000</c:v>
                </c:pt>
                <c:pt idx="16">
                  <c:v>27000</c:v>
                </c:pt>
                <c:pt idx="17">
                  <c:v>25000</c:v>
                </c:pt>
                <c:pt idx="18">
                  <c:v>24500</c:v>
                </c:pt>
                <c:pt idx="19">
                  <c:v>23000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B0-4636-950A-E2F1582AF7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463992"/>
        <c:axId val="184464320"/>
      </c:scatterChart>
      <c:valAx>
        <c:axId val="184463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64320"/>
        <c:crosses val="autoZero"/>
        <c:crossBetween val="midCat"/>
      </c:valAx>
      <c:valAx>
        <c:axId val="18446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63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Sheet2!$Q$1</c:f>
              <c:strCache>
                <c:ptCount val="1"/>
                <c:pt idx="0">
                  <c:v>Average Ratings per week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Sheet2!$Q$2:$Q$21</c:f>
              <c:numCache>
                <c:formatCode>General</c:formatCode>
                <c:ptCount val="20"/>
                <c:pt idx="0">
                  <c:v>4.5</c:v>
                </c:pt>
                <c:pt idx="1">
                  <c:v>4.3</c:v>
                </c:pt>
                <c:pt idx="2">
                  <c:v>4.0999999999999996</c:v>
                </c:pt>
                <c:pt idx="3">
                  <c:v>3.5</c:v>
                </c:pt>
                <c:pt idx="4">
                  <c:v>4.7</c:v>
                </c:pt>
                <c:pt idx="5">
                  <c:v>4.25</c:v>
                </c:pt>
                <c:pt idx="6">
                  <c:v>3.9</c:v>
                </c:pt>
                <c:pt idx="7">
                  <c:v>3.4</c:v>
                </c:pt>
                <c:pt idx="8">
                  <c:v>4.0999999999999996</c:v>
                </c:pt>
                <c:pt idx="9">
                  <c:v>3.7</c:v>
                </c:pt>
                <c:pt idx="10">
                  <c:v>3.4</c:v>
                </c:pt>
                <c:pt idx="11">
                  <c:v>2.9</c:v>
                </c:pt>
                <c:pt idx="12">
                  <c:v>3.5</c:v>
                </c:pt>
                <c:pt idx="13">
                  <c:v>3.1</c:v>
                </c:pt>
                <c:pt idx="14">
                  <c:v>2.75</c:v>
                </c:pt>
                <c:pt idx="15">
                  <c:v>2.5</c:v>
                </c:pt>
                <c:pt idx="16">
                  <c:v>2.7</c:v>
                </c:pt>
                <c:pt idx="17">
                  <c:v>2.4</c:v>
                </c:pt>
                <c:pt idx="18">
                  <c:v>3.1</c:v>
                </c:pt>
                <c:pt idx="19">
                  <c:v>2.6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60-4D46-99DE-86EDC65278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041168"/>
        <c:axId val="549041496"/>
      </c:scatterChart>
      <c:valAx>
        <c:axId val="54904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041496"/>
        <c:crosses val="autoZero"/>
        <c:crossBetween val="midCat"/>
      </c:valAx>
      <c:valAx>
        <c:axId val="549041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041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20989E-1282-4012-A2E7-AD25C874ED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396240</xdr:colOff>
      <xdr:row>0</xdr:row>
      <xdr:rowOff>0</xdr:rowOff>
    </xdr:from>
    <xdr:to>
      <xdr:col>31</xdr:col>
      <xdr:colOff>358140</xdr:colOff>
      <xdr:row>46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EFF65E-1B6B-4E67-AA06-6B4AA5638C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15240</xdr:colOff>
      <xdr:row>15</xdr:row>
      <xdr:rowOff>99060</xdr:rowOff>
    </xdr:from>
    <xdr:to>
      <xdr:col>7</xdr:col>
      <xdr:colOff>320040</xdr:colOff>
      <xdr:row>30</xdr:row>
      <xdr:rowOff>99060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8C0D8BC-40CC-4F69-A143-DCE630CC9C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31</xdr:row>
      <xdr:rowOff>30480</xdr:rowOff>
    </xdr:from>
    <xdr:to>
      <xdr:col>7</xdr:col>
      <xdr:colOff>304800</xdr:colOff>
      <xdr:row>46</xdr:row>
      <xdr:rowOff>30480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93D0CFD-F74F-4E24-8D02-131EF95BE9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AD13D-5A2D-40C4-8871-6848D626C7E9}">
  <dimension ref="A2:XFD76"/>
  <sheetViews>
    <sheetView tabSelected="1" workbookViewId="0">
      <selection activeCell="H1" sqref="H1"/>
    </sheetView>
  </sheetViews>
  <sheetFormatPr defaultRowHeight="14.4" x14ac:dyDescent="0.3"/>
  <cols>
    <col min="1" max="1" width="49.88671875" bestFit="1" customWidth="1"/>
    <col min="2" max="2" width="8" bestFit="1" customWidth="1"/>
    <col min="3" max="3" width="7.109375" bestFit="1" customWidth="1"/>
    <col min="4" max="6" width="9" bestFit="1" customWidth="1"/>
    <col min="7" max="12" width="7.109375" bestFit="1" customWidth="1"/>
    <col min="13" max="13" width="9" bestFit="1" customWidth="1"/>
    <col min="14" max="15" width="7.109375" bestFit="1" customWidth="1"/>
    <col min="16" max="16" width="9" bestFit="1" customWidth="1"/>
    <col min="17" max="21" width="7.109375" bestFit="1" customWidth="1"/>
  </cols>
  <sheetData>
    <row r="2" spans="1:23" ht="16.2" thickBot="1" x14ac:dyDescent="0.35">
      <c r="A2" s="34" t="s">
        <v>97</v>
      </c>
      <c r="B2" s="34">
        <v>500000</v>
      </c>
    </row>
    <row r="3" spans="1:23" ht="15" thickBot="1" x14ac:dyDescent="0.35">
      <c r="B3" s="38" t="s">
        <v>0</v>
      </c>
      <c r="C3" s="36"/>
      <c r="D3" s="36"/>
      <c r="E3" s="37"/>
      <c r="F3" s="39" t="s">
        <v>1</v>
      </c>
      <c r="G3" s="40"/>
      <c r="H3" s="40"/>
      <c r="I3" s="41"/>
      <c r="J3" s="35" t="s">
        <v>2</v>
      </c>
      <c r="K3" s="36"/>
      <c r="L3" s="36"/>
      <c r="M3" s="37"/>
      <c r="N3" s="39" t="s">
        <v>14</v>
      </c>
      <c r="O3" s="40"/>
      <c r="P3" s="40"/>
      <c r="Q3" s="41"/>
      <c r="R3" s="35" t="s">
        <v>15</v>
      </c>
      <c r="S3" s="36"/>
      <c r="T3" s="36"/>
      <c r="U3" s="37"/>
    </row>
    <row r="4" spans="1:23" ht="15" thickBot="1" x14ac:dyDescent="0.35">
      <c r="B4" s="1" t="s">
        <v>9</v>
      </c>
      <c r="C4" s="2" t="s">
        <v>11</v>
      </c>
      <c r="D4" s="2" t="s">
        <v>12</v>
      </c>
      <c r="E4" s="6" t="s">
        <v>13</v>
      </c>
      <c r="F4" s="7" t="s">
        <v>9</v>
      </c>
      <c r="G4" s="8" t="s">
        <v>11</v>
      </c>
      <c r="H4" s="8" t="s">
        <v>12</v>
      </c>
      <c r="I4" s="9" t="s">
        <v>13</v>
      </c>
      <c r="J4" s="4" t="s">
        <v>9</v>
      </c>
      <c r="K4" s="2" t="s">
        <v>11</v>
      </c>
      <c r="L4" s="2" t="s">
        <v>12</v>
      </c>
      <c r="M4" s="6" t="s">
        <v>13</v>
      </c>
      <c r="N4" s="7" t="s">
        <v>9</v>
      </c>
      <c r="O4" s="8" t="s">
        <v>11</v>
      </c>
      <c r="P4" s="8" t="s">
        <v>12</v>
      </c>
      <c r="Q4" s="9" t="s">
        <v>13</v>
      </c>
      <c r="R4" s="4" t="s">
        <v>9</v>
      </c>
      <c r="S4" s="2" t="s">
        <v>11</v>
      </c>
      <c r="T4" s="2" t="s">
        <v>12</v>
      </c>
      <c r="U4" s="3" t="s">
        <v>13</v>
      </c>
    </row>
    <row r="5" spans="1:23" x14ac:dyDescent="0.3">
      <c r="A5" s="10" t="s">
        <v>8</v>
      </c>
      <c r="B5" s="16">
        <v>750</v>
      </c>
      <c r="C5" s="17">
        <v>750</v>
      </c>
      <c r="D5" s="17">
        <v>750</v>
      </c>
      <c r="E5" s="18">
        <v>750</v>
      </c>
      <c r="F5" s="19">
        <v>750</v>
      </c>
      <c r="G5" s="17">
        <v>750</v>
      </c>
      <c r="H5" s="17">
        <v>750</v>
      </c>
      <c r="I5" s="20">
        <v>750</v>
      </c>
      <c r="J5" s="16">
        <v>750</v>
      </c>
      <c r="K5" s="17">
        <v>750</v>
      </c>
      <c r="L5" s="17">
        <v>750</v>
      </c>
      <c r="M5" s="18">
        <v>750</v>
      </c>
      <c r="N5" s="19">
        <v>750</v>
      </c>
      <c r="O5" s="17">
        <v>750</v>
      </c>
      <c r="P5" s="17">
        <v>750</v>
      </c>
      <c r="Q5" s="20">
        <v>750</v>
      </c>
      <c r="R5" s="16">
        <v>750</v>
      </c>
      <c r="S5" s="17">
        <v>750</v>
      </c>
      <c r="T5" s="17">
        <v>750</v>
      </c>
      <c r="U5" s="20">
        <v>750</v>
      </c>
    </row>
    <row r="6" spans="1:23" x14ac:dyDescent="0.3">
      <c r="A6" s="11" t="s">
        <v>3</v>
      </c>
      <c r="B6" s="21">
        <v>3500</v>
      </c>
      <c r="C6" s="22">
        <v>3500</v>
      </c>
      <c r="D6" s="22">
        <v>3500</v>
      </c>
      <c r="E6" s="23">
        <v>3500</v>
      </c>
      <c r="F6" s="24">
        <v>3500</v>
      </c>
      <c r="G6" s="22">
        <v>3500</v>
      </c>
      <c r="H6" s="22">
        <v>3500</v>
      </c>
      <c r="I6" s="25">
        <v>3500</v>
      </c>
      <c r="J6" s="21">
        <v>3500</v>
      </c>
      <c r="K6" s="22">
        <v>3500</v>
      </c>
      <c r="L6" s="22">
        <v>3500</v>
      </c>
      <c r="M6" s="23">
        <v>3500</v>
      </c>
      <c r="N6" s="24">
        <v>3500</v>
      </c>
      <c r="O6" s="22">
        <v>3500</v>
      </c>
      <c r="P6" s="22">
        <v>3500</v>
      </c>
      <c r="Q6" s="25">
        <v>3500</v>
      </c>
      <c r="R6" s="21">
        <v>3500</v>
      </c>
      <c r="S6" s="22">
        <v>3500</v>
      </c>
      <c r="T6" s="22">
        <v>3500</v>
      </c>
      <c r="U6" s="25">
        <v>3500</v>
      </c>
    </row>
    <row r="7" spans="1:23" x14ac:dyDescent="0.3">
      <c r="A7" s="11" t="s">
        <v>26</v>
      </c>
      <c r="B7" s="21">
        <v>7000</v>
      </c>
      <c r="C7" s="22">
        <v>8000</v>
      </c>
      <c r="D7" s="22">
        <v>7000</v>
      </c>
      <c r="E7" s="23">
        <v>8000</v>
      </c>
      <c r="F7" s="24">
        <v>0</v>
      </c>
      <c r="G7" s="22">
        <v>0</v>
      </c>
      <c r="H7" s="22">
        <v>0</v>
      </c>
      <c r="I7" s="25">
        <v>0</v>
      </c>
      <c r="J7" s="24">
        <v>0</v>
      </c>
      <c r="K7" s="22">
        <v>0</v>
      </c>
      <c r="L7" s="22">
        <v>0</v>
      </c>
      <c r="M7" s="25">
        <v>0</v>
      </c>
      <c r="N7" s="24">
        <v>0</v>
      </c>
      <c r="O7" s="22">
        <v>0</v>
      </c>
      <c r="P7" s="22">
        <v>0</v>
      </c>
      <c r="Q7" s="25">
        <v>0</v>
      </c>
      <c r="R7" s="21">
        <v>0</v>
      </c>
      <c r="S7" s="22">
        <v>0</v>
      </c>
      <c r="T7" s="22">
        <v>0</v>
      </c>
      <c r="U7" s="25">
        <v>0</v>
      </c>
    </row>
    <row r="8" spans="1:23" x14ac:dyDescent="0.3">
      <c r="A8" s="11" t="s">
        <v>27</v>
      </c>
      <c r="B8" s="21">
        <v>9000</v>
      </c>
      <c r="C8" s="22">
        <v>10000</v>
      </c>
      <c r="D8" s="22">
        <v>9000</v>
      </c>
      <c r="E8" s="23">
        <v>10000</v>
      </c>
      <c r="F8" s="24">
        <v>16000</v>
      </c>
      <c r="G8" s="22">
        <v>18000</v>
      </c>
      <c r="H8" s="22">
        <v>16000</v>
      </c>
      <c r="I8" s="25">
        <v>18000</v>
      </c>
      <c r="J8" s="21">
        <v>16000</v>
      </c>
      <c r="K8" s="22">
        <v>18000</v>
      </c>
      <c r="L8" s="22">
        <v>16000</v>
      </c>
      <c r="M8" s="23">
        <v>18000</v>
      </c>
      <c r="N8" s="24">
        <v>18000</v>
      </c>
      <c r="O8" s="22">
        <v>25000</v>
      </c>
      <c r="P8" s="22">
        <v>24000</v>
      </c>
      <c r="Q8" s="25">
        <v>27000</v>
      </c>
      <c r="R8" s="21">
        <v>26000</v>
      </c>
      <c r="S8" s="22">
        <v>29000</v>
      </c>
      <c r="T8" s="22">
        <v>27500</v>
      </c>
      <c r="U8" s="25">
        <v>28500</v>
      </c>
    </row>
    <row r="9" spans="1:23" x14ac:dyDescent="0.3">
      <c r="A9" s="11" t="s">
        <v>4</v>
      </c>
      <c r="B9" s="21">
        <v>2500</v>
      </c>
      <c r="C9" s="22">
        <v>2500</v>
      </c>
      <c r="D9" s="22">
        <v>2500</v>
      </c>
      <c r="E9" s="23">
        <v>2500</v>
      </c>
      <c r="F9" s="24">
        <v>2500</v>
      </c>
      <c r="G9" s="22">
        <v>2500</v>
      </c>
      <c r="H9" s="22">
        <v>2500</v>
      </c>
      <c r="I9" s="25">
        <v>2500</v>
      </c>
      <c r="J9" s="21">
        <v>2500</v>
      </c>
      <c r="K9" s="22">
        <v>2500</v>
      </c>
      <c r="L9" s="22">
        <v>2500</v>
      </c>
      <c r="M9" s="23">
        <v>2500</v>
      </c>
      <c r="N9" s="24">
        <v>2500</v>
      </c>
      <c r="O9" s="22">
        <v>2500</v>
      </c>
      <c r="P9" s="22">
        <v>2500</v>
      </c>
      <c r="Q9" s="25">
        <v>2500</v>
      </c>
      <c r="R9" s="21">
        <v>2500</v>
      </c>
      <c r="S9" s="22">
        <v>2500</v>
      </c>
      <c r="T9" s="22">
        <v>2500</v>
      </c>
      <c r="U9" s="25">
        <v>2500</v>
      </c>
      <c r="W9">
        <f>10000/400</f>
        <v>25</v>
      </c>
    </row>
    <row r="10" spans="1:23" x14ac:dyDescent="0.3">
      <c r="A10" s="11" t="s">
        <v>18</v>
      </c>
      <c r="B10" s="21">
        <v>5000</v>
      </c>
      <c r="C10" s="22">
        <v>5000</v>
      </c>
      <c r="D10" s="22">
        <v>5000</v>
      </c>
      <c r="E10" s="23">
        <v>5000</v>
      </c>
      <c r="F10" s="24">
        <v>5000</v>
      </c>
      <c r="G10" s="22">
        <v>5000</v>
      </c>
      <c r="H10" s="22">
        <v>5000</v>
      </c>
      <c r="I10" s="25">
        <v>5000</v>
      </c>
      <c r="J10" s="21">
        <v>5000</v>
      </c>
      <c r="K10" s="22">
        <v>5000</v>
      </c>
      <c r="L10" s="22">
        <v>5000</v>
      </c>
      <c r="M10" s="23">
        <v>5000</v>
      </c>
      <c r="N10" s="24">
        <v>5000</v>
      </c>
      <c r="O10" s="22">
        <v>5000</v>
      </c>
      <c r="P10" s="22">
        <v>5000</v>
      </c>
      <c r="Q10" s="25">
        <v>5000</v>
      </c>
      <c r="R10" s="21">
        <v>5000</v>
      </c>
      <c r="S10" s="22">
        <v>5000</v>
      </c>
      <c r="T10" s="22">
        <v>5000</v>
      </c>
      <c r="U10" s="25">
        <v>5000</v>
      </c>
    </row>
    <row r="11" spans="1:23" x14ac:dyDescent="0.3">
      <c r="A11" s="11" t="s">
        <v>19</v>
      </c>
      <c r="B11" s="21">
        <v>200</v>
      </c>
      <c r="C11" s="22">
        <v>200</v>
      </c>
      <c r="D11" s="22">
        <v>200</v>
      </c>
      <c r="E11" s="23">
        <v>200</v>
      </c>
      <c r="F11" s="24">
        <v>200</v>
      </c>
      <c r="G11" s="22">
        <v>200</v>
      </c>
      <c r="H11" s="22">
        <v>200</v>
      </c>
      <c r="I11" s="25">
        <v>200</v>
      </c>
      <c r="J11" s="21">
        <v>200</v>
      </c>
      <c r="K11" s="22">
        <v>200</v>
      </c>
      <c r="L11" s="22">
        <v>200</v>
      </c>
      <c r="M11" s="23">
        <v>200</v>
      </c>
      <c r="N11" s="24">
        <v>200</v>
      </c>
      <c r="O11" s="22">
        <v>200</v>
      </c>
      <c r="P11" s="22">
        <v>200</v>
      </c>
      <c r="Q11" s="25">
        <v>200</v>
      </c>
      <c r="R11" s="21">
        <v>200</v>
      </c>
      <c r="S11" s="22">
        <v>200</v>
      </c>
      <c r="T11" s="22">
        <v>200</v>
      </c>
      <c r="U11" s="25">
        <v>200</v>
      </c>
    </row>
    <row r="12" spans="1:23" x14ac:dyDescent="0.3">
      <c r="A12" s="11" t="s">
        <v>21</v>
      </c>
      <c r="B12" s="21">
        <v>1000</v>
      </c>
      <c r="C12" s="22">
        <v>1000</v>
      </c>
      <c r="D12" s="22">
        <v>1000</v>
      </c>
      <c r="E12" s="23">
        <v>1000</v>
      </c>
      <c r="F12" s="24">
        <v>1000</v>
      </c>
      <c r="G12" s="22">
        <v>1000</v>
      </c>
      <c r="H12" s="22">
        <v>1000</v>
      </c>
      <c r="I12" s="25">
        <v>1000</v>
      </c>
      <c r="J12" s="21">
        <v>1000</v>
      </c>
      <c r="K12" s="22">
        <v>1000</v>
      </c>
      <c r="L12" s="22">
        <v>1000</v>
      </c>
      <c r="M12" s="23">
        <v>1000</v>
      </c>
      <c r="N12" s="24">
        <v>1000</v>
      </c>
      <c r="O12" s="22">
        <v>1000</v>
      </c>
      <c r="P12" s="22">
        <v>1000</v>
      </c>
      <c r="Q12" s="25">
        <v>1000</v>
      </c>
      <c r="R12" s="21">
        <v>1000</v>
      </c>
      <c r="S12" s="22">
        <v>1000</v>
      </c>
      <c r="T12" s="22">
        <v>1000</v>
      </c>
      <c r="U12" s="25">
        <v>1000</v>
      </c>
    </row>
    <row r="13" spans="1:23" x14ac:dyDescent="0.3">
      <c r="A13" s="11" t="s">
        <v>20</v>
      </c>
      <c r="B13" s="21">
        <v>250</v>
      </c>
      <c r="C13" s="22">
        <v>250</v>
      </c>
      <c r="D13" s="22">
        <v>250</v>
      </c>
      <c r="E13" s="23">
        <v>250</v>
      </c>
      <c r="F13" s="24">
        <v>250</v>
      </c>
      <c r="G13" s="22">
        <v>250</v>
      </c>
      <c r="H13" s="22">
        <v>250</v>
      </c>
      <c r="I13" s="25">
        <v>250</v>
      </c>
      <c r="J13" s="21">
        <v>250</v>
      </c>
      <c r="K13" s="22">
        <v>250</v>
      </c>
      <c r="L13" s="22">
        <v>250</v>
      </c>
      <c r="M13" s="23">
        <v>250</v>
      </c>
      <c r="N13" s="24">
        <v>250</v>
      </c>
      <c r="O13" s="22">
        <v>250</v>
      </c>
      <c r="P13" s="22">
        <v>250</v>
      </c>
      <c r="Q13" s="25">
        <v>250</v>
      </c>
      <c r="R13" s="21">
        <v>250</v>
      </c>
      <c r="S13" s="22">
        <v>250</v>
      </c>
      <c r="T13" s="22">
        <v>250</v>
      </c>
      <c r="U13" s="25">
        <v>250</v>
      </c>
    </row>
    <row r="14" spans="1:23" x14ac:dyDescent="0.3">
      <c r="A14" s="11" t="s">
        <v>6</v>
      </c>
      <c r="B14" s="21">
        <v>2500</v>
      </c>
      <c r="C14" s="22">
        <v>2500</v>
      </c>
      <c r="D14" s="22">
        <v>2500</v>
      </c>
      <c r="E14" s="23">
        <v>2500</v>
      </c>
      <c r="F14" s="24">
        <v>2500</v>
      </c>
      <c r="G14" s="22">
        <v>2500</v>
      </c>
      <c r="H14" s="22">
        <v>2500</v>
      </c>
      <c r="I14" s="25">
        <v>2500</v>
      </c>
      <c r="J14" s="21">
        <v>2500</v>
      </c>
      <c r="K14" s="22">
        <v>2500</v>
      </c>
      <c r="L14" s="22">
        <v>2500</v>
      </c>
      <c r="M14" s="23">
        <v>2500</v>
      </c>
      <c r="N14" s="24">
        <v>2500</v>
      </c>
      <c r="O14" s="22">
        <v>2500</v>
      </c>
      <c r="P14" s="22">
        <v>2500</v>
      </c>
      <c r="Q14" s="25">
        <v>2500</v>
      </c>
      <c r="R14" s="21">
        <v>2500</v>
      </c>
      <c r="S14" s="22">
        <v>2500</v>
      </c>
      <c r="T14" s="22">
        <v>2500</v>
      </c>
      <c r="U14" s="25">
        <v>2500</v>
      </c>
    </row>
    <row r="15" spans="1:23" x14ac:dyDescent="0.3">
      <c r="A15" s="11" t="s">
        <v>7</v>
      </c>
      <c r="B15" s="21">
        <v>2000</v>
      </c>
      <c r="C15" s="22">
        <v>2000</v>
      </c>
      <c r="D15" s="22">
        <v>2000</v>
      </c>
      <c r="E15" s="23">
        <v>2000</v>
      </c>
      <c r="F15" s="24">
        <v>2000</v>
      </c>
      <c r="G15" s="22">
        <v>2000</v>
      </c>
      <c r="H15" s="22">
        <v>2000</v>
      </c>
      <c r="I15" s="25">
        <v>2000</v>
      </c>
      <c r="J15" s="21">
        <v>2000</v>
      </c>
      <c r="K15" s="22">
        <v>2000</v>
      </c>
      <c r="L15" s="22">
        <v>2000</v>
      </c>
      <c r="M15" s="23">
        <v>2000</v>
      </c>
      <c r="N15" s="24">
        <v>2000</v>
      </c>
      <c r="O15" s="22">
        <v>2000</v>
      </c>
      <c r="P15" s="22">
        <v>2000</v>
      </c>
      <c r="Q15" s="25">
        <v>2000</v>
      </c>
      <c r="R15" s="21">
        <v>2000</v>
      </c>
      <c r="S15" s="22">
        <v>2000</v>
      </c>
      <c r="T15" s="22">
        <v>2000</v>
      </c>
      <c r="U15" s="25">
        <v>2000</v>
      </c>
    </row>
    <row r="16" spans="1:23" x14ac:dyDescent="0.3">
      <c r="A16" s="11" t="s">
        <v>17</v>
      </c>
      <c r="B16" s="21">
        <f>(B29+B28)*50</f>
        <v>2450</v>
      </c>
      <c r="C16" s="22">
        <f t="shared" ref="C16:U16" si="0">(C29+C28)*50</f>
        <v>2600</v>
      </c>
      <c r="D16" s="22">
        <f t="shared" si="0"/>
        <v>2300</v>
      </c>
      <c r="E16" s="23">
        <f t="shared" si="0"/>
        <v>2400</v>
      </c>
      <c r="F16" s="24">
        <f t="shared" si="0"/>
        <v>2500</v>
      </c>
      <c r="G16" s="22">
        <f t="shared" si="0"/>
        <v>2550</v>
      </c>
      <c r="H16" s="22">
        <f t="shared" si="0"/>
        <v>2450</v>
      </c>
      <c r="I16" s="25">
        <f t="shared" si="0"/>
        <v>2350</v>
      </c>
      <c r="J16" s="21">
        <f t="shared" si="0"/>
        <v>1350</v>
      </c>
      <c r="K16" s="22">
        <f t="shared" si="0"/>
        <v>1300</v>
      </c>
      <c r="L16" s="22">
        <f t="shared" si="0"/>
        <v>1300</v>
      </c>
      <c r="M16" s="23">
        <f t="shared" si="0"/>
        <v>1200</v>
      </c>
      <c r="N16" s="24">
        <f t="shared" si="0"/>
        <v>500</v>
      </c>
      <c r="O16" s="22">
        <f t="shared" si="0"/>
        <v>500</v>
      </c>
      <c r="P16" s="22">
        <f t="shared" si="0"/>
        <v>750</v>
      </c>
      <c r="Q16" s="25">
        <f t="shared" si="0"/>
        <v>550</v>
      </c>
      <c r="R16" s="21">
        <f t="shared" si="0"/>
        <v>600</v>
      </c>
      <c r="S16" s="22">
        <f t="shared" si="0"/>
        <v>500</v>
      </c>
      <c r="T16" s="22">
        <f t="shared" si="0"/>
        <v>500</v>
      </c>
      <c r="U16" s="25">
        <f t="shared" si="0"/>
        <v>450</v>
      </c>
    </row>
    <row r="17" spans="1:21 16384:16384" x14ac:dyDescent="0.3">
      <c r="A17" s="11" t="s">
        <v>10</v>
      </c>
      <c r="B17" s="21">
        <v>605</v>
      </c>
      <c r="C17" s="22">
        <v>508</v>
      </c>
      <c r="D17" s="22">
        <v>457</v>
      </c>
      <c r="E17" s="23">
        <v>379</v>
      </c>
      <c r="F17" s="24">
        <v>597</v>
      </c>
      <c r="G17" s="22">
        <v>418</v>
      </c>
      <c r="H17" s="22">
        <v>408</v>
      </c>
      <c r="I17" s="25">
        <v>406</v>
      </c>
      <c r="J17" s="21">
        <v>459</v>
      </c>
      <c r="K17" s="22">
        <v>341</v>
      </c>
      <c r="L17" s="22">
        <v>475</v>
      </c>
      <c r="M17" s="23">
        <v>421</v>
      </c>
      <c r="N17" s="24">
        <v>241</v>
      </c>
      <c r="O17" s="22">
        <v>549</v>
      </c>
      <c r="P17" s="22">
        <v>508</v>
      </c>
      <c r="Q17" s="25">
        <v>418</v>
      </c>
      <c r="R17" s="21">
        <v>597</v>
      </c>
      <c r="S17" s="22">
        <v>408</v>
      </c>
      <c r="T17" s="22">
        <v>379</v>
      </c>
      <c r="U17" s="25">
        <v>457</v>
      </c>
    </row>
    <row r="18" spans="1:21 16384:16384" x14ac:dyDescent="0.3">
      <c r="A18" s="11" t="s">
        <v>43</v>
      </c>
      <c r="B18" s="21">
        <f>(B30+B31)*400*28%</f>
        <v>5824.0000000000009</v>
      </c>
      <c r="C18" s="22">
        <f t="shared" ref="C18:U18" si="1">(C30+C31)*400*28%</f>
        <v>6384.0000000000009</v>
      </c>
      <c r="D18" s="22">
        <f t="shared" si="1"/>
        <v>6048.0000000000009</v>
      </c>
      <c r="E18" s="23">
        <f t="shared" si="1"/>
        <v>5824.0000000000009</v>
      </c>
      <c r="F18" s="24">
        <f t="shared" si="1"/>
        <v>6160.0000000000009</v>
      </c>
      <c r="G18" s="22">
        <f t="shared" si="1"/>
        <v>5824.0000000000009</v>
      </c>
      <c r="H18" s="22">
        <f t="shared" si="1"/>
        <v>5936.0000000000009</v>
      </c>
      <c r="I18" s="25">
        <f t="shared" si="1"/>
        <v>5936.0000000000009</v>
      </c>
      <c r="J18" s="21">
        <f t="shared" si="1"/>
        <v>3696.0000000000005</v>
      </c>
      <c r="K18" s="22">
        <f t="shared" si="1"/>
        <v>3472.0000000000005</v>
      </c>
      <c r="L18" s="22">
        <f t="shared" si="1"/>
        <v>3136.0000000000005</v>
      </c>
      <c r="M18" s="23">
        <f t="shared" si="1"/>
        <v>3136.0000000000005</v>
      </c>
      <c r="N18" s="24">
        <f t="shared" si="1"/>
        <v>1232.0000000000002</v>
      </c>
      <c r="O18" s="22">
        <f t="shared" si="1"/>
        <v>1232.0000000000002</v>
      </c>
      <c r="P18" s="22">
        <f t="shared" si="1"/>
        <v>1120</v>
      </c>
      <c r="Q18" s="25">
        <f t="shared" si="1"/>
        <v>1456.0000000000002</v>
      </c>
      <c r="R18" s="21">
        <f t="shared" si="1"/>
        <v>1456.0000000000002</v>
      </c>
      <c r="S18" s="22">
        <f t="shared" si="1"/>
        <v>1568.0000000000002</v>
      </c>
      <c r="T18" s="22">
        <f t="shared" si="1"/>
        <v>1344.0000000000002</v>
      </c>
      <c r="U18" s="25">
        <f t="shared" si="1"/>
        <v>1232.0000000000002</v>
      </c>
    </row>
    <row r="19" spans="1:21 16384:16384" x14ac:dyDescent="0.3">
      <c r="A19" s="11" t="s">
        <v>25</v>
      </c>
      <c r="B19" s="21">
        <f>SUM(B5:B18)</f>
        <v>42579</v>
      </c>
      <c r="C19" s="22">
        <f t="shared" ref="C19:I19" si="2">SUM(C5:C18)</f>
        <v>45192</v>
      </c>
      <c r="D19" s="22">
        <f t="shared" si="2"/>
        <v>42505</v>
      </c>
      <c r="E19" s="23">
        <f t="shared" si="2"/>
        <v>44303</v>
      </c>
      <c r="F19" s="24">
        <f t="shared" si="2"/>
        <v>42957</v>
      </c>
      <c r="G19" s="22">
        <f t="shared" si="2"/>
        <v>44492</v>
      </c>
      <c r="H19" s="22">
        <f t="shared" si="2"/>
        <v>42494</v>
      </c>
      <c r="I19" s="25">
        <f t="shared" si="2"/>
        <v>44392</v>
      </c>
      <c r="J19" s="21">
        <f t="shared" ref="J19" si="3">SUM(J5:J18)</f>
        <v>39205</v>
      </c>
      <c r="K19" s="22">
        <f t="shared" ref="K19" si="4">SUM(K5:K18)</f>
        <v>40813</v>
      </c>
      <c r="L19" s="22">
        <f t="shared" ref="L19" si="5">SUM(L5:L18)</f>
        <v>38611</v>
      </c>
      <c r="M19" s="23">
        <f t="shared" ref="M19" si="6">SUM(M5:M18)</f>
        <v>40457</v>
      </c>
      <c r="N19" s="24">
        <f t="shared" ref="N19" si="7">SUM(N5:N18)</f>
        <v>37673</v>
      </c>
      <c r="O19" s="22">
        <f t="shared" ref="O19:P19" si="8">SUM(O5:O18)</f>
        <v>44981</v>
      </c>
      <c r="P19" s="22">
        <f t="shared" si="8"/>
        <v>44078</v>
      </c>
      <c r="Q19" s="25">
        <f t="shared" ref="Q19" si="9">SUM(Q5:Q18)</f>
        <v>47124</v>
      </c>
      <c r="R19" s="21">
        <f t="shared" ref="R19" si="10">SUM(R5:R18)</f>
        <v>46353</v>
      </c>
      <c r="S19" s="22">
        <f t="shared" ref="S19" si="11">SUM(S5:S18)</f>
        <v>49176</v>
      </c>
      <c r="T19" s="22">
        <f t="shared" ref="T19" si="12">SUM(T5:T18)</f>
        <v>47423</v>
      </c>
      <c r="U19" s="25">
        <f t="shared" ref="U19" si="13">SUM(U5:U18)</f>
        <v>48339</v>
      </c>
    </row>
    <row r="20" spans="1:21 16384:16384" x14ac:dyDescent="0.3">
      <c r="A20" s="11"/>
      <c r="B20" s="21"/>
      <c r="C20" s="22"/>
      <c r="D20" s="22"/>
      <c r="E20" s="23"/>
      <c r="F20" s="24"/>
      <c r="G20" s="22"/>
      <c r="H20" s="22"/>
      <c r="I20" s="25"/>
      <c r="J20" s="21"/>
      <c r="K20" s="22"/>
      <c r="L20" s="22"/>
      <c r="M20" s="23"/>
      <c r="N20" s="24"/>
      <c r="O20" s="22"/>
      <c r="P20" s="22"/>
      <c r="Q20" s="25"/>
      <c r="R20" s="21"/>
      <c r="S20" s="22"/>
      <c r="T20" s="22"/>
      <c r="U20" s="25"/>
    </row>
    <row r="21" spans="1:21 16384:16384" x14ac:dyDescent="0.3">
      <c r="A21" s="11" t="s">
        <v>5</v>
      </c>
      <c r="B21" s="21">
        <f>B34</f>
        <v>78000</v>
      </c>
      <c r="C21" s="22">
        <f t="shared" ref="C21:U21" si="14">C34</f>
        <v>85600</v>
      </c>
      <c r="D21" s="22">
        <f t="shared" si="14"/>
        <v>78400</v>
      </c>
      <c r="E21" s="23">
        <f t="shared" si="14"/>
        <v>76000</v>
      </c>
      <c r="F21" s="24">
        <f t="shared" si="14"/>
        <v>82000</v>
      </c>
      <c r="G21" s="22">
        <f t="shared" si="14"/>
        <v>81200</v>
      </c>
      <c r="H21" s="22">
        <f t="shared" si="14"/>
        <v>79200</v>
      </c>
      <c r="I21" s="25">
        <f t="shared" si="14"/>
        <v>75600</v>
      </c>
      <c r="J21" s="21">
        <f t="shared" si="14"/>
        <v>46400</v>
      </c>
      <c r="K21" s="22">
        <f t="shared" si="14"/>
        <v>43600</v>
      </c>
      <c r="L21" s="22">
        <f t="shared" si="14"/>
        <v>41200</v>
      </c>
      <c r="M21" s="23">
        <f t="shared" si="14"/>
        <v>40800</v>
      </c>
      <c r="N21" s="24">
        <f t="shared" si="14"/>
        <v>26500</v>
      </c>
      <c r="O21" s="22">
        <f t="shared" si="14"/>
        <v>25000</v>
      </c>
      <c r="P21" s="22">
        <f t="shared" si="14"/>
        <v>25000</v>
      </c>
      <c r="Q21" s="25">
        <f t="shared" si="14"/>
        <v>25000</v>
      </c>
      <c r="R21" s="21">
        <f t="shared" si="14"/>
        <v>27000</v>
      </c>
      <c r="S21" s="22">
        <f t="shared" si="14"/>
        <v>25000</v>
      </c>
      <c r="T21" s="22">
        <f t="shared" si="14"/>
        <v>24500</v>
      </c>
      <c r="U21" s="25">
        <f t="shared" si="14"/>
        <v>23000</v>
      </c>
    </row>
    <row r="22" spans="1:21 16384:16384" ht="15" thickBot="1" x14ac:dyDescent="0.35">
      <c r="A22" s="12" t="s">
        <v>16</v>
      </c>
      <c r="B22" s="26">
        <f>B21-B19</f>
        <v>35421</v>
      </c>
      <c r="C22" s="27">
        <f>C21-C19</f>
        <v>40408</v>
      </c>
      <c r="D22" s="27">
        <f>D21-D19</f>
        <v>35895</v>
      </c>
      <c r="E22" s="28">
        <f>E21-E19</f>
        <v>31697</v>
      </c>
      <c r="F22" s="29">
        <f>F21-F19</f>
        <v>39043</v>
      </c>
      <c r="G22" s="27">
        <f>G21-G19</f>
        <v>36708</v>
      </c>
      <c r="H22" s="27">
        <f>H21-H19</f>
        <v>36706</v>
      </c>
      <c r="I22" s="30">
        <f>I21-I19</f>
        <v>31208</v>
      </c>
      <c r="J22" s="26">
        <f>J21-J19</f>
        <v>7195</v>
      </c>
      <c r="K22" s="27">
        <f>K21-K19</f>
        <v>2787</v>
      </c>
      <c r="L22" s="27">
        <f>L21-L19</f>
        <v>2589</v>
      </c>
      <c r="M22" s="28">
        <f>M21-M19</f>
        <v>343</v>
      </c>
      <c r="N22" s="29">
        <f>N21-N19</f>
        <v>-11173</v>
      </c>
      <c r="O22" s="27">
        <f>O21-O19</f>
        <v>-19981</v>
      </c>
      <c r="P22" s="27">
        <f>P21-P19</f>
        <v>-19078</v>
      </c>
      <c r="Q22" s="30">
        <f>Q21-Q19</f>
        <v>-22124</v>
      </c>
      <c r="R22" s="26">
        <f>R21-R19</f>
        <v>-19353</v>
      </c>
      <c r="S22" s="27">
        <f>S21-S19</f>
        <v>-24176</v>
      </c>
      <c r="T22" s="27">
        <f>T21-T19</f>
        <v>-22923</v>
      </c>
      <c r="U22" s="30">
        <f>U21-U19</f>
        <v>-25339</v>
      </c>
      <c r="XFD22" s="1">
        <f>XFD21-XFD19</f>
        <v>0</v>
      </c>
    </row>
    <row r="23" spans="1:21 16384:16384" ht="15" thickBot="1" x14ac:dyDescent="0.35">
      <c r="A23" s="5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</row>
    <row r="24" spans="1:21 16384:16384" x14ac:dyDescent="0.3">
      <c r="A24" s="13" t="s">
        <v>28</v>
      </c>
      <c r="B24" s="19">
        <v>24</v>
      </c>
      <c r="C24" s="17">
        <v>30</v>
      </c>
      <c r="D24" s="17">
        <v>28</v>
      </c>
      <c r="E24" s="18">
        <v>22</v>
      </c>
      <c r="F24" s="19">
        <v>27</v>
      </c>
      <c r="G24" s="17">
        <v>27</v>
      </c>
      <c r="H24" s="17">
        <v>26</v>
      </c>
      <c r="I24" s="20">
        <v>24</v>
      </c>
      <c r="J24" s="16">
        <v>17</v>
      </c>
      <c r="K24" s="17">
        <v>13</v>
      </c>
      <c r="L24" s="17">
        <v>12</v>
      </c>
      <c r="M24" s="18">
        <v>13</v>
      </c>
      <c r="N24" s="19">
        <v>11</v>
      </c>
      <c r="O24" s="17">
        <v>9</v>
      </c>
      <c r="P24" s="17">
        <v>7</v>
      </c>
      <c r="Q24" s="20">
        <v>7</v>
      </c>
      <c r="R24" s="16">
        <v>9</v>
      </c>
      <c r="S24" s="17">
        <v>7</v>
      </c>
      <c r="T24" s="17">
        <v>8</v>
      </c>
      <c r="U24" s="20">
        <v>7</v>
      </c>
    </row>
    <row r="25" spans="1:21 16384:16384" x14ac:dyDescent="0.3">
      <c r="A25" s="14" t="s">
        <v>29</v>
      </c>
      <c r="B25" s="24">
        <v>23</v>
      </c>
      <c r="C25" s="22">
        <v>24</v>
      </c>
      <c r="D25" s="22">
        <v>22</v>
      </c>
      <c r="E25" s="23">
        <v>22</v>
      </c>
      <c r="F25" s="24">
        <v>25</v>
      </c>
      <c r="G25" s="22">
        <v>25</v>
      </c>
      <c r="H25" s="22">
        <v>22</v>
      </c>
      <c r="I25" s="25">
        <v>23</v>
      </c>
      <c r="J25" s="21">
        <v>13</v>
      </c>
      <c r="K25" s="22">
        <v>13</v>
      </c>
      <c r="L25" s="22">
        <v>12</v>
      </c>
      <c r="M25" s="23">
        <v>12</v>
      </c>
      <c r="N25" s="24">
        <v>11</v>
      </c>
      <c r="O25" s="22">
        <v>8</v>
      </c>
      <c r="P25" s="22">
        <v>7</v>
      </c>
      <c r="Q25" s="25">
        <v>8</v>
      </c>
      <c r="R25" s="21">
        <v>9</v>
      </c>
      <c r="S25" s="22">
        <v>8</v>
      </c>
      <c r="T25" s="22">
        <v>8</v>
      </c>
      <c r="U25" s="25">
        <v>8</v>
      </c>
    </row>
    <row r="26" spans="1:21 16384:16384" x14ac:dyDescent="0.3">
      <c r="A26" s="14" t="s">
        <v>30</v>
      </c>
      <c r="B26" s="24">
        <v>24</v>
      </c>
      <c r="C26" s="22">
        <v>27</v>
      </c>
      <c r="D26" s="22">
        <v>25</v>
      </c>
      <c r="E26" s="23">
        <v>22</v>
      </c>
      <c r="F26" s="24">
        <v>25</v>
      </c>
      <c r="G26" s="22">
        <v>25</v>
      </c>
      <c r="H26" s="22">
        <v>24</v>
      </c>
      <c r="I26" s="25">
        <v>21</v>
      </c>
      <c r="J26" s="21">
        <v>14</v>
      </c>
      <c r="K26" s="22">
        <v>13</v>
      </c>
      <c r="L26" s="22">
        <v>13</v>
      </c>
      <c r="M26" s="23">
        <v>13</v>
      </c>
      <c r="N26" s="24">
        <v>6</v>
      </c>
      <c r="O26" s="22">
        <v>7</v>
      </c>
      <c r="P26" s="22">
        <v>6</v>
      </c>
      <c r="Q26" s="25">
        <v>6</v>
      </c>
      <c r="R26" s="21">
        <v>6</v>
      </c>
      <c r="S26" s="22">
        <v>6</v>
      </c>
      <c r="T26" s="22">
        <v>6</v>
      </c>
      <c r="U26" s="25">
        <v>6</v>
      </c>
    </row>
    <row r="27" spans="1:21 16384:16384" x14ac:dyDescent="0.3">
      <c r="A27" s="14" t="s">
        <v>31</v>
      </c>
      <c r="B27" s="24">
        <v>23</v>
      </c>
      <c r="C27" s="22">
        <v>24</v>
      </c>
      <c r="D27" s="22">
        <v>21</v>
      </c>
      <c r="E27" s="23">
        <v>24</v>
      </c>
      <c r="F27" s="24">
        <v>23</v>
      </c>
      <c r="G27" s="22">
        <v>23</v>
      </c>
      <c r="H27" s="22">
        <v>24</v>
      </c>
      <c r="I27" s="25">
        <v>21</v>
      </c>
      <c r="J27" s="21">
        <v>12</v>
      </c>
      <c r="K27" s="22">
        <v>13</v>
      </c>
      <c r="L27" s="22">
        <v>12</v>
      </c>
      <c r="M27" s="23">
        <v>12</v>
      </c>
      <c r="N27" s="24">
        <v>4</v>
      </c>
      <c r="O27" s="22">
        <v>5</v>
      </c>
      <c r="P27" s="22">
        <v>5</v>
      </c>
      <c r="Q27" s="25">
        <v>5</v>
      </c>
      <c r="R27" s="21">
        <v>5</v>
      </c>
      <c r="S27" s="22">
        <v>5</v>
      </c>
      <c r="T27" s="22">
        <v>5</v>
      </c>
      <c r="U27" s="25">
        <v>5</v>
      </c>
    </row>
    <row r="28" spans="1:21 16384:16384" x14ac:dyDescent="0.3">
      <c r="A28" s="14" t="s">
        <v>32</v>
      </c>
      <c r="B28" s="24">
        <v>22</v>
      </c>
      <c r="C28" s="22">
        <v>23</v>
      </c>
      <c r="D28" s="22">
        <v>20</v>
      </c>
      <c r="E28" s="23">
        <v>22</v>
      </c>
      <c r="F28" s="24">
        <v>23</v>
      </c>
      <c r="G28" s="22">
        <v>22</v>
      </c>
      <c r="H28" s="22">
        <v>23</v>
      </c>
      <c r="I28" s="25">
        <v>20</v>
      </c>
      <c r="J28" s="21">
        <v>10</v>
      </c>
      <c r="K28" s="22">
        <v>10</v>
      </c>
      <c r="L28" s="22">
        <v>11</v>
      </c>
      <c r="M28" s="23">
        <v>10</v>
      </c>
      <c r="N28" s="24">
        <v>4</v>
      </c>
      <c r="O28" s="22">
        <v>4</v>
      </c>
      <c r="P28" s="22">
        <v>8</v>
      </c>
      <c r="Q28" s="25">
        <v>4</v>
      </c>
      <c r="R28" s="21">
        <v>5</v>
      </c>
      <c r="S28" s="22">
        <v>5</v>
      </c>
      <c r="T28" s="22">
        <v>5</v>
      </c>
      <c r="U28" s="25">
        <v>4</v>
      </c>
    </row>
    <row r="29" spans="1:21 16384:16384" x14ac:dyDescent="0.3">
      <c r="A29" s="14" t="s">
        <v>33</v>
      </c>
      <c r="B29" s="24">
        <v>27</v>
      </c>
      <c r="C29" s="22">
        <v>29</v>
      </c>
      <c r="D29" s="22">
        <v>26</v>
      </c>
      <c r="E29" s="23">
        <v>26</v>
      </c>
      <c r="F29" s="24">
        <v>27</v>
      </c>
      <c r="G29" s="22">
        <v>29</v>
      </c>
      <c r="H29" s="22">
        <v>26</v>
      </c>
      <c r="I29" s="25">
        <v>27</v>
      </c>
      <c r="J29" s="21">
        <v>17</v>
      </c>
      <c r="K29" s="22">
        <v>16</v>
      </c>
      <c r="L29" s="22">
        <v>15</v>
      </c>
      <c r="M29" s="23">
        <v>14</v>
      </c>
      <c r="N29" s="24">
        <v>6</v>
      </c>
      <c r="O29" s="22">
        <v>6</v>
      </c>
      <c r="P29" s="22">
        <v>7</v>
      </c>
      <c r="Q29" s="25">
        <v>7</v>
      </c>
      <c r="R29" s="21">
        <v>7</v>
      </c>
      <c r="S29" s="22">
        <v>5</v>
      </c>
      <c r="T29" s="22">
        <v>5</v>
      </c>
      <c r="U29" s="25">
        <v>5</v>
      </c>
    </row>
    <row r="30" spans="1:21 16384:16384" x14ac:dyDescent="0.3">
      <c r="A30" s="14" t="s">
        <v>34</v>
      </c>
      <c r="B30" s="24">
        <v>26</v>
      </c>
      <c r="C30" s="22">
        <v>30</v>
      </c>
      <c r="D30" s="22">
        <v>27</v>
      </c>
      <c r="E30" s="23">
        <v>27</v>
      </c>
      <c r="F30" s="24">
        <v>28</v>
      </c>
      <c r="G30" s="22">
        <v>27</v>
      </c>
      <c r="H30" s="22">
        <v>28</v>
      </c>
      <c r="I30" s="25">
        <v>28</v>
      </c>
      <c r="J30" s="21">
        <v>16</v>
      </c>
      <c r="K30" s="22">
        <v>15</v>
      </c>
      <c r="L30" s="22">
        <v>13</v>
      </c>
      <c r="M30" s="23">
        <v>14</v>
      </c>
      <c r="N30" s="24">
        <v>6</v>
      </c>
      <c r="O30" s="22">
        <v>5</v>
      </c>
      <c r="P30" s="22">
        <v>6</v>
      </c>
      <c r="Q30" s="25">
        <v>7</v>
      </c>
      <c r="R30" s="21">
        <v>6</v>
      </c>
      <c r="S30" s="22">
        <v>7</v>
      </c>
      <c r="T30" s="22">
        <v>6</v>
      </c>
      <c r="U30" s="25">
        <v>5</v>
      </c>
    </row>
    <row r="31" spans="1:21 16384:16384" x14ac:dyDescent="0.3">
      <c r="A31" s="14" t="s">
        <v>35</v>
      </c>
      <c r="B31" s="24">
        <v>26</v>
      </c>
      <c r="C31" s="22">
        <v>27</v>
      </c>
      <c r="D31" s="22">
        <v>27</v>
      </c>
      <c r="E31" s="23">
        <v>25</v>
      </c>
      <c r="F31" s="24">
        <v>27</v>
      </c>
      <c r="G31" s="22">
        <v>25</v>
      </c>
      <c r="H31" s="22">
        <v>25</v>
      </c>
      <c r="I31" s="25">
        <v>25</v>
      </c>
      <c r="J31" s="21">
        <v>17</v>
      </c>
      <c r="K31" s="22">
        <v>16</v>
      </c>
      <c r="L31" s="22">
        <v>15</v>
      </c>
      <c r="M31" s="23">
        <v>14</v>
      </c>
      <c r="N31" s="24">
        <v>5</v>
      </c>
      <c r="O31" s="22">
        <v>6</v>
      </c>
      <c r="P31" s="22">
        <v>4</v>
      </c>
      <c r="Q31" s="25">
        <v>6</v>
      </c>
      <c r="R31" s="21">
        <v>7</v>
      </c>
      <c r="S31" s="22">
        <v>7</v>
      </c>
      <c r="T31" s="22">
        <v>6</v>
      </c>
      <c r="U31" s="25">
        <v>6</v>
      </c>
    </row>
    <row r="32" spans="1:21 16384:16384" x14ac:dyDescent="0.3">
      <c r="A32" s="14" t="s">
        <v>36</v>
      </c>
      <c r="B32" s="24">
        <f>B24+B26+B28+B30</f>
        <v>96</v>
      </c>
      <c r="C32" s="22">
        <f t="shared" ref="C32:Q32" si="15">C24+C26+C28+C30</f>
        <v>110</v>
      </c>
      <c r="D32" s="22">
        <f t="shared" si="15"/>
        <v>100</v>
      </c>
      <c r="E32" s="23">
        <f t="shared" si="15"/>
        <v>93</v>
      </c>
      <c r="F32" s="24">
        <f t="shared" si="15"/>
        <v>103</v>
      </c>
      <c r="G32" s="22">
        <f t="shared" si="15"/>
        <v>101</v>
      </c>
      <c r="H32" s="22">
        <f t="shared" si="15"/>
        <v>101</v>
      </c>
      <c r="I32" s="25">
        <f t="shared" si="15"/>
        <v>93</v>
      </c>
      <c r="J32" s="21">
        <f t="shared" si="15"/>
        <v>57</v>
      </c>
      <c r="K32" s="22">
        <f t="shared" si="15"/>
        <v>51</v>
      </c>
      <c r="L32" s="22">
        <f t="shared" si="15"/>
        <v>49</v>
      </c>
      <c r="M32" s="23">
        <f t="shared" si="15"/>
        <v>50</v>
      </c>
      <c r="N32" s="24">
        <f t="shared" si="15"/>
        <v>27</v>
      </c>
      <c r="O32" s="22">
        <f t="shared" si="15"/>
        <v>25</v>
      </c>
      <c r="P32" s="22">
        <f t="shared" si="15"/>
        <v>27</v>
      </c>
      <c r="Q32" s="25">
        <f t="shared" si="15"/>
        <v>24</v>
      </c>
      <c r="R32" s="21">
        <f t="shared" ref="R32:U32" si="16">R24+R26+R28+R30</f>
        <v>26</v>
      </c>
      <c r="S32" s="22">
        <f t="shared" si="16"/>
        <v>25</v>
      </c>
      <c r="T32" s="22">
        <f t="shared" si="16"/>
        <v>25</v>
      </c>
      <c r="U32" s="25">
        <f t="shared" si="16"/>
        <v>22</v>
      </c>
    </row>
    <row r="33" spans="1:21" x14ac:dyDescent="0.3">
      <c r="A33" s="14" t="s">
        <v>37</v>
      </c>
      <c r="B33" s="24">
        <f>B25+B27+B29+B31</f>
        <v>99</v>
      </c>
      <c r="C33" s="22">
        <f t="shared" ref="C33:Q33" si="17">C25+C27+C29+C31</f>
        <v>104</v>
      </c>
      <c r="D33" s="22">
        <f t="shared" si="17"/>
        <v>96</v>
      </c>
      <c r="E33" s="23">
        <f t="shared" si="17"/>
        <v>97</v>
      </c>
      <c r="F33" s="24">
        <f t="shared" si="17"/>
        <v>102</v>
      </c>
      <c r="G33" s="22">
        <f t="shared" si="17"/>
        <v>102</v>
      </c>
      <c r="H33" s="22">
        <f t="shared" si="17"/>
        <v>97</v>
      </c>
      <c r="I33" s="25">
        <f t="shared" si="17"/>
        <v>96</v>
      </c>
      <c r="J33" s="21">
        <f t="shared" si="17"/>
        <v>59</v>
      </c>
      <c r="K33" s="22">
        <f t="shared" si="17"/>
        <v>58</v>
      </c>
      <c r="L33" s="22">
        <f t="shared" si="17"/>
        <v>54</v>
      </c>
      <c r="M33" s="23">
        <f t="shared" si="17"/>
        <v>52</v>
      </c>
      <c r="N33" s="24">
        <f t="shared" si="17"/>
        <v>26</v>
      </c>
      <c r="O33" s="22">
        <f t="shared" si="17"/>
        <v>25</v>
      </c>
      <c r="P33" s="22">
        <f t="shared" si="17"/>
        <v>23</v>
      </c>
      <c r="Q33" s="25">
        <f t="shared" si="17"/>
        <v>26</v>
      </c>
      <c r="R33" s="21">
        <f t="shared" ref="R33:U33" si="18">R25+R27+R29+R31</f>
        <v>28</v>
      </c>
      <c r="S33" s="22">
        <f t="shared" si="18"/>
        <v>25</v>
      </c>
      <c r="T33" s="22">
        <f t="shared" si="18"/>
        <v>24</v>
      </c>
      <c r="U33" s="25">
        <f t="shared" si="18"/>
        <v>24</v>
      </c>
    </row>
    <row r="34" spans="1:21" ht="15" thickBot="1" x14ac:dyDescent="0.35">
      <c r="A34" s="15" t="s">
        <v>38</v>
      </c>
      <c r="B34" s="29">
        <f>(B32+B33)*400</f>
        <v>78000</v>
      </c>
      <c r="C34" s="27">
        <f t="shared" ref="C34:M34" si="19">(C32+C33)*400</f>
        <v>85600</v>
      </c>
      <c r="D34" s="27">
        <f t="shared" si="19"/>
        <v>78400</v>
      </c>
      <c r="E34" s="28">
        <f t="shared" si="19"/>
        <v>76000</v>
      </c>
      <c r="F34" s="29">
        <f t="shared" si="19"/>
        <v>82000</v>
      </c>
      <c r="G34" s="27">
        <f t="shared" si="19"/>
        <v>81200</v>
      </c>
      <c r="H34" s="27">
        <f t="shared" si="19"/>
        <v>79200</v>
      </c>
      <c r="I34" s="30">
        <f t="shared" si="19"/>
        <v>75600</v>
      </c>
      <c r="J34" s="26">
        <f t="shared" si="19"/>
        <v>46400</v>
      </c>
      <c r="K34" s="27">
        <f t="shared" si="19"/>
        <v>43600</v>
      </c>
      <c r="L34" s="27">
        <f t="shared" si="19"/>
        <v>41200</v>
      </c>
      <c r="M34" s="28">
        <f t="shared" si="19"/>
        <v>40800</v>
      </c>
      <c r="N34" s="29">
        <f t="shared" ref="N34:U34" si="20">(N32+N33)*500</f>
        <v>26500</v>
      </c>
      <c r="O34" s="27">
        <f t="shared" si="20"/>
        <v>25000</v>
      </c>
      <c r="P34" s="27">
        <f t="shared" si="20"/>
        <v>25000</v>
      </c>
      <c r="Q34" s="30">
        <f t="shared" si="20"/>
        <v>25000</v>
      </c>
      <c r="R34" s="26">
        <f t="shared" si="20"/>
        <v>27000</v>
      </c>
      <c r="S34" s="27">
        <f t="shared" si="20"/>
        <v>25000</v>
      </c>
      <c r="T34" s="27">
        <f t="shared" si="20"/>
        <v>24500</v>
      </c>
      <c r="U34" s="30">
        <f t="shared" si="20"/>
        <v>23000</v>
      </c>
    </row>
    <row r="35" spans="1:21" ht="15" thickBot="1" x14ac:dyDescent="0.35">
      <c r="A35" s="5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</row>
    <row r="36" spans="1:21" x14ac:dyDescent="0.3">
      <c r="A36" s="13" t="s">
        <v>22</v>
      </c>
      <c r="B36" s="19">
        <v>4.5</v>
      </c>
      <c r="C36" s="17">
        <v>4.3</v>
      </c>
      <c r="D36" s="17">
        <v>4.0999999999999996</v>
      </c>
      <c r="E36" s="20">
        <v>3.5</v>
      </c>
      <c r="F36" s="16">
        <v>4.7</v>
      </c>
      <c r="G36" s="17">
        <v>4.25</v>
      </c>
      <c r="H36" s="17">
        <v>3.9</v>
      </c>
      <c r="I36" s="18">
        <v>3.4</v>
      </c>
      <c r="J36" s="19">
        <v>4.0999999999999996</v>
      </c>
      <c r="K36" s="17">
        <v>3.7</v>
      </c>
      <c r="L36" s="17">
        <v>3.4</v>
      </c>
      <c r="M36" s="20">
        <v>2.9</v>
      </c>
      <c r="N36" s="16">
        <v>3.5</v>
      </c>
      <c r="O36" s="17">
        <v>3.1</v>
      </c>
      <c r="P36" s="17">
        <v>2.75</v>
      </c>
      <c r="Q36" s="18">
        <v>2.5</v>
      </c>
      <c r="R36" s="19">
        <v>2.7</v>
      </c>
      <c r="S36" s="17">
        <v>2.4</v>
      </c>
      <c r="T36" s="17">
        <v>3.1</v>
      </c>
      <c r="U36" s="20">
        <v>2.6</v>
      </c>
    </row>
    <row r="37" spans="1:21" x14ac:dyDescent="0.3">
      <c r="A37" s="14" t="s">
        <v>23</v>
      </c>
      <c r="B37" s="24" t="s">
        <v>39</v>
      </c>
      <c r="C37" s="22" t="s">
        <v>42</v>
      </c>
      <c r="D37" s="22" t="s">
        <v>42</v>
      </c>
      <c r="E37" s="25" t="s">
        <v>41</v>
      </c>
      <c r="F37" s="21" t="s">
        <v>39</v>
      </c>
      <c r="G37" s="22" t="s">
        <v>42</v>
      </c>
      <c r="H37" s="22" t="s">
        <v>42</v>
      </c>
      <c r="I37" s="23" t="s">
        <v>42</v>
      </c>
      <c r="J37" s="24" t="s">
        <v>42</v>
      </c>
      <c r="K37" s="22" t="s">
        <v>39</v>
      </c>
      <c r="L37" s="22" t="s">
        <v>39</v>
      </c>
      <c r="M37" s="25" t="s">
        <v>41</v>
      </c>
      <c r="N37" s="21" t="s">
        <v>40</v>
      </c>
      <c r="O37" s="22" t="s">
        <v>40</v>
      </c>
      <c r="P37" s="22" t="s">
        <v>41</v>
      </c>
      <c r="Q37" s="23" t="s">
        <v>42</v>
      </c>
      <c r="R37" s="24" t="s">
        <v>40</v>
      </c>
      <c r="S37" s="22" t="s">
        <v>40</v>
      </c>
      <c r="T37" s="22" t="s">
        <v>39</v>
      </c>
      <c r="U37" s="25" t="s">
        <v>39</v>
      </c>
    </row>
    <row r="38" spans="1:21" ht="15" thickBot="1" x14ac:dyDescent="0.35">
      <c r="A38" s="15" t="s">
        <v>24</v>
      </c>
      <c r="B38" s="29">
        <v>800</v>
      </c>
      <c r="C38" s="27">
        <v>800</v>
      </c>
      <c r="D38" s="27">
        <v>800</v>
      </c>
      <c r="E38" s="30">
        <v>800</v>
      </c>
      <c r="F38" s="26">
        <v>800</v>
      </c>
      <c r="G38" s="27">
        <v>800</v>
      </c>
      <c r="H38" s="27">
        <v>800</v>
      </c>
      <c r="I38" s="28">
        <v>800</v>
      </c>
      <c r="J38" s="29">
        <v>800</v>
      </c>
      <c r="K38" s="27">
        <v>800</v>
      </c>
      <c r="L38" s="27">
        <v>800</v>
      </c>
      <c r="M38" s="30">
        <v>800</v>
      </c>
      <c r="N38" s="26">
        <v>1000</v>
      </c>
      <c r="O38" s="27">
        <v>1000</v>
      </c>
      <c r="P38" s="27">
        <v>1000</v>
      </c>
      <c r="Q38" s="28">
        <v>1000</v>
      </c>
      <c r="R38" s="29">
        <v>1000</v>
      </c>
      <c r="S38" s="27">
        <v>1000</v>
      </c>
      <c r="T38" s="27">
        <v>1000</v>
      </c>
      <c r="U38" s="30">
        <v>1000</v>
      </c>
    </row>
    <row r="40" spans="1:21" x14ac:dyDescent="0.3">
      <c r="A40" s="32" t="s">
        <v>53</v>
      </c>
      <c r="D40" s="33" t="s">
        <v>54</v>
      </c>
    </row>
    <row r="41" spans="1:21" x14ac:dyDescent="0.3">
      <c r="A41" s="32" t="s">
        <v>44</v>
      </c>
      <c r="D41" s="33" t="s">
        <v>55</v>
      </c>
    </row>
    <row r="42" spans="1:21" x14ac:dyDescent="0.3">
      <c r="A42" s="5" t="s">
        <v>69</v>
      </c>
      <c r="D42" t="s">
        <v>70</v>
      </c>
    </row>
    <row r="43" spans="1:21" x14ac:dyDescent="0.3">
      <c r="A43" s="5" t="s">
        <v>45</v>
      </c>
      <c r="D43" t="s">
        <v>56</v>
      </c>
    </row>
    <row r="44" spans="1:21" x14ac:dyDescent="0.3">
      <c r="A44" s="5" t="s">
        <v>46</v>
      </c>
      <c r="D44" t="s">
        <v>64</v>
      </c>
    </row>
    <row r="45" spans="1:21" x14ac:dyDescent="0.3">
      <c r="A45" s="5" t="s">
        <v>95</v>
      </c>
      <c r="D45" t="s">
        <v>57</v>
      </c>
    </row>
    <row r="46" spans="1:21" x14ac:dyDescent="0.3">
      <c r="A46" s="5" t="s">
        <v>47</v>
      </c>
      <c r="D46" t="s">
        <v>58</v>
      </c>
    </row>
    <row r="47" spans="1:21" x14ac:dyDescent="0.3">
      <c r="A47" s="5" t="s">
        <v>48</v>
      </c>
      <c r="D47" t="s">
        <v>59</v>
      </c>
    </row>
    <row r="48" spans="1:21" x14ac:dyDescent="0.3">
      <c r="A48" s="5" t="s">
        <v>49</v>
      </c>
      <c r="D48" t="s">
        <v>60</v>
      </c>
    </row>
    <row r="49" spans="1:4" x14ac:dyDescent="0.3">
      <c r="A49" s="5" t="s">
        <v>50</v>
      </c>
      <c r="D49" t="s">
        <v>61</v>
      </c>
    </row>
    <row r="50" spans="1:4" x14ac:dyDescent="0.3">
      <c r="A50" s="5" t="s">
        <v>51</v>
      </c>
      <c r="D50" t="s">
        <v>62</v>
      </c>
    </row>
    <row r="51" spans="1:4" x14ac:dyDescent="0.3">
      <c r="A51" s="5" t="s">
        <v>52</v>
      </c>
      <c r="D51" t="s">
        <v>63</v>
      </c>
    </row>
    <row r="52" spans="1:4" x14ac:dyDescent="0.3">
      <c r="A52" s="5" t="s">
        <v>85</v>
      </c>
      <c r="D52" t="s">
        <v>65</v>
      </c>
    </row>
    <row r="53" spans="1:4" x14ac:dyDescent="0.3">
      <c r="A53" s="5" t="s">
        <v>86</v>
      </c>
      <c r="D53" t="s">
        <v>66</v>
      </c>
    </row>
    <row r="54" spans="1:4" x14ac:dyDescent="0.3">
      <c r="A54" s="5" t="s">
        <v>87</v>
      </c>
      <c r="D54" t="s">
        <v>67</v>
      </c>
    </row>
    <row r="55" spans="1:4" x14ac:dyDescent="0.3">
      <c r="A55" s="5" t="s">
        <v>94</v>
      </c>
      <c r="D55" t="s">
        <v>68</v>
      </c>
    </row>
    <row r="56" spans="1:4" x14ac:dyDescent="0.3">
      <c r="D56" t="s">
        <v>71</v>
      </c>
    </row>
    <row r="57" spans="1:4" x14ac:dyDescent="0.3">
      <c r="D57" t="s">
        <v>72</v>
      </c>
    </row>
    <row r="58" spans="1:4" x14ac:dyDescent="0.3">
      <c r="D58" t="s">
        <v>73</v>
      </c>
    </row>
    <row r="59" spans="1:4" x14ac:dyDescent="0.3">
      <c r="D59" t="s">
        <v>74</v>
      </c>
    </row>
    <row r="60" spans="1:4" x14ac:dyDescent="0.3">
      <c r="D60" t="s">
        <v>75</v>
      </c>
    </row>
    <row r="61" spans="1:4" x14ac:dyDescent="0.3">
      <c r="D61" t="s">
        <v>76</v>
      </c>
    </row>
    <row r="62" spans="1:4" x14ac:dyDescent="0.3">
      <c r="D62" t="s">
        <v>77</v>
      </c>
    </row>
    <row r="63" spans="1:4" x14ac:dyDescent="0.3">
      <c r="D63" t="s">
        <v>90</v>
      </c>
    </row>
    <row r="64" spans="1:4" x14ac:dyDescent="0.3">
      <c r="D64" t="s">
        <v>78</v>
      </c>
    </row>
    <row r="65" spans="4:4" x14ac:dyDescent="0.3">
      <c r="D65" t="s">
        <v>79</v>
      </c>
    </row>
    <row r="66" spans="4:4" x14ac:dyDescent="0.3">
      <c r="D66" t="s">
        <v>80</v>
      </c>
    </row>
    <row r="67" spans="4:4" x14ac:dyDescent="0.3">
      <c r="D67" t="s">
        <v>81</v>
      </c>
    </row>
    <row r="68" spans="4:4" x14ac:dyDescent="0.3">
      <c r="D68" t="s">
        <v>82</v>
      </c>
    </row>
    <row r="69" spans="4:4" x14ac:dyDescent="0.3">
      <c r="D69" t="s">
        <v>83</v>
      </c>
    </row>
    <row r="70" spans="4:4" x14ac:dyDescent="0.3">
      <c r="D70" t="s">
        <v>84</v>
      </c>
    </row>
    <row r="71" spans="4:4" x14ac:dyDescent="0.3">
      <c r="D71" t="s">
        <v>88</v>
      </c>
    </row>
    <row r="72" spans="4:4" x14ac:dyDescent="0.3">
      <c r="D72" t="s">
        <v>89</v>
      </c>
    </row>
    <row r="73" spans="4:4" x14ac:dyDescent="0.3">
      <c r="D73" t="s">
        <v>91</v>
      </c>
    </row>
    <row r="74" spans="4:4" x14ac:dyDescent="0.3">
      <c r="D74" t="s">
        <v>92</v>
      </c>
    </row>
    <row r="75" spans="4:4" x14ac:dyDescent="0.3">
      <c r="D75" t="s">
        <v>93</v>
      </c>
    </row>
    <row r="76" spans="4:4" x14ac:dyDescent="0.3">
      <c r="D76" t="s">
        <v>96</v>
      </c>
    </row>
  </sheetData>
  <mergeCells count="5">
    <mergeCell ref="R3:U3"/>
    <mergeCell ref="J3:M3"/>
    <mergeCell ref="B3:E3"/>
    <mergeCell ref="F3:I3"/>
    <mergeCell ref="N3:Q3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0B54E-4290-49B0-945A-BDB55B9D6CF4}">
  <dimension ref="A1:S21"/>
  <sheetViews>
    <sheetView workbookViewId="0">
      <selection activeCell="Q1" sqref="Q1:Q21"/>
    </sheetView>
  </sheetViews>
  <sheetFormatPr defaultRowHeight="14.4" x14ac:dyDescent="0.3"/>
  <cols>
    <col min="3" max="3" width="11.88671875" hidden="1" customWidth="1"/>
    <col min="4" max="4" width="10.109375" hidden="1" customWidth="1"/>
    <col min="5" max="5" width="9" hidden="1" customWidth="1"/>
    <col min="6" max="6" width="24.109375" bestFit="1" customWidth="1"/>
    <col min="7" max="7" width="24.21875" bestFit="1" customWidth="1"/>
    <col min="8" max="8" width="39.77734375" bestFit="1" customWidth="1"/>
    <col min="9" max="9" width="39.88671875" bestFit="1" customWidth="1"/>
    <col min="10" max="10" width="34.5546875" bestFit="1" customWidth="1"/>
    <col min="11" max="11" width="35.109375" bestFit="1" customWidth="1"/>
    <col min="12" max="12" width="49.77734375" bestFit="1" customWidth="1"/>
    <col min="13" max="13" width="49.88671875" bestFit="1" customWidth="1"/>
    <col min="14" max="14" width="20.5546875" bestFit="1" customWidth="1"/>
    <col min="15" max="15" width="20.21875" bestFit="1" customWidth="1"/>
  </cols>
  <sheetData>
    <row r="1" spans="1:19" ht="15" thickBot="1" x14ac:dyDescent="0.35">
      <c r="C1" s="11" t="s">
        <v>25</v>
      </c>
      <c r="D1" s="11" t="s">
        <v>5</v>
      </c>
      <c r="E1" s="12" t="s">
        <v>16</v>
      </c>
      <c r="F1" s="13" t="s">
        <v>28</v>
      </c>
      <c r="G1" s="14" t="s">
        <v>29</v>
      </c>
      <c r="H1" s="14" t="s">
        <v>30</v>
      </c>
      <c r="I1" s="14" t="s">
        <v>31</v>
      </c>
      <c r="J1" s="14" t="s">
        <v>32</v>
      </c>
      <c r="K1" s="14" t="s">
        <v>33</v>
      </c>
      <c r="L1" s="14" t="s">
        <v>34</v>
      </c>
      <c r="M1" s="14" t="s">
        <v>35</v>
      </c>
      <c r="N1" s="14" t="s">
        <v>36</v>
      </c>
      <c r="O1" s="14" t="s">
        <v>37</v>
      </c>
      <c r="P1" s="15" t="s">
        <v>38</v>
      </c>
      <c r="Q1" s="13" t="s">
        <v>22</v>
      </c>
      <c r="R1" s="14" t="s">
        <v>23</v>
      </c>
      <c r="S1" s="15" t="s">
        <v>24</v>
      </c>
    </row>
    <row r="2" spans="1:19" ht="15" thickBot="1" x14ac:dyDescent="0.35">
      <c r="A2" s="48" t="s">
        <v>0</v>
      </c>
      <c r="B2" s="1" t="s">
        <v>9</v>
      </c>
      <c r="C2" s="21">
        <v>42579</v>
      </c>
      <c r="D2" s="21">
        <v>78000</v>
      </c>
      <c r="E2" s="26">
        <v>35421</v>
      </c>
      <c r="F2" s="19">
        <v>24</v>
      </c>
      <c r="G2" s="24">
        <v>23</v>
      </c>
      <c r="H2" s="24">
        <v>24</v>
      </c>
      <c r="I2" s="24">
        <v>23</v>
      </c>
      <c r="J2" s="24">
        <v>22</v>
      </c>
      <c r="K2" s="24">
        <v>27</v>
      </c>
      <c r="L2" s="24">
        <v>26</v>
      </c>
      <c r="M2" s="24">
        <v>26</v>
      </c>
      <c r="N2" s="24">
        <v>96</v>
      </c>
      <c r="O2" s="24">
        <v>99</v>
      </c>
      <c r="P2" s="29">
        <v>78000</v>
      </c>
      <c r="Q2" s="19">
        <v>4.5</v>
      </c>
      <c r="R2" s="24" t="s">
        <v>39</v>
      </c>
      <c r="S2" s="29">
        <v>800</v>
      </c>
    </row>
    <row r="3" spans="1:19" ht="15" thickBot="1" x14ac:dyDescent="0.35">
      <c r="A3" s="46"/>
      <c r="B3" s="2" t="s">
        <v>11</v>
      </c>
      <c r="C3" s="22">
        <v>45192</v>
      </c>
      <c r="D3" s="22">
        <v>85600</v>
      </c>
      <c r="E3" s="27">
        <v>40408</v>
      </c>
      <c r="F3" s="17">
        <v>30</v>
      </c>
      <c r="G3" s="22">
        <v>24</v>
      </c>
      <c r="H3" s="22">
        <v>27</v>
      </c>
      <c r="I3" s="22">
        <v>24</v>
      </c>
      <c r="J3" s="22">
        <v>23</v>
      </c>
      <c r="K3" s="22">
        <v>29</v>
      </c>
      <c r="L3" s="22">
        <v>30</v>
      </c>
      <c r="M3" s="22">
        <v>27</v>
      </c>
      <c r="N3" s="22">
        <v>110</v>
      </c>
      <c r="O3" s="22">
        <v>104</v>
      </c>
      <c r="P3" s="27">
        <v>85600</v>
      </c>
      <c r="Q3" s="17">
        <v>4.3</v>
      </c>
      <c r="R3" s="22" t="s">
        <v>42</v>
      </c>
      <c r="S3" s="27">
        <v>800</v>
      </c>
    </row>
    <row r="4" spans="1:19" ht="15" thickBot="1" x14ac:dyDescent="0.35">
      <c r="A4" s="46"/>
      <c r="B4" s="2" t="s">
        <v>12</v>
      </c>
      <c r="C4" s="22">
        <v>42505</v>
      </c>
      <c r="D4" s="22">
        <v>78400</v>
      </c>
      <c r="E4" s="27">
        <v>35895</v>
      </c>
      <c r="F4" s="17">
        <v>28</v>
      </c>
      <c r="G4" s="22">
        <v>22</v>
      </c>
      <c r="H4" s="22">
        <v>25</v>
      </c>
      <c r="I4" s="22">
        <v>21</v>
      </c>
      <c r="J4" s="22">
        <v>20</v>
      </c>
      <c r="K4" s="22">
        <v>26</v>
      </c>
      <c r="L4" s="22">
        <v>27</v>
      </c>
      <c r="M4" s="22">
        <v>27</v>
      </c>
      <c r="N4" s="22">
        <v>100</v>
      </c>
      <c r="O4" s="22">
        <v>96</v>
      </c>
      <c r="P4" s="27">
        <v>78400</v>
      </c>
      <c r="Q4" s="17">
        <v>4.0999999999999996</v>
      </c>
      <c r="R4" s="22" t="s">
        <v>42</v>
      </c>
      <c r="S4" s="27">
        <v>800</v>
      </c>
    </row>
    <row r="5" spans="1:19" ht="15" thickBot="1" x14ac:dyDescent="0.35">
      <c r="A5" s="47"/>
      <c r="B5" s="6" t="s">
        <v>13</v>
      </c>
      <c r="C5" s="23">
        <v>44303</v>
      </c>
      <c r="D5" s="23">
        <v>76000</v>
      </c>
      <c r="E5" s="28">
        <v>31697</v>
      </c>
      <c r="F5" s="18">
        <v>22</v>
      </c>
      <c r="G5" s="23">
        <v>22</v>
      </c>
      <c r="H5" s="23">
        <v>22</v>
      </c>
      <c r="I5" s="23">
        <v>24</v>
      </c>
      <c r="J5" s="23">
        <v>22</v>
      </c>
      <c r="K5" s="23">
        <v>26</v>
      </c>
      <c r="L5" s="23">
        <v>27</v>
      </c>
      <c r="M5" s="23">
        <v>25</v>
      </c>
      <c r="N5" s="23">
        <v>93</v>
      </c>
      <c r="O5" s="23">
        <v>97</v>
      </c>
      <c r="P5" s="28">
        <v>76000</v>
      </c>
      <c r="Q5" s="20">
        <v>3.5</v>
      </c>
      <c r="R5" s="25" t="s">
        <v>41</v>
      </c>
      <c r="S5" s="30">
        <v>800</v>
      </c>
    </row>
    <row r="6" spans="1:19" ht="15" thickBot="1" x14ac:dyDescent="0.35">
      <c r="A6" s="42" t="s">
        <v>1</v>
      </c>
      <c r="B6" s="7" t="s">
        <v>9</v>
      </c>
      <c r="C6" s="24">
        <v>42957</v>
      </c>
      <c r="D6" s="24">
        <v>82000</v>
      </c>
      <c r="E6" s="29">
        <v>39043</v>
      </c>
      <c r="F6" s="19">
        <v>27</v>
      </c>
      <c r="G6" s="24">
        <v>25</v>
      </c>
      <c r="H6" s="24">
        <v>25</v>
      </c>
      <c r="I6" s="24">
        <v>23</v>
      </c>
      <c r="J6" s="24">
        <v>23</v>
      </c>
      <c r="K6" s="24">
        <v>27</v>
      </c>
      <c r="L6" s="24">
        <v>28</v>
      </c>
      <c r="M6" s="24">
        <v>27</v>
      </c>
      <c r="N6" s="24">
        <v>103</v>
      </c>
      <c r="O6" s="24">
        <v>102</v>
      </c>
      <c r="P6" s="29">
        <v>82000</v>
      </c>
      <c r="Q6" s="16">
        <v>4.7</v>
      </c>
      <c r="R6" s="21" t="s">
        <v>39</v>
      </c>
      <c r="S6" s="26">
        <v>800</v>
      </c>
    </row>
    <row r="7" spans="1:19" ht="15" thickBot="1" x14ac:dyDescent="0.35">
      <c r="A7" s="43"/>
      <c r="B7" s="8" t="s">
        <v>11</v>
      </c>
      <c r="C7" s="22">
        <v>44492</v>
      </c>
      <c r="D7" s="22">
        <v>81200</v>
      </c>
      <c r="E7" s="27">
        <v>36708</v>
      </c>
      <c r="F7" s="17">
        <v>27</v>
      </c>
      <c r="G7" s="22">
        <v>25</v>
      </c>
      <c r="H7" s="22">
        <v>25</v>
      </c>
      <c r="I7" s="22">
        <v>23</v>
      </c>
      <c r="J7" s="22">
        <v>22</v>
      </c>
      <c r="K7" s="22">
        <v>29</v>
      </c>
      <c r="L7" s="22">
        <v>27</v>
      </c>
      <c r="M7" s="22">
        <v>25</v>
      </c>
      <c r="N7" s="22">
        <v>101</v>
      </c>
      <c r="O7" s="22">
        <v>102</v>
      </c>
      <c r="P7" s="27">
        <v>81200</v>
      </c>
      <c r="Q7" s="17">
        <v>4.25</v>
      </c>
      <c r="R7" s="22" t="s">
        <v>42</v>
      </c>
      <c r="S7" s="27">
        <v>800</v>
      </c>
    </row>
    <row r="8" spans="1:19" ht="15" thickBot="1" x14ac:dyDescent="0.35">
      <c r="A8" s="43"/>
      <c r="B8" s="8" t="s">
        <v>12</v>
      </c>
      <c r="C8" s="22">
        <v>42494</v>
      </c>
      <c r="D8" s="22">
        <v>79200</v>
      </c>
      <c r="E8" s="27">
        <v>36706</v>
      </c>
      <c r="F8" s="17">
        <v>26</v>
      </c>
      <c r="G8" s="22">
        <v>22</v>
      </c>
      <c r="H8" s="22">
        <v>24</v>
      </c>
      <c r="I8" s="22">
        <v>24</v>
      </c>
      <c r="J8" s="22">
        <v>23</v>
      </c>
      <c r="K8" s="22">
        <v>26</v>
      </c>
      <c r="L8" s="22">
        <v>28</v>
      </c>
      <c r="M8" s="22">
        <v>25</v>
      </c>
      <c r="N8" s="22">
        <v>101</v>
      </c>
      <c r="O8" s="22">
        <v>97</v>
      </c>
      <c r="P8" s="27">
        <v>79200</v>
      </c>
      <c r="Q8" s="17">
        <v>3.9</v>
      </c>
      <c r="R8" s="22" t="s">
        <v>42</v>
      </c>
      <c r="S8" s="27">
        <v>800</v>
      </c>
    </row>
    <row r="9" spans="1:19" ht="15" thickBot="1" x14ac:dyDescent="0.35">
      <c r="A9" s="44"/>
      <c r="B9" s="9" t="s">
        <v>13</v>
      </c>
      <c r="C9" s="25">
        <v>44392</v>
      </c>
      <c r="D9" s="25">
        <v>75600</v>
      </c>
      <c r="E9" s="30">
        <v>31208</v>
      </c>
      <c r="F9" s="20">
        <v>24</v>
      </c>
      <c r="G9" s="25">
        <v>23</v>
      </c>
      <c r="H9" s="25">
        <v>21</v>
      </c>
      <c r="I9" s="25">
        <v>21</v>
      </c>
      <c r="J9" s="25">
        <v>20</v>
      </c>
      <c r="K9" s="25">
        <v>27</v>
      </c>
      <c r="L9" s="25">
        <v>28</v>
      </c>
      <c r="M9" s="25">
        <v>25</v>
      </c>
      <c r="N9" s="25">
        <v>93</v>
      </c>
      <c r="O9" s="25">
        <v>96</v>
      </c>
      <c r="P9" s="30">
        <v>75600</v>
      </c>
      <c r="Q9" s="18">
        <v>3.4</v>
      </c>
      <c r="R9" s="23" t="s">
        <v>42</v>
      </c>
      <c r="S9" s="28">
        <v>800</v>
      </c>
    </row>
    <row r="10" spans="1:19" ht="15" thickBot="1" x14ac:dyDescent="0.35">
      <c r="A10" s="45" t="s">
        <v>2</v>
      </c>
      <c r="B10" s="4" t="s">
        <v>9</v>
      </c>
      <c r="C10" s="21">
        <v>39205</v>
      </c>
      <c r="D10" s="21">
        <v>46400</v>
      </c>
      <c r="E10" s="26">
        <v>7195</v>
      </c>
      <c r="F10" s="16">
        <v>17</v>
      </c>
      <c r="G10" s="21">
        <v>13</v>
      </c>
      <c r="H10" s="21">
        <v>14</v>
      </c>
      <c r="I10" s="21">
        <v>12</v>
      </c>
      <c r="J10" s="21">
        <v>10</v>
      </c>
      <c r="K10" s="21">
        <v>17</v>
      </c>
      <c r="L10" s="21">
        <v>16</v>
      </c>
      <c r="M10" s="21">
        <v>17</v>
      </c>
      <c r="N10" s="21">
        <v>57</v>
      </c>
      <c r="O10" s="21">
        <v>59</v>
      </c>
      <c r="P10" s="26">
        <v>46400</v>
      </c>
      <c r="Q10" s="19">
        <v>4.0999999999999996</v>
      </c>
      <c r="R10" s="24" t="s">
        <v>42</v>
      </c>
      <c r="S10" s="29">
        <v>800</v>
      </c>
    </row>
    <row r="11" spans="1:19" ht="15" thickBot="1" x14ac:dyDescent="0.35">
      <c r="A11" s="46"/>
      <c r="B11" s="2" t="s">
        <v>11</v>
      </c>
      <c r="C11" s="22">
        <v>40813</v>
      </c>
      <c r="D11" s="22">
        <v>43600</v>
      </c>
      <c r="E11" s="27">
        <v>2787</v>
      </c>
      <c r="F11" s="17">
        <v>13</v>
      </c>
      <c r="G11" s="22">
        <v>13</v>
      </c>
      <c r="H11" s="22">
        <v>13</v>
      </c>
      <c r="I11" s="22">
        <v>13</v>
      </c>
      <c r="J11" s="22">
        <v>10</v>
      </c>
      <c r="K11" s="22">
        <v>16</v>
      </c>
      <c r="L11" s="22">
        <v>15</v>
      </c>
      <c r="M11" s="22">
        <v>16</v>
      </c>
      <c r="N11" s="22">
        <v>51</v>
      </c>
      <c r="O11" s="22">
        <v>58</v>
      </c>
      <c r="P11" s="27">
        <v>43600</v>
      </c>
      <c r="Q11" s="17">
        <v>3.7</v>
      </c>
      <c r="R11" s="22" t="s">
        <v>39</v>
      </c>
      <c r="S11" s="27">
        <v>800</v>
      </c>
    </row>
    <row r="12" spans="1:19" ht="15" thickBot="1" x14ac:dyDescent="0.35">
      <c r="A12" s="46"/>
      <c r="B12" s="2" t="s">
        <v>12</v>
      </c>
      <c r="C12" s="22">
        <v>38611</v>
      </c>
      <c r="D12" s="22">
        <v>41200</v>
      </c>
      <c r="E12" s="27">
        <v>2589</v>
      </c>
      <c r="F12" s="17">
        <v>12</v>
      </c>
      <c r="G12" s="22">
        <v>12</v>
      </c>
      <c r="H12" s="22">
        <v>13</v>
      </c>
      <c r="I12" s="22">
        <v>12</v>
      </c>
      <c r="J12" s="22">
        <v>11</v>
      </c>
      <c r="K12" s="22">
        <v>15</v>
      </c>
      <c r="L12" s="22">
        <v>13</v>
      </c>
      <c r="M12" s="22">
        <v>15</v>
      </c>
      <c r="N12" s="22">
        <v>49</v>
      </c>
      <c r="O12" s="22">
        <v>54</v>
      </c>
      <c r="P12" s="27">
        <v>41200</v>
      </c>
      <c r="Q12" s="17">
        <v>3.4</v>
      </c>
      <c r="R12" s="22" t="s">
        <v>39</v>
      </c>
      <c r="S12" s="27">
        <v>800</v>
      </c>
    </row>
    <row r="13" spans="1:19" ht="15" thickBot="1" x14ac:dyDescent="0.35">
      <c r="A13" s="47"/>
      <c r="B13" s="6" t="s">
        <v>13</v>
      </c>
      <c r="C13" s="23">
        <v>40457</v>
      </c>
      <c r="D13" s="23">
        <v>40800</v>
      </c>
      <c r="E13" s="28">
        <v>343</v>
      </c>
      <c r="F13" s="18">
        <v>13</v>
      </c>
      <c r="G13" s="23">
        <v>12</v>
      </c>
      <c r="H13" s="23">
        <v>13</v>
      </c>
      <c r="I13" s="23">
        <v>12</v>
      </c>
      <c r="J13" s="23">
        <v>10</v>
      </c>
      <c r="K13" s="23">
        <v>14</v>
      </c>
      <c r="L13" s="23">
        <v>14</v>
      </c>
      <c r="M13" s="23">
        <v>14</v>
      </c>
      <c r="N13" s="23">
        <v>50</v>
      </c>
      <c r="O13" s="23">
        <v>52</v>
      </c>
      <c r="P13" s="28">
        <v>40800</v>
      </c>
      <c r="Q13" s="20">
        <v>2.9</v>
      </c>
      <c r="R13" s="25" t="s">
        <v>41</v>
      </c>
      <c r="S13" s="30">
        <v>800</v>
      </c>
    </row>
    <row r="14" spans="1:19" ht="15" thickBot="1" x14ac:dyDescent="0.35">
      <c r="A14" s="42" t="s">
        <v>14</v>
      </c>
      <c r="B14" s="7" t="s">
        <v>9</v>
      </c>
      <c r="C14" s="24">
        <v>37673</v>
      </c>
      <c r="D14" s="24">
        <v>26500</v>
      </c>
      <c r="E14" s="29">
        <v>-11173</v>
      </c>
      <c r="F14" s="19">
        <v>11</v>
      </c>
      <c r="G14" s="24">
        <v>11</v>
      </c>
      <c r="H14" s="24">
        <v>6</v>
      </c>
      <c r="I14" s="24">
        <v>4</v>
      </c>
      <c r="J14" s="24">
        <v>4</v>
      </c>
      <c r="K14" s="24">
        <v>6</v>
      </c>
      <c r="L14" s="24">
        <v>6</v>
      </c>
      <c r="M14" s="24">
        <v>5</v>
      </c>
      <c r="N14" s="24">
        <v>27</v>
      </c>
      <c r="O14" s="24">
        <v>26</v>
      </c>
      <c r="P14" s="29">
        <v>26500</v>
      </c>
      <c r="Q14" s="16">
        <v>3.5</v>
      </c>
      <c r="R14" s="21" t="s">
        <v>40</v>
      </c>
      <c r="S14" s="26">
        <v>1000</v>
      </c>
    </row>
    <row r="15" spans="1:19" ht="15" thickBot="1" x14ac:dyDescent="0.35">
      <c r="A15" s="43"/>
      <c r="B15" s="8" t="s">
        <v>11</v>
      </c>
      <c r="C15" s="22">
        <v>44981</v>
      </c>
      <c r="D15" s="22">
        <v>25000</v>
      </c>
      <c r="E15" s="27">
        <v>-19981</v>
      </c>
      <c r="F15" s="17">
        <v>9</v>
      </c>
      <c r="G15" s="22">
        <v>8</v>
      </c>
      <c r="H15" s="22">
        <v>7</v>
      </c>
      <c r="I15" s="22">
        <v>5</v>
      </c>
      <c r="J15" s="22">
        <v>4</v>
      </c>
      <c r="K15" s="22">
        <v>6</v>
      </c>
      <c r="L15" s="22">
        <v>5</v>
      </c>
      <c r="M15" s="22">
        <v>6</v>
      </c>
      <c r="N15" s="22">
        <v>25</v>
      </c>
      <c r="O15" s="22">
        <v>25</v>
      </c>
      <c r="P15" s="27">
        <v>25000</v>
      </c>
      <c r="Q15" s="17">
        <v>3.1</v>
      </c>
      <c r="R15" s="22" t="s">
        <v>40</v>
      </c>
      <c r="S15" s="27">
        <v>1000</v>
      </c>
    </row>
    <row r="16" spans="1:19" ht="15" thickBot="1" x14ac:dyDescent="0.35">
      <c r="A16" s="43"/>
      <c r="B16" s="8" t="s">
        <v>12</v>
      </c>
      <c r="C16" s="22">
        <v>44078</v>
      </c>
      <c r="D16" s="22">
        <v>25000</v>
      </c>
      <c r="E16" s="27">
        <v>-19078</v>
      </c>
      <c r="F16" s="17">
        <v>7</v>
      </c>
      <c r="G16" s="22">
        <v>7</v>
      </c>
      <c r="H16" s="22">
        <v>6</v>
      </c>
      <c r="I16" s="22">
        <v>5</v>
      </c>
      <c r="J16" s="22">
        <v>8</v>
      </c>
      <c r="K16" s="22">
        <v>7</v>
      </c>
      <c r="L16" s="22">
        <v>6</v>
      </c>
      <c r="M16" s="22">
        <v>4</v>
      </c>
      <c r="N16" s="22">
        <v>27</v>
      </c>
      <c r="O16" s="22">
        <v>23</v>
      </c>
      <c r="P16" s="27">
        <v>25000</v>
      </c>
      <c r="Q16" s="17">
        <v>2.75</v>
      </c>
      <c r="R16" s="22" t="s">
        <v>41</v>
      </c>
      <c r="S16" s="27">
        <v>1000</v>
      </c>
    </row>
    <row r="17" spans="1:19" ht="15" thickBot="1" x14ac:dyDescent="0.35">
      <c r="A17" s="44"/>
      <c r="B17" s="9" t="s">
        <v>13</v>
      </c>
      <c r="C17" s="25">
        <v>47124</v>
      </c>
      <c r="D17" s="25">
        <v>25000</v>
      </c>
      <c r="E17" s="30">
        <v>-22124</v>
      </c>
      <c r="F17" s="20">
        <v>7</v>
      </c>
      <c r="G17" s="25">
        <v>8</v>
      </c>
      <c r="H17" s="25">
        <v>6</v>
      </c>
      <c r="I17" s="25">
        <v>5</v>
      </c>
      <c r="J17" s="25">
        <v>4</v>
      </c>
      <c r="K17" s="25">
        <v>7</v>
      </c>
      <c r="L17" s="25">
        <v>7</v>
      </c>
      <c r="M17" s="25">
        <v>6</v>
      </c>
      <c r="N17" s="25">
        <v>24</v>
      </c>
      <c r="O17" s="25">
        <v>26</v>
      </c>
      <c r="P17" s="30">
        <v>25000</v>
      </c>
      <c r="Q17" s="18">
        <v>2.5</v>
      </c>
      <c r="R17" s="23" t="s">
        <v>42</v>
      </c>
      <c r="S17" s="28">
        <v>1000</v>
      </c>
    </row>
    <row r="18" spans="1:19" ht="15" thickBot="1" x14ac:dyDescent="0.35">
      <c r="A18" s="45" t="s">
        <v>15</v>
      </c>
      <c r="B18" s="4" t="s">
        <v>9</v>
      </c>
      <c r="C18" s="21">
        <v>46353</v>
      </c>
      <c r="D18" s="21">
        <v>27000</v>
      </c>
      <c r="E18" s="26">
        <v>-19353</v>
      </c>
      <c r="F18" s="16">
        <v>9</v>
      </c>
      <c r="G18" s="21">
        <v>9</v>
      </c>
      <c r="H18" s="21">
        <v>6</v>
      </c>
      <c r="I18" s="21">
        <v>5</v>
      </c>
      <c r="J18" s="21">
        <v>5</v>
      </c>
      <c r="K18" s="21">
        <v>7</v>
      </c>
      <c r="L18" s="21">
        <v>6</v>
      </c>
      <c r="M18" s="21">
        <v>7</v>
      </c>
      <c r="N18" s="21">
        <v>26</v>
      </c>
      <c r="O18" s="21">
        <v>28</v>
      </c>
      <c r="P18" s="26">
        <v>27000</v>
      </c>
      <c r="Q18" s="19">
        <v>2.7</v>
      </c>
      <c r="R18" s="24" t="s">
        <v>40</v>
      </c>
      <c r="S18" s="29">
        <v>1000</v>
      </c>
    </row>
    <row r="19" spans="1:19" ht="15" thickBot="1" x14ac:dyDescent="0.35">
      <c r="A19" s="46"/>
      <c r="B19" s="2" t="s">
        <v>11</v>
      </c>
      <c r="C19" s="22">
        <v>49176</v>
      </c>
      <c r="D19" s="22">
        <v>25000</v>
      </c>
      <c r="E19" s="27">
        <v>-24176</v>
      </c>
      <c r="F19" s="17">
        <v>7</v>
      </c>
      <c r="G19" s="22">
        <v>8</v>
      </c>
      <c r="H19" s="22">
        <v>6</v>
      </c>
      <c r="I19" s="22">
        <v>5</v>
      </c>
      <c r="J19" s="22">
        <v>5</v>
      </c>
      <c r="K19" s="22">
        <v>5</v>
      </c>
      <c r="L19" s="22">
        <v>7</v>
      </c>
      <c r="M19" s="22">
        <v>7</v>
      </c>
      <c r="N19" s="22">
        <v>25</v>
      </c>
      <c r="O19" s="22">
        <v>25</v>
      </c>
      <c r="P19" s="27">
        <v>25000</v>
      </c>
      <c r="Q19" s="17">
        <v>2.4</v>
      </c>
      <c r="R19" s="22" t="s">
        <v>40</v>
      </c>
      <c r="S19" s="27">
        <v>1000</v>
      </c>
    </row>
    <row r="20" spans="1:19" ht="15" thickBot="1" x14ac:dyDescent="0.35">
      <c r="A20" s="46"/>
      <c r="B20" s="2" t="s">
        <v>12</v>
      </c>
      <c r="C20" s="22">
        <v>47423</v>
      </c>
      <c r="D20" s="22">
        <v>24500</v>
      </c>
      <c r="E20" s="27">
        <v>-22923</v>
      </c>
      <c r="F20" s="17">
        <v>8</v>
      </c>
      <c r="G20" s="22">
        <v>8</v>
      </c>
      <c r="H20" s="22">
        <v>6</v>
      </c>
      <c r="I20" s="22">
        <v>5</v>
      </c>
      <c r="J20" s="22">
        <v>5</v>
      </c>
      <c r="K20" s="22">
        <v>5</v>
      </c>
      <c r="L20" s="22">
        <v>6</v>
      </c>
      <c r="M20" s="22">
        <v>6</v>
      </c>
      <c r="N20" s="22">
        <v>25</v>
      </c>
      <c r="O20" s="22">
        <v>24</v>
      </c>
      <c r="P20" s="27">
        <v>24500</v>
      </c>
      <c r="Q20" s="17">
        <v>3.1</v>
      </c>
      <c r="R20" s="22" t="s">
        <v>39</v>
      </c>
      <c r="S20" s="27">
        <v>1000</v>
      </c>
    </row>
    <row r="21" spans="1:19" ht="15" thickBot="1" x14ac:dyDescent="0.35">
      <c r="A21" s="47"/>
      <c r="B21" s="3" t="s">
        <v>13</v>
      </c>
      <c r="C21" s="25">
        <v>48339</v>
      </c>
      <c r="D21" s="25">
        <v>23000</v>
      </c>
      <c r="E21" s="30">
        <v>-25339</v>
      </c>
      <c r="F21" s="20">
        <v>7</v>
      </c>
      <c r="G21" s="25">
        <v>8</v>
      </c>
      <c r="H21" s="25">
        <v>6</v>
      </c>
      <c r="I21" s="25">
        <v>5</v>
      </c>
      <c r="J21" s="25">
        <v>4</v>
      </c>
      <c r="K21" s="25">
        <v>5</v>
      </c>
      <c r="L21" s="25">
        <v>5</v>
      </c>
      <c r="M21" s="25">
        <v>6</v>
      </c>
      <c r="N21" s="25">
        <v>22</v>
      </c>
      <c r="O21" s="25">
        <v>24</v>
      </c>
      <c r="P21" s="30">
        <v>23000</v>
      </c>
      <c r="Q21" s="20">
        <v>2.6</v>
      </c>
      <c r="R21" s="25" t="s">
        <v>39</v>
      </c>
      <c r="S21" s="30">
        <v>1000</v>
      </c>
    </row>
  </sheetData>
  <mergeCells count="5">
    <mergeCell ref="A6:A9"/>
    <mergeCell ref="A10:A13"/>
    <mergeCell ref="A14:A17"/>
    <mergeCell ref="A18:A21"/>
    <mergeCell ref="A2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42892-01FB-4C10-BD85-7A3BF70936F3}">
  <dimension ref="A1"/>
  <sheetViews>
    <sheetView topLeftCell="C16" workbookViewId="0">
      <selection activeCell="I1" sqref="I1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PROYAS BOSE</dc:creator>
  <cp:lastModifiedBy>Windows User</cp:lastModifiedBy>
  <dcterms:created xsi:type="dcterms:W3CDTF">2022-09-18T04:21:02Z</dcterms:created>
  <dcterms:modified xsi:type="dcterms:W3CDTF">2022-10-14T23:42:47Z</dcterms:modified>
</cp:coreProperties>
</file>