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24226"/>
  <mc:AlternateContent xmlns:mc="http://schemas.openxmlformats.org/markup-compatibility/2006">
    <mc:Choice Requires="x15">
      <x15ac:absPath xmlns:x15ac="http://schemas.microsoft.com/office/spreadsheetml/2010/11/ac" url="C:\Users\Bharat Dogra\Desktop\D.S. Assignment\Sep 24\"/>
    </mc:Choice>
  </mc:AlternateContent>
  <xr:revisionPtr revIDLastSave="0" documentId="13_ncr:1_{62FB456E-F815-471C-AC67-AB3929C4B0B6}" xr6:coauthVersionLast="47" xr6:coauthVersionMax="47" xr10:uidLastSave="{00000000-0000-0000-0000-000000000000}"/>
  <bookViews>
    <workbookView xWindow="-108" yWindow="-108" windowWidth="23256" windowHeight="12576" xr2:uid="{00000000-000D-0000-FFFF-FFFF00000000}"/>
  </bookViews>
  <sheets>
    <sheet name="Raw Data" sheetId="1" r:id="rId1"/>
    <sheet name="Sheet1" sheetId="6" state="hidden" r:id="rId2"/>
    <sheet name="Clean Data" sheetId="2" r:id="rId3"/>
    <sheet name="MetaData" sheetId="3" r:id="rId4"/>
    <sheet name="Analysis" sheetId="5" r:id="rId5"/>
    <sheet name="Dashboard" sheetId="9" r:id="rId6"/>
  </sheets>
  <definedNames>
    <definedName name="_xlnm._FilterDatabase" localSheetId="2" hidden="1">'Clean Data'!$A$1:$F$1</definedName>
    <definedName name="Slicer_Avg_Cost_per_Day1">#N/A</definedName>
    <definedName name="Slicer_No_of_Days">#N/A</definedName>
    <definedName name="Slicer_Resort_Name1">#N/A</definedName>
    <definedName name="Slicer_Travel_Method1">#N/A</definedName>
  </definedNames>
  <calcPr calcId="191029"/>
  <pivotCaches>
    <pivotCache cacheId="1" r:id="rId7"/>
    <pivotCache cacheId="14"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3" i="2" l="1"/>
  <c r="Q4" i="2"/>
  <c r="Q5" i="2"/>
  <c r="Q6" i="2"/>
  <c r="Q7" i="2"/>
  <c r="Q8" i="2"/>
  <c r="Q9" i="2"/>
  <c r="Q10" i="2"/>
  <c r="Q11" i="2"/>
  <c r="Q12" i="2"/>
  <c r="Q13" i="2"/>
  <c r="Q14" i="2"/>
  <c r="Q15" i="2"/>
  <c r="Q16" i="2"/>
  <c r="Q17" i="2"/>
  <c r="Q18" i="2"/>
  <c r="Q19" i="2"/>
  <c r="Q20" i="2"/>
  <c r="Q21" i="2"/>
  <c r="Q22" i="2"/>
  <c r="Q2" i="2"/>
  <c r="H25" i="2"/>
  <c r="H26" i="2"/>
  <c r="H27" i="2"/>
  <c r="H28" i="2"/>
  <c r="H29" i="2"/>
  <c r="H2" i="2"/>
  <c r="H3" i="2"/>
  <c r="H4" i="2"/>
  <c r="H5" i="2"/>
  <c r="H6" i="2"/>
  <c r="H7" i="2"/>
  <c r="H8" i="2"/>
  <c r="H9" i="2"/>
  <c r="H10" i="2"/>
  <c r="H11" i="2"/>
  <c r="H12" i="2"/>
  <c r="H13" i="2"/>
  <c r="H14" i="2"/>
  <c r="H15" i="2"/>
  <c r="H16" i="2"/>
  <c r="H17" i="2"/>
  <c r="H18" i="2"/>
  <c r="H19" i="2"/>
  <c r="H20" i="2"/>
  <c r="H21" i="2"/>
  <c r="H22" i="2"/>
  <c r="H23" i="2"/>
  <c r="H24" i="2"/>
  <c r="I3" i="2"/>
  <c r="I4" i="2"/>
  <c r="I5" i="2"/>
  <c r="I6" i="2"/>
  <c r="I7" i="2"/>
  <c r="I8" i="2"/>
  <c r="I9" i="2"/>
  <c r="I10" i="2"/>
  <c r="I11" i="2"/>
  <c r="I12" i="2"/>
  <c r="I13" i="2"/>
  <c r="I14" i="2"/>
  <c r="I15" i="2"/>
  <c r="I16" i="2"/>
  <c r="I17" i="2"/>
  <c r="I18" i="2"/>
  <c r="I19" i="2"/>
  <c r="I20" i="2"/>
  <c r="I21" i="2"/>
  <c r="I22" i="2"/>
  <c r="I23" i="2"/>
  <c r="I24" i="2"/>
  <c r="I25" i="2"/>
  <c r="I26" i="2"/>
  <c r="I27" i="2"/>
  <c r="I28" i="2"/>
  <c r="I29" i="2"/>
  <c r="I2" i="2"/>
  <c r="I30" i="2" s="1"/>
  <c r="H30" i="2" l="1"/>
  <c r="G3" i="2"/>
  <c r="G4" i="2"/>
  <c r="G5" i="2"/>
  <c r="G6" i="2"/>
  <c r="G7" i="2"/>
  <c r="G8" i="2"/>
  <c r="G9" i="2"/>
  <c r="G10" i="2"/>
  <c r="G11" i="2"/>
  <c r="G12" i="2"/>
  <c r="G13" i="2"/>
  <c r="G14" i="2"/>
  <c r="G15" i="2"/>
  <c r="G16" i="2"/>
  <c r="G17" i="2"/>
  <c r="G18" i="2"/>
  <c r="G19" i="2"/>
  <c r="G20" i="2"/>
  <c r="G21" i="2"/>
  <c r="G22" i="2"/>
  <c r="G23" i="2"/>
  <c r="G24" i="2"/>
  <c r="G25" i="2"/>
  <c r="G26" i="2"/>
  <c r="G27" i="2"/>
  <c r="G28" i="2"/>
  <c r="G29" i="2"/>
  <c r="G2" i="2"/>
</calcChain>
</file>

<file path=xl/sharedStrings.xml><?xml version="1.0" encoding="utf-8"?>
<sst xmlns="http://schemas.openxmlformats.org/spreadsheetml/2006/main" count="405" uniqueCount="96">
  <si>
    <t>Country</t>
  </si>
  <si>
    <t>Resort Name</t>
  </si>
  <si>
    <t>No of Days</t>
  </si>
  <si>
    <t>Travel Method</t>
  </si>
  <si>
    <t>Price</t>
  </si>
  <si>
    <t>Holiday ID</t>
  </si>
  <si>
    <t>Germany</t>
  </si>
  <si>
    <t>Black Forest</t>
  </si>
  <si>
    <t>Coach</t>
  </si>
  <si>
    <t>A111G</t>
  </si>
  <si>
    <t>Plane</t>
  </si>
  <si>
    <t>Spain</t>
  </si>
  <si>
    <t>Barcelona</t>
  </si>
  <si>
    <t>Train</t>
  </si>
  <si>
    <t>I6675SP</t>
  </si>
  <si>
    <t>Nerja</t>
  </si>
  <si>
    <t>TH990ESP</t>
  </si>
  <si>
    <t>France</t>
  </si>
  <si>
    <t>Lyon</t>
  </si>
  <si>
    <t>A7995FR</t>
  </si>
  <si>
    <t>Malaga</t>
  </si>
  <si>
    <t>A776ESP</t>
  </si>
  <si>
    <t>Australia</t>
  </si>
  <si>
    <t>Great Barrier Reef</t>
  </si>
  <si>
    <t>I990AUS</t>
  </si>
  <si>
    <t>Paris - Euro Disney</t>
  </si>
  <si>
    <t>TH789FR</t>
  </si>
  <si>
    <t>England</t>
  </si>
  <si>
    <t>London</t>
  </si>
  <si>
    <t>I456UK</t>
  </si>
  <si>
    <t>TH788FR</t>
  </si>
  <si>
    <t>Nice</t>
  </si>
  <si>
    <t>I7897FR</t>
  </si>
  <si>
    <t>Seville</t>
  </si>
  <si>
    <t>TH8956SP</t>
  </si>
  <si>
    <t>AJ9836L</t>
  </si>
  <si>
    <t>GG9836P</t>
  </si>
  <si>
    <t>PL8726P</t>
  </si>
  <si>
    <t>Toulouse</t>
  </si>
  <si>
    <t>SG7637L</t>
  </si>
  <si>
    <t>Madrid</t>
  </si>
  <si>
    <t>WE6735L</t>
  </si>
  <si>
    <t>Perth</t>
  </si>
  <si>
    <t>AUS112J</t>
  </si>
  <si>
    <t>Peru</t>
  </si>
  <si>
    <t>Lima</t>
  </si>
  <si>
    <t>PG7836G</t>
  </si>
  <si>
    <t>Chile</t>
  </si>
  <si>
    <t>Santiago</t>
  </si>
  <si>
    <t>CH266H</t>
  </si>
  <si>
    <t>Trinidad</t>
  </si>
  <si>
    <t>Port of Spain</t>
  </si>
  <si>
    <t>TT67624G</t>
  </si>
  <si>
    <t>Berlin</t>
  </si>
  <si>
    <t>BR6736G</t>
  </si>
  <si>
    <t>Bognor</t>
  </si>
  <si>
    <t>BG726H</t>
  </si>
  <si>
    <t>Saudi Arabia</t>
  </si>
  <si>
    <t>Riyadh</t>
  </si>
  <si>
    <t>KSA8987</t>
  </si>
  <si>
    <t>Nimes</t>
  </si>
  <si>
    <t>FR5625J</t>
  </si>
  <si>
    <t>Granada</t>
  </si>
  <si>
    <t>GR7878G</t>
  </si>
  <si>
    <t>NM9876Y</t>
  </si>
  <si>
    <t>SV767HH</t>
  </si>
  <si>
    <t>Column</t>
  </si>
  <si>
    <t>Column Description</t>
  </si>
  <si>
    <t xml:space="preserve">Name of the Country went to holiday </t>
  </si>
  <si>
    <t>No of Days went to Holiday</t>
  </si>
  <si>
    <t>Mode to Travel</t>
  </si>
  <si>
    <t>Holiday_ID</t>
  </si>
  <si>
    <t>Unique Holiday ID</t>
  </si>
  <si>
    <t>Cost of the Hoiday</t>
  </si>
  <si>
    <t>Name of the Resort choosen for a Stay</t>
  </si>
  <si>
    <t>Avg Cost per Day</t>
  </si>
  <si>
    <t>Row Labels</t>
  </si>
  <si>
    <t>(blank)</t>
  </si>
  <si>
    <t>Grand Total</t>
  </si>
  <si>
    <t>Sum of Price</t>
  </si>
  <si>
    <t>Sum of Avg Cost per Day</t>
  </si>
  <si>
    <t>Sum of No of Days</t>
  </si>
  <si>
    <t>Total Avg Cost per Day</t>
  </si>
  <si>
    <t>More than 10</t>
  </si>
  <si>
    <t>Upto 10</t>
  </si>
  <si>
    <t>Holiday for more than 10 Days</t>
  </si>
  <si>
    <t>Holiday for less than 10 Days</t>
  </si>
  <si>
    <t>Column Labels</t>
  </si>
  <si>
    <t xml:space="preserve">Resort </t>
  </si>
  <si>
    <t>Total Holidays</t>
  </si>
  <si>
    <t>Country wise travel mode</t>
  </si>
  <si>
    <t>Cost</t>
  </si>
  <si>
    <t>Avg Cost of Holiday</t>
  </si>
  <si>
    <t>Total Days on Holiday</t>
  </si>
  <si>
    <t>Total Staying Cost</t>
  </si>
  <si>
    <t>Holiday Pivot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</si>
</sst>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0.0"/>
  </numFmts>
  <fonts count="8" x14ac:knownFonts="1">
    <font>
      <sz val="11"/>
      <color theme="1"/>
      <name val="Calibri"/>
      <family val="2"/>
      <scheme val="minor"/>
    </font>
    <font>
      <sz val="10"/>
      <name val="Arial"/>
      <family val="2"/>
    </font>
    <font>
      <b/>
      <sz val="12"/>
      <name val="Arial"/>
      <family val="2"/>
    </font>
    <font>
      <sz val="10"/>
      <name val="Brush Script MT"/>
      <family val="4"/>
    </font>
    <font>
      <b/>
      <sz val="10"/>
      <name val="Arial"/>
      <family val="2"/>
    </font>
    <font>
      <b/>
      <sz val="11"/>
      <color theme="1"/>
      <name val="Calibri"/>
      <family val="2"/>
      <scheme val="minor"/>
    </font>
    <font>
      <sz val="10"/>
      <color rgb="FF000000"/>
      <name val="Times New Roman"/>
      <family val="1"/>
    </font>
    <font>
      <b/>
      <sz val="18"/>
      <color theme="1"/>
      <name val="Calibri"/>
      <family val="2"/>
      <scheme val="minor"/>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1" fillId="0" borderId="0"/>
  </cellStyleXfs>
  <cellXfs count="53">
    <xf numFmtId="0" fontId="0" fillId="0" borderId="0" xfId="0"/>
    <xf numFmtId="0" fontId="2" fillId="0" borderId="0" xfId="1" applyFont="1" applyAlignment="1">
      <alignment horizontal="centerContinuous"/>
    </xf>
    <xf numFmtId="0" fontId="3" fillId="0" borderId="0" xfId="1" applyFont="1" applyAlignment="1">
      <alignment horizontal="centerContinuous"/>
    </xf>
    <xf numFmtId="0" fontId="1" fillId="0" borderId="0" xfId="1"/>
    <xf numFmtId="0" fontId="4" fillId="2" borderId="1" xfId="1" applyFont="1" applyFill="1" applyBorder="1" applyAlignment="1">
      <alignment horizontal="center"/>
    </xf>
    <xf numFmtId="0" fontId="1" fillId="0" borderId="1" xfId="1" applyBorder="1" applyAlignment="1">
      <alignment horizontal="center"/>
    </xf>
    <xf numFmtId="164" fontId="1" fillId="0" borderId="1" xfId="1" applyNumberFormat="1" applyBorder="1" applyAlignment="1">
      <alignment horizontal="center"/>
    </xf>
    <xf numFmtId="0" fontId="0" fillId="0" borderId="1" xfId="0" applyBorder="1"/>
    <xf numFmtId="0" fontId="6" fillId="0" borderId="0" xfId="0" applyFont="1"/>
    <xf numFmtId="0" fontId="1" fillId="0" borderId="0" xfId="1" applyAlignment="1">
      <alignment horizontal="center"/>
    </xf>
    <xf numFmtId="49" fontId="0" fillId="0" borderId="0" xfId="0" applyNumberFormat="1"/>
    <xf numFmtId="165" fontId="0" fillId="0" borderId="0" xfId="0" applyNumberFormat="1" applyAlignment="1">
      <alignment horizontal="center"/>
    </xf>
    <xf numFmtId="0" fontId="0" fillId="0" borderId="0" xfId="0" pivotButton="1"/>
    <xf numFmtId="0" fontId="0" fillId="0" borderId="0" xfId="0" applyAlignment="1">
      <alignment horizontal="left"/>
    </xf>
    <xf numFmtId="165" fontId="0" fillId="0" borderId="1" xfId="0" applyNumberFormat="1" applyBorder="1" applyAlignment="1">
      <alignment horizontal="center"/>
    </xf>
    <xf numFmtId="0" fontId="5" fillId="3" borderId="1" xfId="0" applyFont="1" applyFill="1" applyBorder="1"/>
    <xf numFmtId="0" fontId="0" fillId="0" borderId="1" xfId="0" applyNumberForma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pivotButton="1" applyBorder="1"/>
    <xf numFmtId="0" fontId="0" fillId="0" borderId="7" xfId="0" applyBorder="1" applyAlignment="1">
      <alignment horizontal="left"/>
    </xf>
    <xf numFmtId="0" fontId="0" fillId="0" borderId="8" xfId="0" applyBorder="1"/>
    <xf numFmtId="0" fontId="0" fillId="0" borderId="9" xfId="0" applyBorder="1"/>
    <xf numFmtId="0" fontId="0" fillId="0" borderId="10" xfId="0" applyBorder="1"/>
    <xf numFmtId="0" fontId="0" fillId="0" borderId="2" xfId="0" pivotButton="1" applyBorder="1"/>
    <xf numFmtId="0" fontId="0" fillId="0" borderId="5" xfId="0" applyBorder="1" applyAlignment="1">
      <alignment horizontal="left"/>
    </xf>
    <xf numFmtId="0" fontId="0" fillId="0" borderId="6" xfId="0" applyNumberFormat="1" applyBorder="1"/>
    <xf numFmtId="0" fontId="0" fillId="0" borderId="8" xfId="0" applyBorder="1" applyAlignment="1">
      <alignment horizontal="left"/>
    </xf>
    <xf numFmtId="0" fontId="0" fillId="0" borderId="10" xfId="0" applyNumberFormat="1" applyBorder="1"/>
    <xf numFmtId="0" fontId="0" fillId="0" borderId="11" xfId="0" pivotButton="1" applyBorder="1"/>
    <xf numFmtId="0" fontId="0" fillId="0" borderId="11" xfId="0" applyBorder="1"/>
    <xf numFmtId="0" fontId="0" fillId="0" borderId="12" xfId="0" applyBorder="1" applyAlignment="1">
      <alignment horizontal="left"/>
    </xf>
    <xf numFmtId="0" fontId="0" fillId="0" borderId="13" xfId="0" applyNumberFormat="1" applyBorder="1"/>
    <xf numFmtId="0" fontId="0" fillId="0" borderId="14" xfId="0" applyNumberFormat="1" applyBorder="1"/>
    <xf numFmtId="0" fontId="0" fillId="0" borderId="15" xfId="0" applyBorder="1" applyAlignment="1">
      <alignment horizontal="left"/>
    </xf>
    <xf numFmtId="0" fontId="0" fillId="0" borderId="16" xfId="0" applyNumberFormat="1" applyBorder="1"/>
    <xf numFmtId="0" fontId="0" fillId="0" borderId="12" xfId="0" pivotButton="1" applyBorder="1"/>
    <xf numFmtId="0" fontId="0" fillId="0" borderId="13" xfId="0" applyBorder="1"/>
    <xf numFmtId="0" fontId="0" fillId="0" borderId="5" xfId="0" applyBorder="1" applyAlignment="1">
      <alignment horizontal="left" indent="1"/>
    </xf>
    <xf numFmtId="0" fontId="0" fillId="0" borderId="17" xfId="0" pivotButton="1" applyBorder="1"/>
    <xf numFmtId="0" fontId="0" fillId="0" borderId="17" xfId="0" applyBorder="1"/>
    <xf numFmtId="0" fontId="0" fillId="0" borderId="14" xfId="0" applyBorder="1"/>
    <xf numFmtId="0" fontId="0" fillId="0" borderId="18" xfId="0" applyNumberFormat="1" applyBorder="1"/>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cellXfs>
  <cellStyles count="2">
    <cellStyle name="Normal" xfId="0" builtinId="0"/>
    <cellStyle name="Normal_Sheet1" xfId="1" xr:uid="{00000000-0005-0000-0000-000001000000}"/>
  </cellStyles>
  <dxfs count="39">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Price</c:v>
                </c:pt>
              </c:strCache>
            </c:strRef>
          </c:tx>
          <c:spPr>
            <a:solidFill>
              <a:schemeClr val="accent1"/>
            </a:solidFill>
            <a:ln>
              <a:noFill/>
            </a:ln>
            <a:effectLst/>
          </c:spPr>
          <c:invertIfNegative val="0"/>
          <c:cat>
            <c:strRef>
              <c:f>Sheet1!$A$4:$A$26</c:f>
              <c:strCache>
                <c:ptCount val="22"/>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pt idx="21">
                  <c:v>(blank)</c:v>
                </c:pt>
              </c:strCache>
            </c:strRef>
          </c:cat>
          <c:val>
            <c:numRef>
              <c:f>Sheet1!$B$4:$B$26</c:f>
              <c:numCache>
                <c:formatCode>General</c:formatCode>
                <c:ptCount val="22"/>
                <c:pt idx="0">
                  <c:v>814</c:v>
                </c:pt>
                <c:pt idx="1">
                  <c:v>289</c:v>
                </c:pt>
                <c:pt idx="2">
                  <c:v>69</c:v>
                </c:pt>
                <c:pt idx="3">
                  <c:v>12</c:v>
                </c:pt>
                <c:pt idx="4">
                  <c:v>345</c:v>
                </c:pt>
                <c:pt idx="5">
                  <c:v>750</c:v>
                </c:pt>
                <c:pt idx="6">
                  <c:v>975</c:v>
                </c:pt>
                <c:pt idx="7">
                  <c:v>69</c:v>
                </c:pt>
                <c:pt idx="8">
                  <c:v>399</c:v>
                </c:pt>
                <c:pt idx="9">
                  <c:v>277</c:v>
                </c:pt>
                <c:pt idx="10">
                  <c:v>535</c:v>
                </c:pt>
                <c:pt idx="11">
                  <c:v>198</c:v>
                </c:pt>
                <c:pt idx="12">
                  <c:v>289</c:v>
                </c:pt>
                <c:pt idx="13">
                  <c:v>287</c:v>
                </c:pt>
                <c:pt idx="14">
                  <c:v>394</c:v>
                </c:pt>
                <c:pt idx="15">
                  <c:v>985</c:v>
                </c:pt>
                <c:pt idx="16">
                  <c:v>885</c:v>
                </c:pt>
                <c:pt idx="17">
                  <c:v>995</c:v>
                </c:pt>
                <c:pt idx="18">
                  <c:v>1259</c:v>
                </c:pt>
                <c:pt idx="19">
                  <c:v>786</c:v>
                </c:pt>
                <c:pt idx="20">
                  <c:v>256</c:v>
                </c:pt>
              </c:numCache>
            </c:numRef>
          </c:val>
          <c:extLst>
            <c:ext xmlns:c16="http://schemas.microsoft.com/office/drawing/2014/chart" uri="{C3380CC4-5D6E-409C-BE32-E72D297353CC}">
              <c16:uniqueId val="{00000000-8F77-4D85-8184-F53A6D565529}"/>
            </c:ext>
          </c:extLst>
        </c:ser>
        <c:ser>
          <c:idx val="1"/>
          <c:order val="1"/>
          <c:tx>
            <c:strRef>
              <c:f>Sheet1!$C$3</c:f>
              <c:strCache>
                <c:ptCount val="1"/>
                <c:pt idx="0">
                  <c:v>Sum of Avg Cost per Day</c:v>
                </c:pt>
              </c:strCache>
            </c:strRef>
          </c:tx>
          <c:spPr>
            <a:solidFill>
              <a:schemeClr val="accent2"/>
            </a:solidFill>
            <a:ln>
              <a:noFill/>
            </a:ln>
            <a:effectLst/>
          </c:spPr>
          <c:invertIfNegative val="0"/>
          <c:cat>
            <c:strRef>
              <c:f>Sheet1!$A$4:$A$26</c:f>
              <c:strCache>
                <c:ptCount val="22"/>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pt idx="21">
                  <c:v>(blank)</c:v>
                </c:pt>
              </c:strCache>
            </c:strRef>
          </c:cat>
          <c:val>
            <c:numRef>
              <c:f>Sheet1!$C$4:$C$26</c:f>
              <c:numCache>
                <c:formatCode>General</c:formatCode>
                <c:ptCount val="22"/>
                <c:pt idx="0">
                  <c:v>160.05357142857144</c:v>
                </c:pt>
                <c:pt idx="1">
                  <c:v>41.285714285714285</c:v>
                </c:pt>
                <c:pt idx="2">
                  <c:v>17.25</c:v>
                </c:pt>
                <c:pt idx="3">
                  <c:v>12</c:v>
                </c:pt>
                <c:pt idx="4">
                  <c:v>34.5</c:v>
                </c:pt>
                <c:pt idx="5">
                  <c:v>23.4375</c:v>
                </c:pt>
                <c:pt idx="6">
                  <c:v>46.428571428571431</c:v>
                </c:pt>
                <c:pt idx="7">
                  <c:v>23</c:v>
                </c:pt>
                <c:pt idx="8">
                  <c:v>28.5</c:v>
                </c:pt>
                <c:pt idx="9">
                  <c:v>34.625</c:v>
                </c:pt>
                <c:pt idx="10">
                  <c:v>36.125</c:v>
                </c:pt>
                <c:pt idx="11">
                  <c:v>33</c:v>
                </c:pt>
                <c:pt idx="12">
                  <c:v>41.285714285714285</c:v>
                </c:pt>
                <c:pt idx="13">
                  <c:v>41</c:v>
                </c:pt>
                <c:pt idx="14">
                  <c:v>95.466666666666669</c:v>
                </c:pt>
                <c:pt idx="15">
                  <c:v>35.178571428571431</c:v>
                </c:pt>
                <c:pt idx="16">
                  <c:v>63.214285714285715</c:v>
                </c:pt>
                <c:pt idx="17">
                  <c:v>71.071428571428569</c:v>
                </c:pt>
                <c:pt idx="18">
                  <c:v>59.952380952380949</c:v>
                </c:pt>
                <c:pt idx="19">
                  <c:v>61.828571428571436</c:v>
                </c:pt>
                <c:pt idx="20">
                  <c:v>36.571428571428569</c:v>
                </c:pt>
                <c:pt idx="21">
                  <c:v>0</c:v>
                </c:pt>
              </c:numCache>
            </c:numRef>
          </c:val>
          <c:extLst>
            <c:ext xmlns:c16="http://schemas.microsoft.com/office/drawing/2014/chart" uri="{C3380CC4-5D6E-409C-BE32-E72D297353CC}">
              <c16:uniqueId val="{00000002-8F77-4D85-8184-F53A6D565529}"/>
            </c:ext>
          </c:extLst>
        </c:ser>
        <c:dLbls>
          <c:showLegendKey val="0"/>
          <c:showVal val="0"/>
          <c:showCatName val="0"/>
          <c:showSerName val="0"/>
          <c:showPercent val="0"/>
          <c:showBubbleSize val="0"/>
        </c:dLbls>
        <c:gapWidth val="219"/>
        <c:overlap val="-27"/>
        <c:axId val="290982664"/>
        <c:axId val="290983320"/>
      </c:barChart>
      <c:catAx>
        <c:axId val="290982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983320"/>
        <c:crosses val="autoZero"/>
        <c:auto val="1"/>
        <c:lblAlgn val="ctr"/>
        <c:lblOffset val="100"/>
        <c:noMultiLvlLbl val="0"/>
      </c:catAx>
      <c:valAx>
        <c:axId val="290983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982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Holidays.xlsx]Analysis!PivotTable5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Resort Vs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Analysis!$M$3</c:f>
              <c:strCache>
                <c:ptCount val="1"/>
                <c:pt idx="0">
                  <c:v>Total</c:v>
                </c:pt>
              </c:strCache>
            </c:strRef>
          </c:tx>
          <c:spPr>
            <a:solidFill>
              <a:schemeClr val="accent1"/>
            </a:solidFill>
            <a:ln>
              <a:noFill/>
            </a:ln>
            <a:effectLst/>
          </c:spPr>
          <c:invertIfNegative val="0"/>
          <c:cat>
            <c:strRef>
              <c:f>Analysis!$L$4:$L$26</c:f>
              <c:strCache>
                <c:ptCount val="22"/>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pt idx="21">
                  <c:v>(blank)</c:v>
                </c:pt>
              </c:strCache>
            </c:strRef>
          </c:cat>
          <c:val>
            <c:numRef>
              <c:f>Analysis!$M$4:$M$26</c:f>
              <c:numCache>
                <c:formatCode>General</c:formatCode>
                <c:ptCount val="22"/>
                <c:pt idx="0">
                  <c:v>814</c:v>
                </c:pt>
                <c:pt idx="1">
                  <c:v>289</c:v>
                </c:pt>
                <c:pt idx="2">
                  <c:v>69</c:v>
                </c:pt>
                <c:pt idx="3">
                  <c:v>12</c:v>
                </c:pt>
                <c:pt idx="4">
                  <c:v>345</c:v>
                </c:pt>
                <c:pt idx="5">
                  <c:v>750</c:v>
                </c:pt>
                <c:pt idx="6">
                  <c:v>975</c:v>
                </c:pt>
                <c:pt idx="7">
                  <c:v>69</c:v>
                </c:pt>
                <c:pt idx="8">
                  <c:v>399</c:v>
                </c:pt>
                <c:pt idx="9">
                  <c:v>277</c:v>
                </c:pt>
                <c:pt idx="10">
                  <c:v>535</c:v>
                </c:pt>
                <c:pt idx="11">
                  <c:v>198</c:v>
                </c:pt>
                <c:pt idx="12">
                  <c:v>289</c:v>
                </c:pt>
                <c:pt idx="13">
                  <c:v>287</c:v>
                </c:pt>
                <c:pt idx="14">
                  <c:v>394</c:v>
                </c:pt>
                <c:pt idx="15">
                  <c:v>985</c:v>
                </c:pt>
                <c:pt idx="16">
                  <c:v>885</c:v>
                </c:pt>
                <c:pt idx="17">
                  <c:v>995</c:v>
                </c:pt>
                <c:pt idx="18">
                  <c:v>1259</c:v>
                </c:pt>
                <c:pt idx="19">
                  <c:v>786</c:v>
                </c:pt>
                <c:pt idx="20">
                  <c:v>256</c:v>
                </c:pt>
              </c:numCache>
            </c:numRef>
          </c:val>
          <c:extLst>
            <c:ext xmlns:c16="http://schemas.microsoft.com/office/drawing/2014/chart" uri="{C3380CC4-5D6E-409C-BE32-E72D297353CC}">
              <c16:uniqueId val="{00000000-D143-40F6-974F-799EB07B0439}"/>
            </c:ext>
          </c:extLst>
        </c:ser>
        <c:dLbls>
          <c:showLegendKey val="0"/>
          <c:showVal val="0"/>
          <c:showCatName val="0"/>
          <c:showSerName val="0"/>
          <c:showPercent val="0"/>
          <c:showBubbleSize val="0"/>
        </c:dLbls>
        <c:gapWidth val="219"/>
        <c:overlap val="-27"/>
        <c:axId val="176548048"/>
        <c:axId val="176547064"/>
      </c:barChart>
      <c:catAx>
        <c:axId val="17654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47064"/>
        <c:crosses val="autoZero"/>
        <c:auto val="1"/>
        <c:lblAlgn val="ctr"/>
        <c:lblOffset val="100"/>
        <c:noMultiLvlLbl val="0"/>
      </c:catAx>
      <c:valAx>
        <c:axId val="176547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4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Holidays.xlsx]Analysis!PivotTable7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Prices</a:t>
            </a:r>
            <a:r>
              <a:rPr lang="en-US" baseline="0"/>
              <a:t> according to Country and Travel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Analysis!$J$18</c:f>
              <c:strCache>
                <c:ptCount val="1"/>
                <c:pt idx="0">
                  <c:v>Total</c:v>
                </c:pt>
              </c:strCache>
            </c:strRef>
          </c:tx>
          <c:spPr>
            <a:solidFill>
              <a:schemeClr val="accent1"/>
            </a:solidFill>
            <a:ln>
              <a:noFill/>
            </a:ln>
            <a:effectLst/>
          </c:spPr>
          <c:invertIfNegative val="0"/>
          <c:cat>
            <c:multiLvlStrRef>
              <c:f>Analysis!$I$19:$I$43</c:f>
              <c:multiLvlStrCache>
                <c:ptCount val="14"/>
                <c:lvl>
                  <c:pt idx="0">
                    <c:v>Plane</c:v>
                  </c:pt>
                  <c:pt idx="1">
                    <c:v>Plane</c:v>
                  </c:pt>
                  <c:pt idx="2">
                    <c:v>Coach</c:v>
                  </c:pt>
                  <c:pt idx="3">
                    <c:v>Train</c:v>
                  </c:pt>
                  <c:pt idx="4">
                    <c:v>Plane</c:v>
                  </c:pt>
                  <c:pt idx="5">
                    <c:v>Train</c:v>
                  </c:pt>
                  <c:pt idx="6">
                    <c:v>Coach</c:v>
                  </c:pt>
                  <c:pt idx="7">
                    <c:v>Plane</c:v>
                  </c:pt>
                  <c:pt idx="8">
                    <c:v>Plane</c:v>
                  </c:pt>
                  <c:pt idx="9">
                    <c:v>Coach</c:v>
                  </c:pt>
                  <c:pt idx="10">
                    <c:v>Plane</c:v>
                  </c:pt>
                  <c:pt idx="11">
                    <c:v>Train</c:v>
                  </c:pt>
                  <c:pt idx="12">
                    <c:v>Plane</c:v>
                  </c:pt>
                  <c:pt idx="13">
                    <c:v>(blank)</c:v>
                  </c:pt>
                </c:lvl>
                <c:lvl>
                  <c:pt idx="0">
                    <c:v>Australia</c:v>
                  </c:pt>
                  <c:pt idx="1">
                    <c:v>Chile</c:v>
                  </c:pt>
                  <c:pt idx="2">
                    <c:v>England</c:v>
                  </c:pt>
                  <c:pt idx="4">
                    <c:v>France</c:v>
                  </c:pt>
                  <c:pt idx="6">
                    <c:v>Germany</c:v>
                  </c:pt>
                  <c:pt idx="7">
                    <c:v>Peru</c:v>
                  </c:pt>
                  <c:pt idx="8">
                    <c:v>Saudi Arabia</c:v>
                  </c:pt>
                  <c:pt idx="9">
                    <c:v>Spain</c:v>
                  </c:pt>
                  <c:pt idx="12">
                    <c:v>Trinidad</c:v>
                  </c:pt>
                  <c:pt idx="13">
                    <c:v>(blank)</c:v>
                  </c:pt>
                </c:lvl>
              </c:multiLvlStrCache>
            </c:multiLvlStrRef>
          </c:cat>
          <c:val>
            <c:numRef>
              <c:f>Analysis!$J$19:$J$43</c:f>
              <c:numCache>
                <c:formatCode>General</c:formatCode>
                <c:ptCount val="14"/>
                <c:pt idx="0">
                  <c:v>1735</c:v>
                </c:pt>
                <c:pt idx="1">
                  <c:v>1259</c:v>
                </c:pt>
                <c:pt idx="2">
                  <c:v>12</c:v>
                </c:pt>
                <c:pt idx="3">
                  <c:v>69</c:v>
                </c:pt>
                <c:pt idx="4">
                  <c:v>975</c:v>
                </c:pt>
                <c:pt idx="5">
                  <c:v>650</c:v>
                </c:pt>
                <c:pt idx="6">
                  <c:v>358</c:v>
                </c:pt>
                <c:pt idx="7">
                  <c:v>975</c:v>
                </c:pt>
                <c:pt idx="8">
                  <c:v>995</c:v>
                </c:pt>
                <c:pt idx="9">
                  <c:v>199</c:v>
                </c:pt>
                <c:pt idx="10">
                  <c:v>2019</c:v>
                </c:pt>
                <c:pt idx="11">
                  <c:v>737</c:v>
                </c:pt>
                <c:pt idx="12">
                  <c:v>885</c:v>
                </c:pt>
              </c:numCache>
            </c:numRef>
          </c:val>
          <c:extLst>
            <c:ext xmlns:c16="http://schemas.microsoft.com/office/drawing/2014/chart" uri="{C3380CC4-5D6E-409C-BE32-E72D297353CC}">
              <c16:uniqueId val="{00000000-70EB-41E2-A550-255B8645D4B6}"/>
            </c:ext>
          </c:extLst>
        </c:ser>
        <c:dLbls>
          <c:showLegendKey val="0"/>
          <c:showVal val="0"/>
          <c:showCatName val="0"/>
          <c:showSerName val="0"/>
          <c:showPercent val="0"/>
          <c:showBubbleSize val="0"/>
        </c:dLbls>
        <c:gapWidth val="219"/>
        <c:overlap val="-27"/>
        <c:axId val="118802456"/>
        <c:axId val="118804096"/>
      </c:barChart>
      <c:catAx>
        <c:axId val="118802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04096"/>
        <c:crosses val="autoZero"/>
        <c:auto val="1"/>
        <c:lblAlgn val="ctr"/>
        <c:lblOffset val="100"/>
        <c:noMultiLvlLbl val="0"/>
      </c:catAx>
      <c:valAx>
        <c:axId val="11880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02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Holidays.xlsx]Analysis!PivotTable3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cost for Days on Holidays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Analysis!$M$28</c:f>
              <c:strCache>
                <c:ptCount val="1"/>
                <c:pt idx="0">
                  <c:v>Total</c:v>
                </c:pt>
              </c:strCache>
            </c:strRef>
          </c:tx>
          <c:spPr>
            <a:solidFill>
              <a:schemeClr val="accent1"/>
            </a:solidFill>
            <a:ln>
              <a:noFill/>
            </a:ln>
            <a:effectLst/>
          </c:spPr>
          <c:invertIfNegative val="0"/>
          <c:cat>
            <c:strRef>
              <c:f>Analysis!$L$29:$L$43</c:f>
              <c:strCache>
                <c:ptCount val="14"/>
                <c:pt idx="0">
                  <c:v>1</c:v>
                </c:pt>
                <c:pt idx="1">
                  <c:v>3</c:v>
                </c:pt>
                <c:pt idx="2">
                  <c:v>4</c:v>
                </c:pt>
                <c:pt idx="3">
                  <c:v>5</c:v>
                </c:pt>
                <c:pt idx="4">
                  <c:v>6</c:v>
                </c:pt>
                <c:pt idx="5">
                  <c:v>7</c:v>
                </c:pt>
                <c:pt idx="6">
                  <c:v>8</c:v>
                </c:pt>
                <c:pt idx="7">
                  <c:v>10</c:v>
                </c:pt>
                <c:pt idx="8">
                  <c:v>14</c:v>
                </c:pt>
                <c:pt idx="9">
                  <c:v>16</c:v>
                </c:pt>
                <c:pt idx="10">
                  <c:v>21</c:v>
                </c:pt>
                <c:pt idx="11">
                  <c:v>28</c:v>
                </c:pt>
                <c:pt idx="12">
                  <c:v>32</c:v>
                </c:pt>
                <c:pt idx="13">
                  <c:v>(blank)</c:v>
                </c:pt>
              </c:strCache>
            </c:strRef>
          </c:cat>
          <c:val>
            <c:numRef>
              <c:f>Analysis!$M$29:$M$43</c:f>
              <c:numCache>
                <c:formatCode>General</c:formatCode>
                <c:ptCount val="14"/>
                <c:pt idx="0">
                  <c:v>12</c:v>
                </c:pt>
                <c:pt idx="1">
                  <c:v>64.666666666666657</c:v>
                </c:pt>
                <c:pt idx="2">
                  <c:v>126.75</c:v>
                </c:pt>
                <c:pt idx="3">
                  <c:v>53.8</c:v>
                </c:pt>
                <c:pt idx="4">
                  <c:v>33</c:v>
                </c:pt>
                <c:pt idx="5">
                  <c:v>188.57142857142856</c:v>
                </c:pt>
                <c:pt idx="6">
                  <c:v>56.75</c:v>
                </c:pt>
                <c:pt idx="7">
                  <c:v>54.4</c:v>
                </c:pt>
                <c:pt idx="8">
                  <c:v>226.21428571428572</c:v>
                </c:pt>
                <c:pt idx="9">
                  <c:v>14.625</c:v>
                </c:pt>
                <c:pt idx="10">
                  <c:v>106.38095238095238</c:v>
                </c:pt>
                <c:pt idx="11">
                  <c:v>35.178571428571431</c:v>
                </c:pt>
                <c:pt idx="12">
                  <c:v>23.4375</c:v>
                </c:pt>
              </c:numCache>
            </c:numRef>
          </c:val>
          <c:extLst>
            <c:ext xmlns:c16="http://schemas.microsoft.com/office/drawing/2014/chart" uri="{C3380CC4-5D6E-409C-BE32-E72D297353CC}">
              <c16:uniqueId val="{00000000-5223-464E-A0E7-B28134802976}"/>
            </c:ext>
          </c:extLst>
        </c:ser>
        <c:dLbls>
          <c:showLegendKey val="0"/>
          <c:showVal val="0"/>
          <c:showCatName val="0"/>
          <c:showSerName val="0"/>
          <c:showPercent val="0"/>
          <c:showBubbleSize val="0"/>
        </c:dLbls>
        <c:gapWidth val="182"/>
        <c:axId val="503815840"/>
        <c:axId val="503813872"/>
      </c:barChart>
      <c:catAx>
        <c:axId val="50381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13872"/>
        <c:crosses val="autoZero"/>
        <c:auto val="1"/>
        <c:lblAlgn val="ctr"/>
        <c:lblOffset val="100"/>
        <c:noMultiLvlLbl val="0"/>
      </c:catAx>
      <c:valAx>
        <c:axId val="503813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1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Holidays.xlsx]Analysis!PivotTable2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Analysis!$C$19:$C$20</c:f>
              <c:strCache>
                <c:ptCount val="1"/>
                <c:pt idx="0">
                  <c:v>Coach</c:v>
                </c:pt>
              </c:strCache>
            </c:strRef>
          </c:tx>
          <c:spPr>
            <a:solidFill>
              <a:schemeClr val="accent1"/>
            </a:solidFill>
            <a:ln>
              <a:noFill/>
            </a:ln>
            <a:effectLst/>
          </c:spPr>
          <c:invertIfNegative val="0"/>
          <c:cat>
            <c:strRef>
              <c:f>Analysis!$B$21:$B$43</c:f>
              <c:strCache>
                <c:ptCount val="22"/>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pt idx="21">
                  <c:v>(blank)</c:v>
                </c:pt>
              </c:strCache>
            </c:strRef>
          </c:cat>
          <c:val>
            <c:numRef>
              <c:f>Analysis!$C$21:$C$43</c:f>
              <c:numCache>
                <c:formatCode>General</c:formatCode>
                <c:ptCount val="22"/>
                <c:pt idx="0">
                  <c:v>28.428571428571427</c:v>
                </c:pt>
                <c:pt idx="1">
                  <c:v>41.285714285714285</c:v>
                </c:pt>
                <c:pt idx="2">
                  <c:v>17.25</c:v>
                </c:pt>
                <c:pt idx="3">
                  <c:v>12</c:v>
                </c:pt>
              </c:numCache>
            </c:numRef>
          </c:val>
          <c:extLst>
            <c:ext xmlns:c16="http://schemas.microsoft.com/office/drawing/2014/chart" uri="{C3380CC4-5D6E-409C-BE32-E72D297353CC}">
              <c16:uniqueId val="{00000000-98A2-40B2-B733-09DA48F5E1F6}"/>
            </c:ext>
          </c:extLst>
        </c:ser>
        <c:ser>
          <c:idx val="1"/>
          <c:order val="1"/>
          <c:tx>
            <c:strRef>
              <c:f>Analysis!$D$19:$D$20</c:f>
              <c:strCache>
                <c:ptCount val="1"/>
                <c:pt idx="0">
                  <c:v>Plane</c:v>
                </c:pt>
              </c:strCache>
            </c:strRef>
          </c:tx>
          <c:spPr>
            <a:solidFill>
              <a:schemeClr val="accent2"/>
            </a:solidFill>
            <a:ln>
              <a:noFill/>
            </a:ln>
            <a:effectLst/>
          </c:spPr>
          <c:invertIfNegative val="0"/>
          <c:cat>
            <c:strRef>
              <c:f>Analysis!$B$21:$B$43</c:f>
              <c:strCache>
                <c:ptCount val="22"/>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pt idx="21">
                  <c:v>(blank)</c:v>
                </c:pt>
              </c:strCache>
            </c:strRef>
          </c:cat>
          <c:val>
            <c:numRef>
              <c:f>Analysis!$D$21:$D$43</c:f>
              <c:numCache>
                <c:formatCode>General</c:formatCode>
                <c:ptCount val="22"/>
                <c:pt idx="0">
                  <c:v>22.125</c:v>
                </c:pt>
                <c:pt idx="4">
                  <c:v>34.5</c:v>
                </c:pt>
                <c:pt idx="5">
                  <c:v>23.4375</c:v>
                </c:pt>
                <c:pt idx="6">
                  <c:v>46.428571428571431</c:v>
                </c:pt>
                <c:pt idx="8">
                  <c:v>28.5</c:v>
                </c:pt>
                <c:pt idx="9">
                  <c:v>34.625</c:v>
                </c:pt>
                <c:pt idx="10">
                  <c:v>36.125</c:v>
                </c:pt>
                <c:pt idx="11">
                  <c:v>33</c:v>
                </c:pt>
                <c:pt idx="12">
                  <c:v>41.285714285714285</c:v>
                </c:pt>
                <c:pt idx="13">
                  <c:v>41</c:v>
                </c:pt>
                <c:pt idx="15">
                  <c:v>35.178571428571431</c:v>
                </c:pt>
                <c:pt idx="16">
                  <c:v>63.214285714285715</c:v>
                </c:pt>
                <c:pt idx="17">
                  <c:v>71.071428571428569</c:v>
                </c:pt>
                <c:pt idx="18">
                  <c:v>59.952380952380949</c:v>
                </c:pt>
                <c:pt idx="19">
                  <c:v>40.471428571428575</c:v>
                </c:pt>
              </c:numCache>
            </c:numRef>
          </c:val>
          <c:extLst>
            <c:ext xmlns:c16="http://schemas.microsoft.com/office/drawing/2014/chart" uri="{C3380CC4-5D6E-409C-BE32-E72D297353CC}">
              <c16:uniqueId val="{00000001-98A2-40B2-B733-09DA48F5E1F6}"/>
            </c:ext>
          </c:extLst>
        </c:ser>
        <c:ser>
          <c:idx val="2"/>
          <c:order val="2"/>
          <c:tx>
            <c:strRef>
              <c:f>Analysis!$E$19:$E$20</c:f>
              <c:strCache>
                <c:ptCount val="1"/>
                <c:pt idx="0">
                  <c:v>Train</c:v>
                </c:pt>
              </c:strCache>
            </c:strRef>
          </c:tx>
          <c:spPr>
            <a:solidFill>
              <a:schemeClr val="accent3"/>
            </a:solidFill>
            <a:ln>
              <a:noFill/>
            </a:ln>
            <a:effectLst/>
          </c:spPr>
          <c:invertIfNegative val="0"/>
          <c:cat>
            <c:strRef>
              <c:f>Analysis!$B$21:$B$43</c:f>
              <c:strCache>
                <c:ptCount val="22"/>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pt idx="21">
                  <c:v>(blank)</c:v>
                </c:pt>
              </c:strCache>
            </c:strRef>
          </c:cat>
          <c:val>
            <c:numRef>
              <c:f>Analysis!$E$21:$E$43</c:f>
              <c:numCache>
                <c:formatCode>General</c:formatCode>
                <c:ptCount val="22"/>
                <c:pt idx="0">
                  <c:v>109.5</c:v>
                </c:pt>
                <c:pt idx="7">
                  <c:v>23</c:v>
                </c:pt>
                <c:pt idx="14">
                  <c:v>95.466666666666669</c:v>
                </c:pt>
                <c:pt idx="19">
                  <c:v>21.357142857142858</c:v>
                </c:pt>
                <c:pt idx="20">
                  <c:v>36.571428571428569</c:v>
                </c:pt>
              </c:numCache>
            </c:numRef>
          </c:val>
          <c:extLst>
            <c:ext xmlns:c16="http://schemas.microsoft.com/office/drawing/2014/chart" uri="{C3380CC4-5D6E-409C-BE32-E72D297353CC}">
              <c16:uniqueId val="{00000002-98A2-40B2-B733-09DA48F5E1F6}"/>
            </c:ext>
          </c:extLst>
        </c:ser>
        <c:ser>
          <c:idx val="3"/>
          <c:order val="3"/>
          <c:tx>
            <c:strRef>
              <c:f>Analysis!$F$19:$F$20</c:f>
              <c:strCache>
                <c:ptCount val="1"/>
                <c:pt idx="0">
                  <c:v>(blank)</c:v>
                </c:pt>
              </c:strCache>
            </c:strRef>
          </c:tx>
          <c:spPr>
            <a:solidFill>
              <a:schemeClr val="accent4"/>
            </a:solidFill>
            <a:ln>
              <a:noFill/>
            </a:ln>
            <a:effectLst/>
          </c:spPr>
          <c:invertIfNegative val="0"/>
          <c:cat>
            <c:strRef>
              <c:f>Analysis!$B$21:$B$43</c:f>
              <c:strCache>
                <c:ptCount val="22"/>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pt idx="21">
                  <c:v>(blank)</c:v>
                </c:pt>
              </c:strCache>
            </c:strRef>
          </c:cat>
          <c:val>
            <c:numRef>
              <c:f>Analysis!$F$21:$F$43</c:f>
              <c:numCache>
                <c:formatCode>General</c:formatCode>
                <c:ptCount val="22"/>
              </c:numCache>
            </c:numRef>
          </c:val>
          <c:extLst>
            <c:ext xmlns:c16="http://schemas.microsoft.com/office/drawing/2014/chart" uri="{C3380CC4-5D6E-409C-BE32-E72D297353CC}">
              <c16:uniqueId val="{00000003-98A2-40B2-B733-09DA48F5E1F6}"/>
            </c:ext>
          </c:extLst>
        </c:ser>
        <c:dLbls>
          <c:showLegendKey val="0"/>
          <c:showVal val="0"/>
          <c:showCatName val="0"/>
          <c:showSerName val="0"/>
          <c:showPercent val="0"/>
          <c:showBubbleSize val="0"/>
        </c:dLbls>
        <c:gapWidth val="219"/>
        <c:overlap val="-27"/>
        <c:axId val="504221080"/>
        <c:axId val="504217144"/>
      </c:barChart>
      <c:catAx>
        <c:axId val="504221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17144"/>
        <c:crosses val="autoZero"/>
        <c:auto val="1"/>
        <c:lblAlgn val="ctr"/>
        <c:lblOffset val="100"/>
        <c:noMultiLvlLbl val="0"/>
      </c:catAx>
      <c:valAx>
        <c:axId val="504217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21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533400</xdr:colOff>
      <xdr:row>7</xdr:row>
      <xdr:rowOff>15240</xdr:rowOff>
    </xdr:from>
    <xdr:to>
      <xdr:col>15</xdr:col>
      <xdr:colOff>228600</xdr:colOff>
      <xdr:row>22</xdr:row>
      <xdr:rowOff>15240</xdr:rowOff>
    </xdr:to>
    <xdr:graphicFrame macro="">
      <xdr:nvGraphicFramePr>
        <xdr:cNvPr id="2" name="Chart 1">
          <a:extLst>
            <a:ext uri="{FF2B5EF4-FFF2-40B4-BE49-F238E27FC236}">
              <a16:creationId xmlns:a16="http://schemas.microsoft.com/office/drawing/2014/main" id="{58435903-605D-3D2A-115F-257833B6A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1043940</xdr:colOff>
      <xdr:row>2</xdr:row>
      <xdr:rowOff>25400</xdr:rowOff>
    </xdr:from>
    <xdr:to>
      <xdr:col>6</xdr:col>
      <xdr:colOff>784860</xdr:colOff>
      <xdr:row>16</xdr:row>
      <xdr:rowOff>83821</xdr:rowOff>
    </xdr:to>
    <mc:AlternateContent xmlns:mc="http://schemas.openxmlformats.org/markup-compatibility/2006">
      <mc:Choice xmlns:a14="http://schemas.microsoft.com/office/drawing/2010/main" Requires="a14">
        <xdr:graphicFrame macro="">
          <xdr:nvGraphicFramePr>
            <xdr:cNvPr id="2" name="Resort Name 1">
              <a:extLst>
                <a:ext uri="{FF2B5EF4-FFF2-40B4-BE49-F238E27FC236}">
                  <a16:creationId xmlns:a16="http://schemas.microsoft.com/office/drawing/2014/main" id="{7636EA8A-2464-22EB-E87F-4FAFB602E525}"/>
                </a:ext>
              </a:extLst>
            </xdr:cNvPr>
            <xdr:cNvGraphicFramePr/>
          </xdr:nvGraphicFramePr>
          <xdr:xfrm>
            <a:off x="0" y="0"/>
            <a:ext cx="0" cy="0"/>
          </xdr:xfrm>
          <a:graphic>
            <a:graphicData uri="http://schemas.microsoft.com/office/drawing/2010/slicer">
              <sle:slicer xmlns:sle="http://schemas.microsoft.com/office/drawing/2010/slicer" name="Resort Name 1"/>
            </a:graphicData>
          </a:graphic>
        </xdr:graphicFrame>
      </mc:Choice>
      <mc:Fallback>
        <xdr:sp macro="" textlink="">
          <xdr:nvSpPr>
            <xdr:cNvPr id="0" name=""/>
            <xdr:cNvSpPr>
              <a:spLocks noTextEdit="1"/>
            </xdr:cNvSpPr>
          </xdr:nvSpPr>
          <xdr:spPr>
            <a:xfrm>
              <a:off x="2669540" y="406400"/>
              <a:ext cx="2941320" cy="2560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88900</xdr:colOff>
      <xdr:row>13</xdr:row>
      <xdr:rowOff>15241</xdr:rowOff>
    </xdr:from>
    <xdr:to>
      <xdr:col>10</xdr:col>
      <xdr:colOff>137160</xdr:colOff>
      <xdr:row>16</xdr:row>
      <xdr:rowOff>60960</xdr:rowOff>
    </xdr:to>
    <mc:AlternateContent xmlns:mc="http://schemas.openxmlformats.org/markup-compatibility/2006">
      <mc:Choice xmlns:a14="http://schemas.microsoft.com/office/drawing/2010/main" Requires="a14">
        <xdr:graphicFrame macro="">
          <xdr:nvGraphicFramePr>
            <xdr:cNvPr id="3" name="Travel Method 1">
              <a:extLst>
                <a:ext uri="{FF2B5EF4-FFF2-40B4-BE49-F238E27FC236}">
                  <a16:creationId xmlns:a16="http://schemas.microsoft.com/office/drawing/2014/main" id="{4AC9FB23-CFF9-0141-98FE-4A2E706E56B0}"/>
                </a:ext>
              </a:extLst>
            </xdr:cNvPr>
            <xdr:cNvGraphicFramePr/>
          </xdr:nvGraphicFramePr>
          <xdr:xfrm>
            <a:off x="0" y="0"/>
            <a:ext cx="0" cy="0"/>
          </xdr:xfrm>
          <a:graphic>
            <a:graphicData uri="http://schemas.microsoft.com/office/drawing/2010/slicer">
              <sle:slicer xmlns:sle="http://schemas.microsoft.com/office/drawing/2010/slicer" name="Travel Method 1"/>
            </a:graphicData>
          </a:graphic>
        </xdr:graphicFrame>
      </mc:Choice>
      <mc:Fallback>
        <xdr:sp macro="" textlink="">
          <xdr:nvSpPr>
            <xdr:cNvPr id="0" name=""/>
            <xdr:cNvSpPr>
              <a:spLocks noTextEdit="1"/>
            </xdr:cNvSpPr>
          </xdr:nvSpPr>
          <xdr:spPr>
            <a:xfrm>
              <a:off x="5930900" y="2364741"/>
              <a:ext cx="2880360" cy="579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106680</xdr:colOff>
      <xdr:row>1</xdr:row>
      <xdr:rowOff>137160</xdr:rowOff>
    </xdr:from>
    <xdr:to>
      <xdr:col>2</xdr:col>
      <xdr:colOff>891540</xdr:colOff>
      <xdr:row>16</xdr:row>
      <xdr:rowOff>175260</xdr:rowOff>
    </xdr:to>
    <mc:AlternateContent xmlns:mc="http://schemas.openxmlformats.org/markup-compatibility/2006">
      <mc:Choice xmlns:a14="http://schemas.microsoft.com/office/drawing/2010/main" Requires="a14">
        <xdr:graphicFrame macro="">
          <xdr:nvGraphicFramePr>
            <xdr:cNvPr id="4" name="Avg Cost per Day 1">
              <a:extLst>
                <a:ext uri="{FF2B5EF4-FFF2-40B4-BE49-F238E27FC236}">
                  <a16:creationId xmlns:a16="http://schemas.microsoft.com/office/drawing/2014/main" id="{F45699A7-837D-3268-8185-22AA651C7DF4}"/>
                </a:ext>
              </a:extLst>
            </xdr:cNvPr>
            <xdr:cNvGraphicFramePr/>
          </xdr:nvGraphicFramePr>
          <xdr:xfrm>
            <a:off x="0" y="0"/>
            <a:ext cx="0" cy="0"/>
          </xdr:xfrm>
          <a:graphic>
            <a:graphicData uri="http://schemas.microsoft.com/office/drawing/2010/slicer">
              <sle:slicer xmlns:sle="http://schemas.microsoft.com/office/drawing/2010/slicer" name="Avg Cost per Day 1"/>
            </a:graphicData>
          </a:graphic>
        </xdr:graphicFrame>
      </mc:Choice>
      <mc:Fallback>
        <xdr:sp macro="" textlink="">
          <xdr:nvSpPr>
            <xdr:cNvPr id="0" name=""/>
            <xdr:cNvSpPr>
              <a:spLocks noTextEdit="1"/>
            </xdr:cNvSpPr>
          </xdr:nvSpPr>
          <xdr:spPr>
            <a:xfrm>
              <a:off x="220980" y="327660"/>
              <a:ext cx="2296160" cy="273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152400</xdr:colOff>
      <xdr:row>2</xdr:row>
      <xdr:rowOff>12701</xdr:rowOff>
    </xdr:from>
    <xdr:to>
      <xdr:col>10</xdr:col>
      <xdr:colOff>88900</xdr:colOff>
      <xdr:row>12</xdr:row>
      <xdr:rowOff>12701</xdr:rowOff>
    </xdr:to>
    <mc:AlternateContent xmlns:mc="http://schemas.openxmlformats.org/markup-compatibility/2006">
      <mc:Choice xmlns:a14="http://schemas.microsoft.com/office/drawing/2010/main" Requires="a14">
        <xdr:graphicFrame macro="">
          <xdr:nvGraphicFramePr>
            <xdr:cNvPr id="5" name="No of Days">
              <a:extLst>
                <a:ext uri="{FF2B5EF4-FFF2-40B4-BE49-F238E27FC236}">
                  <a16:creationId xmlns:a16="http://schemas.microsoft.com/office/drawing/2014/main" id="{9E3E1BED-D8A4-C9E9-381D-C29BA7FBB80B}"/>
                </a:ext>
              </a:extLst>
            </xdr:cNvPr>
            <xdr:cNvGraphicFramePr/>
          </xdr:nvGraphicFramePr>
          <xdr:xfrm>
            <a:off x="0" y="0"/>
            <a:ext cx="0" cy="0"/>
          </xdr:xfrm>
          <a:graphic>
            <a:graphicData uri="http://schemas.microsoft.com/office/drawing/2010/slicer">
              <sle:slicer xmlns:sle="http://schemas.microsoft.com/office/drawing/2010/slicer" name="No of Days"/>
            </a:graphicData>
          </a:graphic>
        </xdr:graphicFrame>
      </mc:Choice>
      <mc:Fallback>
        <xdr:sp macro="" textlink="">
          <xdr:nvSpPr>
            <xdr:cNvPr id="0" name=""/>
            <xdr:cNvSpPr>
              <a:spLocks noTextEdit="1"/>
            </xdr:cNvSpPr>
          </xdr:nvSpPr>
          <xdr:spPr>
            <a:xfrm>
              <a:off x="5994400" y="393701"/>
              <a:ext cx="27686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5</xdr:row>
      <xdr:rowOff>0</xdr:rowOff>
    </xdr:from>
    <xdr:to>
      <xdr:col>10</xdr:col>
      <xdr:colOff>180974</xdr:colOff>
      <xdr:row>20</xdr:row>
      <xdr:rowOff>0</xdr:rowOff>
    </xdr:to>
    <xdr:graphicFrame macro="">
      <xdr:nvGraphicFramePr>
        <xdr:cNvPr id="2" name="Chart 1">
          <a:extLst>
            <a:ext uri="{FF2B5EF4-FFF2-40B4-BE49-F238E27FC236}">
              <a16:creationId xmlns:a16="http://schemas.microsoft.com/office/drawing/2014/main" id="{169CEB04-DCED-4267-9E57-5FE2C01F1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278130</xdr:colOff>
      <xdr:row>5</xdr:row>
      <xdr:rowOff>0</xdr:rowOff>
    </xdr:from>
    <xdr:to>
      <xdr:col>22</xdr:col>
      <xdr:colOff>72390</xdr:colOff>
      <xdr:row>20</xdr:row>
      <xdr:rowOff>0</xdr:rowOff>
    </xdr:to>
    <xdr:graphicFrame macro="">
      <xdr:nvGraphicFramePr>
        <xdr:cNvPr id="3" name="Chart 2">
          <a:extLst>
            <a:ext uri="{FF2B5EF4-FFF2-40B4-BE49-F238E27FC236}">
              <a16:creationId xmlns:a16="http://schemas.microsoft.com/office/drawing/2014/main" id="{A50D2971-AAED-4C4D-9C42-A23C75A4F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21</xdr:row>
      <xdr:rowOff>0</xdr:rowOff>
    </xdr:from>
    <xdr:to>
      <xdr:col>10</xdr:col>
      <xdr:colOff>180974</xdr:colOff>
      <xdr:row>36</xdr:row>
      <xdr:rowOff>0</xdr:rowOff>
    </xdr:to>
    <xdr:graphicFrame macro="">
      <xdr:nvGraphicFramePr>
        <xdr:cNvPr id="4" name="Chart 3">
          <a:extLst>
            <a:ext uri="{FF2B5EF4-FFF2-40B4-BE49-F238E27FC236}">
              <a16:creationId xmlns:a16="http://schemas.microsoft.com/office/drawing/2014/main" id="{674194DC-6279-4BFA-A42A-8E210B31E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276225</xdr:colOff>
      <xdr:row>20</xdr:row>
      <xdr:rowOff>167640</xdr:rowOff>
    </xdr:from>
    <xdr:to>
      <xdr:col>22</xdr:col>
      <xdr:colOff>62865</xdr:colOff>
      <xdr:row>35</xdr:row>
      <xdr:rowOff>167640</xdr:rowOff>
    </xdr:to>
    <xdr:graphicFrame macro="">
      <xdr:nvGraphicFramePr>
        <xdr:cNvPr id="5" name="Chart 4">
          <a:extLst>
            <a:ext uri="{FF2B5EF4-FFF2-40B4-BE49-F238E27FC236}">
              <a16:creationId xmlns:a16="http://schemas.microsoft.com/office/drawing/2014/main" id="{9A451995-201F-47AB-BBFB-2D3BD37F1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834.953946643516" createdVersion="8" refreshedVersion="8" minRefreshableVersion="3" recordCount="29" xr:uid="{2CAB9307-4383-42CD-B8CA-BE6103FE613C}">
  <cacheSource type="worksheet">
    <worksheetSource ref="A1:G30" sheet="Clean Data"/>
  </cacheSource>
  <cacheFields count="7">
    <cacheField name="Country" numFmtId="0">
      <sharedItems containsBlank="1" count="10">
        <s v="Australia"/>
        <s v="Chile"/>
        <s v="England"/>
        <s v="France"/>
        <s v="Germany"/>
        <s v="Peru"/>
        <s v="Saudi Arabia"/>
        <s v="Spain"/>
        <s v="Trinidad"/>
        <m/>
      </sharedItems>
    </cacheField>
    <cacheField name="Resort Name" numFmtId="0">
      <sharedItems containsBlank="1" count="22">
        <s v="Great Barrier Reef"/>
        <s v="Perth"/>
        <s v="Santiago"/>
        <s v="London"/>
        <s v="Bognor"/>
        <s v="Lyon"/>
        <s v="Paris - Euro Disney"/>
        <s v="Nice"/>
        <s v="Toulouse"/>
        <s v="Nimes"/>
        <s v="Black Forest"/>
        <s v="Berlin"/>
        <s v="Lima"/>
        <s v="Riyadh"/>
        <s v="Barcelona"/>
        <s v="Nerja"/>
        <s v="Malaga"/>
        <s v="Seville"/>
        <s v="Madrid"/>
        <s v="Granada"/>
        <s v="Port of Spain"/>
        <m/>
      </sharedItems>
    </cacheField>
    <cacheField name="No of Days" numFmtId="0">
      <sharedItems containsSemiMixedTypes="0" containsString="0" containsNumber="1" containsInteger="1" minValue="1" maxValue="32"/>
    </cacheField>
    <cacheField name="Travel Method" numFmtId="0">
      <sharedItems containsBlank="1"/>
    </cacheField>
    <cacheField name="Price" numFmtId="0">
      <sharedItems containsString="0" containsBlank="1" containsNumber="1" containsInteger="1" minValue="12" maxValue="1259"/>
    </cacheField>
    <cacheField name="Holiday ID" numFmtId="0">
      <sharedItems containsBlank="1"/>
    </cacheField>
    <cacheField name="Avg Cost per Day" numFmtId="165">
      <sharedItems containsSemiMixedTypes="0" containsString="0" containsNumber="1" minValue="0" maxValue="71.07142857142856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849.084123726854" createdVersion="8" refreshedVersion="8" minRefreshableVersion="3" recordCount="29" xr:uid="{AB83872D-D1A6-4690-8E8B-88C2D3EBE73A}">
  <cacheSource type="worksheet">
    <worksheetSource ref="A1:I30" sheet="Clean Data"/>
  </cacheSource>
  <cacheFields count="9">
    <cacheField name="Country" numFmtId="0">
      <sharedItems containsBlank="1" count="10">
        <s v="Australia"/>
        <s v="Chile"/>
        <s v="England"/>
        <s v="France"/>
        <s v="Germany"/>
        <s v="Peru"/>
        <s v="Saudi Arabia"/>
        <s v="Spain"/>
        <s v="Trinidad"/>
        <m/>
      </sharedItems>
    </cacheField>
    <cacheField name="Resort Name" numFmtId="0">
      <sharedItems containsBlank="1" count="22">
        <s v="Great Barrier Reef"/>
        <s v="Perth"/>
        <s v="Santiago"/>
        <s v="London"/>
        <s v="Bognor"/>
        <s v="Lyon"/>
        <s v="Paris - Euro Disney"/>
        <s v="Nice"/>
        <s v="Toulouse"/>
        <s v="Nimes"/>
        <s v="Black Forest"/>
        <s v="Berlin"/>
        <s v="Lima"/>
        <s v="Riyadh"/>
        <s v="Barcelona"/>
        <s v="Nerja"/>
        <s v="Malaga"/>
        <s v="Seville"/>
        <s v="Madrid"/>
        <s v="Granada"/>
        <s v="Port of Spain"/>
        <m/>
      </sharedItems>
    </cacheField>
    <cacheField name="No of Days" numFmtId="0">
      <sharedItems containsString="0" containsBlank="1" containsNumber="1" containsInteger="1" minValue="1" maxValue="32" count="14">
        <n v="32"/>
        <n v="28"/>
        <n v="21"/>
        <n v="3"/>
        <n v="1"/>
        <n v="14"/>
        <n v="5"/>
        <n v="7"/>
        <n v="4"/>
        <n v="6"/>
        <n v="16"/>
        <n v="10"/>
        <n v="8"/>
        <m/>
      </sharedItems>
    </cacheField>
    <cacheField name="Travel Method" numFmtId="0">
      <sharedItems containsBlank="1" count="4">
        <s v="Plane"/>
        <s v="Train"/>
        <s v="Coach"/>
        <m/>
      </sharedItems>
    </cacheField>
    <cacheField name="Price" numFmtId="0">
      <sharedItems containsString="0" containsBlank="1" containsNumber="1" containsInteger="1" minValue="12" maxValue="1259"/>
    </cacheField>
    <cacheField name="Holiday ID" numFmtId="0">
      <sharedItems containsBlank="1"/>
    </cacheField>
    <cacheField name="Avg Cost per Day" numFmtId="165">
      <sharedItems containsString="0" containsBlank="1" containsNumber="1" minValue="12" maxValue="71.071428571428569" count="27">
        <n v="23.4375"/>
        <n v="35.178571428571431"/>
        <n v="59.952380952380949"/>
        <n v="23"/>
        <n v="12"/>
        <n v="28.5"/>
        <n v="53.8"/>
        <n v="41.666666666666664"/>
        <n v="41.285714285714285"/>
        <n v="36.571428571428569"/>
        <n v="41"/>
        <n v="17.25"/>
        <n v="46.428571428571431"/>
        <n v="71.071428571428569"/>
        <n v="54.75"/>
        <n v="33"/>
        <n v="14.625"/>
        <n v="20.571428571428573"/>
        <n v="19.899999999999999"/>
        <n v="22.125"/>
        <n v="28.428571428571427"/>
        <n v="21.5"/>
        <n v="21.357142857142858"/>
        <n v="34.625"/>
        <n v="34.5"/>
        <n v="63.214285714285715"/>
        <m/>
      </sharedItems>
    </cacheField>
    <cacheField name="More than 10" numFmtId="0">
      <sharedItems containsMixedTypes="1" containsNumber="1" containsInteger="1" minValue="11" maxValue="11"/>
    </cacheField>
    <cacheField name="Upto 10" numFmtId="0">
      <sharedItems containsMixedTypes="1" containsNumber="1" containsInteger="1" minValue="17" maxValue="17"/>
    </cacheField>
  </cacheFields>
  <extLst>
    <ext xmlns:x14="http://schemas.microsoft.com/office/spreadsheetml/2009/9/main" uri="{725AE2AE-9491-48be-B2B4-4EB974FC3084}">
      <x14:pivotCacheDefinition pivotCacheId="12094424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x v="0"/>
    <n v="32"/>
    <s v="Plane"/>
    <n v="750"/>
    <s v="I990AUS"/>
    <n v="23.4375"/>
  </r>
  <r>
    <x v="0"/>
    <x v="1"/>
    <n v="28"/>
    <s v="Plane"/>
    <n v="985"/>
    <s v="AUS112J"/>
    <n v="35.178571428571431"/>
  </r>
  <r>
    <x v="1"/>
    <x v="2"/>
    <n v="21"/>
    <s v="Plane"/>
    <n v="1259"/>
    <s v="CH266H"/>
    <n v="59.952380952380949"/>
  </r>
  <r>
    <x v="2"/>
    <x v="3"/>
    <n v="3"/>
    <s v="Train"/>
    <n v="69"/>
    <s v="I456UK"/>
    <n v="23"/>
  </r>
  <r>
    <x v="2"/>
    <x v="4"/>
    <n v="1"/>
    <s v="Coach"/>
    <n v="12"/>
    <s v="BG726H"/>
    <n v="12"/>
  </r>
  <r>
    <x v="3"/>
    <x v="5"/>
    <n v="14"/>
    <s v="Plane"/>
    <n v="399"/>
    <s v="A7995FR"/>
    <n v="28.5"/>
  </r>
  <r>
    <x v="3"/>
    <x v="6"/>
    <n v="5"/>
    <s v="Train"/>
    <n v="269"/>
    <s v="TH789FR"/>
    <n v="53.8"/>
  </r>
  <r>
    <x v="3"/>
    <x v="6"/>
    <n v="3"/>
    <s v="Train"/>
    <n v="125"/>
    <s v="TH788FR"/>
    <n v="41.666666666666664"/>
  </r>
  <r>
    <x v="3"/>
    <x v="7"/>
    <n v="7"/>
    <s v="Plane"/>
    <n v="289"/>
    <s v="I7897FR"/>
    <n v="41.285714285714285"/>
  </r>
  <r>
    <x v="3"/>
    <x v="8"/>
    <n v="7"/>
    <s v="Train"/>
    <n v="256"/>
    <s v="SG7637L"/>
    <n v="36.571428571428569"/>
  </r>
  <r>
    <x v="3"/>
    <x v="9"/>
    <n v="7"/>
    <s v="Plane"/>
    <n v="287"/>
    <s v="FR5625J"/>
    <n v="41"/>
  </r>
  <r>
    <x v="4"/>
    <x v="10"/>
    <n v="4"/>
    <s v="Coach"/>
    <n v="69"/>
    <s v="A111G"/>
    <n v="17.25"/>
  </r>
  <r>
    <x v="4"/>
    <x v="11"/>
    <n v="7"/>
    <s v="Coach"/>
    <n v="289"/>
    <s v="BR6736G"/>
    <n v="41.285714285714285"/>
  </r>
  <r>
    <x v="5"/>
    <x v="12"/>
    <n v="21"/>
    <s v="Plane"/>
    <n v="975"/>
    <s v="PG7836G"/>
    <n v="46.428571428571431"/>
  </r>
  <r>
    <x v="6"/>
    <x v="13"/>
    <n v="14"/>
    <s v="Plane"/>
    <n v="995"/>
    <s v="KSA8987"/>
    <n v="71.071428571428569"/>
  </r>
  <r>
    <x v="7"/>
    <x v="14"/>
    <n v="4"/>
    <s v="Train"/>
    <n v="219"/>
    <s v="I6675SP"/>
    <n v="54.75"/>
  </r>
  <r>
    <x v="7"/>
    <x v="15"/>
    <n v="6"/>
    <s v="Plane"/>
    <n v="198"/>
    <s v="TH990ESP"/>
    <n v="33"/>
  </r>
  <r>
    <x v="7"/>
    <x v="16"/>
    <n v="16"/>
    <s v="Plane"/>
    <n v="234"/>
    <s v="A776ESP"/>
    <n v="14.625"/>
  </r>
  <r>
    <x v="7"/>
    <x v="17"/>
    <n v="14"/>
    <s v="Plane"/>
    <n v="288"/>
    <s v="NM9876Y"/>
    <n v="20.571428571428573"/>
  </r>
  <r>
    <x v="7"/>
    <x v="17"/>
    <n v="10"/>
    <s v="Plane"/>
    <n v="199"/>
    <s v="TH8956SP"/>
    <n v="19.899999999999999"/>
  </r>
  <r>
    <x v="7"/>
    <x v="14"/>
    <n v="8"/>
    <s v="Plane"/>
    <n v="177"/>
    <s v="AJ9836L"/>
    <n v="22.125"/>
  </r>
  <r>
    <x v="7"/>
    <x v="14"/>
    <n v="7"/>
    <s v="Coach"/>
    <n v="199"/>
    <s v="GG9836P"/>
    <n v="28.428571428571427"/>
  </r>
  <r>
    <x v="7"/>
    <x v="16"/>
    <n v="14"/>
    <s v="Plane"/>
    <n v="301"/>
    <s v="PL8726P"/>
    <n v="21.5"/>
  </r>
  <r>
    <x v="7"/>
    <x v="14"/>
    <n v="4"/>
    <s v="Train"/>
    <n v="219"/>
    <s v="I6675SP"/>
    <n v="54.75"/>
  </r>
  <r>
    <x v="7"/>
    <x v="17"/>
    <n v="14"/>
    <s v="Train"/>
    <n v="299"/>
    <s v="SV767HH"/>
    <n v="21.357142857142858"/>
  </r>
  <r>
    <x v="7"/>
    <x v="18"/>
    <n v="8"/>
    <s v="Plane"/>
    <n v="277"/>
    <s v="WE6735L"/>
    <n v="34.625"/>
  </r>
  <r>
    <x v="7"/>
    <x v="19"/>
    <n v="10"/>
    <s v="Plane"/>
    <n v="345"/>
    <s v="GR7878G"/>
    <n v="34.5"/>
  </r>
  <r>
    <x v="8"/>
    <x v="20"/>
    <n v="14"/>
    <s v="Plane"/>
    <n v="885"/>
    <s v="TT67624G"/>
    <n v="63.214285714285715"/>
  </r>
  <r>
    <x v="9"/>
    <x v="21"/>
    <n v="10"/>
    <m/>
    <m/>
    <m/>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x v="0"/>
    <x v="0"/>
    <x v="0"/>
    <n v="750"/>
    <s v="I990AUS"/>
    <x v="0"/>
    <b v="1"/>
    <b v="0"/>
  </r>
  <r>
    <x v="0"/>
    <x v="1"/>
    <x v="1"/>
    <x v="0"/>
    <n v="985"/>
    <s v="AUS112J"/>
    <x v="1"/>
    <b v="1"/>
    <b v="0"/>
  </r>
  <r>
    <x v="1"/>
    <x v="2"/>
    <x v="2"/>
    <x v="0"/>
    <n v="1259"/>
    <s v="CH266H"/>
    <x v="2"/>
    <b v="1"/>
    <b v="0"/>
  </r>
  <r>
    <x v="2"/>
    <x v="3"/>
    <x v="3"/>
    <x v="1"/>
    <n v="69"/>
    <s v="I456UK"/>
    <x v="3"/>
    <b v="0"/>
    <b v="1"/>
  </r>
  <r>
    <x v="2"/>
    <x v="4"/>
    <x v="4"/>
    <x v="2"/>
    <n v="12"/>
    <s v="BG726H"/>
    <x v="4"/>
    <b v="0"/>
    <b v="1"/>
  </r>
  <r>
    <x v="3"/>
    <x v="5"/>
    <x v="5"/>
    <x v="0"/>
    <n v="399"/>
    <s v="A7995FR"/>
    <x v="5"/>
    <b v="1"/>
    <b v="0"/>
  </r>
  <r>
    <x v="3"/>
    <x v="6"/>
    <x v="6"/>
    <x v="1"/>
    <n v="269"/>
    <s v="TH789FR"/>
    <x v="6"/>
    <b v="0"/>
    <b v="1"/>
  </r>
  <r>
    <x v="3"/>
    <x v="6"/>
    <x v="3"/>
    <x v="1"/>
    <n v="125"/>
    <s v="TH788FR"/>
    <x v="7"/>
    <b v="0"/>
    <b v="1"/>
  </r>
  <r>
    <x v="3"/>
    <x v="7"/>
    <x v="7"/>
    <x v="0"/>
    <n v="289"/>
    <s v="I7897FR"/>
    <x v="8"/>
    <b v="0"/>
    <b v="1"/>
  </r>
  <r>
    <x v="3"/>
    <x v="8"/>
    <x v="7"/>
    <x v="1"/>
    <n v="256"/>
    <s v="SG7637L"/>
    <x v="9"/>
    <b v="0"/>
    <b v="1"/>
  </r>
  <r>
    <x v="3"/>
    <x v="9"/>
    <x v="7"/>
    <x v="0"/>
    <n v="287"/>
    <s v="FR5625J"/>
    <x v="10"/>
    <b v="0"/>
    <b v="1"/>
  </r>
  <r>
    <x v="4"/>
    <x v="10"/>
    <x v="8"/>
    <x v="2"/>
    <n v="69"/>
    <s v="A111G"/>
    <x v="11"/>
    <b v="0"/>
    <b v="1"/>
  </r>
  <r>
    <x v="4"/>
    <x v="11"/>
    <x v="7"/>
    <x v="2"/>
    <n v="289"/>
    <s v="BR6736G"/>
    <x v="8"/>
    <b v="0"/>
    <b v="1"/>
  </r>
  <r>
    <x v="5"/>
    <x v="12"/>
    <x v="2"/>
    <x v="0"/>
    <n v="975"/>
    <s v="PG7836G"/>
    <x v="12"/>
    <b v="1"/>
    <b v="0"/>
  </r>
  <r>
    <x v="6"/>
    <x v="13"/>
    <x v="5"/>
    <x v="0"/>
    <n v="995"/>
    <s v="KSA8987"/>
    <x v="13"/>
    <b v="1"/>
    <b v="0"/>
  </r>
  <r>
    <x v="7"/>
    <x v="14"/>
    <x v="8"/>
    <x v="1"/>
    <n v="219"/>
    <s v="I6675SP"/>
    <x v="14"/>
    <b v="0"/>
    <b v="1"/>
  </r>
  <r>
    <x v="7"/>
    <x v="15"/>
    <x v="9"/>
    <x v="0"/>
    <n v="198"/>
    <s v="TH990ESP"/>
    <x v="15"/>
    <b v="0"/>
    <b v="1"/>
  </r>
  <r>
    <x v="7"/>
    <x v="16"/>
    <x v="10"/>
    <x v="0"/>
    <n v="234"/>
    <s v="A776ESP"/>
    <x v="16"/>
    <b v="1"/>
    <b v="0"/>
  </r>
  <r>
    <x v="7"/>
    <x v="17"/>
    <x v="5"/>
    <x v="0"/>
    <n v="288"/>
    <s v="NM9876Y"/>
    <x v="17"/>
    <b v="1"/>
    <b v="0"/>
  </r>
  <r>
    <x v="7"/>
    <x v="17"/>
    <x v="11"/>
    <x v="0"/>
    <n v="199"/>
    <s v="TH8956SP"/>
    <x v="18"/>
    <b v="0"/>
    <b v="1"/>
  </r>
  <r>
    <x v="7"/>
    <x v="14"/>
    <x v="12"/>
    <x v="0"/>
    <n v="177"/>
    <s v="AJ9836L"/>
    <x v="19"/>
    <b v="0"/>
    <b v="1"/>
  </r>
  <r>
    <x v="7"/>
    <x v="14"/>
    <x v="7"/>
    <x v="2"/>
    <n v="199"/>
    <s v="GG9836P"/>
    <x v="20"/>
    <b v="0"/>
    <b v="1"/>
  </r>
  <r>
    <x v="7"/>
    <x v="16"/>
    <x v="5"/>
    <x v="0"/>
    <n v="301"/>
    <s v="PL8726P"/>
    <x v="21"/>
    <b v="1"/>
    <b v="0"/>
  </r>
  <r>
    <x v="7"/>
    <x v="14"/>
    <x v="8"/>
    <x v="1"/>
    <n v="219"/>
    <s v="I6675SP"/>
    <x v="14"/>
    <b v="0"/>
    <b v="1"/>
  </r>
  <r>
    <x v="7"/>
    <x v="17"/>
    <x v="5"/>
    <x v="1"/>
    <n v="299"/>
    <s v="SV767HH"/>
    <x v="22"/>
    <b v="1"/>
    <b v="0"/>
  </r>
  <r>
    <x v="7"/>
    <x v="18"/>
    <x v="12"/>
    <x v="0"/>
    <n v="277"/>
    <s v="WE6735L"/>
    <x v="23"/>
    <b v="0"/>
    <b v="1"/>
  </r>
  <r>
    <x v="7"/>
    <x v="19"/>
    <x v="11"/>
    <x v="0"/>
    <n v="345"/>
    <s v="GR7878G"/>
    <x v="24"/>
    <b v="0"/>
    <b v="1"/>
  </r>
  <r>
    <x v="8"/>
    <x v="20"/>
    <x v="5"/>
    <x v="0"/>
    <n v="885"/>
    <s v="TT67624G"/>
    <x v="25"/>
    <b v="1"/>
    <b v="0"/>
  </r>
  <r>
    <x v="9"/>
    <x v="21"/>
    <x v="13"/>
    <x v="3"/>
    <m/>
    <m/>
    <x v="26"/>
    <n v="11"/>
    <n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2B0CC1-EF8D-4359-82EB-EC319640CE4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26" firstHeaderRow="0" firstDataRow="1" firstDataCol="1"/>
  <pivotFields count="7">
    <pivotField showAll="0"/>
    <pivotField axis="axisRow" showAll="0">
      <items count="23">
        <item x="14"/>
        <item x="11"/>
        <item x="10"/>
        <item x="4"/>
        <item x="19"/>
        <item x="0"/>
        <item x="12"/>
        <item x="3"/>
        <item x="5"/>
        <item x="18"/>
        <item x="16"/>
        <item x="15"/>
        <item x="7"/>
        <item x="9"/>
        <item x="6"/>
        <item x="1"/>
        <item x="20"/>
        <item x="13"/>
        <item x="2"/>
        <item x="17"/>
        <item x="8"/>
        <item x="21"/>
        <item t="default"/>
      </items>
    </pivotField>
    <pivotField showAll="0"/>
    <pivotField showAll="0"/>
    <pivotField dataField="1" showAll="0"/>
    <pivotField showAll="0"/>
    <pivotField dataField="1" numFmtId="165" showAl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Price" fld="4" baseField="0" baseItem="0"/>
    <dataField name="Sum of Avg Cost per Day" fld="6"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4B03C2-7101-4CF9-A8D2-948433F852E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3:F14" firstHeaderRow="1" firstDataRow="1" firstDataCol="1"/>
  <pivotFields count="7">
    <pivotField axis="axisRow" showAll="0">
      <items count="11">
        <item x="0"/>
        <item x="1"/>
        <item x="2"/>
        <item x="3"/>
        <item x="4"/>
        <item x="5"/>
        <item x="6"/>
        <item x="7"/>
        <item x="8"/>
        <item x="9"/>
        <item t="default"/>
      </items>
    </pivotField>
    <pivotField showAll="0">
      <items count="23">
        <item x="14"/>
        <item x="11"/>
        <item x="10"/>
        <item x="4"/>
        <item x="19"/>
        <item x="0"/>
        <item x="12"/>
        <item x="3"/>
        <item x="5"/>
        <item x="18"/>
        <item x="16"/>
        <item x="15"/>
        <item x="7"/>
        <item x="9"/>
        <item x="6"/>
        <item x="1"/>
        <item x="20"/>
        <item x="13"/>
        <item x="2"/>
        <item x="17"/>
        <item x="8"/>
        <item x="21"/>
        <item t="default"/>
      </items>
    </pivotField>
    <pivotField dataField="1" showAll="0"/>
    <pivotField showAll="0"/>
    <pivotField showAll="0"/>
    <pivotField showAll="0"/>
    <pivotField numFmtId="165" showAll="0"/>
  </pivotFields>
  <rowFields count="1">
    <field x="0"/>
  </rowFields>
  <rowItems count="11">
    <i>
      <x/>
    </i>
    <i>
      <x v="1"/>
    </i>
    <i>
      <x v="2"/>
    </i>
    <i>
      <x v="3"/>
    </i>
    <i>
      <x v="4"/>
    </i>
    <i>
      <x v="5"/>
    </i>
    <i>
      <x v="6"/>
    </i>
    <i>
      <x v="7"/>
    </i>
    <i>
      <x v="8"/>
    </i>
    <i>
      <x v="9"/>
    </i>
    <i t="grand">
      <x/>
    </i>
  </rowItems>
  <colItems count="1">
    <i/>
  </colItems>
  <dataFields count="1">
    <dataField name="Sum of No of Day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FCED84-2522-416A-80B8-69CD63DEEC96}" name="PivotTable7"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untry wise travel mode">
  <location ref="I18:J43" firstHeaderRow="1" firstDataRow="1" firstDataCol="1"/>
  <pivotFields count="9">
    <pivotField axis="axisRow" showAll="0">
      <items count="11">
        <item x="0"/>
        <item x="1"/>
        <item x="2"/>
        <item x="3"/>
        <item x="4"/>
        <item x="5"/>
        <item x="6"/>
        <item x="7"/>
        <item x="8"/>
        <item x="9"/>
        <item t="default"/>
      </items>
    </pivotField>
    <pivotField showAll="0">
      <items count="23">
        <item x="14"/>
        <item x="11"/>
        <item x="10"/>
        <item x="4"/>
        <item x="19"/>
        <item x="0"/>
        <item x="12"/>
        <item x="3"/>
        <item x="5"/>
        <item x="18"/>
        <item x="16"/>
        <item x="15"/>
        <item x="7"/>
        <item x="9"/>
        <item x="6"/>
        <item x="1"/>
        <item x="20"/>
        <item x="13"/>
        <item x="2"/>
        <item x="17"/>
        <item x="8"/>
        <item x="21"/>
        <item t="default"/>
      </items>
    </pivotField>
    <pivotField showAll="0"/>
    <pivotField axis="axisRow" showAll="0">
      <items count="5">
        <item x="2"/>
        <item x="0"/>
        <item x="1"/>
        <item x="3"/>
        <item t="default"/>
      </items>
    </pivotField>
    <pivotField dataField="1" showAll="0"/>
    <pivotField showAll="0"/>
    <pivotField showAll="0"/>
    <pivotField showAll="0"/>
    <pivotField showAll="0"/>
  </pivotFields>
  <rowFields count="2">
    <field x="0"/>
    <field x="3"/>
  </rowFields>
  <rowItems count="25">
    <i>
      <x/>
    </i>
    <i r="1">
      <x v="1"/>
    </i>
    <i>
      <x v="1"/>
    </i>
    <i r="1">
      <x v="1"/>
    </i>
    <i>
      <x v="2"/>
    </i>
    <i r="1">
      <x/>
    </i>
    <i r="1">
      <x v="2"/>
    </i>
    <i>
      <x v="3"/>
    </i>
    <i r="1">
      <x v="1"/>
    </i>
    <i r="1">
      <x v="2"/>
    </i>
    <i>
      <x v="4"/>
    </i>
    <i r="1">
      <x/>
    </i>
    <i>
      <x v="5"/>
    </i>
    <i r="1">
      <x v="1"/>
    </i>
    <i>
      <x v="6"/>
    </i>
    <i r="1">
      <x v="1"/>
    </i>
    <i>
      <x v="7"/>
    </i>
    <i r="1">
      <x/>
    </i>
    <i r="1">
      <x v="1"/>
    </i>
    <i r="1">
      <x v="2"/>
    </i>
    <i>
      <x v="8"/>
    </i>
    <i r="1">
      <x v="1"/>
    </i>
    <i>
      <x v="9"/>
    </i>
    <i r="1">
      <x v="3"/>
    </i>
    <i t="grand">
      <x/>
    </i>
  </rowItems>
  <colItems count="1">
    <i/>
  </colItems>
  <dataFields count="1">
    <dataField name="Cost" fld="4" baseField="0" baseItem="0"/>
  </dataFields>
  <formats count="16">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dataOnly="0" labelOnly="1" grandRow="1" outline="0" fieldPosition="0"/>
    </format>
    <format dxfId="11">
      <pivotArea dataOnly="0" labelOnly="1" fieldPosition="0">
        <references count="2">
          <reference field="0" count="1" selected="0">
            <x v="0"/>
          </reference>
          <reference field="3" count="1">
            <x v="1"/>
          </reference>
        </references>
      </pivotArea>
    </format>
    <format dxfId="10">
      <pivotArea dataOnly="0" labelOnly="1" fieldPosition="0">
        <references count="2">
          <reference field="0" count="1" selected="0">
            <x v="1"/>
          </reference>
          <reference field="3" count="1">
            <x v="1"/>
          </reference>
        </references>
      </pivotArea>
    </format>
    <format dxfId="9">
      <pivotArea dataOnly="0" labelOnly="1" fieldPosition="0">
        <references count="2">
          <reference field="0" count="1" selected="0">
            <x v="2"/>
          </reference>
          <reference field="3" count="2">
            <x v="0"/>
            <x v="2"/>
          </reference>
        </references>
      </pivotArea>
    </format>
    <format dxfId="8">
      <pivotArea dataOnly="0" labelOnly="1" fieldPosition="0">
        <references count="2">
          <reference field="0" count="1" selected="0">
            <x v="3"/>
          </reference>
          <reference field="3" count="2">
            <x v="1"/>
            <x v="2"/>
          </reference>
        </references>
      </pivotArea>
    </format>
    <format dxfId="7">
      <pivotArea dataOnly="0" labelOnly="1" fieldPosition="0">
        <references count="2">
          <reference field="0" count="1" selected="0">
            <x v="4"/>
          </reference>
          <reference field="3" count="1">
            <x v="0"/>
          </reference>
        </references>
      </pivotArea>
    </format>
    <format dxfId="6">
      <pivotArea dataOnly="0" labelOnly="1" fieldPosition="0">
        <references count="2">
          <reference field="0" count="1" selected="0">
            <x v="5"/>
          </reference>
          <reference field="3" count="1">
            <x v="1"/>
          </reference>
        </references>
      </pivotArea>
    </format>
    <format dxfId="5">
      <pivotArea dataOnly="0" labelOnly="1" fieldPosition="0">
        <references count="2">
          <reference field="0" count="1" selected="0">
            <x v="6"/>
          </reference>
          <reference field="3" count="1">
            <x v="1"/>
          </reference>
        </references>
      </pivotArea>
    </format>
    <format dxfId="4">
      <pivotArea dataOnly="0" labelOnly="1" fieldPosition="0">
        <references count="2">
          <reference field="0" count="1" selected="0">
            <x v="7"/>
          </reference>
          <reference field="3" count="3">
            <x v="0"/>
            <x v="1"/>
            <x v="2"/>
          </reference>
        </references>
      </pivotArea>
    </format>
    <format dxfId="3">
      <pivotArea dataOnly="0" labelOnly="1" fieldPosition="0">
        <references count="2">
          <reference field="0" count="1" selected="0">
            <x v="8"/>
          </reference>
          <reference field="3" count="1">
            <x v="1"/>
          </reference>
        </references>
      </pivotArea>
    </format>
    <format dxfId="2">
      <pivotArea dataOnly="0" labelOnly="1" fieldPosition="0">
        <references count="2">
          <reference field="0" count="1" selected="0">
            <x v="9"/>
          </reference>
          <reference field="3" count="1">
            <x v="3"/>
          </reference>
        </references>
      </pivotArea>
    </format>
    <format dxfId="1">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4ACE3E-CEF5-48F0-B085-32FFCDE54BE9}"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sort Name">
  <location ref="L3:M26" firstHeaderRow="1" firstDataRow="1" firstDataCol="1"/>
  <pivotFields count="9">
    <pivotField showAll="0"/>
    <pivotField axis="axisRow" showAll="0">
      <items count="23">
        <item x="14"/>
        <item x="11"/>
        <item x="10"/>
        <item x="4"/>
        <item x="19"/>
        <item x="0"/>
        <item x="12"/>
        <item x="3"/>
        <item x="5"/>
        <item x="18"/>
        <item x="16"/>
        <item x="15"/>
        <item x="7"/>
        <item x="9"/>
        <item x="6"/>
        <item x="1"/>
        <item x="20"/>
        <item x="13"/>
        <item x="2"/>
        <item x="17"/>
        <item x="8"/>
        <item x="21"/>
        <item t="default"/>
      </items>
    </pivotField>
    <pivotField showAll="0"/>
    <pivotField showAll="0"/>
    <pivotField dataField="1" showAll="0"/>
    <pivotField showAll="0"/>
    <pivotField showAll="0"/>
    <pivotField showAll="0"/>
    <pivotField showAl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Total Staying Cost" fld="4" baseField="1" baseItem="0"/>
  </dataFields>
  <formats count="6">
    <format dxfId="38">
      <pivotArea type="all" dataOnly="0" outline="0" fieldPosition="0"/>
    </format>
    <format dxfId="37">
      <pivotArea field="1" type="button" dataOnly="0" labelOnly="1" outline="0" axis="axisRow" fieldPosition="0"/>
    </format>
    <format dxfId="36">
      <pivotArea dataOnly="0" labelOnly="1" outline="0" axis="axisValues" fieldPosition="0"/>
    </format>
    <format dxfId="25">
      <pivotArea outline="0" collapsedLevelsAreSubtotals="1" fieldPosition="0"/>
    </format>
    <format dxfId="24">
      <pivotArea dataOnly="0" labelOnly="1" fieldPosition="0">
        <references count="1">
          <reference field="1" count="0"/>
        </references>
      </pivotArea>
    </format>
    <format dxfId="23">
      <pivotArea dataOnly="0" labelOnly="1" grandRow="1"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BC346F-46C3-4B2A-9292-9441257DFFE2}"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Total Days on Holiday">
  <location ref="L28:M43" firstHeaderRow="1" firstDataRow="1" firstDataCol="1"/>
  <pivotFields count="9">
    <pivotField showAll="0"/>
    <pivotField showAll="0">
      <items count="23">
        <item x="14"/>
        <item x="11"/>
        <item x="10"/>
        <item x="4"/>
        <item x="19"/>
        <item x="0"/>
        <item x="12"/>
        <item x="3"/>
        <item x="5"/>
        <item x="18"/>
        <item x="16"/>
        <item x="15"/>
        <item x="7"/>
        <item x="9"/>
        <item x="6"/>
        <item x="1"/>
        <item x="20"/>
        <item x="13"/>
        <item x="2"/>
        <item x="17"/>
        <item x="8"/>
        <item x="21"/>
        <item t="default"/>
      </items>
    </pivotField>
    <pivotField axis="axisRow" showAll="0">
      <items count="15">
        <item x="4"/>
        <item x="3"/>
        <item x="8"/>
        <item x="6"/>
        <item x="9"/>
        <item x="7"/>
        <item x="12"/>
        <item x="11"/>
        <item x="5"/>
        <item x="10"/>
        <item x="2"/>
        <item x="1"/>
        <item x="0"/>
        <item x="13"/>
        <item t="default"/>
      </items>
    </pivotField>
    <pivotField showAll="0">
      <items count="5">
        <item x="2"/>
        <item x="0"/>
        <item x="1"/>
        <item x="3"/>
        <item t="default"/>
      </items>
    </pivotField>
    <pivotField showAll="0"/>
    <pivotField showAll="0"/>
    <pivotField dataField="1" showAll="0">
      <items count="28">
        <item x="4"/>
        <item x="16"/>
        <item x="11"/>
        <item x="18"/>
        <item x="17"/>
        <item x="22"/>
        <item x="21"/>
        <item x="19"/>
        <item x="3"/>
        <item x="0"/>
        <item x="20"/>
        <item x="5"/>
        <item x="15"/>
        <item x="24"/>
        <item x="23"/>
        <item x="1"/>
        <item x="9"/>
        <item x="10"/>
        <item x="8"/>
        <item x="7"/>
        <item x="12"/>
        <item x="6"/>
        <item x="14"/>
        <item x="2"/>
        <item x="25"/>
        <item x="13"/>
        <item x="26"/>
        <item t="default"/>
      </items>
    </pivotField>
    <pivotField showAll="0"/>
    <pivotField showAll="0"/>
  </pivotFields>
  <rowFields count="1">
    <field x="2"/>
  </rowFields>
  <rowItems count="15">
    <i>
      <x/>
    </i>
    <i>
      <x v="1"/>
    </i>
    <i>
      <x v="2"/>
    </i>
    <i>
      <x v="3"/>
    </i>
    <i>
      <x v="4"/>
    </i>
    <i>
      <x v="5"/>
    </i>
    <i>
      <x v="6"/>
    </i>
    <i>
      <x v="7"/>
    </i>
    <i>
      <x v="8"/>
    </i>
    <i>
      <x v="9"/>
    </i>
    <i>
      <x v="10"/>
    </i>
    <i>
      <x v="11"/>
    </i>
    <i>
      <x v="12"/>
    </i>
    <i>
      <x v="13"/>
    </i>
    <i t="grand">
      <x/>
    </i>
  </rowItems>
  <colItems count="1">
    <i/>
  </colItems>
  <dataFields count="1">
    <dataField name="Total Avg Cost per Day" fld="6" baseField="2" baseItem="0"/>
  </dataFields>
  <formats count="6">
    <format dxfId="22">
      <pivotArea type="all" dataOnly="0" outline="0" fieldPosition="0"/>
    </format>
    <format dxfId="21">
      <pivotArea outline="0" collapsedLevelsAreSubtotals="1" fieldPosition="0"/>
    </format>
    <format dxfId="20">
      <pivotArea field="2" type="button" dataOnly="0" labelOnly="1" outline="0" axis="axisRow" fieldPosition="0"/>
    </format>
    <format dxfId="19">
      <pivotArea dataOnly="0" labelOnly="1" fieldPosition="0">
        <references count="1">
          <reference field="2" count="0"/>
        </references>
      </pivotArea>
    </format>
    <format dxfId="18">
      <pivotArea dataOnly="0" labelOnly="1" grandRow="1" outline="0" fieldPosition="0"/>
    </format>
    <format dxfId="17">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DBCFBC-1D51-42B6-A3AB-33096959B718}"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sort Name">
  <location ref="B19:G43" firstHeaderRow="1" firstDataRow="2" firstDataCol="1"/>
  <pivotFields count="9">
    <pivotField showAll="0"/>
    <pivotField axis="axisRow" showAll="0">
      <items count="23">
        <item x="14"/>
        <item x="11"/>
        <item x="10"/>
        <item x="4"/>
        <item x="19"/>
        <item x="0"/>
        <item x="12"/>
        <item x="3"/>
        <item x="5"/>
        <item x="18"/>
        <item x="16"/>
        <item x="15"/>
        <item x="7"/>
        <item x="9"/>
        <item x="6"/>
        <item x="1"/>
        <item x="20"/>
        <item x="13"/>
        <item x="2"/>
        <item x="17"/>
        <item x="8"/>
        <item x="21"/>
        <item t="default"/>
      </items>
    </pivotField>
    <pivotField showAll="0"/>
    <pivotField axis="axisCol" showAll="0">
      <items count="5">
        <item x="2"/>
        <item x="0"/>
        <item x="1"/>
        <item x="3"/>
        <item t="default"/>
      </items>
    </pivotField>
    <pivotField showAll="0"/>
    <pivotField showAll="0"/>
    <pivotField dataField="1" showAll="0">
      <items count="28">
        <item x="4"/>
        <item x="16"/>
        <item x="11"/>
        <item x="18"/>
        <item x="17"/>
        <item x="22"/>
        <item x="21"/>
        <item x="19"/>
        <item x="3"/>
        <item x="0"/>
        <item x="20"/>
        <item x="5"/>
        <item x="15"/>
        <item x="24"/>
        <item x="23"/>
        <item x="1"/>
        <item x="9"/>
        <item x="10"/>
        <item x="8"/>
        <item x="7"/>
        <item x="12"/>
        <item x="6"/>
        <item x="14"/>
        <item x="2"/>
        <item x="25"/>
        <item x="13"/>
        <item x="26"/>
        <item t="default"/>
      </items>
    </pivotField>
    <pivotField showAll="0"/>
    <pivotField showAl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3"/>
  </colFields>
  <colItems count="5">
    <i>
      <x/>
    </i>
    <i>
      <x v="1"/>
    </i>
    <i>
      <x v="2"/>
    </i>
    <i>
      <x v="3"/>
    </i>
    <i t="grand">
      <x/>
    </i>
  </colItems>
  <dataFields count="1">
    <dataField name="Avg Cost of Holiday" fld="6" baseField="0" baseItem="0"/>
  </dataFields>
  <formats count="11">
    <format dxfId="35">
      <pivotArea type="all" dataOnly="0" outline="0" fieldPosition="0"/>
    </format>
    <format dxfId="34">
      <pivotArea outline="0" collapsedLevelsAreSubtotals="1" fieldPosition="0"/>
    </format>
    <format dxfId="33">
      <pivotArea type="origin" dataOnly="0" labelOnly="1" outline="0" fieldPosition="0"/>
    </format>
    <format dxfId="32">
      <pivotArea field="3" type="button" dataOnly="0" labelOnly="1" outline="0" axis="axisCol" fieldPosition="0"/>
    </format>
    <format dxfId="31">
      <pivotArea type="topRight" dataOnly="0" labelOnly="1" outline="0" fieldPosition="0"/>
    </format>
    <format dxfId="30">
      <pivotArea field="1" type="button" dataOnly="0" labelOnly="1" outline="0" axis="axisRow" fieldPosition="0"/>
    </format>
    <format dxfId="29">
      <pivotArea dataOnly="0" labelOnly="1" fieldPosition="0">
        <references count="1">
          <reference field="1" count="0"/>
        </references>
      </pivotArea>
    </format>
    <format dxfId="28">
      <pivotArea dataOnly="0" labelOnly="1" grandRow="1" outline="0" fieldPosition="0"/>
    </format>
    <format dxfId="27">
      <pivotArea dataOnly="0" labelOnly="1" fieldPosition="0">
        <references count="1">
          <reference field="3" count="0"/>
        </references>
      </pivotArea>
    </format>
    <format dxfId="26">
      <pivotArea dataOnly="0" labelOnly="1" grandCol="1" outline="0" fieldPosition="0"/>
    </format>
    <format dxfId="0">
      <pivotArea type="all" dataOnly="0" outline="0" fieldPosition="0"/>
    </format>
  </formats>
  <chartFormats count="4">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rt_Name1" xr10:uid="{10F094A9-469A-4241-9E6C-774205984C89}" sourceName="Resort Name">
  <pivotTables>
    <pivotTable tabId="5" name="PivotTable2"/>
    <pivotTable tabId="5" name="PivotTable3"/>
  </pivotTables>
  <data>
    <tabular pivotCacheId="1209442428">
      <items count="22">
        <i x="14" s="1"/>
        <i x="11" s="1"/>
        <i x="10" s="1"/>
        <i x="4" s="1"/>
        <i x="19" s="1"/>
        <i x="0" s="1"/>
        <i x="12" s="1"/>
        <i x="3" s="1"/>
        <i x="5" s="1"/>
        <i x="18" s="1"/>
        <i x="16" s="1"/>
        <i x="15" s="1"/>
        <i x="7" s="1"/>
        <i x="9" s="1"/>
        <i x="6" s="1"/>
        <i x="1" s="1"/>
        <i x="20" s="1"/>
        <i x="13" s="1"/>
        <i x="2" s="1"/>
        <i x="17" s="1"/>
        <i x="8" s="1"/>
        <i x="21"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_Method1" xr10:uid="{E67093BD-2964-436A-B341-4795E0B5AEC4}" sourceName="Travel Method">
  <pivotTables>
    <pivotTable tabId="5" name="PivotTable2"/>
    <pivotTable tabId="5" name="PivotTable3"/>
  </pivotTables>
  <data>
    <tabular pivotCacheId="1209442428">
      <items count="4">
        <i x="2" s="1"/>
        <i x="0" s="1"/>
        <i x="1"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_Cost_per_Day1" xr10:uid="{64D74E48-26F8-4849-9F4D-7B79911FF626}" sourceName="Avg Cost per Day">
  <pivotTables>
    <pivotTable tabId="5" name="PivotTable2"/>
    <pivotTable tabId="5" name="PivotTable3"/>
  </pivotTables>
  <data>
    <tabular pivotCacheId="1209442428">
      <items count="27">
        <i x="4" s="1"/>
        <i x="16" s="1"/>
        <i x="11" s="1"/>
        <i x="18" s="1"/>
        <i x="17" s="1"/>
        <i x="22" s="1"/>
        <i x="21" s="1"/>
        <i x="19" s="1"/>
        <i x="3" s="1"/>
        <i x="0" s="1"/>
        <i x="20" s="1"/>
        <i x="5" s="1"/>
        <i x="15" s="1"/>
        <i x="24" s="1"/>
        <i x="23" s="1"/>
        <i x="1" s="1"/>
        <i x="9" s="1"/>
        <i x="10" s="1"/>
        <i x="8" s="1"/>
        <i x="7" s="1"/>
        <i x="12" s="1"/>
        <i x="6" s="1"/>
        <i x="14" s="1"/>
        <i x="2" s="1"/>
        <i x="25" s="1"/>
        <i x="13" s="1"/>
        <i x="26"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_of_Days" xr10:uid="{000387C2-3EEF-4D5A-A365-0AC1C5893756}" sourceName="No of Days">
  <pivotTables>
    <pivotTable tabId="5" name="PivotTable3"/>
  </pivotTables>
  <data>
    <tabular pivotCacheId="1209442428">
      <items count="14">
        <i x="4" s="1"/>
        <i x="3" s="1"/>
        <i x="8" s="1"/>
        <i x="6" s="1"/>
        <i x="9" s="1"/>
        <i x="7" s="1"/>
        <i x="12" s="1"/>
        <i x="11" s="1"/>
        <i x="5" s="1"/>
        <i x="10" s="1"/>
        <i x="2" s="1"/>
        <i x="1" s="1"/>
        <i x="0" s="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ort Name 1" xr10:uid="{78C17E4E-B898-48EE-BD9A-DBEB3CBD5194}" cache="Slicer_Resort_Name1" caption="Resort Name" columnCount="3" rowHeight="234950"/>
  <slicer name="Travel Method 1" xr10:uid="{077857E3-5831-4531-8FB9-558425130CEE}" cache="Slicer_Travel_Method1" caption="Travel Method" columnCount="3" rowHeight="234950"/>
  <slicer name="Avg Cost per Day 1" xr10:uid="{C7262B03-B2A7-436D-B379-E44003CD07DE}" cache="Slicer_Avg_Cost_per_Day1" caption="Avg Cost per Day" columnCount="3" rowHeight="234950"/>
  <slicer name="No of Days" xr10:uid="{9CDD8A13-6B25-4E6E-A794-9741507C301F}" cache="Slicer_No_of_Days" caption="No of Days"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tabSelected="1" zoomScaleNormal="100" workbookViewId="0"/>
  </sheetViews>
  <sheetFormatPr defaultRowHeight="14.4" x14ac:dyDescent="0.3"/>
  <cols>
    <col min="1" max="1" width="12" bestFit="1" customWidth="1"/>
    <col min="2" max="2" width="17.6640625" bestFit="1" customWidth="1"/>
    <col min="3" max="3" width="13.44140625" bestFit="1" customWidth="1"/>
    <col min="4" max="4" width="17.109375" bestFit="1" customWidth="1"/>
    <col min="5" max="5" width="7.33203125" bestFit="1" customWidth="1"/>
    <col min="6" max="6" width="12.44140625" bestFit="1" customWidth="1"/>
  </cols>
  <sheetData>
    <row r="1" spans="1:6" ht="16.2" x14ac:dyDescent="0.35">
      <c r="A1" s="1"/>
      <c r="B1" s="2"/>
      <c r="C1" s="2"/>
      <c r="D1" s="2"/>
      <c r="E1" s="2"/>
      <c r="F1" s="2"/>
    </row>
    <row r="2" spans="1:6" x14ac:dyDescent="0.3">
      <c r="A2" s="3"/>
      <c r="B2" s="3"/>
      <c r="C2" s="3"/>
      <c r="D2" s="3"/>
      <c r="E2" s="3"/>
      <c r="F2" s="3"/>
    </row>
    <row r="3" spans="1:6" x14ac:dyDescent="0.3">
      <c r="A3" s="4" t="s">
        <v>0</v>
      </c>
      <c r="B3" s="4" t="s">
        <v>1</v>
      </c>
      <c r="C3" s="4" t="s">
        <v>2</v>
      </c>
      <c r="D3" s="4" t="s">
        <v>3</v>
      </c>
      <c r="E3" s="4" t="s">
        <v>4</v>
      </c>
      <c r="F3" s="4" t="s">
        <v>5</v>
      </c>
    </row>
    <row r="4" spans="1:6" x14ac:dyDescent="0.3">
      <c r="A4" s="5" t="s">
        <v>22</v>
      </c>
      <c r="B4" s="5" t="s">
        <v>23</v>
      </c>
      <c r="C4" s="5">
        <v>32</v>
      </c>
      <c r="D4" s="5" t="s">
        <v>10</v>
      </c>
      <c r="E4" s="6">
        <v>750</v>
      </c>
      <c r="F4" s="5" t="s">
        <v>24</v>
      </c>
    </row>
    <row r="5" spans="1:6" x14ac:dyDescent="0.3">
      <c r="A5" s="5" t="s">
        <v>22</v>
      </c>
      <c r="B5" s="5" t="s">
        <v>42</v>
      </c>
      <c r="C5" s="5">
        <v>28</v>
      </c>
      <c r="D5" s="5" t="s">
        <v>10</v>
      </c>
      <c r="E5" s="6">
        <v>985</v>
      </c>
      <c r="F5" s="5" t="s">
        <v>43</v>
      </c>
    </row>
    <row r="6" spans="1:6" x14ac:dyDescent="0.3">
      <c r="A6" s="5" t="s">
        <v>47</v>
      </c>
      <c r="B6" s="5" t="s">
        <v>48</v>
      </c>
      <c r="C6" s="5">
        <v>21</v>
      </c>
      <c r="D6" s="5" t="s">
        <v>10</v>
      </c>
      <c r="E6" s="6">
        <v>1259</v>
      </c>
      <c r="F6" s="5" t="s">
        <v>49</v>
      </c>
    </row>
    <row r="7" spans="1:6" x14ac:dyDescent="0.3">
      <c r="A7" s="5" t="s">
        <v>27</v>
      </c>
      <c r="B7" s="5" t="s">
        <v>28</v>
      </c>
      <c r="C7" s="5">
        <v>3</v>
      </c>
      <c r="D7" s="5" t="s">
        <v>13</v>
      </c>
      <c r="E7" s="6">
        <v>69</v>
      </c>
      <c r="F7" s="5" t="s">
        <v>29</v>
      </c>
    </row>
    <row r="8" spans="1:6" x14ac:dyDescent="0.3">
      <c r="A8" s="5" t="s">
        <v>27</v>
      </c>
      <c r="B8" s="5" t="s">
        <v>55</v>
      </c>
      <c r="C8" s="5">
        <v>1</v>
      </c>
      <c r="D8" s="5" t="s">
        <v>8</v>
      </c>
      <c r="E8" s="6">
        <v>12</v>
      </c>
      <c r="F8" s="5" t="s">
        <v>56</v>
      </c>
    </row>
    <row r="9" spans="1:6" x14ac:dyDescent="0.3">
      <c r="A9" s="5" t="s">
        <v>17</v>
      </c>
      <c r="B9" s="5" t="s">
        <v>18</v>
      </c>
      <c r="C9" s="5">
        <v>14</v>
      </c>
      <c r="D9" s="5" t="s">
        <v>10</v>
      </c>
      <c r="E9" s="6">
        <v>399</v>
      </c>
      <c r="F9" s="5" t="s">
        <v>19</v>
      </c>
    </row>
    <row r="10" spans="1:6" x14ac:dyDescent="0.3">
      <c r="A10" s="5" t="s">
        <v>17</v>
      </c>
      <c r="B10" s="5" t="s">
        <v>25</v>
      </c>
      <c r="C10" s="5">
        <v>5</v>
      </c>
      <c r="D10" s="5" t="s">
        <v>13</v>
      </c>
      <c r="E10" s="6">
        <v>269</v>
      </c>
      <c r="F10" s="5" t="s">
        <v>26</v>
      </c>
    </row>
    <row r="11" spans="1:6" x14ac:dyDescent="0.3">
      <c r="A11" s="5" t="s">
        <v>17</v>
      </c>
      <c r="B11" s="5" t="s">
        <v>25</v>
      </c>
      <c r="C11" s="5">
        <v>3</v>
      </c>
      <c r="D11" s="5" t="s">
        <v>13</v>
      </c>
      <c r="E11" s="6">
        <v>125</v>
      </c>
      <c r="F11" s="5" t="s">
        <v>30</v>
      </c>
    </row>
    <row r="12" spans="1:6" x14ac:dyDescent="0.3">
      <c r="A12" s="5" t="s">
        <v>17</v>
      </c>
      <c r="B12" s="5" t="s">
        <v>31</v>
      </c>
      <c r="C12" s="5">
        <v>7</v>
      </c>
      <c r="D12" s="5" t="s">
        <v>10</v>
      </c>
      <c r="E12" s="6">
        <v>289</v>
      </c>
      <c r="F12" s="5" t="s">
        <v>32</v>
      </c>
    </row>
    <row r="13" spans="1:6" x14ac:dyDescent="0.3">
      <c r="A13" s="5" t="s">
        <v>17</v>
      </c>
      <c r="B13" s="5" t="s">
        <v>38</v>
      </c>
      <c r="C13" s="5">
        <v>7</v>
      </c>
      <c r="D13" s="5" t="s">
        <v>13</v>
      </c>
      <c r="E13" s="6">
        <v>256</v>
      </c>
      <c r="F13" s="5" t="s">
        <v>39</v>
      </c>
    </row>
    <row r="14" spans="1:6" x14ac:dyDescent="0.3">
      <c r="A14" s="5" t="s">
        <v>17</v>
      </c>
      <c r="B14" s="5" t="s">
        <v>60</v>
      </c>
      <c r="C14" s="5">
        <v>7</v>
      </c>
      <c r="D14" s="5" t="s">
        <v>10</v>
      </c>
      <c r="E14" s="6">
        <v>287</v>
      </c>
      <c r="F14" s="5" t="s">
        <v>61</v>
      </c>
    </row>
    <row r="15" spans="1:6" x14ac:dyDescent="0.3">
      <c r="A15" s="5" t="s">
        <v>6</v>
      </c>
      <c r="B15" s="5" t="s">
        <v>7</v>
      </c>
      <c r="C15" s="5">
        <v>4</v>
      </c>
      <c r="D15" s="5" t="s">
        <v>8</v>
      </c>
      <c r="E15" s="6">
        <v>69</v>
      </c>
      <c r="F15" s="5" t="s">
        <v>9</v>
      </c>
    </row>
    <row r="16" spans="1:6" x14ac:dyDescent="0.3">
      <c r="A16" s="5" t="s">
        <v>6</v>
      </c>
      <c r="B16" s="5" t="s">
        <v>53</v>
      </c>
      <c r="C16" s="5">
        <v>7</v>
      </c>
      <c r="D16" s="5" t="s">
        <v>8</v>
      </c>
      <c r="E16" s="6">
        <v>289</v>
      </c>
      <c r="F16" s="5" t="s">
        <v>54</v>
      </c>
    </row>
    <row r="17" spans="1:6" x14ac:dyDescent="0.3">
      <c r="A17" s="5" t="s">
        <v>44</v>
      </c>
      <c r="B17" s="5" t="s">
        <v>45</v>
      </c>
      <c r="C17" s="5">
        <v>21</v>
      </c>
      <c r="D17" s="5" t="s">
        <v>10</v>
      </c>
      <c r="E17" s="6">
        <v>975</v>
      </c>
      <c r="F17" s="5" t="s">
        <v>46</v>
      </c>
    </row>
    <row r="18" spans="1:6" x14ac:dyDescent="0.3">
      <c r="A18" s="5" t="s">
        <v>57</v>
      </c>
      <c r="B18" s="5" t="s">
        <v>58</v>
      </c>
      <c r="C18" s="5">
        <v>14</v>
      </c>
      <c r="D18" s="5" t="s">
        <v>10</v>
      </c>
      <c r="E18" s="6">
        <v>995</v>
      </c>
      <c r="F18" s="5" t="s">
        <v>59</v>
      </c>
    </row>
    <row r="19" spans="1:6" x14ac:dyDescent="0.3">
      <c r="A19" s="5" t="s">
        <v>11</v>
      </c>
      <c r="B19" s="5" t="s">
        <v>12</v>
      </c>
      <c r="C19" s="5">
        <v>4</v>
      </c>
      <c r="D19" s="5" t="s">
        <v>13</v>
      </c>
      <c r="E19" s="6">
        <v>219</v>
      </c>
      <c r="F19" s="5" t="s">
        <v>14</v>
      </c>
    </row>
    <row r="20" spans="1:6" x14ac:dyDescent="0.3">
      <c r="A20" s="5" t="s">
        <v>11</v>
      </c>
      <c r="B20" s="5" t="s">
        <v>15</v>
      </c>
      <c r="C20" s="5">
        <v>6</v>
      </c>
      <c r="D20" s="5" t="s">
        <v>10</v>
      </c>
      <c r="E20" s="6">
        <v>198</v>
      </c>
      <c r="F20" s="5" t="s">
        <v>16</v>
      </c>
    </row>
    <row r="21" spans="1:6" x14ac:dyDescent="0.3">
      <c r="A21" s="5" t="s">
        <v>11</v>
      </c>
      <c r="B21" s="5" t="s">
        <v>20</v>
      </c>
      <c r="C21" s="5">
        <v>16</v>
      </c>
      <c r="D21" s="5" t="s">
        <v>10</v>
      </c>
      <c r="E21" s="6">
        <v>234</v>
      </c>
      <c r="F21" s="5" t="s">
        <v>21</v>
      </c>
    </row>
    <row r="22" spans="1:6" x14ac:dyDescent="0.3">
      <c r="A22" s="5" t="s">
        <v>11</v>
      </c>
      <c r="B22" s="5" t="s">
        <v>33</v>
      </c>
      <c r="C22" s="5">
        <v>14</v>
      </c>
      <c r="D22" s="5" t="s">
        <v>10</v>
      </c>
      <c r="E22" s="6">
        <v>288</v>
      </c>
      <c r="F22" s="5" t="s">
        <v>64</v>
      </c>
    </row>
    <row r="23" spans="1:6" x14ac:dyDescent="0.3">
      <c r="A23" s="5" t="s">
        <v>11</v>
      </c>
      <c r="B23" s="5" t="s">
        <v>33</v>
      </c>
      <c r="C23" s="5">
        <v>10</v>
      </c>
      <c r="D23" s="5" t="s">
        <v>10</v>
      </c>
      <c r="E23" s="6">
        <v>199</v>
      </c>
      <c r="F23" s="5" t="s">
        <v>34</v>
      </c>
    </row>
    <row r="24" spans="1:6" x14ac:dyDescent="0.3">
      <c r="A24" s="5" t="s">
        <v>11</v>
      </c>
      <c r="B24" s="5" t="s">
        <v>12</v>
      </c>
      <c r="C24" s="5">
        <v>8</v>
      </c>
      <c r="D24" s="5" t="s">
        <v>10</v>
      </c>
      <c r="E24" s="6">
        <v>177</v>
      </c>
      <c r="F24" s="5" t="s">
        <v>35</v>
      </c>
    </row>
    <row r="25" spans="1:6" x14ac:dyDescent="0.3">
      <c r="A25" s="5" t="s">
        <v>11</v>
      </c>
      <c r="B25" s="5" t="s">
        <v>12</v>
      </c>
      <c r="C25" s="5">
        <v>7</v>
      </c>
      <c r="D25" s="5" t="s">
        <v>8</v>
      </c>
      <c r="E25" s="6">
        <v>199</v>
      </c>
      <c r="F25" s="5" t="s">
        <v>36</v>
      </c>
    </row>
    <row r="26" spans="1:6" x14ac:dyDescent="0.3">
      <c r="A26" s="5" t="s">
        <v>11</v>
      </c>
      <c r="B26" s="5" t="s">
        <v>20</v>
      </c>
      <c r="C26" s="5">
        <v>14</v>
      </c>
      <c r="D26" s="5" t="s">
        <v>10</v>
      </c>
      <c r="E26" s="6">
        <v>301</v>
      </c>
      <c r="F26" s="5" t="s">
        <v>37</v>
      </c>
    </row>
    <row r="27" spans="1:6" x14ac:dyDescent="0.3">
      <c r="A27" s="5" t="s">
        <v>11</v>
      </c>
      <c r="B27" s="5" t="s">
        <v>12</v>
      </c>
      <c r="C27" s="5">
        <v>4</v>
      </c>
      <c r="D27" s="5" t="s">
        <v>13</v>
      </c>
      <c r="E27" s="6">
        <v>219</v>
      </c>
      <c r="F27" s="5" t="s">
        <v>14</v>
      </c>
    </row>
    <row r="28" spans="1:6" x14ac:dyDescent="0.3">
      <c r="A28" s="5" t="s">
        <v>11</v>
      </c>
      <c r="B28" s="5" t="s">
        <v>33</v>
      </c>
      <c r="C28" s="5">
        <v>14</v>
      </c>
      <c r="D28" s="5" t="s">
        <v>13</v>
      </c>
      <c r="E28" s="6">
        <v>299</v>
      </c>
      <c r="F28" s="5" t="s">
        <v>65</v>
      </c>
    </row>
    <row r="29" spans="1:6" x14ac:dyDescent="0.3">
      <c r="A29" s="5" t="s">
        <v>11</v>
      </c>
      <c r="B29" s="5" t="s">
        <v>40</v>
      </c>
      <c r="C29" s="5">
        <v>8</v>
      </c>
      <c r="D29" s="5" t="s">
        <v>10</v>
      </c>
      <c r="E29" s="6">
        <v>277</v>
      </c>
      <c r="F29" s="5" t="s">
        <v>41</v>
      </c>
    </row>
    <row r="30" spans="1:6" x14ac:dyDescent="0.3">
      <c r="A30" s="5" t="s">
        <v>11</v>
      </c>
      <c r="B30" s="5" t="s">
        <v>62</v>
      </c>
      <c r="C30" s="5">
        <v>10</v>
      </c>
      <c r="D30" s="5" t="s">
        <v>10</v>
      </c>
      <c r="E30" s="6">
        <v>345</v>
      </c>
      <c r="F30" s="5" t="s">
        <v>63</v>
      </c>
    </row>
    <row r="31" spans="1:6" x14ac:dyDescent="0.3">
      <c r="A31" s="5" t="s">
        <v>50</v>
      </c>
      <c r="B31" s="5" t="s">
        <v>51</v>
      </c>
      <c r="C31" s="5">
        <v>14</v>
      </c>
      <c r="D31" s="5" t="s">
        <v>10</v>
      </c>
      <c r="E31" s="6">
        <v>885</v>
      </c>
      <c r="F31" s="5" t="s">
        <v>52</v>
      </c>
    </row>
  </sheetData>
  <sortState xmlns:xlrd2="http://schemas.microsoft.com/office/spreadsheetml/2017/richdata2" ref="A4:F42">
    <sortCondition ref="A2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ED562-D8EA-4570-AE8E-34C95F84342D}">
  <dimension ref="A3:F26"/>
  <sheetViews>
    <sheetView workbookViewId="0">
      <selection activeCell="F13" sqref="F13"/>
    </sheetView>
  </sheetViews>
  <sheetFormatPr defaultRowHeight="14.4" x14ac:dyDescent="0.3"/>
  <cols>
    <col min="1" max="1" width="16.109375" bestFit="1" customWidth="1"/>
    <col min="2" max="2" width="11.5546875" bestFit="1" customWidth="1"/>
    <col min="3" max="3" width="22" bestFit="1" customWidth="1"/>
    <col min="5" max="5" width="12.5546875" bestFit="1" customWidth="1"/>
    <col min="6" max="8" width="16.6640625" bestFit="1" customWidth="1"/>
  </cols>
  <sheetData>
    <row r="3" spans="1:6" x14ac:dyDescent="0.3">
      <c r="A3" s="12" t="s">
        <v>76</v>
      </c>
      <c r="B3" t="s">
        <v>79</v>
      </c>
      <c r="C3" t="s">
        <v>80</v>
      </c>
      <c r="E3" s="12" t="s">
        <v>76</v>
      </c>
      <c r="F3" t="s">
        <v>81</v>
      </c>
    </row>
    <row r="4" spans="1:6" x14ac:dyDescent="0.3">
      <c r="A4" s="13" t="s">
        <v>12</v>
      </c>
      <c r="B4">
        <v>814</v>
      </c>
      <c r="C4">
        <v>160.05357142857144</v>
      </c>
      <c r="E4" s="13" t="s">
        <v>22</v>
      </c>
      <c r="F4">
        <v>60</v>
      </c>
    </row>
    <row r="5" spans="1:6" x14ac:dyDescent="0.3">
      <c r="A5" s="13" t="s">
        <v>53</v>
      </c>
      <c r="B5">
        <v>289</v>
      </c>
      <c r="C5">
        <v>41.285714285714285</v>
      </c>
      <c r="E5" s="13" t="s">
        <v>47</v>
      </c>
      <c r="F5">
        <v>21</v>
      </c>
    </row>
    <row r="6" spans="1:6" x14ac:dyDescent="0.3">
      <c r="A6" s="13" t="s">
        <v>7</v>
      </c>
      <c r="B6">
        <v>69</v>
      </c>
      <c r="C6">
        <v>17.25</v>
      </c>
      <c r="E6" s="13" t="s">
        <v>27</v>
      </c>
      <c r="F6">
        <v>4</v>
      </c>
    </row>
    <row r="7" spans="1:6" x14ac:dyDescent="0.3">
      <c r="A7" s="13" t="s">
        <v>55</v>
      </c>
      <c r="B7">
        <v>12</v>
      </c>
      <c r="C7">
        <v>12</v>
      </c>
      <c r="E7" s="13" t="s">
        <v>17</v>
      </c>
      <c r="F7">
        <v>43</v>
      </c>
    </row>
    <row r="8" spans="1:6" x14ac:dyDescent="0.3">
      <c r="A8" s="13" t="s">
        <v>62</v>
      </c>
      <c r="B8">
        <v>345</v>
      </c>
      <c r="C8">
        <v>34.5</v>
      </c>
      <c r="E8" s="13" t="s">
        <v>6</v>
      </c>
      <c r="F8">
        <v>11</v>
      </c>
    </row>
    <row r="9" spans="1:6" x14ac:dyDescent="0.3">
      <c r="A9" s="13" t="s">
        <v>23</v>
      </c>
      <c r="B9">
        <v>750</v>
      </c>
      <c r="C9">
        <v>23.4375</v>
      </c>
      <c r="E9" s="13" t="s">
        <v>44</v>
      </c>
      <c r="F9">
        <v>21</v>
      </c>
    </row>
    <row r="10" spans="1:6" x14ac:dyDescent="0.3">
      <c r="A10" s="13" t="s">
        <v>45</v>
      </c>
      <c r="B10">
        <v>975</v>
      </c>
      <c r="C10">
        <v>46.428571428571431</v>
      </c>
      <c r="E10" s="13" t="s">
        <v>57</v>
      </c>
      <c r="F10">
        <v>14</v>
      </c>
    </row>
    <row r="11" spans="1:6" x14ac:dyDescent="0.3">
      <c r="A11" s="13" t="s">
        <v>28</v>
      </c>
      <c r="B11">
        <v>69</v>
      </c>
      <c r="C11">
        <v>23</v>
      </c>
      <c r="E11" s="13" t="s">
        <v>11</v>
      </c>
      <c r="F11">
        <v>115</v>
      </c>
    </row>
    <row r="12" spans="1:6" x14ac:dyDescent="0.3">
      <c r="A12" s="13" t="s">
        <v>18</v>
      </c>
      <c r="B12">
        <v>399</v>
      </c>
      <c r="C12">
        <v>28.5</v>
      </c>
      <c r="E12" s="13" t="s">
        <v>50</v>
      </c>
      <c r="F12">
        <v>14</v>
      </c>
    </row>
    <row r="13" spans="1:6" x14ac:dyDescent="0.3">
      <c r="A13" s="13" t="s">
        <v>40</v>
      </c>
      <c r="B13">
        <v>277</v>
      </c>
      <c r="C13">
        <v>34.625</v>
      </c>
      <c r="E13" s="13" t="s">
        <v>77</v>
      </c>
      <c r="F13">
        <v>10</v>
      </c>
    </row>
    <row r="14" spans="1:6" x14ac:dyDescent="0.3">
      <c r="A14" s="13" t="s">
        <v>20</v>
      </c>
      <c r="B14">
        <v>535</v>
      </c>
      <c r="C14">
        <v>36.125</v>
      </c>
      <c r="E14" s="13" t="s">
        <v>78</v>
      </c>
      <c r="F14">
        <v>313</v>
      </c>
    </row>
    <row r="15" spans="1:6" x14ac:dyDescent="0.3">
      <c r="A15" s="13" t="s">
        <v>15</v>
      </c>
      <c r="B15">
        <v>198</v>
      </c>
      <c r="C15">
        <v>33</v>
      </c>
    </row>
    <row r="16" spans="1:6" x14ac:dyDescent="0.3">
      <c r="A16" s="13" t="s">
        <v>31</v>
      </c>
      <c r="B16">
        <v>289</v>
      </c>
      <c r="C16">
        <v>41.285714285714285</v>
      </c>
    </row>
    <row r="17" spans="1:3" x14ac:dyDescent="0.3">
      <c r="A17" s="13" t="s">
        <v>60</v>
      </c>
      <c r="B17">
        <v>287</v>
      </c>
      <c r="C17">
        <v>41</v>
      </c>
    </row>
    <row r="18" spans="1:3" x14ac:dyDescent="0.3">
      <c r="A18" s="13" t="s">
        <v>25</v>
      </c>
      <c r="B18">
        <v>394</v>
      </c>
      <c r="C18">
        <v>95.466666666666669</v>
      </c>
    </row>
    <row r="19" spans="1:3" x14ac:dyDescent="0.3">
      <c r="A19" s="13" t="s">
        <v>42</v>
      </c>
      <c r="B19">
        <v>985</v>
      </c>
      <c r="C19">
        <v>35.178571428571431</v>
      </c>
    </row>
    <row r="20" spans="1:3" x14ac:dyDescent="0.3">
      <c r="A20" s="13" t="s">
        <v>51</v>
      </c>
      <c r="B20">
        <v>885</v>
      </c>
      <c r="C20">
        <v>63.214285714285715</v>
      </c>
    </row>
    <row r="21" spans="1:3" x14ac:dyDescent="0.3">
      <c r="A21" s="13" t="s">
        <v>58</v>
      </c>
      <c r="B21">
        <v>995</v>
      </c>
      <c r="C21">
        <v>71.071428571428569</v>
      </c>
    </row>
    <row r="22" spans="1:3" x14ac:dyDescent="0.3">
      <c r="A22" s="13" t="s">
        <v>48</v>
      </c>
      <c r="B22">
        <v>1259</v>
      </c>
      <c r="C22">
        <v>59.952380952380949</v>
      </c>
    </row>
    <row r="23" spans="1:3" x14ac:dyDescent="0.3">
      <c r="A23" s="13" t="s">
        <v>33</v>
      </c>
      <c r="B23">
        <v>786</v>
      </c>
      <c r="C23">
        <v>61.828571428571436</v>
      </c>
    </row>
    <row r="24" spans="1:3" x14ac:dyDescent="0.3">
      <c r="A24" s="13" t="s">
        <v>38</v>
      </c>
      <c r="B24">
        <v>256</v>
      </c>
      <c r="C24">
        <v>36.571428571428569</v>
      </c>
    </row>
    <row r="25" spans="1:3" x14ac:dyDescent="0.3">
      <c r="A25" s="13" t="s">
        <v>77</v>
      </c>
      <c r="C25">
        <v>0</v>
      </c>
    </row>
    <row r="26" spans="1:3" x14ac:dyDescent="0.3">
      <c r="A26" s="13" t="s">
        <v>78</v>
      </c>
      <c r="B26">
        <v>10868</v>
      </c>
      <c r="C26">
        <v>995.77440476190475</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594A3-1CBA-4D10-9EB0-9B6392B40514}">
  <dimension ref="A1:Q30"/>
  <sheetViews>
    <sheetView topLeftCell="B1" workbookViewId="0">
      <selection activeCell="Q2" sqref="P1:Q22"/>
    </sheetView>
  </sheetViews>
  <sheetFormatPr defaultRowHeight="14.4" x14ac:dyDescent="0.3"/>
  <cols>
    <col min="1" max="1" width="14.44140625" bestFit="1" customWidth="1"/>
    <col min="2" max="2" width="17.6640625" bestFit="1" customWidth="1"/>
    <col min="3" max="3" width="13.44140625" bestFit="1" customWidth="1"/>
    <col min="4" max="4" width="17.109375" bestFit="1" customWidth="1"/>
    <col min="5" max="5" width="7.33203125" bestFit="1" customWidth="1"/>
    <col min="6" max="6" width="14.21875" bestFit="1" customWidth="1"/>
    <col min="7" max="7" width="16.44140625" bestFit="1" customWidth="1"/>
    <col min="8" max="8" width="12.33203125" bestFit="1" customWidth="1"/>
    <col min="14" max="14" width="3" bestFit="1" customWidth="1"/>
    <col min="15" max="15" width="2.44140625" customWidth="1"/>
    <col min="16" max="16" width="17.33203125" bestFit="1" customWidth="1"/>
    <col min="17" max="17" width="12.5546875" bestFit="1" customWidth="1"/>
  </cols>
  <sheetData>
    <row r="1" spans="1:17" x14ac:dyDescent="0.3">
      <c r="A1" s="4" t="s">
        <v>0</v>
      </c>
      <c r="B1" s="4" t="s">
        <v>1</v>
      </c>
      <c r="C1" s="4" t="s">
        <v>2</v>
      </c>
      <c r="D1" s="4" t="s">
        <v>3</v>
      </c>
      <c r="E1" s="4" t="s">
        <v>4</v>
      </c>
      <c r="F1" s="4" t="s">
        <v>5</v>
      </c>
      <c r="G1" s="4" t="s">
        <v>75</v>
      </c>
      <c r="H1" s="4" t="s">
        <v>83</v>
      </c>
      <c r="I1" s="4" t="s">
        <v>84</v>
      </c>
      <c r="P1" s="7" t="s">
        <v>88</v>
      </c>
      <c r="Q1" s="7" t="s">
        <v>89</v>
      </c>
    </row>
    <row r="2" spans="1:17" x14ac:dyDescent="0.3">
      <c r="A2" s="5" t="s">
        <v>22</v>
      </c>
      <c r="B2" s="5" t="s">
        <v>23</v>
      </c>
      <c r="C2" s="5">
        <v>32</v>
      </c>
      <c r="D2" s="5" t="s">
        <v>10</v>
      </c>
      <c r="E2" s="6">
        <v>750</v>
      </c>
      <c r="F2" s="5" t="s">
        <v>24</v>
      </c>
      <c r="G2" s="14">
        <f>E2/C2</f>
        <v>23.4375</v>
      </c>
      <c r="H2" s="7" t="b">
        <f t="shared" ref="H2:H28" si="0">IF(C2&gt;12,TRUE,FALSE)</f>
        <v>1</v>
      </c>
      <c r="I2" s="7" t="b">
        <f>IF(C2&lt;13,TRUE,FALSE)</f>
        <v>0</v>
      </c>
      <c r="P2" s="5" t="s">
        <v>23</v>
      </c>
      <c r="Q2" s="7">
        <f>COUNTIF($B$2:$B$29, P2)</f>
        <v>1</v>
      </c>
    </row>
    <row r="3" spans="1:17" x14ac:dyDescent="0.3">
      <c r="A3" s="5" t="s">
        <v>22</v>
      </c>
      <c r="B3" s="5" t="s">
        <v>42</v>
      </c>
      <c r="C3" s="5">
        <v>28</v>
      </c>
      <c r="D3" s="5" t="s">
        <v>10</v>
      </c>
      <c r="E3" s="6">
        <v>985</v>
      </c>
      <c r="F3" s="5" t="s">
        <v>43</v>
      </c>
      <c r="G3" s="14">
        <f t="shared" ref="G3:G29" si="1">E3/C3</f>
        <v>35.178571428571431</v>
      </c>
      <c r="H3" s="7" t="b">
        <f t="shared" si="0"/>
        <v>1</v>
      </c>
      <c r="I3" s="7" t="b">
        <f t="shared" ref="I3:I29" si="2">IF(C3&lt;13,TRUE,FALSE)</f>
        <v>0</v>
      </c>
      <c r="P3" s="5" t="s">
        <v>42</v>
      </c>
      <c r="Q3" s="7">
        <f>COUNTIF($B$2:$B$29, P3)</f>
        <v>1</v>
      </c>
    </row>
    <row r="4" spans="1:17" x14ac:dyDescent="0.3">
      <c r="A4" s="5" t="s">
        <v>47</v>
      </c>
      <c r="B4" s="5" t="s">
        <v>48</v>
      </c>
      <c r="C4" s="5">
        <v>21</v>
      </c>
      <c r="D4" s="5" t="s">
        <v>10</v>
      </c>
      <c r="E4" s="6">
        <v>1259</v>
      </c>
      <c r="F4" s="5" t="s">
        <v>49</v>
      </c>
      <c r="G4" s="14">
        <f t="shared" si="1"/>
        <v>59.952380952380949</v>
      </c>
      <c r="H4" s="7" t="b">
        <f t="shared" si="0"/>
        <v>1</v>
      </c>
      <c r="I4" s="7" t="b">
        <f t="shared" si="2"/>
        <v>0</v>
      </c>
      <c r="P4" s="5" t="s">
        <v>48</v>
      </c>
      <c r="Q4" s="7">
        <f>COUNTIF($B$2:$B$29, P4)</f>
        <v>1</v>
      </c>
    </row>
    <row r="5" spans="1:17" x14ac:dyDescent="0.3">
      <c r="A5" s="5" t="s">
        <v>27</v>
      </c>
      <c r="B5" s="5" t="s">
        <v>28</v>
      </c>
      <c r="C5" s="5">
        <v>3</v>
      </c>
      <c r="D5" s="5" t="s">
        <v>13</v>
      </c>
      <c r="E5" s="6">
        <v>69</v>
      </c>
      <c r="F5" s="5" t="s">
        <v>29</v>
      </c>
      <c r="G5" s="14">
        <f t="shared" si="1"/>
        <v>23</v>
      </c>
      <c r="H5" s="7" t="b">
        <f t="shared" si="0"/>
        <v>0</v>
      </c>
      <c r="I5" s="7" t="b">
        <f t="shared" si="2"/>
        <v>1</v>
      </c>
      <c r="K5" t="s">
        <v>85</v>
      </c>
      <c r="N5">
        <v>11</v>
      </c>
      <c r="P5" s="5" t="s">
        <v>28</v>
      </c>
      <c r="Q5" s="7">
        <f>COUNTIF($B$2:$B$29, P5)</f>
        <v>1</v>
      </c>
    </row>
    <row r="6" spans="1:17" x14ac:dyDescent="0.3">
      <c r="A6" s="5" t="s">
        <v>27</v>
      </c>
      <c r="B6" s="5" t="s">
        <v>55</v>
      </c>
      <c r="C6" s="5">
        <v>1</v>
      </c>
      <c r="D6" s="5" t="s">
        <v>8</v>
      </c>
      <c r="E6" s="6">
        <v>12</v>
      </c>
      <c r="F6" s="5" t="s">
        <v>56</v>
      </c>
      <c r="G6" s="14">
        <f t="shared" si="1"/>
        <v>12</v>
      </c>
      <c r="H6" s="7" t="b">
        <f t="shared" si="0"/>
        <v>0</v>
      </c>
      <c r="I6" s="7" t="b">
        <f t="shared" si="2"/>
        <v>1</v>
      </c>
      <c r="K6" t="s">
        <v>86</v>
      </c>
      <c r="N6">
        <v>17</v>
      </c>
      <c r="P6" s="5" t="s">
        <v>55</v>
      </c>
      <c r="Q6" s="7">
        <f>COUNTIF($B$2:$B$29, P6)</f>
        <v>1</v>
      </c>
    </row>
    <row r="7" spans="1:17" x14ac:dyDescent="0.3">
      <c r="A7" s="5" t="s">
        <v>17</v>
      </c>
      <c r="B7" s="5" t="s">
        <v>18</v>
      </c>
      <c r="C7" s="5">
        <v>14</v>
      </c>
      <c r="D7" s="5" t="s">
        <v>10</v>
      </c>
      <c r="E7" s="6">
        <v>399</v>
      </c>
      <c r="F7" s="5" t="s">
        <v>19</v>
      </c>
      <c r="G7" s="14">
        <f t="shared" si="1"/>
        <v>28.5</v>
      </c>
      <c r="H7" s="7" t="b">
        <f t="shared" si="0"/>
        <v>1</v>
      </c>
      <c r="I7" s="7" t="b">
        <f t="shared" si="2"/>
        <v>0</v>
      </c>
      <c r="P7" s="5" t="s">
        <v>18</v>
      </c>
      <c r="Q7" s="7">
        <f>COUNTIF($B$2:$B$29, P7)</f>
        <v>1</v>
      </c>
    </row>
    <row r="8" spans="1:17" x14ac:dyDescent="0.3">
      <c r="A8" s="5" t="s">
        <v>17</v>
      </c>
      <c r="B8" s="5" t="s">
        <v>25</v>
      </c>
      <c r="C8" s="5">
        <v>5</v>
      </c>
      <c r="D8" s="5" t="s">
        <v>13</v>
      </c>
      <c r="E8" s="6">
        <v>269</v>
      </c>
      <c r="F8" s="5" t="s">
        <v>26</v>
      </c>
      <c r="G8" s="14">
        <f t="shared" si="1"/>
        <v>53.8</v>
      </c>
      <c r="H8" s="7" t="b">
        <f t="shared" si="0"/>
        <v>0</v>
      </c>
      <c r="I8" s="7" t="b">
        <f t="shared" si="2"/>
        <v>1</v>
      </c>
      <c r="P8" s="5" t="s">
        <v>25</v>
      </c>
      <c r="Q8" s="7">
        <f>COUNTIF($B$2:$B$29, P8)</f>
        <v>2</v>
      </c>
    </row>
    <row r="9" spans="1:17" x14ac:dyDescent="0.3">
      <c r="A9" s="5" t="s">
        <v>17</v>
      </c>
      <c r="B9" s="5" t="s">
        <v>25</v>
      </c>
      <c r="C9" s="5">
        <v>3</v>
      </c>
      <c r="D9" s="5" t="s">
        <v>13</v>
      </c>
      <c r="E9" s="6">
        <v>125</v>
      </c>
      <c r="F9" s="5" t="s">
        <v>30</v>
      </c>
      <c r="G9" s="14">
        <f t="shared" si="1"/>
        <v>41.666666666666664</v>
      </c>
      <c r="H9" s="7" t="b">
        <f t="shared" si="0"/>
        <v>0</v>
      </c>
      <c r="I9" s="7" t="b">
        <f t="shared" si="2"/>
        <v>1</v>
      </c>
      <c r="P9" s="5" t="s">
        <v>31</v>
      </c>
      <c r="Q9" s="7">
        <f>COUNTIF($B$2:$B$29, P9)</f>
        <v>1</v>
      </c>
    </row>
    <row r="10" spans="1:17" x14ac:dyDescent="0.3">
      <c r="A10" s="5" t="s">
        <v>17</v>
      </c>
      <c r="B10" s="5" t="s">
        <v>31</v>
      </c>
      <c r="C10" s="5">
        <v>7</v>
      </c>
      <c r="D10" s="5" t="s">
        <v>10</v>
      </c>
      <c r="E10" s="6">
        <v>289</v>
      </c>
      <c r="F10" s="5" t="s">
        <v>32</v>
      </c>
      <c r="G10" s="14">
        <f t="shared" si="1"/>
        <v>41.285714285714285</v>
      </c>
      <c r="H10" s="7" t="b">
        <f t="shared" si="0"/>
        <v>0</v>
      </c>
      <c r="I10" s="7" t="b">
        <f t="shared" si="2"/>
        <v>1</v>
      </c>
      <c r="P10" s="5" t="s">
        <v>38</v>
      </c>
      <c r="Q10" s="7">
        <f>COUNTIF($B$2:$B$29, P10)</f>
        <v>1</v>
      </c>
    </row>
    <row r="11" spans="1:17" x14ac:dyDescent="0.3">
      <c r="A11" s="5" t="s">
        <v>17</v>
      </c>
      <c r="B11" s="5" t="s">
        <v>38</v>
      </c>
      <c r="C11" s="5">
        <v>7</v>
      </c>
      <c r="D11" s="5" t="s">
        <v>13</v>
      </c>
      <c r="E11" s="6">
        <v>256</v>
      </c>
      <c r="F11" s="5" t="s">
        <v>39</v>
      </c>
      <c r="G11" s="14">
        <f t="shared" si="1"/>
        <v>36.571428571428569</v>
      </c>
      <c r="H11" s="7" t="b">
        <f t="shared" si="0"/>
        <v>0</v>
      </c>
      <c r="I11" s="7" t="b">
        <f t="shared" si="2"/>
        <v>1</v>
      </c>
      <c r="P11" s="5" t="s">
        <v>60</v>
      </c>
      <c r="Q11" s="7">
        <f>COUNTIF($B$2:$B$29, P11)</f>
        <v>1</v>
      </c>
    </row>
    <row r="12" spans="1:17" x14ac:dyDescent="0.3">
      <c r="A12" s="5" t="s">
        <v>17</v>
      </c>
      <c r="B12" s="5" t="s">
        <v>60</v>
      </c>
      <c r="C12" s="5">
        <v>7</v>
      </c>
      <c r="D12" s="5" t="s">
        <v>10</v>
      </c>
      <c r="E12" s="6">
        <v>287</v>
      </c>
      <c r="F12" s="5" t="s">
        <v>61</v>
      </c>
      <c r="G12" s="14">
        <f t="shared" si="1"/>
        <v>41</v>
      </c>
      <c r="H12" s="7" t="b">
        <f t="shared" si="0"/>
        <v>0</v>
      </c>
      <c r="I12" s="7" t="b">
        <f t="shared" si="2"/>
        <v>1</v>
      </c>
      <c r="P12" s="5" t="s">
        <v>7</v>
      </c>
      <c r="Q12" s="7">
        <f>COUNTIF($B$2:$B$29, P12)</f>
        <v>1</v>
      </c>
    </row>
    <row r="13" spans="1:17" x14ac:dyDescent="0.3">
      <c r="A13" s="5" t="s">
        <v>6</v>
      </c>
      <c r="B13" s="5" t="s">
        <v>7</v>
      </c>
      <c r="C13" s="5">
        <v>4</v>
      </c>
      <c r="D13" s="5" t="s">
        <v>8</v>
      </c>
      <c r="E13" s="6">
        <v>69</v>
      </c>
      <c r="F13" s="5" t="s">
        <v>9</v>
      </c>
      <c r="G13" s="14">
        <f t="shared" si="1"/>
        <v>17.25</v>
      </c>
      <c r="H13" s="7" t="b">
        <f t="shared" si="0"/>
        <v>0</v>
      </c>
      <c r="I13" s="7" t="b">
        <f t="shared" si="2"/>
        <v>1</v>
      </c>
      <c r="P13" s="5" t="s">
        <v>53</v>
      </c>
      <c r="Q13" s="7">
        <f>COUNTIF($B$2:$B$29, P13)</f>
        <v>1</v>
      </c>
    </row>
    <row r="14" spans="1:17" x14ac:dyDescent="0.3">
      <c r="A14" s="5" t="s">
        <v>6</v>
      </c>
      <c r="B14" s="5" t="s">
        <v>53</v>
      </c>
      <c r="C14" s="5">
        <v>7</v>
      </c>
      <c r="D14" s="5" t="s">
        <v>8</v>
      </c>
      <c r="E14" s="6">
        <v>289</v>
      </c>
      <c r="F14" s="5" t="s">
        <v>54</v>
      </c>
      <c r="G14" s="14">
        <f t="shared" si="1"/>
        <v>41.285714285714285</v>
      </c>
      <c r="H14" s="7" t="b">
        <f t="shared" si="0"/>
        <v>0</v>
      </c>
      <c r="I14" s="7" t="b">
        <f t="shared" si="2"/>
        <v>1</v>
      </c>
      <c r="K14" s="9"/>
      <c r="L14" s="9"/>
      <c r="P14" s="5" t="s">
        <v>45</v>
      </c>
      <c r="Q14" s="7">
        <f>COUNTIF($B$2:$B$29, P14)</f>
        <v>1</v>
      </c>
    </row>
    <row r="15" spans="1:17" x14ac:dyDescent="0.3">
      <c r="A15" s="5" t="s">
        <v>44</v>
      </c>
      <c r="B15" s="5" t="s">
        <v>45</v>
      </c>
      <c r="C15" s="5">
        <v>21</v>
      </c>
      <c r="D15" s="5" t="s">
        <v>10</v>
      </c>
      <c r="E15" s="6">
        <v>975</v>
      </c>
      <c r="F15" s="5" t="s">
        <v>46</v>
      </c>
      <c r="G15" s="14">
        <f t="shared" si="1"/>
        <v>46.428571428571431</v>
      </c>
      <c r="H15" s="7" t="b">
        <f t="shared" si="0"/>
        <v>1</v>
      </c>
      <c r="I15" s="7" t="b">
        <f t="shared" si="2"/>
        <v>0</v>
      </c>
      <c r="K15" s="10"/>
      <c r="P15" s="5" t="s">
        <v>58</v>
      </c>
      <c r="Q15" s="7">
        <f>COUNTIF($B$2:$B$29, P15)</f>
        <v>1</v>
      </c>
    </row>
    <row r="16" spans="1:17" x14ac:dyDescent="0.3">
      <c r="A16" s="5" t="s">
        <v>57</v>
      </c>
      <c r="B16" s="5" t="s">
        <v>58</v>
      </c>
      <c r="C16" s="5">
        <v>14</v>
      </c>
      <c r="D16" s="5" t="s">
        <v>10</v>
      </c>
      <c r="E16" s="6">
        <v>995</v>
      </c>
      <c r="F16" s="5" t="s">
        <v>59</v>
      </c>
      <c r="G16" s="14">
        <f t="shared" si="1"/>
        <v>71.071428571428569</v>
      </c>
      <c r="H16" s="7" t="b">
        <f t="shared" si="0"/>
        <v>1</v>
      </c>
      <c r="I16" s="7" t="b">
        <f t="shared" si="2"/>
        <v>0</v>
      </c>
      <c r="K16" s="10"/>
      <c r="P16" s="5" t="s">
        <v>12</v>
      </c>
      <c r="Q16" s="7">
        <f>COUNTIF($B$2:$B$29, P16)</f>
        <v>4</v>
      </c>
    </row>
    <row r="17" spans="1:17" x14ac:dyDescent="0.3">
      <c r="A17" s="5" t="s">
        <v>11</v>
      </c>
      <c r="B17" s="5" t="s">
        <v>12</v>
      </c>
      <c r="C17" s="5">
        <v>4</v>
      </c>
      <c r="D17" s="5" t="s">
        <v>13</v>
      </c>
      <c r="E17" s="6">
        <v>219</v>
      </c>
      <c r="F17" s="5" t="s">
        <v>14</v>
      </c>
      <c r="G17" s="14">
        <f t="shared" si="1"/>
        <v>54.75</v>
      </c>
      <c r="H17" s="7" t="b">
        <f t="shared" si="0"/>
        <v>0</v>
      </c>
      <c r="I17" s="7" t="b">
        <f t="shared" si="2"/>
        <v>1</v>
      </c>
      <c r="P17" s="5" t="s">
        <v>15</v>
      </c>
      <c r="Q17" s="7">
        <f>COUNTIF($B$2:$B$29, P17)</f>
        <v>1</v>
      </c>
    </row>
    <row r="18" spans="1:17" x14ac:dyDescent="0.3">
      <c r="A18" s="5" t="s">
        <v>11</v>
      </c>
      <c r="B18" s="5" t="s">
        <v>15</v>
      </c>
      <c r="C18" s="5">
        <v>6</v>
      </c>
      <c r="D18" s="5" t="s">
        <v>10</v>
      </c>
      <c r="E18" s="6">
        <v>198</v>
      </c>
      <c r="F18" s="5" t="s">
        <v>16</v>
      </c>
      <c r="G18" s="14">
        <f t="shared" si="1"/>
        <v>33</v>
      </c>
      <c r="H18" s="7" t="b">
        <f t="shared" si="0"/>
        <v>0</v>
      </c>
      <c r="I18" s="7" t="b">
        <f t="shared" si="2"/>
        <v>1</v>
      </c>
      <c r="P18" s="5" t="s">
        <v>20</v>
      </c>
      <c r="Q18" s="7">
        <f>COUNTIF($B$2:$B$29, P18)</f>
        <v>2</v>
      </c>
    </row>
    <row r="19" spans="1:17" x14ac:dyDescent="0.3">
      <c r="A19" s="5" t="s">
        <v>11</v>
      </c>
      <c r="B19" s="5" t="s">
        <v>20</v>
      </c>
      <c r="C19" s="5">
        <v>16</v>
      </c>
      <c r="D19" s="5" t="s">
        <v>10</v>
      </c>
      <c r="E19" s="6">
        <v>234</v>
      </c>
      <c r="F19" s="5" t="s">
        <v>21</v>
      </c>
      <c r="G19" s="14">
        <f t="shared" si="1"/>
        <v>14.625</v>
      </c>
      <c r="H19" s="7" t="b">
        <f t="shared" si="0"/>
        <v>1</v>
      </c>
      <c r="I19" s="7" t="b">
        <f t="shared" si="2"/>
        <v>0</v>
      </c>
      <c r="P19" s="5" t="s">
        <v>33</v>
      </c>
      <c r="Q19" s="7">
        <f>COUNTIF($B$2:$B$29, P19)</f>
        <v>3</v>
      </c>
    </row>
    <row r="20" spans="1:17" x14ac:dyDescent="0.3">
      <c r="A20" s="5" t="s">
        <v>11</v>
      </c>
      <c r="B20" s="5" t="s">
        <v>33</v>
      </c>
      <c r="C20" s="5">
        <v>14</v>
      </c>
      <c r="D20" s="5" t="s">
        <v>10</v>
      </c>
      <c r="E20" s="6">
        <v>288</v>
      </c>
      <c r="F20" s="5" t="s">
        <v>64</v>
      </c>
      <c r="G20" s="14">
        <f t="shared" si="1"/>
        <v>20.571428571428573</v>
      </c>
      <c r="H20" s="7" t="b">
        <f t="shared" si="0"/>
        <v>1</v>
      </c>
      <c r="I20" s="7" t="b">
        <f t="shared" si="2"/>
        <v>0</v>
      </c>
      <c r="P20" s="5" t="s">
        <v>40</v>
      </c>
      <c r="Q20" s="7">
        <f>COUNTIF($B$2:$B$29, P20)</f>
        <v>1</v>
      </c>
    </row>
    <row r="21" spans="1:17" x14ac:dyDescent="0.3">
      <c r="A21" s="5" t="s">
        <v>11</v>
      </c>
      <c r="B21" s="5" t="s">
        <v>33</v>
      </c>
      <c r="C21" s="5">
        <v>10</v>
      </c>
      <c r="D21" s="5" t="s">
        <v>10</v>
      </c>
      <c r="E21" s="6">
        <v>199</v>
      </c>
      <c r="F21" s="5" t="s">
        <v>34</v>
      </c>
      <c r="G21" s="14">
        <f t="shared" si="1"/>
        <v>19.899999999999999</v>
      </c>
      <c r="H21" s="7" t="b">
        <f t="shared" si="0"/>
        <v>0</v>
      </c>
      <c r="I21" s="7" t="b">
        <f t="shared" si="2"/>
        <v>1</v>
      </c>
      <c r="P21" s="5" t="s">
        <v>62</v>
      </c>
      <c r="Q21" s="7">
        <f>COUNTIF($B$2:$B$29, P21)</f>
        <v>1</v>
      </c>
    </row>
    <row r="22" spans="1:17" x14ac:dyDescent="0.3">
      <c r="A22" s="5" t="s">
        <v>11</v>
      </c>
      <c r="B22" s="5" t="s">
        <v>12</v>
      </c>
      <c r="C22" s="5">
        <v>8</v>
      </c>
      <c r="D22" s="5" t="s">
        <v>10</v>
      </c>
      <c r="E22" s="6">
        <v>177</v>
      </c>
      <c r="F22" s="5" t="s">
        <v>35</v>
      </c>
      <c r="G22" s="14">
        <f t="shared" si="1"/>
        <v>22.125</v>
      </c>
      <c r="H22" s="7" t="b">
        <f t="shared" si="0"/>
        <v>0</v>
      </c>
      <c r="I22" s="7" t="b">
        <f t="shared" si="2"/>
        <v>1</v>
      </c>
      <c r="P22" s="5" t="s">
        <v>51</v>
      </c>
      <c r="Q22" s="7">
        <f>COUNTIF($B$2:$B$29, P22)</f>
        <v>1</v>
      </c>
    </row>
    <row r="23" spans="1:17" x14ac:dyDescent="0.3">
      <c r="A23" s="5" t="s">
        <v>11</v>
      </c>
      <c r="B23" s="5" t="s">
        <v>12</v>
      </c>
      <c r="C23" s="5">
        <v>7</v>
      </c>
      <c r="D23" s="5" t="s">
        <v>8</v>
      </c>
      <c r="E23" s="6">
        <v>199</v>
      </c>
      <c r="F23" s="5" t="s">
        <v>36</v>
      </c>
      <c r="G23" s="14">
        <f t="shared" si="1"/>
        <v>28.428571428571427</v>
      </c>
      <c r="H23" s="7" t="b">
        <f t="shared" si="0"/>
        <v>0</v>
      </c>
      <c r="I23" s="7" t="b">
        <f t="shared" si="2"/>
        <v>1</v>
      </c>
    </row>
    <row r="24" spans="1:17" x14ac:dyDescent="0.3">
      <c r="A24" s="5" t="s">
        <v>11</v>
      </c>
      <c r="B24" s="5" t="s">
        <v>20</v>
      </c>
      <c r="C24" s="5">
        <v>14</v>
      </c>
      <c r="D24" s="5" t="s">
        <v>10</v>
      </c>
      <c r="E24" s="6">
        <v>301</v>
      </c>
      <c r="F24" s="5" t="s">
        <v>37</v>
      </c>
      <c r="G24" s="14">
        <f t="shared" si="1"/>
        <v>21.5</v>
      </c>
      <c r="H24" s="7" t="b">
        <f t="shared" si="0"/>
        <v>1</v>
      </c>
      <c r="I24" s="7" t="b">
        <f t="shared" si="2"/>
        <v>0</v>
      </c>
    </row>
    <row r="25" spans="1:17" x14ac:dyDescent="0.3">
      <c r="A25" s="5" t="s">
        <v>11</v>
      </c>
      <c r="B25" s="5" t="s">
        <v>12</v>
      </c>
      <c r="C25" s="5">
        <v>4</v>
      </c>
      <c r="D25" s="5" t="s">
        <v>13</v>
      </c>
      <c r="E25" s="6">
        <v>219</v>
      </c>
      <c r="F25" s="5" t="s">
        <v>14</v>
      </c>
      <c r="G25" s="14">
        <f t="shared" si="1"/>
        <v>54.75</v>
      </c>
      <c r="H25" s="7" t="b">
        <f t="shared" si="0"/>
        <v>0</v>
      </c>
      <c r="I25" s="7" t="b">
        <f t="shared" si="2"/>
        <v>1</v>
      </c>
    </row>
    <row r="26" spans="1:17" x14ac:dyDescent="0.3">
      <c r="A26" s="5" t="s">
        <v>11</v>
      </c>
      <c r="B26" s="5" t="s">
        <v>33</v>
      </c>
      <c r="C26" s="5">
        <v>14</v>
      </c>
      <c r="D26" s="5" t="s">
        <v>13</v>
      </c>
      <c r="E26" s="6">
        <v>299</v>
      </c>
      <c r="F26" s="5" t="s">
        <v>65</v>
      </c>
      <c r="G26" s="14">
        <f t="shared" si="1"/>
        <v>21.357142857142858</v>
      </c>
      <c r="H26" s="7" t="b">
        <f t="shared" si="0"/>
        <v>1</v>
      </c>
      <c r="I26" s="7" t="b">
        <f t="shared" si="2"/>
        <v>0</v>
      </c>
    </row>
    <row r="27" spans="1:17" x14ac:dyDescent="0.3">
      <c r="A27" s="5" t="s">
        <v>11</v>
      </c>
      <c r="B27" s="5" t="s">
        <v>40</v>
      </c>
      <c r="C27" s="5">
        <v>8</v>
      </c>
      <c r="D27" s="5" t="s">
        <v>10</v>
      </c>
      <c r="E27" s="6">
        <v>277</v>
      </c>
      <c r="F27" s="5" t="s">
        <v>41</v>
      </c>
      <c r="G27" s="14">
        <f t="shared" si="1"/>
        <v>34.625</v>
      </c>
      <c r="H27" s="7" t="b">
        <f t="shared" si="0"/>
        <v>0</v>
      </c>
      <c r="I27" s="7" t="b">
        <f t="shared" si="2"/>
        <v>1</v>
      </c>
    </row>
    <row r="28" spans="1:17" x14ac:dyDescent="0.3">
      <c r="A28" s="5" t="s">
        <v>11</v>
      </c>
      <c r="B28" s="5" t="s">
        <v>62</v>
      </c>
      <c r="C28" s="5">
        <v>10</v>
      </c>
      <c r="D28" s="5" t="s">
        <v>10</v>
      </c>
      <c r="E28" s="6">
        <v>345</v>
      </c>
      <c r="F28" s="5" t="s">
        <v>63</v>
      </c>
      <c r="G28" s="14">
        <f t="shared" si="1"/>
        <v>34.5</v>
      </c>
      <c r="H28" s="7" t="b">
        <f t="shared" si="0"/>
        <v>0</v>
      </c>
      <c r="I28" s="7" t="b">
        <f t="shared" si="2"/>
        <v>1</v>
      </c>
    </row>
    <row r="29" spans="1:17" x14ac:dyDescent="0.3">
      <c r="A29" s="5" t="s">
        <v>50</v>
      </c>
      <c r="B29" s="5" t="s">
        <v>51</v>
      </c>
      <c r="C29" s="5">
        <v>14</v>
      </c>
      <c r="D29" s="5" t="s">
        <v>10</v>
      </c>
      <c r="E29" s="6">
        <v>885</v>
      </c>
      <c r="F29" s="5" t="s">
        <v>52</v>
      </c>
      <c r="G29" s="14">
        <f t="shared" si="1"/>
        <v>63.214285714285715</v>
      </c>
      <c r="H29" s="7" t="b">
        <f>IF(C29&gt;12,TRUE,FALSE)</f>
        <v>1</v>
      </c>
      <c r="I29" s="7" t="b">
        <f t="shared" si="2"/>
        <v>0</v>
      </c>
    </row>
    <row r="30" spans="1:17" x14ac:dyDescent="0.3">
      <c r="G30" s="11"/>
      <c r="H30">
        <f>COUNTIF(H2:H29, "TRUE")</f>
        <v>11</v>
      </c>
      <c r="I30">
        <f>COUNTIF(I2:I29, "TRUE")</f>
        <v>17</v>
      </c>
    </row>
  </sheetData>
  <autoFilter ref="A1:F1" xr:uid="{50A594A3-1CBA-4D10-9EB0-9B6392B40514}">
    <sortState xmlns:xlrd2="http://schemas.microsoft.com/office/spreadsheetml/2017/richdata2" ref="A2:F30">
      <sortCondition ref="A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9FF57-F65A-4821-8D07-67C5DAF29624}">
  <dimension ref="A1:D10"/>
  <sheetViews>
    <sheetView workbookViewId="0">
      <selection sqref="A1:XFD1"/>
    </sheetView>
  </sheetViews>
  <sheetFormatPr defaultRowHeight="14.4" x14ac:dyDescent="0.3"/>
  <cols>
    <col min="1" max="1" width="12.88671875" bestFit="1" customWidth="1"/>
    <col min="2" max="2" width="32.21875" bestFit="1" customWidth="1"/>
  </cols>
  <sheetData>
    <row r="1" spans="1:4" x14ac:dyDescent="0.3">
      <c r="A1" s="15" t="s">
        <v>66</v>
      </c>
      <c r="B1" s="15" t="s">
        <v>67</v>
      </c>
    </row>
    <row r="2" spans="1:4" x14ac:dyDescent="0.3">
      <c r="A2" s="7" t="s">
        <v>0</v>
      </c>
      <c r="B2" s="7" t="s">
        <v>68</v>
      </c>
    </row>
    <row r="3" spans="1:4" x14ac:dyDescent="0.3">
      <c r="A3" s="7" t="s">
        <v>1</v>
      </c>
      <c r="B3" s="7" t="s">
        <v>74</v>
      </c>
    </row>
    <row r="4" spans="1:4" x14ac:dyDescent="0.3">
      <c r="A4" s="7" t="s">
        <v>2</v>
      </c>
      <c r="B4" s="7" t="s">
        <v>69</v>
      </c>
    </row>
    <row r="5" spans="1:4" x14ac:dyDescent="0.3">
      <c r="A5" s="7" t="s">
        <v>3</v>
      </c>
      <c r="B5" s="7" t="s">
        <v>70</v>
      </c>
    </row>
    <row r="6" spans="1:4" x14ac:dyDescent="0.3">
      <c r="A6" s="7" t="s">
        <v>4</v>
      </c>
      <c r="B6" s="7" t="s">
        <v>73</v>
      </c>
      <c r="D6" s="8"/>
    </row>
    <row r="7" spans="1:4" x14ac:dyDescent="0.3">
      <c r="A7" s="7" t="s">
        <v>71</v>
      </c>
      <c r="B7" s="7" t="s">
        <v>72</v>
      </c>
      <c r="D7" s="8"/>
    </row>
    <row r="8" spans="1:4" x14ac:dyDescent="0.3">
      <c r="D8" s="8"/>
    </row>
    <row r="9" spans="1:4" x14ac:dyDescent="0.3">
      <c r="D9" s="8"/>
    </row>
    <row r="10" spans="1:4" x14ac:dyDescent="0.3">
      <c r="D10" s="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9F5C-A5BF-4B11-928D-9FFF67DDE433}">
  <dimension ref="B1:N44"/>
  <sheetViews>
    <sheetView zoomScale="60" zoomScaleNormal="60" workbookViewId="0">
      <selection activeCell="P34" sqref="P34"/>
    </sheetView>
  </sheetViews>
  <sheetFormatPr defaultRowHeight="14.4" x14ac:dyDescent="0.3"/>
  <cols>
    <col min="1" max="1" width="1.6640625" customWidth="1"/>
    <col min="2" max="2" width="22" bestFit="1" customWidth="1"/>
    <col min="3" max="3" width="15.5546875" bestFit="1" customWidth="1"/>
    <col min="4" max="5" width="12" bestFit="1" customWidth="1"/>
    <col min="6" max="6" width="7" bestFit="1" customWidth="1"/>
    <col min="7" max="7" width="14.88671875" customWidth="1"/>
    <col min="8" max="8" width="7.6640625" bestFit="1" customWidth="1"/>
    <col min="9" max="9" width="16.88671875" bestFit="1" customWidth="1"/>
    <col min="10" max="10" width="16.88671875" customWidth="1"/>
    <col min="11" max="11" width="11.109375" customWidth="1"/>
    <col min="12" max="12" width="27.109375" bestFit="1" customWidth="1"/>
    <col min="13" max="13" width="28.21875" bestFit="1" customWidth="1"/>
    <col min="14" max="14" width="2.6640625" customWidth="1"/>
    <col min="15" max="31" width="16.5546875" bestFit="1" customWidth="1"/>
    <col min="32" max="33" width="10.77734375" bestFit="1" customWidth="1"/>
  </cols>
  <sheetData>
    <row r="1" spans="2:14" ht="15" thickBot="1" x14ac:dyDescent="0.35"/>
    <row r="2" spans="2:14" ht="15" thickBot="1" x14ac:dyDescent="0.35">
      <c r="B2" s="17"/>
      <c r="C2" s="18"/>
      <c r="D2" s="18"/>
      <c r="E2" s="18"/>
      <c r="F2" s="18"/>
      <c r="G2" s="18"/>
      <c r="H2" s="18"/>
      <c r="I2" s="18"/>
      <c r="J2" s="18"/>
      <c r="K2" s="18"/>
      <c r="L2" s="18"/>
      <c r="M2" s="18"/>
      <c r="N2" s="19"/>
    </row>
    <row r="3" spans="2:14" ht="15" thickBot="1" x14ac:dyDescent="0.35">
      <c r="B3" s="20"/>
      <c r="C3" s="21"/>
      <c r="D3" s="21"/>
      <c r="E3" s="21"/>
      <c r="F3" s="21"/>
      <c r="G3" s="21"/>
      <c r="H3" s="21"/>
      <c r="I3" s="21"/>
      <c r="J3" s="21"/>
      <c r="K3" s="21"/>
      <c r="L3" s="33" t="s">
        <v>1</v>
      </c>
      <c r="M3" s="34" t="s">
        <v>94</v>
      </c>
      <c r="N3" s="22"/>
    </row>
    <row r="4" spans="2:14" x14ac:dyDescent="0.3">
      <c r="B4" s="20"/>
      <c r="C4" s="21"/>
      <c r="D4" s="21"/>
      <c r="E4" s="21"/>
      <c r="F4" s="21"/>
      <c r="G4" s="21"/>
      <c r="H4" s="21"/>
      <c r="I4" s="21"/>
      <c r="J4" s="21"/>
      <c r="K4" s="21"/>
      <c r="L4" s="35" t="s">
        <v>12</v>
      </c>
      <c r="M4" s="36">
        <v>814</v>
      </c>
      <c r="N4" s="22"/>
    </row>
    <row r="5" spans="2:14" x14ac:dyDescent="0.3">
      <c r="B5" s="20"/>
      <c r="C5" s="21"/>
      <c r="D5" s="21"/>
      <c r="E5" s="21"/>
      <c r="F5" s="21"/>
      <c r="G5" s="21"/>
      <c r="H5" s="21"/>
      <c r="I5" s="21"/>
      <c r="J5" s="21"/>
      <c r="K5" s="21"/>
      <c r="L5" s="24" t="s">
        <v>53</v>
      </c>
      <c r="M5" s="37">
        <v>289</v>
      </c>
      <c r="N5" s="22"/>
    </row>
    <row r="6" spans="2:14" x14ac:dyDescent="0.3">
      <c r="B6" s="20"/>
      <c r="C6" s="21"/>
      <c r="D6" s="21"/>
      <c r="E6" s="21"/>
      <c r="F6" s="21"/>
      <c r="G6" s="21"/>
      <c r="H6" s="21"/>
      <c r="I6" s="21"/>
      <c r="J6" s="21"/>
      <c r="K6" s="21"/>
      <c r="L6" s="24" t="s">
        <v>7</v>
      </c>
      <c r="M6" s="37">
        <v>69</v>
      </c>
      <c r="N6" s="22"/>
    </row>
    <row r="7" spans="2:14" x14ac:dyDescent="0.3">
      <c r="B7" s="20"/>
      <c r="C7" s="21"/>
      <c r="D7" s="21"/>
      <c r="E7" s="21"/>
      <c r="F7" s="21"/>
      <c r="G7" s="21"/>
      <c r="H7" s="21"/>
      <c r="I7" s="21"/>
      <c r="J7" s="21"/>
      <c r="K7" s="21"/>
      <c r="L7" s="24" t="s">
        <v>55</v>
      </c>
      <c r="M7" s="37">
        <v>12</v>
      </c>
      <c r="N7" s="22"/>
    </row>
    <row r="8" spans="2:14" x14ac:dyDescent="0.3">
      <c r="B8" s="20"/>
      <c r="C8" s="21"/>
      <c r="D8" s="21"/>
      <c r="E8" s="21"/>
      <c r="F8" s="21"/>
      <c r="G8" s="21"/>
      <c r="H8" s="21"/>
      <c r="I8" s="21"/>
      <c r="J8" s="21"/>
      <c r="K8" s="21"/>
      <c r="L8" s="24" t="s">
        <v>62</v>
      </c>
      <c r="M8" s="37">
        <v>345</v>
      </c>
      <c r="N8" s="22"/>
    </row>
    <row r="9" spans="2:14" x14ac:dyDescent="0.3">
      <c r="B9" s="20"/>
      <c r="C9" s="21"/>
      <c r="D9" s="21"/>
      <c r="E9" s="21"/>
      <c r="F9" s="21"/>
      <c r="G9" s="21"/>
      <c r="H9" s="21"/>
      <c r="I9" s="21"/>
      <c r="J9" s="21"/>
      <c r="K9" s="21"/>
      <c r="L9" s="24" t="s">
        <v>23</v>
      </c>
      <c r="M9" s="37">
        <v>750</v>
      </c>
      <c r="N9" s="22"/>
    </row>
    <row r="10" spans="2:14" x14ac:dyDescent="0.3">
      <c r="B10" s="20"/>
      <c r="C10" s="21"/>
      <c r="D10" s="21"/>
      <c r="E10" s="21"/>
      <c r="F10" s="21"/>
      <c r="G10" s="21"/>
      <c r="H10" s="21"/>
      <c r="I10" s="21"/>
      <c r="J10" s="21"/>
      <c r="K10" s="21"/>
      <c r="L10" s="24" t="s">
        <v>45</v>
      </c>
      <c r="M10" s="37">
        <v>975</v>
      </c>
      <c r="N10" s="22"/>
    </row>
    <row r="11" spans="2:14" x14ac:dyDescent="0.3">
      <c r="B11" s="20"/>
      <c r="C11" s="21"/>
      <c r="D11" s="21"/>
      <c r="E11" s="21"/>
      <c r="F11" s="21"/>
      <c r="G11" s="21"/>
      <c r="H11" s="21"/>
      <c r="I11" s="21"/>
      <c r="J11" s="21"/>
      <c r="K11" s="21"/>
      <c r="L11" s="24" t="s">
        <v>28</v>
      </c>
      <c r="M11" s="37">
        <v>69</v>
      </c>
      <c r="N11" s="22"/>
    </row>
    <row r="12" spans="2:14" x14ac:dyDescent="0.3">
      <c r="B12" s="20"/>
      <c r="C12" s="21"/>
      <c r="D12" s="21"/>
      <c r="E12" s="21"/>
      <c r="F12" s="21"/>
      <c r="G12" s="21"/>
      <c r="H12" s="21"/>
      <c r="I12" s="21"/>
      <c r="J12" s="21"/>
      <c r="K12" s="21"/>
      <c r="L12" s="24" t="s">
        <v>18</v>
      </c>
      <c r="M12" s="37">
        <v>399</v>
      </c>
      <c r="N12" s="22"/>
    </row>
    <row r="13" spans="2:14" x14ac:dyDescent="0.3">
      <c r="B13" s="20"/>
      <c r="C13" s="21"/>
      <c r="D13" s="21"/>
      <c r="E13" s="21"/>
      <c r="F13" s="21"/>
      <c r="G13" s="21"/>
      <c r="H13" s="21"/>
      <c r="I13" s="21"/>
      <c r="J13" s="21"/>
      <c r="K13" s="21"/>
      <c r="L13" s="24" t="s">
        <v>40</v>
      </c>
      <c r="M13" s="37">
        <v>277</v>
      </c>
      <c r="N13" s="22"/>
    </row>
    <row r="14" spans="2:14" x14ac:dyDescent="0.3">
      <c r="B14" s="20"/>
      <c r="C14" s="21"/>
      <c r="D14" s="21"/>
      <c r="E14" s="21"/>
      <c r="F14" s="21"/>
      <c r="G14" s="21"/>
      <c r="H14" s="21"/>
      <c r="I14" s="21"/>
      <c r="J14" s="21"/>
      <c r="K14" s="21"/>
      <c r="L14" s="24" t="s">
        <v>20</v>
      </c>
      <c r="M14" s="37">
        <v>535</v>
      </c>
      <c r="N14" s="22"/>
    </row>
    <row r="15" spans="2:14" x14ac:dyDescent="0.3">
      <c r="B15" s="20"/>
      <c r="C15" s="21"/>
      <c r="D15" s="21"/>
      <c r="E15" s="21"/>
      <c r="F15" s="21"/>
      <c r="G15" s="21"/>
      <c r="H15" s="21"/>
      <c r="I15" s="21"/>
      <c r="J15" s="21"/>
      <c r="K15" s="21"/>
      <c r="L15" s="24" t="s">
        <v>15</v>
      </c>
      <c r="M15" s="37">
        <v>198</v>
      </c>
      <c r="N15" s="22"/>
    </row>
    <row r="16" spans="2:14" x14ac:dyDescent="0.3">
      <c r="B16" s="20"/>
      <c r="C16" s="21"/>
      <c r="D16" s="21"/>
      <c r="E16" s="21"/>
      <c r="F16" s="21"/>
      <c r="G16" s="21"/>
      <c r="H16" s="21"/>
      <c r="I16" s="21"/>
      <c r="J16" s="21"/>
      <c r="K16" s="21"/>
      <c r="L16" s="24" t="s">
        <v>31</v>
      </c>
      <c r="M16" s="37">
        <v>289</v>
      </c>
      <c r="N16" s="22"/>
    </row>
    <row r="17" spans="2:14" ht="15" thickBot="1" x14ac:dyDescent="0.35">
      <c r="B17" s="20"/>
      <c r="C17" s="21"/>
      <c r="D17" s="21"/>
      <c r="E17" s="21"/>
      <c r="F17" s="21"/>
      <c r="G17" s="21"/>
      <c r="H17" s="21"/>
      <c r="I17" s="21"/>
      <c r="J17" s="21"/>
      <c r="K17" s="21"/>
      <c r="L17" s="24" t="s">
        <v>60</v>
      </c>
      <c r="M17" s="37">
        <v>287</v>
      </c>
      <c r="N17" s="22"/>
    </row>
    <row r="18" spans="2:14" ht="15" thickBot="1" x14ac:dyDescent="0.35">
      <c r="B18" s="20"/>
      <c r="C18" s="21"/>
      <c r="D18" s="21"/>
      <c r="E18" s="21"/>
      <c r="F18" s="21"/>
      <c r="G18" s="21"/>
      <c r="H18" s="21"/>
      <c r="I18" s="28" t="s">
        <v>90</v>
      </c>
      <c r="J18" s="19" t="s">
        <v>91</v>
      </c>
      <c r="K18" s="21"/>
      <c r="L18" s="24" t="s">
        <v>25</v>
      </c>
      <c r="M18" s="37">
        <v>394</v>
      </c>
      <c r="N18" s="22"/>
    </row>
    <row r="19" spans="2:14" x14ac:dyDescent="0.3">
      <c r="B19" s="40" t="s">
        <v>92</v>
      </c>
      <c r="C19" s="43" t="s">
        <v>87</v>
      </c>
      <c r="D19" s="44"/>
      <c r="E19" s="44"/>
      <c r="F19" s="44"/>
      <c r="G19" s="41"/>
      <c r="H19" s="21"/>
      <c r="I19" s="29" t="s">
        <v>22</v>
      </c>
      <c r="J19" s="30">
        <v>1735</v>
      </c>
      <c r="K19" s="21"/>
      <c r="L19" s="24" t="s">
        <v>42</v>
      </c>
      <c r="M19" s="37">
        <v>985</v>
      </c>
      <c r="N19" s="22"/>
    </row>
    <row r="20" spans="2:14" x14ac:dyDescent="0.3">
      <c r="B20" s="23" t="s">
        <v>1</v>
      </c>
      <c r="C20" s="7" t="s">
        <v>8</v>
      </c>
      <c r="D20" s="7" t="s">
        <v>10</v>
      </c>
      <c r="E20" s="7" t="s">
        <v>13</v>
      </c>
      <c r="F20" s="7" t="s">
        <v>77</v>
      </c>
      <c r="G20" s="45" t="s">
        <v>78</v>
      </c>
      <c r="H20" s="21"/>
      <c r="I20" s="42" t="s">
        <v>10</v>
      </c>
      <c r="J20" s="30">
        <v>1735</v>
      </c>
      <c r="K20" s="21"/>
      <c r="L20" s="24" t="s">
        <v>51</v>
      </c>
      <c r="M20" s="37">
        <v>885</v>
      </c>
      <c r="N20" s="22"/>
    </row>
    <row r="21" spans="2:14" x14ac:dyDescent="0.3">
      <c r="B21" s="24" t="s">
        <v>12</v>
      </c>
      <c r="C21" s="16">
        <v>28.428571428571427</v>
      </c>
      <c r="D21" s="16">
        <v>22.125</v>
      </c>
      <c r="E21" s="16">
        <v>109.5</v>
      </c>
      <c r="F21" s="16"/>
      <c r="G21" s="37">
        <v>160.05357142857144</v>
      </c>
      <c r="H21" s="21"/>
      <c r="I21" s="29" t="s">
        <v>47</v>
      </c>
      <c r="J21" s="30">
        <v>1259</v>
      </c>
      <c r="K21" s="21"/>
      <c r="L21" s="24" t="s">
        <v>58</v>
      </c>
      <c r="M21" s="37">
        <v>995</v>
      </c>
      <c r="N21" s="22"/>
    </row>
    <row r="22" spans="2:14" x14ac:dyDescent="0.3">
      <c r="B22" s="24" t="s">
        <v>53</v>
      </c>
      <c r="C22" s="16">
        <v>41.285714285714285</v>
      </c>
      <c r="D22" s="16"/>
      <c r="E22" s="16"/>
      <c r="F22" s="16"/>
      <c r="G22" s="37">
        <v>41.285714285714285</v>
      </c>
      <c r="H22" s="21"/>
      <c r="I22" s="42" t="s">
        <v>10</v>
      </c>
      <c r="J22" s="30">
        <v>1259</v>
      </c>
      <c r="K22" s="21"/>
      <c r="L22" s="24" t="s">
        <v>48</v>
      </c>
      <c r="M22" s="37">
        <v>1259</v>
      </c>
      <c r="N22" s="22"/>
    </row>
    <row r="23" spans="2:14" x14ac:dyDescent="0.3">
      <c r="B23" s="24" t="s">
        <v>7</v>
      </c>
      <c r="C23" s="16">
        <v>17.25</v>
      </c>
      <c r="D23" s="16"/>
      <c r="E23" s="16"/>
      <c r="F23" s="16"/>
      <c r="G23" s="37">
        <v>17.25</v>
      </c>
      <c r="H23" s="21"/>
      <c r="I23" s="29" t="s">
        <v>27</v>
      </c>
      <c r="J23" s="30">
        <v>81</v>
      </c>
      <c r="K23" s="21"/>
      <c r="L23" s="24" t="s">
        <v>33</v>
      </c>
      <c r="M23" s="37">
        <v>786</v>
      </c>
      <c r="N23" s="22"/>
    </row>
    <row r="24" spans="2:14" x14ac:dyDescent="0.3">
      <c r="B24" s="24" t="s">
        <v>55</v>
      </c>
      <c r="C24" s="16">
        <v>12</v>
      </c>
      <c r="D24" s="16"/>
      <c r="E24" s="16"/>
      <c r="F24" s="16"/>
      <c r="G24" s="37">
        <v>12</v>
      </c>
      <c r="H24" s="21"/>
      <c r="I24" s="42" t="s">
        <v>8</v>
      </c>
      <c r="J24" s="30">
        <v>12</v>
      </c>
      <c r="K24" s="21"/>
      <c r="L24" s="24" t="s">
        <v>38</v>
      </c>
      <c r="M24" s="37">
        <v>256</v>
      </c>
      <c r="N24" s="22"/>
    </row>
    <row r="25" spans="2:14" x14ac:dyDescent="0.3">
      <c r="B25" s="24" t="s">
        <v>62</v>
      </c>
      <c r="C25" s="16"/>
      <c r="D25" s="16">
        <v>34.5</v>
      </c>
      <c r="E25" s="16"/>
      <c r="F25" s="16"/>
      <c r="G25" s="37">
        <v>34.5</v>
      </c>
      <c r="H25" s="21"/>
      <c r="I25" s="42" t="s">
        <v>13</v>
      </c>
      <c r="J25" s="30">
        <v>69</v>
      </c>
      <c r="K25" s="21"/>
      <c r="L25" s="24" t="s">
        <v>77</v>
      </c>
      <c r="M25" s="37"/>
      <c r="N25" s="22"/>
    </row>
    <row r="26" spans="2:14" ht="15" thickBot="1" x14ac:dyDescent="0.35">
      <c r="B26" s="24" t="s">
        <v>23</v>
      </c>
      <c r="C26" s="16"/>
      <c r="D26" s="16">
        <v>23.4375</v>
      </c>
      <c r="E26" s="16"/>
      <c r="F26" s="16"/>
      <c r="G26" s="37">
        <v>23.4375</v>
      </c>
      <c r="H26" s="21"/>
      <c r="I26" s="29" t="s">
        <v>17</v>
      </c>
      <c r="J26" s="30">
        <v>1625</v>
      </c>
      <c r="K26" s="21"/>
      <c r="L26" s="38" t="s">
        <v>78</v>
      </c>
      <c r="M26" s="39">
        <v>10868</v>
      </c>
      <c r="N26" s="22"/>
    </row>
    <row r="27" spans="2:14" ht="15" thickBot="1" x14ac:dyDescent="0.35">
      <c r="B27" s="24" t="s">
        <v>45</v>
      </c>
      <c r="C27" s="16"/>
      <c r="D27" s="16">
        <v>46.428571428571431</v>
      </c>
      <c r="E27" s="16"/>
      <c r="F27" s="16"/>
      <c r="G27" s="37">
        <v>46.428571428571431</v>
      </c>
      <c r="H27" s="21"/>
      <c r="I27" s="42" t="s">
        <v>10</v>
      </c>
      <c r="J27" s="30">
        <v>975</v>
      </c>
      <c r="K27" s="21"/>
      <c r="L27" s="21"/>
      <c r="M27" s="21"/>
      <c r="N27" s="22"/>
    </row>
    <row r="28" spans="2:14" x14ac:dyDescent="0.3">
      <c r="B28" s="24" t="s">
        <v>28</v>
      </c>
      <c r="C28" s="16"/>
      <c r="D28" s="16"/>
      <c r="E28" s="16">
        <v>23</v>
      </c>
      <c r="F28" s="16"/>
      <c r="G28" s="37">
        <v>23</v>
      </c>
      <c r="H28" s="21"/>
      <c r="I28" s="42" t="s">
        <v>13</v>
      </c>
      <c r="J28" s="30">
        <v>650</v>
      </c>
      <c r="K28" s="21"/>
      <c r="L28" s="40" t="s">
        <v>93</v>
      </c>
      <c r="M28" s="41" t="s">
        <v>82</v>
      </c>
      <c r="N28" s="22"/>
    </row>
    <row r="29" spans="2:14" x14ac:dyDescent="0.3">
      <c r="B29" s="24" t="s">
        <v>18</v>
      </c>
      <c r="C29" s="16"/>
      <c r="D29" s="16">
        <v>28.5</v>
      </c>
      <c r="E29" s="16"/>
      <c r="F29" s="16"/>
      <c r="G29" s="37">
        <v>28.5</v>
      </c>
      <c r="H29" s="21"/>
      <c r="I29" s="29" t="s">
        <v>6</v>
      </c>
      <c r="J29" s="30">
        <v>358</v>
      </c>
      <c r="K29" s="21"/>
      <c r="L29" s="24">
        <v>1</v>
      </c>
      <c r="M29" s="37">
        <v>12</v>
      </c>
      <c r="N29" s="22"/>
    </row>
    <row r="30" spans="2:14" x14ac:dyDescent="0.3">
      <c r="B30" s="24" t="s">
        <v>40</v>
      </c>
      <c r="C30" s="16"/>
      <c r="D30" s="16">
        <v>34.625</v>
      </c>
      <c r="E30" s="16"/>
      <c r="F30" s="16"/>
      <c r="G30" s="37">
        <v>34.625</v>
      </c>
      <c r="H30" s="21"/>
      <c r="I30" s="42" t="s">
        <v>8</v>
      </c>
      <c r="J30" s="30">
        <v>358</v>
      </c>
      <c r="K30" s="21"/>
      <c r="L30" s="24">
        <v>3</v>
      </c>
      <c r="M30" s="37">
        <v>64.666666666666657</v>
      </c>
      <c r="N30" s="22"/>
    </row>
    <row r="31" spans="2:14" x14ac:dyDescent="0.3">
      <c r="B31" s="24" t="s">
        <v>20</v>
      </c>
      <c r="C31" s="16"/>
      <c r="D31" s="16">
        <v>36.125</v>
      </c>
      <c r="E31" s="16"/>
      <c r="F31" s="16"/>
      <c r="G31" s="37">
        <v>36.125</v>
      </c>
      <c r="H31" s="21"/>
      <c r="I31" s="29" t="s">
        <v>44</v>
      </c>
      <c r="J31" s="30">
        <v>975</v>
      </c>
      <c r="K31" s="21"/>
      <c r="L31" s="24">
        <v>4</v>
      </c>
      <c r="M31" s="37">
        <v>126.75</v>
      </c>
      <c r="N31" s="22"/>
    </row>
    <row r="32" spans="2:14" x14ac:dyDescent="0.3">
      <c r="B32" s="24" t="s">
        <v>15</v>
      </c>
      <c r="C32" s="16"/>
      <c r="D32" s="16">
        <v>33</v>
      </c>
      <c r="E32" s="16"/>
      <c r="F32" s="16"/>
      <c r="G32" s="37">
        <v>33</v>
      </c>
      <c r="H32" s="21"/>
      <c r="I32" s="42" t="s">
        <v>10</v>
      </c>
      <c r="J32" s="30">
        <v>975</v>
      </c>
      <c r="K32" s="21"/>
      <c r="L32" s="24">
        <v>5</v>
      </c>
      <c r="M32" s="37">
        <v>53.8</v>
      </c>
      <c r="N32" s="22"/>
    </row>
    <row r="33" spans="2:14" x14ac:dyDescent="0.3">
      <c r="B33" s="24" t="s">
        <v>31</v>
      </c>
      <c r="C33" s="16"/>
      <c r="D33" s="16">
        <v>41.285714285714285</v>
      </c>
      <c r="E33" s="16"/>
      <c r="F33" s="16"/>
      <c r="G33" s="37">
        <v>41.285714285714285</v>
      </c>
      <c r="H33" s="21"/>
      <c r="I33" s="29" t="s">
        <v>57</v>
      </c>
      <c r="J33" s="30">
        <v>995</v>
      </c>
      <c r="K33" s="21"/>
      <c r="L33" s="24">
        <v>6</v>
      </c>
      <c r="M33" s="37">
        <v>33</v>
      </c>
      <c r="N33" s="22"/>
    </row>
    <row r="34" spans="2:14" x14ac:dyDescent="0.3">
      <c r="B34" s="24" t="s">
        <v>60</v>
      </c>
      <c r="C34" s="16"/>
      <c r="D34" s="16">
        <v>41</v>
      </c>
      <c r="E34" s="16"/>
      <c r="F34" s="16"/>
      <c r="G34" s="37">
        <v>41</v>
      </c>
      <c r="H34" s="21"/>
      <c r="I34" s="42" t="s">
        <v>10</v>
      </c>
      <c r="J34" s="30">
        <v>995</v>
      </c>
      <c r="K34" s="21"/>
      <c r="L34" s="24">
        <v>7</v>
      </c>
      <c r="M34" s="37">
        <v>188.57142857142856</v>
      </c>
      <c r="N34" s="22"/>
    </row>
    <row r="35" spans="2:14" x14ac:dyDescent="0.3">
      <c r="B35" s="24" t="s">
        <v>25</v>
      </c>
      <c r="C35" s="16"/>
      <c r="D35" s="16"/>
      <c r="E35" s="16">
        <v>95.466666666666669</v>
      </c>
      <c r="F35" s="16"/>
      <c r="G35" s="37">
        <v>95.466666666666669</v>
      </c>
      <c r="H35" s="21"/>
      <c r="I35" s="29" t="s">
        <v>11</v>
      </c>
      <c r="J35" s="30">
        <v>2955</v>
      </c>
      <c r="K35" s="21"/>
      <c r="L35" s="24">
        <v>8</v>
      </c>
      <c r="M35" s="37">
        <v>56.75</v>
      </c>
      <c r="N35" s="22"/>
    </row>
    <row r="36" spans="2:14" x14ac:dyDescent="0.3">
      <c r="B36" s="24" t="s">
        <v>42</v>
      </c>
      <c r="C36" s="16"/>
      <c r="D36" s="16">
        <v>35.178571428571431</v>
      </c>
      <c r="E36" s="16"/>
      <c r="F36" s="16"/>
      <c r="G36" s="37">
        <v>35.178571428571431</v>
      </c>
      <c r="H36" s="21"/>
      <c r="I36" s="42" t="s">
        <v>8</v>
      </c>
      <c r="J36" s="30">
        <v>199</v>
      </c>
      <c r="K36" s="21"/>
      <c r="L36" s="24">
        <v>10</v>
      </c>
      <c r="M36" s="37">
        <v>54.4</v>
      </c>
      <c r="N36" s="22"/>
    </row>
    <row r="37" spans="2:14" x14ac:dyDescent="0.3">
      <c r="B37" s="24" t="s">
        <v>51</v>
      </c>
      <c r="C37" s="16"/>
      <c r="D37" s="16">
        <v>63.214285714285715</v>
      </c>
      <c r="E37" s="16"/>
      <c r="F37" s="16"/>
      <c r="G37" s="37">
        <v>63.214285714285715</v>
      </c>
      <c r="H37" s="21"/>
      <c r="I37" s="42" t="s">
        <v>10</v>
      </c>
      <c r="J37" s="30">
        <v>2019</v>
      </c>
      <c r="K37" s="21"/>
      <c r="L37" s="24">
        <v>14</v>
      </c>
      <c r="M37" s="37">
        <v>226.21428571428572</v>
      </c>
      <c r="N37" s="22"/>
    </row>
    <row r="38" spans="2:14" x14ac:dyDescent="0.3">
      <c r="B38" s="24" t="s">
        <v>58</v>
      </c>
      <c r="C38" s="16"/>
      <c r="D38" s="16">
        <v>71.071428571428569</v>
      </c>
      <c r="E38" s="16"/>
      <c r="F38" s="16"/>
      <c r="G38" s="37">
        <v>71.071428571428569</v>
      </c>
      <c r="H38" s="21"/>
      <c r="I38" s="42" t="s">
        <v>13</v>
      </c>
      <c r="J38" s="30">
        <v>737</v>
      </c>
      <c r="K38" s="21"/>
      <c r="L38" s="24">
        <v>16</v>
      </c>
      <c r="M38" s="37">
        <v>14.625</v>
      </c>
      <c r="N38" s="22"/>
    </row>
    <row r="39" spans="2:14" x14ac:dyDescent="0.3">
      <c r="B39" s="24" t="s">
        <v>48</v>
      </c>
      <c r="C39" s="16"/>
      <c r="D39" s="16">
        <v>59.952380952380949</v>
      </c>
      <c r="E39" s="16"/>
      <c r="F39" s="16"/>
      <c r="G39" s="37">
        <v>59.952380952380949</v>
      </c>
      <c r="H39" s="21"/>
      <c r="I39" s="29" t="s">
        <v>50</v>
      </c>
      <c r="J39" s="30">
        <v>885</v>
      </c>
      <c r="K39" s="21"/>
      <c r="L39" s="24">
        <v>21</v>
      </c>
      <c r="M39" s="37">
        <v>106.38095238095238</v>
      </c>
      <c r="N39" s="22"/>
    </row>
    <row r="40" spans="2:14" x14ac:dyDescent="0.3">
      <c r="B40" s="24" t="s">
        <v>33</v>
      </c>
      <c r="C40" s="16"/>
      <c r="D40" s="16">
        <v>40.471428571428575</v>
      </c>
      <c r="E40" s="16">
        <v>21.357142857142858</v>
      </c>
      <c r="F40" s="16"/>
      <c r="G40" s="37">
        <v>61.828571428571436</v>
      </c>
      <c r="H40" s="21"/>
      <c r="I40" s="42" t="s">
        <v>10</v>
      </c>
      <c r="J40" s="30">
        <v>885</v>
      </c>
      <c r="K40" s="21"/>
      <c r="L40" s="24">
        <v>28</v>
      </c>
      <c r="M40" s="37">
        <v>35.178571428571431</v>
      </c>
      <c r="N40" s="22"/>
    </row>
    <row r="41" spans="2:14" x14ac:dyDescent="0.3">
      <c r="B41" s="24" t="s">
        <v>38</v>
      </c>
      <c r="C41" s="16"/>
      <c r="D41" s="16"/>
      <c r="E41" s="16">
        <v>36.571428571428569</v>
      </c>
      <c r="F41" s="16"/>
      <c r="G41" s="37">
        <v>36.571428571428569</v>
      </c>
      <c r="H41" s="21"/>
      <c r="I41" s="29" t="s">
        <v>77</v>
      </c>
      <c r="J41" s="30"/>
      <c r="K41" s="21"/>
      <c r="L41" s="24">
        <v>32</v>
      </c>
      <c r="M41" s="37">
        <v>23.4375</v>
      </c>
      <c r="N41" s="22"/>
    </row>
    <row r="42" spans="2:14" x14ac:dyDescent="0.3">
      <c r="B42" s="24" t="s">
        <v>77</v>
      </c>
      <c r="C42" s="16"/>
      <c r="D42" s="16"/>
      <c r="E42" s="16"/>
      <c r="F42" s="16"/>
      <c r="G42" s="37"/>
      <c r="H42" s="21"/>
      <c r="I42" s="42" t="s">
        <v>77</v>
      </c>
      <c r="J42" s="30"/>
      <c r="K42" s="21"/>
      <c r="L42" s="24" t="s">
        <v>77</v>
      </c>
      <c r="M42" s="37"/>
      <c r="N42" s="22"/>
    </row>
    <row r="43" spans="2:14" ht="15" thickBot="1" x14ac:dyDescent="0.35">
      <c r="B43" s="38" t="s">
        <v>78</v>
      </c>
      <c r="C43" s="46">
        <v>98.964285714285708</v>
      </c>
      <c r="D43" s="46">
        <v>610.91488095238094</v>
      </c>
      <c r="E43" s="46">
        <v>285.89523809523808</v>
      </c>
      <c r="F43" s="46"/>
      <c r="G43" s="39">
        <v>995.77440476190475</v>
      </c>
      <c r="H43" s="21"/>
      <c r="I43" s="31" t="s">
        <v>78</v>
      </c>
      <c r="J43" s="32">
        <v>10868</v>
      </c>
      <c r="K43" s="21"/>
      <c r="L43" s="38" t="s">
        <v>78</v>
      </c>
      <c r="M43" s="39">
        <v>995.77440476190463</v>
      </c>
      <c r="N43" s="22"/>
    </row>
    <row r="44" spans="2:14" ht="15" thickBot="1" x14ac:dyDescent="0.35">
      <c r="B44" s="25"/>
      <c r="C44" s="26"/>
      <c r="D44" s="26"/>
      <c r="E44" s="26"/>
      <c r="F44" s="26"/>
      <c r="G44" s="26"/>
      <c r="H44" s="26"/>
      <c r="I44" s="26"/>
      <c r="J44" s="26"/>
      <c r="K44" s="26"/>
      <c r="L44" s="26"/>
      <c r="M44" s="26"/>
      <c r="N44" s="27"/>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2204F-EF58-4F16-A456-6D8347D5480A}">
  <dimension ref="B1:W37"/>
  <sheetViews>
    <sheetView showGridLines="0" zoomScale="80" zoomScaleNormal="80" workbookViewId="0">
      <selection activeCell="X1" sqref="X1"/>
    </sheetView>
  </sheetViews>
  <sheetFormatPr defaultRowHeight="14.4" x14ac:dyDescent="0.3"/>
  <cols>
    <col min="1" max="1" width="1.21875" customWidth="1"/>
    <col min="23" max="23" width="5.44140625" customWidth="1"/>
  </cols>
  <sheetData>
    <row r="1" spans="2:23" ht="6.6" customHeight="1" thickBot="1" x14ac:dyDescent="0.35"/>
    <row r="2" spans="2:23" ht="15" thickBot="1" x14ac:dyDescent="0.35">
      <c r="B2" s="17"/>
      <c r="C2" s="18"/>
      <c r="D2" s="18"/>
      <c r="E2" s="18"/>
      <c r="F2" s="18"/>
      <c r="G2" s="18"/>
      <c r="H2" s="18"/>
      <c r="I2" s="18"/>
      <c r="J2" s="18"/>
      <c r="K2" s="18"/>
      <c r="L2" s="18"/>
      <c r="M2" s="18"/>
      <c r="N2" s="18"/>
      <c r="O2" s="18"/>
      <c r="P2" s="18"/>
      <c r="Q2" s="18"/>
      <c r="R2" s="18"/>
      <c r="S2" s="18"/>
      <c r="T2" s="18"/>
      <c r="U2" s="18"/>
      <c r="V2" s="18"/>
      <c r="W2" s="19"/>
    </row>
    <row r="3" spans="2:23" x14ac:dyDescent="0.3">
      <c r="B3" s="20"/>
      <c r="C3" s="21"/>
      <c r="D3" s="21"/>
      <c r="E3" s="47" t="s">
        <v>95</v>
      </c>
      <c r="F3" s="48"/>
      <c r="G3" s="48"/>
      <c r="H3" s="48"/>
      <c r="I3" s="48"/>
      <c r="J3" s="48"/>
      <c r="K3" s="48"/>
      <c r="L3" s="48"/>
      <c r="M3" s="48"/>
      <c r="N3" s="48"/>
      <c r="O3" s="48"/>
      <c r="P3" s="48"/>
      <c r="Q3" s="48"/>
      <c r="R3" s="49"/>
      <c r="S3" s="21"/>
      <c r="T3" s="21"/>
      <c r="U3" s="21"/>
      <c r="V3" s="21"/>
      <c r="W3" s="22"/>
    </row>
    <row r="4" spans="2:23" ht="15" thickBot="1" x14ac:dyDescent="0.35">
      <c r="B4" s="20"/>
      <c r="C4" s="21"/>
      <c r="D4" s="21"/>
      <c r="E4" s="50"/>
      <c r="F4" s="51"/>
      <c r="G4" s="51"/>
      <c r="H4" s="51"/>
      <c r="I4" s="51"/>
      <c r="J4" s="51"/>
      <c r="K4" s="51"/>
      <c r="L4" s="51"/>
      <c r="M4" s="51"/>
      <c r="N4" s="51"/>
      <c r="O4" s="51"/>
      <c r="P4" s="51"/>
      <c r="Q4" s="51"/>
      <c r="R4" s="52"/>
      <c r="S4" s="21"/>
      <c r="T4" s="21"/>
      <c r="U4" s="21"/>
      <c r="V4" s="21"/>
      <c r="W4" s="22"/>
    </row>
    <row r="5" spans="2:23" x14ac:dyDescent="0.3">
      <c r="B5" s="20"/>
      <c r="C5" s="21"/>
      <c r="D5" s="21"/>
      <c r="E5" s="21"/>
      <c r="F5" s="21"/>
      <c r="G5" s="21"/>
      <c r="H5" s="21"/>
      <c r="I5" s="21"/>
      <c r="J5" s="21"/>
      <c r="K5" s="21"/>
      <c r="L5" s="21"/>
      <c r="M5" s="21"/>
      <c r="N5" s="21"/>
      <c r="O5" s="21"/>
      <c r="P5" s="21"/>
      <c r="Q5" s="21"/>
      <c r="R5" s="21"/>
      <c r="S5" s="21"/>
      <c r="T5" s="21"/>
      <c r="U5" s="21"/>
      <c r="V5" s="21"/>
      <c r="W5" s="22"/>
    </row>
    <row r="6" spans="2:23" x14ac:dyDescent="0.3">
      <c r="B6" s="20"/>
      <c r="C6" s="21"/>
      <c r="D6" s="21"/>
      <c r="E6" s="21"/>
      <c r="F6" s="21"/>
      <c r="G6" s="21"/>
      <c r="H6" s="21"/>
      <c r="I6" s="21"/>
      <c r="J6" s="21"/>
      <c r="K6" s="21"/>
      <c r="L6" s="21"/>
      <c r="M6" s="21"/>
      <c r="N6" s="21"/>
      <c r="O6" s="21"/>
      <c r="P6" s="21"/>
      <c r="Q6" s="21"/>
      <c r="R6" s="21"/>
      <c r="S6" s="21"/>
      <c r="T6" s="21"/>
      <c r="U6" s="21"/>
      <c r="V6" s="21"/>
      <c r="W6" s="22"/>
    </row>
    <row r="7" spans="2:23" x14ac:dyDescent="0.3">
      <c r="B7" s="20"/>
      <c r="C7" s="21"/>
      <c r="D7" s="21"/>
      <c r="E7" s="21"/>
      <c r="F7" s="21"/>
      <c r="G7" s="21"/>
      <c r="H7" s="21"/>
      <c r="I7" s="21"/>
      <c r="J7" s="21"/>
      <c r="K7" s="21"/>
      <c r="L7" s="21"/>
      <c r="M7" s="21"/>
      <c r="N7" s="21"/>
      <c r="O7" s="21"/>
      <c r="P7" s="21"/>
      <c r="Q7" s="21"/>
      <c r="R7" s="21"/>
      <c r="S7" s="21"/>
      <c r="T7" s="21"/>
      <c r="U7" s="21"/>
      <c r="V7" s="21"/>
      <c r="W7" s="22"/>
    </row>
    <row r="8" spans="2:23" x14ac:dyDescent="0.3">
      <c r="B8" s="20"/>
      <c r="C8" s="21"/>
      <c r="D8" s="21"/>
      <c r="E8" s="21"/>
      <c r="F8" s="21"/>
      <c r="G8" s="21"/>
      <c r="H8" s="21"/>
      <c r="I8" s="21"/>
      <c r="J8" s="21"/>
      <c r="K8" s="21"/>
      <c r="L8" s="21"/>
      <c r="M8" s="21"/>
      <c r="N8" s="21"/>
      <c r="O8" s="21"/>
      <c r="P8" s="21"/>
      <c r="Q8" s="21"/>
      <c r="R8" s="21"/>
      <c r="S8" s="21"/>
      <c r="T8" s="21"/>
      <c r="U8" s="21"/>
      <c r="V8" s="21"/>
      <c r="W8" s="22"/>
    </row>
    <row r="9" spans="2:23" x14ac:dyDescent="0.3">
      <c r="B9" s="20"/>
      <c r="C9" s="21"/>
      <c r="D9" s="21"/>
      <c r="E9" s="21"/>
      <c r="F9" s="21"/>
      <c r="G9" s="21"/>
      <c r="H9" s="21"/>
      <c r="I9" s="21"/>
      <c r="J9" s="21"/>
      <c r="K9" s="21"/>
      <c r="L9" s="21"/>
      <c r="M9" s="21"/>
      <c r="N9" s="21"/>
      <c r="O9" s="21"/>
      <c r="P9" s="21"/>
      <c r="Q9" s="21"/>
      <c r="R9" s="21"/>
      <c r="S9" s="21"/>
      <c r="T9" s="21"/>
      <c r="U9" s="21"/>
      <c r="V9" s="21"/>
      <c r="W9" s="22"/>
    </row>
    <row r="10" spans="2:23" x14ac:dyDescent="0.3">
      <c r="B10" s="20"/>
      <c r="C10" s="21"/>
      <c r="D10" s="21"/>
      <c r="E10" s="21"/>
      <c r="F10" s="21"/>
      <c r="G10" s="21"/>
      <c r="H10" s="21"/>
      <c r="I10" s="21"/>
      <c r="J10" s="21"/>
      <c r="K10" s="21"/>
      <c r="L10" s="21"/>
      <c r="M10" s="21"/>
      <c r="N10" s="21"/>
      <c r="O10" s="21"/>
      <c r="P10" s="21"/>
      <c r="Q10" s="21"/>
      <c r="R10" s="21"/>
      <c r="S10" s="21"/>
      <c r="T10" s="21"/>
      <c r="U10" s="21"/>
      <c r="V10" s="21"/>
      <c r="W10" s="22"/>
    </row>
    <row r="11" spans="2:23" x14ac:dyDescent="0.3">
      <c r="B11" s="20"/>
      <c r="C11" s="21"/>
      <c r="D11" s="21"/>
      <c r="E11" s="21"/>
      <c r="F11" s="21"/>
      <c r="G11" s="21"/>
      <c r="H11" s="21"/>
      <c r="I11" s="21"/>
      <c r="J11" s="21"/>
      <c r="K11" s="21"/>
      <c r="L11" s="21"/>
      <c r="M11" s="21"/>
      <c r="N11" s="21"/>
      <c r="O11" s="21"/>
      <c r="P11" s="21"/>
      <c r="Q11" s="21"/>
      <c r="R11" s="21"/>
      <c r="S11" s="21"/>
      <c r="T11" s="21"/>
      <c r="U11" s="21"/>
      <c r="V11" s="21"/>
      <c r="W11" s="22"/>
    </row>
    <row r="12" spans="2:23" x14ac:dyDescent="0.3">
      <c r="B12" s="20"/>
      <c r="C12" s="21"/>
      <c r="D12" s="21"/>
      <c r="E12" s="21"/>
      <c r="F12" s="21"/>
      <c r="G12" s="21"/>
      <c r="H12" s="21"/>
      <c r="I12" s="21"/>
      <c r="J12" s="21"/>
      <c r="K12" s="21"/>
      <c r="L12" s="21"/>
      <c r="M12" s="21"/>
      <c r="N12" s="21"/>
      <c r="O12" s="21"/>
      <c r="P12" s="21"/>
      <c r="Q12" s="21"/>
      <c r="R12" s="21"/>
      <c r="S12" s="21"/>
      <c r="T12" s="21"/>
      <c r="U12" s="21"/>
      <c r="V12" s="21"/>
      <c r="W12" s="22"/>
    </row>
    <row r="13" spans="2:23" x14ac:dyDescent="0.3">
      <c r="B13" s="20"/>
      <c r="C13" s="21"/>
      <c r="D13" s="21"/>
      <c r="E13" s="21"/>
      <c r="F13" s="21"/>
      <c r="G13" s="21"/>
      <c r="H13" s="21"/>
      <c r="I13" s="21"/>
      <c r="J13" s="21"/>
      <c r="K13" s="21"/>
      <c r="L13" s="21"/>
      <c r="M13" s="21"/>
      <c r="N13" s="21"/>
      <c r="O13" s="21"/>
      <c r="P13" s="21"/>
      <c r="Q13" s="21"/>
      <c r="R13" s="21"/>
      <c r="S13" s="21"/>
      <c r="T13" s="21"/>
      <c r="U13" s="21"/>
      <c r="V13" s="21"/>
      <c r="W13" s="22"/>
    </row>
    <row r="14" spans="2:23" x14ac:dyDescent="0.3">
      <c r="B14" s="20"/>
      <c r="C14" s="21"/>
      <c r="D14" s="21"/>
      <c r="E14" s="21"/>
      <c r="F14" s="21"/>
      <c r="G14" s="21"/>
      <c r="H14" s="21"/>
      <c r="I14" s="21"/>
      <c r="J14" s="21"/>
      <c r="K14" s="21"/>
      <c r="L14" s="21"/>
      <c r="M14" s="21"/>
      <c r="N14" s="21"/>
      <c r="O14" s="21"/>
      <c r="P14" s="21"/>
      <c r="Q14" s="21"/>
      <c r="R14" s="21"/>
      <c r="S14" s="21"/>
      <c r="T14" s="21"/>
      <c r="U14" s="21"/>
      <c r="V14" s="21"/>
      <c r="W14" s="22"/>
    </row>
    <row r="15" spans="2:23" x14ac:dyDescent="0.3">
      <c r="B15" s="20"/>
      <c r="C15" s="21"/>
      <c r="D15" s="21"/>
      <c r="E15" s="21"/>
      <c r="F15" s="21"/>
      <c r="G15" s="21"/>
      <c r="H15" s="21"/>
      <c r="I15" s="21"/>
      <c r="J15" s="21"/>
      <c r="K15" s="21"/>
      <c r="L15" s="21"/>
      <c r="M15" s="21"/>
      <c r="N15" s="21"/>
      <c r="O15" s="21"/>
      <c r="P15" s="21"/>
      <c r="Q15" s="21"/>
      <c r="R15" s="21"/>
      <c r="S15" s="21"/>
      <c r="T15" s="21"/>
      <c r="U15" s="21"/>
      <c r="V15" s="21"/>
      <c r="W15" s="22"/>
    </row>
    <row r="16" spans="2:23" x14ac:dyDescent="0.3">
      <c r="B16" s="20"/>
      <c r="C16" s="21"/>
      <c r="D16" s="21"/>
      <c r="E16" s="21"/>
      <c r="F16" s="21"/>
      <c r="G16" s="21"/>
      <c r="H16" s="21"/>
      <c r="I16" s="21"/>
      <c r="J16" s="21"/>
      <c r="K16" s="21"/>
      <c r="L16" s="21"/>
      <c r="M16" s="21"/>
      <c r="N16" s="21"/>
      <c r="O16" s="21"/>
      <c r="P16" s="21"/>
      <c r="Q16" s="21"/>
      <c r="R16" s="21"/>
      <c r="S16" s="21"/>
      <c r="T16" s="21"/>
      <c r="U16" s="21"/>
      <c r="V16" s="21"/>
      <c r="W16" s="22"/>
    </row>
    <row r="17" spans="2:23" x14ac:dyDescent="0.3">
      <c r="B17" s="20"/>
      <c r="C17" s="21"/>
      <c r="D17" s="21"/>
      <c r="E17" s="21"/>
      <c r="F17" s="21"/>
      <c r="G17" s="21"/>
      <c r="H17" s="21"/>
      <c r="I17" s="21"/>
      <c r="J17" s="21"/>
      <c r="K17" s="21"/>
      <c r="L17" s="21"/>
      <c r="M17" s="21"/>
      <c r="N17" s="21"/>
      <c r="O17" s="21"/>
      <c r="P17" s="21"/>
      <c r="Q17" s="21"/>
      <c r="R17" s="21"/>
      <c r="S17" s="21"/>
      <c r="T17" s="21"/>
      <c r="U17" s="21"/>
      <c r="V17" s="21"/>
      <c r="W17" s="22"/>
    </row>
    <row r="18" spans="2:23" x14ac:dyDescent="0.3">
      <c r="B18" s="20"/>
      <c r="C18" s="21"/>
      <c r="D18" s="21"/>
      <c r="E18" s="21"/>
      <c r="F18" s="21"/>
      <c r="G18" s="21"/>
      <c r="H18" s="21"/>
      <c r="I18" s="21"/>
      <c r="J18" s="21"/>
      <c r="K18" s="21"/>
      <c r="L18" s="21"/>
      <c r="M18" s="21"/>
      <c r="N18" s="21"/>
      <c r="O18" s="21"/>
      <c r="P18" s="21"/>
      <c r="Q18" s="21"/>
      <c r="R18" s="21"/>
      <c r="S18" s="21"/>
      <c r="T18" s="21"/>
      <c r="U18" s="21"/>
      <c r="V18" s="21"/>
      <c r="W18" s="22"/>
    </row>
    <row r="19" spans="2:23" x14ac:dyDescent="0.3">
      <c r="B19" s="20"/>
      <c r="C19" s="21"/>
      <c r="D19" s="21"/>
      <c r="E19" s="21"/>
      <c r="F19" s="21"/>
      <c r="G19" s="21"/>
      <c r="H19" s="21"/>
      <c r="I19" s="21"/>
      <c r="J19" s="21"/>
      <c r="K19" s="21"/>
      <c r="L19" s="21"/>
      <c r="M19" s="21"/>
      <c r="N19" s="21"/>
      <c r="O19" s="21"/>
      <c r="P19" s="21"/>
      <c r="Q19" s="21"/>
      <c r="R19" s="21"/>
      <c r="S19" s="21"/>
      <c r="T19" s="21"/>
      <c r="U19" s="21"/>
      <c r="V19" s="21"/>
      <c r="W19" s="22"/>
    </row>
    <row r="20" spans="2:23" x14ac:dyDescent="0.3">
      <c r="B20" s="20"/>
      <c r="C20" s="21"/>
      <c r="D20" s="21"/>
      <c r="E20" s="21"/>
      <c r="F20" s="21"/>
      <c r="G20" s="21"/>
      <c r="H20" s="21"/>
      <c r="I20" s="21"/>
      <c r="J20" s="21"/>
      <c r="K20" s="21"/>
      <c r="L20" s="21"/>
      <c r="M20" s="21"/>
      <c r="N20" s="21"/>
      <c r="O20" s="21"/>
      <c r="P20" s="21"/>
      <c r="Q20" s="21"/>
      <c r="R20" s="21"/>
      <c r="S20" s="21"/>
      <c r="T20" s="21"/>
      <c r="U20" s="21"/>
      <c r="V20" s="21"/>
      <c r="W20" s="22"/>
    </row>
    <row r="21" spans="2:23" x14ac:dyDescent="0.3">
      <c r="B21" s="20"/>
      <c r="C21" s="21"/>
      <c r="D21" s="21"/>
      <c r="E21" s="21"/>
      <c r="F21" s="21"/>
      <c r="G21" s="21"/>
      <c r="H21" s="21"/>
      <c r="I21" s="21"/>
      <c r="J21" s="21"/>
      <c r="K21" s="21"/>
      <c r="L21" s="21"/>
      <c r="M21" s="21"/>
      <c r="N21" s="21"/>
      <c r="O21" s="21"/>
      <c r="P21" s="21"/>
      <c r="Q21" s="21"/>
      <c r="R21" s="21"/>
      <c r="S21" s="21"/>
      <c r="T21" s="21"/>
      <c r="U21" s="21"/>
      <c r="V21" s="21"/>
      <c r="W21" s="22"/>
    </row>
    <row r="22" spans="2:23" x14ac:dyDescent="0.3">
      <c r="B22" s="20"/>
      <c r="C22" s="21"/>
      <c r="D22" s="21"/>
      <c r="E22" s="21"/>
      <c r="F22" s="21"/>
      <c r="G22" s="21"/>
      <c r="H22" s="21"/>
      <c r="I22" s="21"/>
      <c r="J22" s="21"/>
      <c r="K22" s="21"/>
      <c r="L22" s="21"/>
      <c r="M22" s="21"/>
      <c r="N22" s="21"/>
      <c r="O22" s="21"/>
      <c r="P22" s="21"/>
      <c r="Q22" s="21"/>
      <c r="R22" s="21"/>
      <c r="S22" s="21"/>
      <c r="T22" s="21"/>
      <c r="U22" s="21"/>
      <c r="V22" s="21"/>
      <c r="W22" s="22"/>
    </row>
    <row r="23" spans="2:23" x14ac:dyDescent="0.3">
      <c r="B23" s="20"/>
      <c r="C23" s="21"/>
      <c r="D23" s="21"/>
      <c r="E23" s="21"/>
      <c r="F23" s="21"/>
      <c r="G23" s="21"/>
      <c r="H23" s="21"/>
      <c r="I23" s="21"/>
      <c r="J23" s="21"/>
      <c r="K23" s="21"/>
      <c r="L23" s="21"/>
      <c r="M23" s="21"/>
      <c r="N23" s="21"/>
      <c r="O23" s="21"/>
      <c r="P23" s="21"/>
      <c r="Q23" s="21"/>
      <c r="R23" s="21"/>
      <c r="S23" s="21"/>
      <c r="T23" s="21"/>
      <c r="U23" s="21"/>
      <c r="V23" s="21"/>
      <c r="W23" s="22"/>
    </row>
    <row r="24" spans="2:23" x14ac:dyDescent="0.3">
      <c r="B24" s="20"/>
      <c r="C24" s="21"/>
      <c r="D24" s="21"/>
      <c r="E24" s="21"/>
      <c r="F24" s="21"/>
      <c r="G24" s="21"/>
      <c r="H24" s="21"/>
      <c r="I24" s="21"/>
      <c r="J24" s="21"/>
      <c r="K24" s="21"/>
      <c r="L24" s="21"/>
      <c r="M24" s="21"/>
      <c r="N24" s="21"/>
      <c r="O24" s="21"/>
      <c r="P24" s="21"/>
      <c r="Q24" s="21"/>
      <c r="R24" s="21"/>
      <c r="S24" s="21"/>
      <c r="T24" s="21"/>
      <c r="U24" s="21"/>
      <c r="V24" s="21"/>
      <c r="W24" s="22"/>
    </row>
    <row r="25" spans="2:23" x14ac:dyDescent="0.3">
      <c r="B25" s="20"/>
      <c r="C25" s="21"/>
      <c r="D25" s="21"/>
      <c r="E25" s="21"/>
      <c r="F25" s="21"/>
      <c r="G25" s="21"/>
      <c r="H25" s="21"/>
      <c r="I25" s="21"/>
      <c r="J25" s="21"/>
      <c r="K25" s="21"/>
      <c r="L25" s="21"/>
      <c r="M25" s="21"/>
      <c r="N25" s="21"/>
      <c r="O25" s="21"/>
      <c r="P25" s="21"/>
      <c r="Q25" s="21"/>
      <c r="R25" s="21"/>
      <c r="S25" s="21"/>
      <c r="T25" s="21"/>
      <c r="U25" s="21"/>
      <c r="V25" s="21"/>
      <c r="W25" s="22"/>
    </row>
    <row r="26" spans="2:23" x14ac:dyDescent="0.3">
      <c r="B26" s="20"/>
      <c r="C26" s="21"/>
      <c r="D26" s="21"/>
      <c r="E26" s="21"/>
      <c r="F26" s="21"/>
      <c r="G26" s="21"/>
      <c r="H26" s="21"/>
      <c r="I26" s="21"/>
      <c r="J26" s="21"/>
      <c r="K26" s="21"/>
      <c r="L26" s="21"/>
      <c r="M26" s="21"/>
      <c r="N26" s="21"/>
      <c r="O26" s="21"/>
      <c r="P26" s="21"/>
      <c r="Q26" s="21"/>
      <c r="R26" s="21"/>
      <c r="S26" s="21"/>
      <c r="T26" s="21"/>
      <c r="U26" s="21"/>
      <c r="V26" s="21"/>
      <c r="W26" s="22"/>
    </row>
    <row r="27" spans="2:23" x14ac:dyDescent="0.3">
      <c r="B27" s="20"/>
      <c r="C27" s="21"/>
      <c r="D27" s="21"/>
      <c r="E27" s="21"/>
      <c r="F27" s="21"/>
      <c r="G27" s="21"/>
      <c r="H27" s="21"/>
      <c r="I27" s="21"/>
      <c r="J27" s="21"/>
      <c r="K27" s="21"/>
      <c r="L27" s="21"/>
      <c r="M27" s="21"/>
      <c r="N27" s="21"/>
      <c r="O27" s="21"/>
      <c r="P27" s="21"/>
      <c r="Q27" s="21"/>
      <c r="R27" s="21"/>
      <c r="S27" s="21"/>
      <c r="T27" s="21"/>
      <c r="U27" s="21"/>
      <c r="V27" s="21"/>
      <c r="W27" s="22"/>
    </row>
    <row r="28" spans="2:23" x14ac:dyDescent="0.3">
      <c r="B28" s="20"/>
      <c r="C28" s="21"/>
      <c r="D28" s="21"/>
      <c r="E28" s="21"/>
      <c r="F28" s="21"/>
      <c r="G28" s="21"/>
      <c r="H28" s="21"/>
      <c r="I28" s="21"/>
      <c r="J28" s="21"/>
      <c r="K28" s="21"/>
      <c r="L28" s="21"/>
      <c r="M28" s="21"/>
      <c r="N28" s="21"/>
      <c r="O28" s="21"/>
      <c r="P28" s="21"/>
      <c r="Q28" s="21"/>
      <c r="R28" s="21"/>
      <c r="S28" s="21"/>
      <c r="T28" s="21"/>
      <c r="U28" s="21"/>
      <c r="V28" s="21"/>
      <c r="W28" s="22"/>
    </row>
    <row r="29" spans="2:23" x14ac:dyDescent="0.3">
      <c r="B29" s="20"/>
      <c r="C29" s="21"/>
      <c r="D29" s="21"/>
      <c r="E29" s="21"/>
      <c r="F29" s="21"/>
      <c r="G29" s="21"/>
      <c r="H29" s="21"/>
      <c r="I29" s="21"/>
      <c r="J29" s="21"/>
      <c r="K29" s="21"/>
      <c r="L29" s="21"/>
      <c r="M29" s="21"/>
      <c r="N29" s="21"/>
      <c r="O29" s="21"/>
      <c r="P29" s="21"/>
      <c r="Q29" s="21"/>
      <c r="R29" s="21"/>
      <c r="S29" s="21"/>
      <c r="T29" s="21"/>
      <c r="U29" s="21"/>
      <c r="V29" s="21"/>
      <c r="W29" s="22"/>
    </row>
    <row r="30" spans="2:23" x14ac:dyDescent="0.3">
      <c r="B30" s="20"/>
      <c r="C30" s="21"/>
      <c r="D30" s="21"/>
      <c r="E30" s="21"/>
      <c r="F30" s="21"/>
      <c r="G30" s="21"/>
      <c r="H30" s="21"/>
      <c r="I30" s="21"/>
      <c r="J30" s="21"/>
      <c r="K30" s="21"/>
      <c r="L30" s="21"/>
      <c r="M30" s="21"/>
      <c r="N30" s="21"/>
      <c r="O30" s="21"/>
      <c r="P30" s="21"/>
      <c r="Q30" s="21"/>
      <c r="R30" s="21"/>
      <c r="S30" s="21"/>
      <c r="T30" s="21"/>
      <c r="U30" s="21"/>
      <c r="V30" s="21"/>
      <c r="W30" s="22"/>
    </row>
    <row r="31" spans="2:23" x14ac:dyDescent="0.3">
      <c r="B31" s="20"/>
      <c r="C31" s="21"/>
      <c r="D31" s="21"/>
      <c r="E31" s="21"/>
      <c r="F31" s="21"/>
      <c r="G31" s="21"/>
      <c r="H31" s="21"/>
      <c r="I31" s="21"/>
      <c r="J31" s="21"/>
      <c r="K31" s="21"/>
      <c r="L31" s="21"/>
      <c r="M31" s="21"/>
      <c r="N31" s="21"/>
      <c r="O31" s="21"/>
      <c r="P31" s="21"/>
      <c r="Q31" s="21"/>
      <c r="R31" s="21"/>
      <c r="S31" s="21"/>
      <c r="T31" s="21"/>
      <c r="U31" s="21"/>
      <c r="V31" s="21"/>
      <c r="W31" s="22"/>
    </row>
    <row r="32" spans="2:23" x14ac:dyDescent="0.3">
      <c r="B32" s="20"/>
      <c r="C32" s="21"/>
      <c r="D32" s="21"/>
      <c r="E32" s="21"/>
      <c r="F32" s="21"/>
      <c r="G32" s="21"/>
      <c r="H32" s="21"/>
      <c r="I32" s="21"/>
      <c r="J32" s="21"/>
      <c r="K32" s="21"/>
      <c r="L32" s="21"/>
      <c r="M32" s="21"/>
      <c r="N32" s="21"/>
      <c r="O32" s="21"/>
      <c r="P32" s="21"/>
      <c r="Q32" s="21"/>
      <c r="R32" s="21"/>
      <c r="S32" s="21"/>
      <c r="T32" s="21"/>
      <c r="U32" s="21"/>
      <c r="V32" s="21"/>
      <c r="W32" s="22"/>
    </row>
    <row r="33" spans="2:23" x14ac:dyDescent="0.3">
      <c r="B33" s="20"/>
      <c r="C33" s="21"/>
      <c r="D33" s="21"/>
      <c r="E33" s="21"/>
      <c r="F33" s="21"/>
      <c r="G33" s="21"/>
      <c r="H33" s="21"/>
      <c r="I33" s="21"/>
      <c r="J33" s="21"/>
      <c r="K33" s="21"/>
      <c r="L33" s="21"/>
      <c r="M33" s="21"/>
      <c r="N33" s="21"/>
      <c r="O33" s="21"/>
      <c r="P33" s="21"/>
      <c r="Q33" s="21"/>
      <c r="R33" s="21"/>
      <c r="S33" s="21"/>
      <c r="T33" s="21"/>
      <c r="U33" s="21"/>
      <c r="V33" s="21"/>
      <c r="W33" s="22"/>
    </row>
    <row r="34" spans="2:23" x14ac:dyDescent="0.3">
      <c r="B34" s="20"/>
      <c r="C34" s="21"/>
      <c r="D34" s="21"/>
      <c r="E34" s="21"/>
      <c r="F34" s="21"/>
      <c r="G34" s="21"/>
      <c r="H34" s="21"/>
      <c r="I34" s="21"/>
      <c r="J34" s="21"/>
      <c r="K34" s="21"/>
      <c r="L34" s="21"/>
      <c r="M34" s="21"/>
      <c r="N34" s="21"/>
      <c r="O34" s="21"/>
      <c r="P34" s="21"/>
      <c r="Q34" s="21"/>
      <c r="R34" s="21"/>
      <c r="S34" s="21"/>
      <c r="T34" s="21"/>
      <c r="U34" s="21"/>
      <c r="V34" s="21"/>
      <c r="W34" s="22"/>
    </row>
    <row r="35" spans="2:23" x14ac:dyDescent="0.3">
      <c r="B35" s="20"/>
      <c r="C35" s="21"/>
      <c r="D35" s="21"/>
      <c r="E35" s="21"/>
      <c r="F35" s="21"/>
      <c r="G35" s="21"/>
      <c r="H35" s="21"/>
      <c r="I35" s="21"/>
      <c r="J35" s="21"/>
      <c r="K35" s="21"/>
      <c r="L35" s="21"/>
      <c r="M35" s="21"/>
      <c r="N35" s="21"/>
      <c r="O35" s="21"/>
      <c r="P35" s="21"/>
      <c r="Q35" s="21"/>
      <c r="R35" s="21"/>
      <c r="S35" s="21"/>
      <c r="T35" s="21"/>
      <c r="U35" s="21"/>
      <c r="V35" s="21"/>
      <c r="W35" s="22"/>
    </row>
    <row r="36" spans="2:23" x14ac:dyDescent="0.3">
      <c r="B36" s="20"/>
      <c r="C36" s="21"/>
      <c r="D36" s="21"/>
      <c r="E36" s="21"/>
      <c r="F36" s="21"/>
      <c r="G36" s="21"/>
      <c r="H36" s="21"/>
      <c r="I36" s="21"/>
      <c r="J36" s="21"/>
      <c r="K36" s="21"/>
      <c r="L36" s="21"/>
      <c r="M36" s="21"/>
      <c r="N36" s="21"/>
      <c r="O36" s="21"/>
      <c r="P36" s="21"/>
      <c r="Q36" s="21"/>
      <c r="R36" s="21"/>
      <c r="S36" s="21"/>
      <c r="T36" s="21"/>
      <c r="U36" s="21"/>
      <c r="V36" s="21"/>
      <c r="W36" s="22"/>
    </row>
    <row r="37" spans="2:23" ht="15" thickBot="1" x14ac:dyDescent="0.35">
      <c r="B37" s="25"/>
      <c r="C37" s="26"/>
      <c r="D37" s="26"/>
      <c r="E37" s="26"/>
      <c r="F37" s="26"/>
      <c r="G37" s="26"/>
      <c r="H37" s="26"/>
      <c r="I37" s="26"/>
      <c r="J37" s="26"/>
      <c r="K37" s="26"/>
      <c r="L37" s="26"/>
      <c r="M37" s="26"/>
      <c r="N37" s="26"/>
      <c r="O37" s="26"/>
      <c r="P37" s="26"/>
      <c r="Q37" s="26"/>
      <c r="R37" s="26"/>
      <c r="S37" s="26"/>
      <c r="T37" s="26"/>
      <c r="U37" s="26"/>
      <c r="V37" s="26"/>
      <c r="W37" s="27"/>
    </row>
  </sheetData>
  <mergeCells count="1">
    <mergeCell ref="E3:R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Sheet1</vt:lpstr>
      <vt:lpstr>Clean Data</vt:lpstr>
      <vt:lpstr>MetaData</vt:lpstr>
      <vt:lpstr>Analysis</vt:lpstr>
      <vt:lpstr>Dashboard</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Windows User</cp:lastModifiedBy>
  <dcterms:created xsi:type="dcterms:W3CDTF">2007-08-23T14:56:14Z</dcterms:created>
  <dcterms:modified xsi:type="dcterms:W3CDTF">2022-10-14T21:41:46Z</dcterms:modified>
</cp:coreProperties>
</file>