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OSHAN Planning\LOADING TO BE UPLOADED ON WEBSITE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Print_Area" localSheetId="0">Sheet1!$A$1:$F$5</definedName>
  </definedNames>
  <calcPr calcId="162913"/>
</workbook>
</file>

<file path=xl/calcChain.xml><?xml version="1.0" encoding="utf-8"?>
<calcChain xmlns="http://schemas.openxmlformats.org/spreadsheetml/2006/main">
  <c r="E108" i="1" l="1"/>
  <c r="D108" i="1"/>
  <c r="E107" i="1"/>
  <c r="D107" i="1"/>
  <c r="E38" i="1" l="1"/>
  <c r="D38" i="1"/>
  <c r="E37" i="1"/>
  <c r="D37" i="1"/>
  <c r="E36" i="1"/>
  <c r="D36" i="1"/>
  <c r="E35" i="1"/>
  <c r="D35" i="1"/>
  <c r="D34" i="1"/>
  <c r="E33" i="1"/>
  <c r="D33" i="1"/>
  <c r="E32" i="1"/>
  <c r="D32" i="1"/>
</calcChain>
</file>

<file path=xl/sharedStrings.xml><?xml version="1.0" encoding="utf-8"?>
<sst xmlns="http://schemas.openxmlformats.org/spreadsheetml/2006/main" count="222" uniqueCount="186">
  <si>
    <t>Sr. No.</t>
  </si>
  <si>
    <t>Name and configuration of Substation</t>
  </si>
  <si>
    <t>No of Power Transformers and Capacity</t>
  </si>
  <si>
    <t>Peak</t>
  </si>
  <si>
    <t>Off Peak</t>
  </si>
  <si>
    <t>LOADINGS OF POWER TRANSFORMERS FOR THE MONTH OF MAY 2021</t>
  </si>
  <si>
    <t>33/11KV Corlim Substation</t>
  </si>
  <si>
    <t>6.3 MVA</t>
  </si>
  <si>
    <t>10 MVA</t>
  </si>
  <si>
    <t>33/11 KV Altinho sub-station</t>
  </si>
  <si>
    <t xml:space="preserve">6.3 MVA </t>
  </si>
  <si>
    <t>8 MVA</t>
  </si>
  <si>
    <t>33/11 KV EDC sub-station</t>
  </si>
  <si>
    <t>33/11 KV Campal sub-station</t>
  </si>
  <si>
    <t>20 MVA</t>
  </si>
  <si>
    <t>33/11 KV Bambolim s/s</t>
  </si>
  <si>
    <t>1 x 6.3 MVA</t>
  </si>
  <si>
    <t>1 x 10 MVA</t>
  </si>
  <si>
    <t>33/11 KV Pilar s/s</t>
  </si>
  <si>
    <t xml:space="preserve">Nagali Hill S/s 33/11KV </t>
  </si>
  <si>
    <t>10MVA</t>
  </si>
  <si>
    <t xml:space="preserve">NIO S/S 33/11KV </t>
  </si>
  <si>
    <t>200/110/33 KV PONDA Sub - Station</t>
  </si>
  <si>
    <t>100 MVA I</t>
  </si>
  <si>
    <t>100 MVA II</t>
  </si>
  <si>
    <t>100 MVA III</t>
  </si>
  <si>
    <t>50 MVA</t>
  </si>
  <si>
    <t>40 MVA I</t>
  </si>
  <si>
    <t>40 MVA II</t>
  </si>
  <si>
    <t>30 MVA I</t>
  </si>
  <si>
    <t>30 MVA II (33/11 KV)</t>
  </si>
  <si>
    <t>6.3 MVA(33/11KV)</t>
  </si>
  <si>
    <t>33/11KV Bicholim Substation</t>
  </si>
  <si>
    <t>TR-1, 6.3 MVA</t>
  </si>
  <si>
    <t>TR-2, 6.3 MVA</t>
  </si>
  <si>
    <t>TR-3, 6.3 MVA</t>
  </si>
  <si>
    <t>33/11 KV Sankhali Sub-Station</t>
  </si>
  <si>
    <t>TR-1- 10 MVA</t>
  </si>
  <si>
    <t>33/11 KVPale Sub-Station</t>
  </si>
  <si>
    <t>TR-1 - 6.3 MVA</t>
  </si>
  <si>
    <t>33/11KV Valpoi substation</t>
  </si>
  <si>
    <t>33/11 KV Mapusa Substation</t>
  </si>
  <si>
    <t>Pr. Tr. I …..6.3 MVA</t>
  </si>
  <si>
    <t>Pr. Tr. II…..10 MVA</t>
  </si>
  <si>
    <t>Pr. Tr. III…..10 MVA</t>
  </si>
  <si>
    <t>Pr. Tr. IV…..8 MVA</t>
  </si>
  <si>
    <t>33/11KV Porvorim Station</t>
  </si>
  <si>
    <t>1*6.3 MVA PTR-I</t>
  </si>
  <si>
    <t>1*6.3/8 MVA PTR-II</t>
  </si>
  <si>
    <t>2*10 MVA PTR-II</t>
  </si>
  <si>
    <t>1x6.3MVA, 1x 6.3/8 MVA, 1x10 MVA,  Nagoa, Sub-Station</t>
  </si>
  <si>
    <t>Transformer I, 6.3/8MVA</t>
  </si>
  <si>
    <t>Transformer II, 6.3 MVA</t>
  </si>
  <si>
    <t>Transformer III, 10 MVA</t>
  </si>
  <si>
    <t>CANDOLIM SUBSTATION 33/11KV</t>
  </si>
  <si>
    <t>6.3MVA</t>
  </si>
  <si>
    <t>6.3/8MVA</t>
  </si>
  <si>
    <t>SALIGAO SUBSTATION 33/11KV</t>
  </si>
  <si>
    <t>DIVISION-I,PANAJI</t>
  </si>
  <si>
    <t>DIVISION-III,PONDA</t>
  </si>
  <si>
    <t>DIVISION-V,BICHOLIM</t>
  </si>
  <si>
    <t>DIVISION-VI,MAPUSA</t>
  </si>
  <si>
    <t>2x10MVA 33/11kv Pontemol curchorem</t>
  </si>
  <si>
    <t xml:space="preserve">Power Transformer 1-10MVA
</t>
  </si>
  <si>
    <t>Power Transformer 2-10MVA</t>
  </si>
  <si>
    <t>33/11KV Quinamol substation</t>
  </si>
  <si>
    <t>1no (3.15MVA)</t>
  </si>
  <si>
    <t>33/11KV Xelpem Substation</t>
  </si>
  <si>
    <t xml:space="preserve">1 X 6.3MVA </t>
  </si>
  <si>
    <t>33/11KV Waddem Substation</t>
  </si>
  <si>
    <t xml:space="preserve">1 X 3.15MVA </t>
  </si>
  <si>
    <t>33/11KV Shigao Substation</t>
  </si>
  <si>
    <t>1 X 6.3 MVA</t>
  </si>
  <si>
    <t>DIVISION-VII,CURCHOREM</t>
  </si>
  <si>
    <t>TIVIM SUBSTATION 220/110/33/11 KV</t>
  </si>
  <si>
    <t>100 MVA Transformer I</t>
  </si>
  <si>
    <t>100 MVA Transformer II</t>
  </si>
  <si>
    <t>100 MVA Transformer III</t>
  </si>
  <si>
    <t>50 MVA Transformer I</t>
  </si>
  <si>
    <t>50 MVA Transformer II</t>
  </si>
  <si>
    <t>40 MVA Transformer III</t>
  </si>
  <si>
    <t>50 MVA Transformer IV</t>
  </si>
  <si>
    <t>10 MVA Transformer I</t>
  </si>
  <si>
    <t>10 MVA Transformer II</t>
  </si>
  <si>
    <t>DIVISION-IX,TIVIM</t>
  </si>
  <si>
    <t>220/33/11 KV Amona Substation</t>
  </si>
  <si>
    <t>220/33, 50 MVA Transformer I</t>
  </si>
  <si>
    <t>220/33, 50 MVA Transformer II</t>
  </si>
  <si>
    <t>33/11 KV, 6.3 MVA Transformer</t>
  </si>
  <si>
    <t>33/11 KV Colony</t>
  </si>
  <si>
    <t>6.3 MVA TR-I</t>
  </si>
  <si>
    <t>10 MVA TR- II</t>
  </si>
  <si>
    <t>11 KV Control room Curti Ponda Goa</t>
  </si>
  <si>
    <t>30MVA TR - I</t>
  </si>
  <si>
    <t>6.3 TR - II</t>
  </si>
  <si>
    <t>DIVISION-X,PONDA</t>
  </si>
  <si>
    <t>33/11KV Dharbandora</t>
  </si>
  <si>
    <t>1x6.3MVA</t>
  </si>
  <si>
    <t>33/11KV Bethora</t>
  </si>
  <si>
    <t>33/11KV Shiroda</t>
  </si>
  <si>
    <t>Kundai ss</t>
  </si>
  <si>
    <t>Madkai ss</t>
  </si>
  <si>
    <t>Transformer  6.3 MVA</t>
  </si>
  <si>
    <t xml:space="preserve"> 10MVA-I</t>
  </si>
  <si>
    <t>10MVA-II</t>
  </si>
  <si>
    <t>33/ 11 KV Harbour Sub-Station</t>
  </si>
  <si>
    <t xml:space="preserve">Power transformer-I    6.3 MVA </t>
  </si>
  <si>
    <t xml:space="preserve">Power transformer-II   6.3 MVA </t>
  </si>
  <si>
    <t>33/11KV Kadamba Sub - Station</t>
  </si>
  <si>
    <t xml:space="preserve">Power transformer-II ,  6.3 MVA </t>
  </si>
  <si>
    <t xml:space="preserve">Power transformer-III   6.3 MVA </t>
  </si>
  <si>
    <t>33/11KV  Sancoale Sub - Station</t>
  </si>
  <si>
    <t>(6.3 MVA)PRT-1</t>
  </si>
  <si>
    <t>(6.3 MVA)PRT-2</t>
  </si>
  <si>
    <t>(6.3 MVA)PRT-3</t>
  </si>
  <si>
    <t>(6.3 MVA)PRT-4</t>
  </si>
  <si>
    <t>33/11 KV,2X6.3 MVA, open switch yard with 02 Bus</t>
  </si>
  <si>
    <t xml:space="preserve">Power transformer-I   </t>
  </si>
  <si>
    <t>Power transformer-II</t>
  </si>
  <si>
    <t>DIVISION-XI,VASCO</t>
  </si>
  <si>
    <t xml:space="preserve">220/110/33/11 kv Xeldem(EHV) Substation </t>
  </si>
  <si>
    <t>100 MVA Bharat Bijlee(220/110 kv)</t>
  </si>
  <si>
    <t>100  MVA CGL</t>
  </si>
  <si>
    <t>DIVISION-XII,XELDEM</t>
  </si>
  <si>
    <t xml:space="preserve"> 4X 40 MVA, 110/33 KV Kadamba Substation</t>
  </si>
  <si>
    <t>40 MVA Transformer I</t>
  </si>
  <si>
    <t>40 MVA Transformer II</t>
  </si>
  <si>
    <t>40 MVA Transformer IV</t>
  </si>
  <si>
    <t>DIVISION-XIII,KADAMBA</t>
  </si>
  <si>
    <t>DIVISION-XIV,VERNA</t>
  </si>
  <si>
    <t>33/11kv Majorda Substation</t>
  </si>
  <si>
    <t>1nos  10MVA</t>
  </si>
  <si>
    <t>1nos  6.3MVA</t>
  </si>
  <si>
    <t>110/33/11KV( EHV), Verna Substation</t>
  </si>
  <si>
    <t>110/33KV 50MVA</t>
  </si>
  <si>
    <t>110/33KV 40MVA-I</t>
  </si>
  <si>
    <t>110/33KV 40MVA-II</t>
  </si>
  <si>
    <t>33/11KV 10MVA-I</t>
  </si>
  <si>
    <t>33/11KV 10MVA-II</t>
  </si>
  <si>
    <t>33/11KV 8 MVA</t>
  </si>
  <si>
    <t>33/11KV 6.3MVA</t>
  </si>
  <si>
    <t>Carmona Sub Station</t>
  </si>
  <si>
    <t>01 X 6.3MVA</t>
  </si>
  <si>
    <t>80-85</t>
  </si>
  <si>
    <t>DIVISION-XVI,MARGAO</t>
  </si>
  <si>
    <t xml:space="preserve">     6.3 MVA-I</t>
  </si>
  <si>
    <t xml:space="preserve">     6.3 MVA-II</t>
  </si>
  <si>
    <t xml:space="preserve">   10 MVA-III</t>
  </si>
  <si>
    <t xml:space="preserve">       6.3 MVA</t>
  </si>
  <si>
    <t xml:space="preserve">        6.3 MVA-I</t>
  </si>
  <si>
    <t xml:space="preserve">      6.3 MVA-II</t>
  </si>
  <si>
    <t xml:space="preserve">      6.3 MVA</t>
  </si>
  <si>
    <t xml:space="preserve">    10 MVA</t>
  </si>
  <si>
    <t xml:space="preserve">Velim Sub Station       </t>
  </si>
  <si>
    <t>Benaulim Sub Station</t>
  </si>
  <si>
    <t>Canacona Sub Station</t>
  </si>
  <si>
    <t>Poinguinim Sub Station</t>
  </si>
  <si>
    <t>Cuncolim Sub Station</t>
  </si>
  <si>
    <t>33/11 KV Pernem  S/s</t>
  </si>
  <si>
    <t>33/11KV Pernem S/s</t>
  </si>
  <si>
    <t>33/11 KV Nachinola. S/s</t>
  </si>
  <si>
    <t xml:space="preserve">6.3/8 MVA </t>
  </si>
  <si>
    <t>33/11 KV Nachinola S/s</t>
  </si>
  <si>
    <t>33/11 KV Anjuna.s/s</t>
  </si>
  <si>
    <t>33/11 KV Tuem S/s</t>
  </si>
  <si>
    <t>DIVISION-XVII,MAPUSA</t>
  </si>
  <si>
    <t>33/11KV Monte SS</t>
  </si>
  <si>
    <t xml:space="preserve">TR-1, 6.3 MVA </t>
  </si>
  <si>
    <t>TR-II, 6.3 MVA</t>
  </si>
  <si>
    <t>TR-III,10MVA</t>
  </si>
  <si>
    <t>33/11KV Aquem SS</t>
  </si>
  <si>
    <t>TR-I, 10 MVA</t>
  </si>
  <si>
    <t>TR-II, 10 MVA</t>
  </si>
  <si>
    <t>TR-III, 6.3MVA</t>
  </si>
  <si>
    <t>33/11KV Fatorda SS</t>
  </si>
  <si>
    <t>TR-I, 6.3 MVA</t>
  </si>
  <si>
    <t>TR-II, 6.3MVA</t>
  </si>
  <si>
    <t>TR-III, 10MVA</t>
  </si>
  <si>
    <t>33/11KV Nessai SS</t>
  </si>
  <si>
    <t>TR-I, 6.3MVA</t>
  </si>
  <si>
    <t>33/11KV KRC SS</t>
  </si>
  <si>
    <t>TR1, 10MVA</t>
  </si>
  <si>
    <t>33/11KV Raia SS</t>
  </si>
  <si>
    <t>DIVISION-IV,MARGAO</t>
  </si>
  <si>
    <t>Loading of Power Transformer(Amps)</t>
  </si>
  <si>
    <t xml:space="preserve"> 33   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</si>
</sst>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/>
    </xf>
    <xf numFmtId="0" fontId="1" fillId="0" borderId="17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2" fontId="1" fillId="0" borderId="1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3"/>
  <sheetViews>
    <sheetView tabSelected="1" topLeftCell="A130" zoomScaleNormal="100" zoomScaleSheetLayoutView="98" workbookViewId="0">
      <selection activeCell="E4" sqref="E4"/>
    </sheetView>
  </sheetViews>
  <sheetFormatPr defaultRowHeight="15.75" x14ac:dyDescent="0.25"/>
  <cols>
    <col min="1" max="1" width="9.140625" style="9"/>
    <col min="2" max="2" width="36" style="14" customWidth="1"/>
    <col min="3" max="3" width="25.28515625" style="14" customWidth="1"/>
    <col min="4" max="4" width="38.85546875" style="14" customWidth="1"/>
    <col min="5" max="5" width="38.42578125" style="14" customWidth="1"/>
    <col min="6" max="6" width="6.5703125" style="9" customWidth="1"/>
    <col min="7" max="7" width="9.42578125" style="9" customWidth="1"/>
    <col min="8" max="8" width="24.85546875" style="9" customWidth="1"/>
    <col min="9" max="16384" width="9.140625" style="9"/>
  </cols>
  <sheetData>
    <row r="2" spans="1:5" x14ac:dyDescent="0.25">
      <c r="A2" s="48" t="s">
        <v>5</v>
      </c>
      <c r="B2" s="48"/>
      <c r="C2" s="48"/>
      <c r="D2" s="48"/>
      <c r="E2" s="48"/>
    </row>
    <row r="3" spans="1:5" ht="56.25" customHeight="1" x14ac:dyDescent="0.25">
      <c r="A3" s="49" t="s">
        <v>0</v>
      </c>
      <c r="B3" s="49" t="s">
        <v>1</v>
      </c>
      <c r="C3" s="49" t="s">
        <v>2</v>
      </c>
      <c r="D3" s="49" t="s">
        <v>184</v>
      </c>
      <c r="E3" s="49"/>
    </row>
    <row r="4" spans="1:5" x14ac:dyDescent="0.25">
      <c r="A4" s="49"/>
      <c r="B4" s="49"/>
      <c r="C4" s="49"/>
      <c r="D4" s="10" t="s">
        <v>3</v>
      </c>
      <c r="E4" s="10" t="s">
        <v>4</v>
      </c>
    </row>
    <row r="5" spans="1:5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</row>
    <row r="6" spans="1:5" x14ac:dyDescent="0.25">
      <c r="A6" s="11"/>
      <c r="B6" s="11"/>
      <c r="C6" s="11"/>
      <c r="D6" s="18"/>
      <c r="E6" s="10"/>
    </row>
    <row r="7" spans="1:5" x14ac:dyDescent="0.25">
      <c r="A7" s="7"/>
      <c r="B7" s="1"/>
      <c r="C7" s="29" t="s">
        <v>58</v>
      </c>
      <c r="D7" s="17"/>
      <c r="E7" s="1"/>
    </row>
    <row r="8" spans="1:5" x14ac:dyDescent="0.25">
      <c r="A8" s="50"/>
      <c r="B8" s="41" t="s">
        <v>6</v>
      </c>
      <c r="C8" s="32" t="s">
        <v>7</v>
      </c>
      <c r="D8" s="12">
        <v>30</v>
      </c>
      <c r="E8" s="32">
        <v>19</v>
      </c>
    </row>
    <row r="9" spans="1:5" x14ac:dyDescent="0.25">
      <c r="A9" s="52"/>
      <c r="B9" s="42"/>
      <c r="C9" s="32" t="s">
        <v>7</v>
      </c>
      <c r="D9" s="12">
        <v>63</v>
      </c>
      <c r="E9" s="32">
        <v>40</v>
      </c>
    </row>
    <row r="10" spans="1:5" x14ac:dyDescent="0.25">
      <c r="A10" s="51"/>
      <c r="B10" s="43"/>
      <c r="C10" s="32" t="s">
        <v>8</v>
      </c>
      <c r="D10" s="12">
        <v>138</v>
      </c>
      <c r="E10" s="32">
        <v>118</v>
      </c>
    </row>
    <row r="11" spans="1:5" x14ac:dyDescent="0.25">
      <c r="A11" s="30"/>
      <c r="B11" s="32"/>
      <c r="C11" s="32"/>
      <c r="D11" s="12"/>
      <c r="E11" s="32"/>
    </row>
    <row r="12" spans="1:5" x14ac:dyDescent="0.25">
      <c r="A12" s="50"/>
      <c r="B12" s="41" t="s">
        <v>9</v>
      </c>
      <c r="C12" s="32" t="s">
        <v>10</v>
      </c>
      <c r="D12" s="12">
        <v>157</v>
      </c>
      <c r="E12" s="32">
        <v>94</v>
      </c>
    </row>
    <row r="13" spans="1:5" x14ac:dyDescent="0.25">
      <c r="A13" s="52"/>
      <c r="B13" s="42"/>
      <c r="C13" s="32" t="s">
        <v>10</v>
      </c>
      <c r="D13" s="12">
        <v>203</v>
      </c>
      <c r="E13" s="32">
        <v>150</v>
      </c>
    </row>
    <row r="14" spans="1:5" x14ac:dyDescent="0.25">
      <c r="A14" s="51"/>
      <c r="B14" s="43"/>
      <c r="C14" s="32" t="s">
        <v>11</v>
      </c>
      <c r="D14" s="12">
        <v>266</v>
      </c>
      <c r="E14" s="32">
        <v>277</v>
      </c>
    </row>
    <row r="15" spans="1:5" x14ac:dyDescent="0.25">
      <c r="A15" s="30"/>
      <c r="B15" s="27"/>
      <c r="C15" s="32"/>
      <c r="D15" s="12"/>
      <c r="E15" s="32"/>
    </row>
    <row r="16" spans="1:5" x14ac:dyDescent="0.25">
      <c r="A16" s="50"/>
      <c r="B16" s="41" t="s">
        <v>12</v>
      </c>
      <c r="C16" s="32" t="s">
        <v>8</v>
      </c>
      <c r="D16" s="12">
        <v>240</v>
      </c>
      <c r="E16" s="32">
        <v>218</v>
      </c>
    </row>
    <row r="17" spans="1:5" x14ac:dyDescent="0.25">
      <c r="A17" s="51"/>
      <c r="B17" s="42"/>
      <c r="C17" s="32" t="s">
        <v>8</v>
      </c>
      <c r="D17" s="12">
        <v>214</v>
      </c>
      <c r="E17" s="32">
        <v>165</v>
      </c>
    </row>
    <row r="18" spans="1:5" x14ac:dyDescent="0.25">
      <c r="A18" s="30"/>
      <c r="B18" s="32"/>
      <c r="C18" s="32"/>
      <c r="D18" s="12"/>
      <c r="E18" s="32"/>
    </row>
    <row r="19" spans="1:5" x14ac:dyDescent="0.25">
      <c r="A19" s="50"/>
      <c r="B19" s="41" t="s">
        <v>13</v>
      </c>
      <c r="C19" s="32" t="s">
        <v>8</v>
      </c>
      <c r="D19" s="12">
        <v>288</v>
      </c>
      <c r="E19" s="32">
        <v>244</v>
      </c>
    </row>
    <row r="20" spans="1:5" x14ac:dyDescent="0.25">
      <c r="A20" s="51"/>
      <c r="B20" s="42"/>
      <c r="C20" s="32" t="s">
        <v>14</v>
      </c>
      <c r="D20" s="12">
        <v>94</v>
      </c>
      <c r="E20" s="32">
        <v>81</v>
      </c>
    </row>
    <row r="21" spans="1:5" x14ac:dyDescent="0.25">
      <c r="A21" s="30"/>
      <c r="B21" s="32"/>
      <c r="C21" s="32"/>
      <c r="D21" s="12"/>
      <c r="E21" s="32"/>
    </row>
    <row r="22" spans="1:5" x14ac:dyDescent="0.25">
      <c r="A22" s="5"/>
      <c r="B22" s="36" t="s">
        <v>15</v>
      </c>
      <c r="C22" s="6" t="s">
        <v>16</v>
      </c>
      <c r="D22" s="19">
        <v>100</v>
      </c>
      <c r="E22" s="6">
        <v>62</v>
      </c>
    </row>
    <row r="23" spans="1:5" x14ac:dyDescent="0.25">
      <c r="A23" s="5"/>
      <c r="B23" s="38"/>
      <c r="C23" s="6" t="s">
        <v>17</v>
      </c>
      <c r="D23" s="19">
        <v>138</v>
      </c>
      <c r="E23" s="6">
        <v>86</v>
      </c>
    </row>
    <row r="24" spans="1:5" x14ac:dyDescent="0.25">
      <c r="A24" s="5"/>
      <c r="B24" s="6"/>
      <c r="C24" s="6"/>
      <c r="D24" s="19"/>
      <c r="E24" s="6"/>
    </row>
    <row r="25" spans="1:5" x14ac:dyDescent="0.25">
      <c r="A25" s="5"/>
      <c r="B25" s="6" t="s">
        <v>18</v>
      </c>
      <c r="C25" s="6" t="s">
        <v>16</v>
      </c>
      <c r="D25" s="19">
        <v>250</v>
      </c>
      <c r="E25" s="6">
        <v>180</v>
      </c>
    </row>
    <row r="26" spans="1:5" x14ac:dyDescent="0.25">
      <c r="A26" s="5"/>
      <c r="B26" s="6"/>
      <c r="C26" s="6"/>
      <c r="D26" s="19"/>
      <c r="E26" s="6"/>
    </row>
    <row r="27" spans="1:5" x14ac:dyDescent="0.25">
      <c r="A27" s="5"/>
      <c r="B27" s="6" t="s">
        <v>19</v>
      </c>
      <c r="C27" s="6" t="s">
        <v>20</v>
      </c>
      <c r="D27" s="19">
        <v>127</v>
      </c>
      <c r="E27" s="6">
        <v>77</v>
      </c>
    </row>
    <row r="28" spans="1:5" x14ac:dyDescent="0.25">
      <c r="A28" s="5"/>
      <c r="B28" s="6"/>
      <c r="C28" s="6"/>
      <c r="D28" s="19"/>
      <c r="E28" s="6"/>
    </row>
    <row r="29" spans="1:5" x14ac:dyDescent="0.25">
      <c r="A29" s="5"/>
      <c r="B29" s="6" t="s">
        <v>21</v>
      </c>
      <c r="C29" s="6" t="s">
        <v>10</v>
      </c>
      <c r="D29" s="19">
        <v>88</v>
      </c>
      <c r="E29" s="6">
        <v>51</v>
      </c>
    </row>
    <row r="30" spans="1:5" x14ac:dyDescent="0.25">
      <c r="A30" s="5"/>
      <c r="B30" s="31"/>
      <c r="C30" s="6"/>
      <c r="D30" s="19"/>
      <c r="E30" s="6"/>
    </row>
    <row r="31" spans="1:5" x14ac:dyDescent="0.25">
      <c r="A31" s="5"/>
      <c r="B31" s="31"/>
      <c r="C31" s="29" t="s">
        <v>59</v>
      </c>
      <c r="D31" s="19"/>
      <c r="E31" s="6"/>
    </row>
    <row r="32" spans="1:5" x14ac:dyDescent="0.25">
      <c r="A32" s="44"/>
      <c r="B32" s="41" t="s">
        <v>22</v>
      </c>
      <c r="C32" s="1" t="s">
        <v>23</v>
      </c>
      <c r="D32" s="17">
        <f>60*3</f>
        <v>180</v>
      </c>
      <c r="E32" s="32">
        <f>45*3</f>
        <v>135</v>
      </c>
    </row>
    <row r="33" spans="1:5" x14ac:dyDescent="0.25">
      <c r="A33" s="44"/>
      <c r="B33" s="42"/>
      <c r="C33" s="1" t="s">
        <v>24</v>
      </c>
      <c r="D33" s="17">
        <f>45*3</f>
        <v>135</v>
      </c>
      <c r="E33" s="32">
        <f>25*3</f>
        <v>75</v>
      </c>
    </row>
    <row r="34" spans="1:5" x14ac:dyDescent="0.25">
      <c r="A34" s="44"/>
      <c r="B34" s="42"/>
      <c r="C34" s="1" t="s">
        <v>25</v>
      </c>
      <c r="D34" s="17">
        <f>45*3</f>
        <v>135</v>
      </c>
      <c r="E34" s="32">
        <v>75</v>
      </c>
    </row>
    <row r="35" spans="1:5" x14ac:dyDescent="0.25">
      <c r="A35" s="44"/>
      <c r="B35" s="42"/>
      <c r="C35" s="1" t="s">
        <v>26</v>
      </c>
      <c r="D35" s="17">
        <f>38*6</f>
        <v>228</v>
      </c>
      <c r="E35" s="32">
        <f>31*6</f>
        <v>186</v>
      </c>
    </row>
    <row r="36" spans="1:5" x14ac:dyDescent="0.25">
      <c r="A36" s="44"/>
      <c r="B36" s="42"/>
      <c r="C36" s="1" t="s">
        <v>27</v>
      </c>
      <c r="D36" s="17">
        <f>25*6</f>
        <v>150</v>
      </c>
      <c r="E36" s="32">
        <f>20*6</f>
        <v>120</v>
      </c>
    </row>
    <row r="37" spans="1:5" x14ac:dyDescent="0.25">
      <c r="A37" s="44"/>
      <c r="B37" s="42"/>
      <c r="C37" s="1" t="s">
        <v>28</v>
      </c>
      <c r="D37" s="17">
        <f>27*6</f>
        <v>162</v>
      </c>
      <c r="E37" s="32">
        <f>21*6</f>
        <v>126</v>
      </c>
    </row>
    <row r="38" spans="1:5" x14ac:dyDescent="0.25">
      <c r="A38" s="44"/>
      <c r="B38" s="42"/>
      <c r="C38" s="1" t="s">
        <v>29</v>
      </c>
      <c r="D38" s="17">
        <f>20*6</f>
        <v>120</v>
      </c>
      <c r="E38" s="32">
        <f>15*6</f>
        <v>90</v>
      </c>
    </row>
    <row r="39" spans="1:5" x14ac:dyDescent="0.25">
      <c r="A39" s="44"/>
      <c r="B39" s="42"/>
      <c r="C39" s="15" t="s">
        <v>30</v>
      </c>
      <c r="D39" s="17">
        <v>85</v>
      </c>
      <c r="E39" s="32">
        <v>45</v>
      </c>
    </row>
    <row r="40" spans="1:5" x14ac:dyDescent="0.25">
      <c r="A40" s="44"/>
      <c r="B40" s="43"/>
      <c r="C40" s="1" t="s">
        <v>31</v>
      </c>
      <c r="D40" s="17">
        <v>60</v>
      </c>
      <c r="E40" s="32">
        <v>35</v>
      </c>
    </row>
    <row r="41" spans="1:5" x14ac:dyDescent="0.25">
      <c r="A41" s="30"/>
      <c r="B41" s="28"/>
      <c r="C41" s="1"/>
      <c r="D41" s="17"/>
      <c r="E41" s="32"/>
    </row>
    <row r="42" spans="1:5" ht="16.5" thickBot="1" x14ac:dyDescent="0.3">
      <c r="A42" s="30"/>
      <c r="B42" s="28"/>
      <c r="C42" s="29" t="s">
        <v>183</v>
      </c>
      <c r="D42" s="17"/>
      <c r="E42" s="32"/>
    </row>
    <row r="43" spans="1:5" x14ac:dyDescent="0.25">
      <c r="A43" s="30"/>
      <c r="B43" s="53" t="s">
        <v>166</v>
      </c>
      <c r="C43" s="54" t="s">
        <v>167</v>
      </c>
      <c r="D43" s="55">
        <v>38</v>
      </c>
      <c r="E43" s="32">
        <v>13</v>
      </c>
    </row>
    <row r="44" spans="1:5" x14ac:dyDescent="0.25">
      <c r="A44" s="30"/>
      <c r="B44" s="56"/>
      <c r="C44" s="6" t="s">
        <v>168</v>
      </c>
      <c r="D44" s="55">
        <v>65</v>
      </c>
      <c r="E44" s="32">
        <v>9</v>
      </c>
    </row>
    <row r="45" spans="1:5" ht="16.5" thickBot="1" x14ac:dyDescent="0.3">
      <c r="A45" s="30"/>
      <c r="B45" s="57"/>
      <c r="C45" s="31" t="s">
        <v>169</v>
      </c>
      <c r="D45" s="55">
        <v>71</v>
      </c>
      <c r="E45" s="32">
        <v>21</v>
      </c>
    </row>
    <row r="46" spans="1:5" x14ac:dyDescent="0.25">
      <c r="A46" s="30"/>
      <c r="B46" s="58" t="s">
        <v>170</v>
      </c>
      <c r="C46" s="54" t="s">
        <v>171</v>
      </c>
      <c r="D46" s="59">
        <v>66</v>
      </c>
      <c r="E46" s="60">
        <v>74</v>
      </c>
    </row>
    <row r="47" spans="1:5" x14ac:dyDescent="0.25">
      <c r="A47" s="30"/>
      <c r="B47" s="61"/>
      <c r="C47" s="6" t="s">
        <v>172</v>
      </c>
      <c r="D47" s="59">
        <v>100</v>
      </c>
      <c r="E47" s="60">
        <v>98</v>
      </c>
    </row>
    <row r="48" spans="1:5" ht="16.5" thickBot="1" x14ac:dyDescent="0.3">
      <c r="A48" s="30"/>
      <c r="B48" s="62"/>
      <c r="C48" s="31" t="s">
        <v>173</v>
      </c>
      <c r="D48" s="63">
        <v>79</v>
      </c>
      <c r="E48" s="60">
        <v>96</v>
      </c>
    </row>
    <row r="49" spans="1:5" x14ac:dyDescent="0.25">
      <c r="A49" s="30"/>
      <c r="B49" s="58" t="s">
        <v>174</v>
      </c>
      <c r="C49" s="6" t="s">
        <v>175</v>
      </c>
      <c r="D49" s="32">
        <v>87</v>
      </c>
      <c r="E49" s="32">
        <v>42</v>
      </c>
    </row>
    <row r="50" spans="1:5" x14ac:dyDescent="0.25">
      <c r="A50" s="30"/>
      <c r="B50" s="61"/>
      <c r="C50" s="6" t="s">
        <v>176</v>
      </c>
      <c r="D50" s="32">
        <v>67</v>
      </c>
      <c r="E50" s="32">
        <v>53</v>
      </c>
    </row>
    <row r="51" spans="1:5" ht="16.5" thickBot="1" x14ac:dyDescent="0.3">
      <c r="A51" s="30"/>
      <c r="B51" s="61"/>
      <c r="C51" s="6" t="s">
        <v>177</v>
      </c>
      <c r="D51" s="32">
        <v>119</v>
      </c>
      <c r="E51" s="32">
        <v>63</v>
      </c>
    </row>
    <row r="52" spans="1:5" x14ac:dyDescent="0.25">
      <c r="A52" s="30"/>
      <c r="B52" s="58" t="s">
        <v>178</v>
      </c>
      <c r="C52" s="6" t="s">
        <v>179</v>
      </c>
      <c r="D52" s="64">
        <v>92.3</v>
      </c>
      <c r="E52" s="64">
        <v>36</v>
      </c>
    </row>
    <row r="53" spans="1:5" ht="16.5" thickBot="1" x14ac:dyDescent="0.3">
      <c r="A53" s="30"/>
      <c r="B53" s="61"/>
      <c r="C53" s="65" t="s">
        <v>176</v>
      </c>
      <c r="D53" s="66">
        <v>62.3</v>
      </c>
      <c r="E53" s="66">
        <v>33.299999999999997</v>
      </c>
    </row>
    <row r="54" spans="1:5" x14ac:dyDescent="0.25">
      <c r="A54" s="30"/>
      <c r="B54" s="67" t="s">
        <v>180</v>
      </c>
      <c r="C54" s="19" t="s">
        <v>181</v>
      </c>
      <c r="D54" s="66">
        <v>149</v>
      </c>
      <c r="E54" s="66">
        <v>73</v>
      </c>
    </row>
    <row r="55" spans="1:5" x14ac:dyDescent="0.25">
      <c r="A55" s="30"/>
      <c r="B55" s="68" t="s">
        <v>182</v>
      </c>
      <c r="C55" s="19" t="s">
        <v>179</v>
      </c>
      <c r="D55" s="66">
        <v>12</v>
      </c>
      <c r="E55" s="66">
        <v>51</v>
      </c>
    </row>
    <row r="56" spans="1:5" x14ac:dyDescent="0.25">
      <c r="A56" s="30"/>
      <c r="B56" s="68"/>
      <c r="C56" s="19" t="s">
        <v>176</v>
      </c>
      <c r="D56" s="66">
        <v>27</v>
      </c>
      <c r="E56" s="66">
        <v>100</v>
      </c>
    </row>
    <row r="57" spans="1:5" x14ac:dyDescent="0.25">
      <c r="A57" s="30"/>
      <c r="B57" s="28"/>
      <c r="C57" s="24" t="s">
        <v>60</v>
      </c>
      <c r="D57" s="25"/>
      <c r="E57" s="32"/>
    </row>
    <row r="58" spans="1:5" x14ac:dyDescent="0.25">
      <c r="A58" s="47"/>
      <c r="B58" s="45" t="s">
        <v>32</v>
      </c>
      <c r="C58" s="1" t="s">
        <v>33</v>
      </c>
      <c r="D58" s="17">
        <v>72</v>
      </c>
      <c r="E58" s="1">
        <v>64</v>
      </c>
    </row>
    <row r="59" spans="1:5" x14ac:dyDescent="0.25">
      <c r="A59" s="47"/>
      <c r="B59" s="45"/>
      <c r="C59" s="1" t="s">
        <v>34</v>
      </c>
      <c r="D59" s="17">
        <v>83</v>
      </c>
      <c r="E59" s="1">
        <v>70</v>
      </c>
    </row>
    <row r="60" spans="1:5" x14ac:dyDescent="0.25">
      <c r="A60" s="47"/>
      <c r="B60" s="45"/>
      <c r="C60" s="1" t="s">
        <v>35</v>
      </c>
      <c r="D60" s="17">
        <v>67</v>
      </c>
      <c r="E60" s="1">
        <v>55</v>
      </c>
    </row>
    <row r="61" spans="1:5" x14ac:dyDescent="0.25">
      <c r="A61" s="33"/>
      <c r="B61" s="10" t="s">
        <v>36</v>
      </c>
      <c r="C61" s="2" t="s">
        <v>37</v>
      </c>
      <c r="D61" s="20">
        <v>143</v>
      </c>
      <c r="E61" s="2">
        <v>139</v>
      </c>
    </row>
    <row r="62" spans="1:5" x14ac:dyDescent="0.25">
      <c r="A62" s="33"/>
      <c r="B62" s="10" t="s">
        <v>38</v>
      </c>
      <c r="C62" s="2" t="s">
        <v>39</v>
      </c>
      <c r="D62" s="20">
        <v>28</v>
      </c>
      <c r="E62" s="2">
        <v>13</v>
      </c>
    </row>
    <row r="63" spans="1:5" x14ac:dyDescent="0.25">
      <c r="A63" s="47"/>
      <c r="B63" s="45" t="s">
        <v>40</v>
      </c>
      <c r="C63" s="1" t="s">
        <v>33</v>
      </c>
      <c r="D63" s="17">
        <v>83</v>
      </c>
      <c r="E63" s="1">
        <v>49</v>
      </c>
    </row>
    <row r="64" spans="1:5" ht="16.5" thickBot="1" x14ac:dyDescent="0.3">
      <c r="A64" s="47"/>
      <c r="B64" s="46"/>
      <c r="C64" s="3" t="s">
        <v>34</v>
      </c>
      <c r="D64" s="21">
        <v>59</v>
      </c>
      <c r="E64" s="1">
        <v>50</v>
      </c>
    </row>
    <row r="65" spans="1:5" x14ac:dyDescent="0.25">
      <c r="A65" s="13"/>
      <c r="B65" s="26"/>
      <c r="C65" s="29" t="s">
        <v>61</v>
      </c>
      <c r="D65" s="4"/>
      <c r="E65" s="1"/>
    </row>
    <row r="66" spans="1:5" x14ac:dyDescent="0.25">
      <c r="B66" s="41" t="s">
        <v>41</v>
      </c>
      <c r="C66" s="1" t="s">
        <v>42</v>
      </c>
      <c r="D66" s="17">
        <v>102</v>
      </c>
      <c r="E66" s="1">
        <v>93</v>
      </c>
    </row>
    <row r="67" spans="1:5" x14ac:dyDescent="0.25">
      <c r="B67" s="42"/>
      <c r="C67" s="1" t="s">
        <v>43</v>
      </c>
      <c r="D67" s="17">
        <v>155</v>
      </c>
      <c r="E67" s="1">
        <v>127</v>
      </c>
    </row>
    <row r="68" spans="1:5" x14ac:dyDescent="0.25">
      <c r="B68" s="42"/>
      <c r="C68" s="1" t="s">
        <v>44</v>
      </c>
      <c r="D68" s="17">
        <v>151</v>
      </c>
      <c r="E68" s="1">
        <v>122</v>
      </c>
    </row>
    <row r="69" spans="1:5" x14ac:dyDescent="0.25">
      <c r="B69" s="43"/>
      <c r="C69" s="1" t="s">
        <v>45</v>
      </c>
      <c r="D69" s="17">
        <v>113</v>
      </c>
      <c r="E69" s="1">
        <v>96</v>
      </c>
    </row>
    <row r="70" spans="1:5" x14ac:dyDescent="0.25">
      <c r="B70" s="41" t="s">
        <v>46</v>
      </c>
      <c r="C70" s="16" t="s">
        <v>47</v>
      </c>
      <c r="D70" s="17">
        <v>101</v>
      </c>
      <c r="E70" s="1">
        <v>73</v>
      </c>
    </row>
    <row r="71" spans="1:5" x14ac:dyDescent="0.25">
      <c r="B71" s="42"/>
      <c r="C71" s="16" t="s">
        <v>48</v>
      </c>
      <c r="D71" s="17">
        <v>132</v>
      </c>
      <c r="E71" s="1">
        <v>90</v>
      </c>
    </row>
    <row r="72" spans="1:5" x14ac:dyDescent="0.25">
      <c r="B72" s="43"/>
      <c r="C72" s="16" t="s">
        <v>49</v>
      </c>
      <c r="D72" s="17">
        <v>146</v>
      </c>
      <c r="E72" s="1">
        <v>128</v>
      </c>
    </row>
    <row r="73" spans="1:5" x14ac:dyDescent="0.25">
      <c r="B73" s="36" t="s">
        <v>50</v>
      </c>
      <c r="C73" s="16" t="s">
        <v>51</v>
      </c>
      <c r="D73" s="12">
        <v>54</v>
      </c>
      <c r="E73" s="32">
        <v>42</v>
      </c>
    </row>
    <row r="74" spans="1:5" x14ac:dyDescent="0.25">
      <c r="B74" s="37"/>
      <c r="C74" s="16" t="s">
        <v>52</v>
      </c>
      <c r="D74" s="12">
        <v>58</v>
      </c>
      <c r="E74" s="32">
        <v>40</v>
      </c>
    </row>
    <row r="75" spans="1:5" x14ac:dyDescent="0.25">
      <c r="B75" s="38"/>
      <c r="C75" s="16" t="s">
        <v>53</v>
      </c>
      <c r="D75" s="12">
        <v>88</v>
      </c>
      <c r="E75" s="32">
        <v>64</v>
      </c>
    </row>
    <row r="76" spans="1:5" x14ac:dyDescent="0.25">
      <c r="B76" s="41" t="s">
        <v>54</v>
      </c>
      <c r="C76" s="17" t="s">
        <v>55</v>
      </c>
      <c r="D76" s="22">
        <v>21</v>
      </c>
      <c r="E76" s="8">
        <v>16</v>
      </c>
    </row>
    <row r="77" spans="1:5" x14ac:dyDescent="0.25">
      <c r="B77" s="42"/>
      <c r="C77" s="17" t="s">
        <v>56</v>
      </c>
      <c r="D77" s="22">
        <v>38</v>
      </c>
      <c r="E77" s="8">
        <v>35</v>
      </c>
    </row>
    <row r="78" spans="1:5" x14ac:dyDescent="0.25">
      <c r="B78" s="43"/>
      <c r="C78" s="17" t="s">
        <v>20</v>
      </c>
      <c r="D78" s="22">
        <v>33</v>
      </c>
      <c r="E78" s="8">
        <v>30</v>
      </c>
    </row>
    <row r="79" spans="1:5" x14ac:dyDescent="0.25">
      <c r="B79" s="36" t="s">
        <v>57</v>
      </c>
      <c r="C79" s="17" t="s">
        <v>55</v>
      </c>
      <c r="D79" s="22">
        <v>72</v>
      </c>
      <c r="E79" s="8">
        <v>34</v>
      </c>
    </row>
    <row r="80" spans="1:5" x14ac:dyDescent="0.25">
      <c r="B80" s="37"/>
      <c r="C80" s="17" t="s">
        <v>55</v>
      </c>
      <c r="D80" s="22">
        <v>51</v>
      </c>
      <c r="E80" s="8">
        <v>30</v>
      </c>
    </row>
    <row r="81" spans="2:5" x14ac:dyDescent="0.25">
      <c r="B81" s="38"/>
      <c r="C81" s="17" t="s">
        <v>20</v>
      </c>
      <c r="D81" s="22">
        <v>97</v>
      </c>
      <c r="E81" s="8">
        <v>36</v>
      </c>
    </row>
    <row r="82" spans="2:5" x14ac:dyDescent="0.25">
      <c r="C82" s="29" t="s">
        <v>73</v>
      </c>
      <c r="E82" s="1"/>
    </row>
    <row r="83" spans="2:5" ht="47.25" x14ac:dyDescent="0.25">
      <c r="B83" s="6" t="s">
        <v>62</v>
      </c>
      <c r="C83" s="6" t="s">
        <v>63</v>
      </c>
      <c r="D83" s="12">
        <v>95</v>
      </c>
      <c r="E83" s="32">
        <v>45</v>
      </c>
    </row>
    <row r="84" spans="2:5" ht="31.5" x14ac:dyDescent="0.25">
      <c r="B84" s="6" t="s">
        <v>62</v>
      </c>
      <c r="C84" s="6" t="s">
        <v>64</v>
      </c>
      <c r="D84" s="12">
        <v>90</v>
      </c>
      <c r="E84" s="32">
        <v>40</v>
      </c>
    </row>
    <row r="85" spans="2:5" x14ac:dyDescent="0.25">
      <c r="B85" s="32" t="s">
        <v>65</v>
      </c>
      <c r="C85" s="1" t="s">
        <v>66</v>
      </c>
      <c r="D85" s="12">
        <v>75</v>
      </c>
      <c r="E85" s="32">
        <v>55</v>
      </c>
    </row>
    <row r="86" spans="2:5" x14ac:dyDescent="0.25">
      <c r="B86" s="32" t="s">
        <v>67</v>
      </c>
      <c r="C86" s="32" t="s">
        <v>68</v>
      </c>
      <c r="D86" s="12">
        <v>53</v>
      </c>
      <c r="E86" s="32">
        <v>46</v>
      </c>
    </row>
    <row r="87" spans="2:5" x14ac:dyDescent="0.25">
      <c r="B87" s="32" t="s">
        <v>69</v>
      </c>
      <c r="C87" s="32" t="s">
        <v>70</v>
      </c>
      <c r="D87" s="12">
        <v>15</v>
      </c>
      <c r="E87" s="32">
        <v>10</v>
      </c>
    </row>
    <row r="88" spans="2:5" x14ac:dyDescent="0.25">
      <c r="B88" s="32" t="s">
        <v>71</v>
      </c>
      <c r="C88" s="6" t="s">
        <v>72</v>
      </c>
      <c r="D88" s="12">
        <v>25</v>
      </c>
      <c r="E88" s="32">
        <v>19</v>
      </c>
    </row>
    <row r="89" spans="2:5" x14ac:dyDescent="0.25">
      <c r="C89" s="29" t="s">
        <v>84</v>
      </c>
      <c r="E89" s="1"/>
    </row>
    <row r="90" spans="2:5" ht="15.75" customHeight="1" x14ac:dyDescent="0.25">
      <c r="B90" s="36" t="s">
        <v>74</v>
      </c>
      <c r="C90" s="1" t="s">
        <v>75</v>
      </c>
      <c r="D90" s="17">
        <v>179</v>
      </c>
      <c r="E90" s="1">
        <v>120</v>
      </c>
    </row>
    <row r="91" spans="2:5" ht="15.75" customHeight="1" x14ac:dyDescent="0.25">
      <c r="B91" s="37"/>
      <c r="C91" s="1" t="s">
        <v>76</v>
      </c>
      <c r="D91" s="17">
        <v>182</v>
      </c>
      <c r="E91" s="1">
        <v>125</v>
      </c>
    </row>
    <row r="92" spans="2:5" ht="15.75" customHeight="1" x14ac:dyDescent="0.25">
      <c r="B92" s="37"/>
      <c r="C92" s="1" t="s">
        <v>77</v>
      </c>
      <c r="D92" s="17">
        <v>185</v>
      </c>
      <c r="E92" s="1">
        <v>140</v>
      </c>
    </row>
    <row r="93" spans="2:5" ht="15.75" customHeight="1" x14ac:dyDescent="0.25">
      <c r="B93" s="37"/>
      <c r="C93" s="1" t="s">
        <v>78</v>
      </c>
      <c r="D93" s="17">
        <v>225</v>
      </c>
      <c r="E93" s="1">
        <v>114</v>
      </c>
    </row>
    <row r="94" spans="2:5" ht="15.75" customHeight="1" x14ac:dyDescent="0.25">
      <c r="B94" s="37"/>
      <c r="C94" s="1" t="s">
        <v>79</v>
      </c>
      <c r="D94" s="17">
        <v>185</v>
      </c>
      <c r="E94" s="1">
        <v>167</v>
      </c>
    </row>
    <row r="95" spans="2:5" ht="15.75" customHeight="1" x14ac:dyDescent="0.25">
      <c r="B95" s="69"/>
      <c r="C95" s="1" t="s">
        <v>80</v>
      </c>
      <c r="D95" s="17">
        <v>145</v>
      </c>
      <c r="E95" s="1">
        <v>110</v>
      </c>
    </row>
    <row r="96" spans="2:5" ht="15.75" customHeight="1" x14ac:dyDescent="0.25">
      <c r="B96" s="69"/>
      <c r="C96" s="1" t="s">
        <v>81</v>
      </c>
      <c r="D96" s="17">
        <v>219</v>
      </c>
      <c r="E96" s="1">
        <v>133</v>
      </c>
    </row>
    <row r="97" spans="2:5" ht="15.75" customHeight="1" x14ac:dyDescent="0.25">
      <c r="B97" s="69"/>
      <c r="C97" s="1" t="s">
        <v>82</v>
      </c>
      <c r="D97" s="17">
        <v>98</v>
      </c>
      <c r="E97" s="1">
        <v>60</v>
      </c>
    </row>
    <row r="98" spans="2:5" ht="15.75" customHeight="1" x14ac:dyDescent="0.25">
      <c r="B98" s="69"/>
      <c r="C98" s="1" t="s">
        <v>83</v>
      </c>
      <c r="D98" s="17">
        <v>105</v>
      </c>
      <c r="E98" s="1">
        <v>64</v>
      </c>
    </row>
    <row r="99" spans="2:5" ht="31.5" x14ac:dyDescent="0.25">
      <c r="B99" s="70" t="s">
        <v>85</v>
      </c>
      <c r="C99" s="16" t="s">
        <v>86</v>
      </c>
      <c r="D99" s="17">
        <v>618</v>
      </c>
      <c r="E99" s="1">
        <v>235</v>
      </c>
    </row>
    <row r="100" spans="2:5" ht="31.5" x14ac:dyDescent="0.25">
      <c r="B100" s="71"/>
      <c r="C100" s="72" t="s">
        <v>87</v>
      </c>
      <c r="D100" s="4">
        <v>591</v>
      </c>
      <c r="E100" s="1">
        <v>360</v>
      </c>
    </row>
    <row r="101" spans="2:5" ht="31.5" x14ac:dyDescent="0.25">
      <c r="B101" s="73"/>
      <c r="C101" s="16" t="s">
        <v>88</v>
      </c>
      <c r="D101" s="17">
        <v>73</v>
      </c>
      <c r="E101" s="1">
        <v>50</v>
      </c>
    </row>
    <row r="102" spans="2:5" ht="16.5" thickBot="1" x14ac:dyDescent="0.3">
      <c r="B102" s="74"/>
      <c r="C102" s="29" t="s">
        <v>95</v>
      </c>
      <c r="D102" s="75"/>
      <c r="E102" s="1"/>
    </row>
    <row r="103" spans="2:5" ht="16.5" thickBot="1" x14ac:dyDescent="0.3">
      <c r="B103" s="76" t="s">
        <v>89</v>
      </c>
      <c r="C103" s="76" t="s">
        <v>90</v>
      </c>
      <c r="D103" s="77">
        <v>82</v>
      </c>
      <c r="E103" s="78" t="s">
        <v>185</v>
      </c>
    </row>
    <row r="104" spans="2:5" ht="16.5" thickBot="1" x14ac:dyDescent="0.3">
      <c r="B104" s="76" t="s">
        <v>89</v>
      </c>
      <c r="C104" s="76" t="s">
        <v>91</v>
      </c>
      <c r="D104" s="79">
        <v>111</v>
      </c>
      <c r="E104" s="78">
        <v>62</v>
      </c>
    </row>
    <row r="105" spans="2:5" ht="18.75" customHeight="1" thickBot="1" x14ac:dyDescent="0.3">
      <c r="B105" s="76" t="s">
        <v>92</v>
      </c>
      <c r="C105" s="76" t="s">
        <v>93</v>
      </c>
      <c r="D105" s="79">
        <v>280</v>
      </c>
      <c r="E105" s="78">
        <v>128</v>
      </c>
    </row>
    <row r="106" spans="2:5" ht="18.75" customHeight="1" x14ac:dyDescent="0.25">
      <c r="B106" s="76" t="s">
        <v>92</v>
      </c>
      <c r="C106" s="76" t="s">
        <v>94</v>
      </c>
      <c r="D106" s="79">
        <v>178</v>
      </c>
      <c r="E106" s="78">
        <v>50</v>
      </c>
    </row>
    <row r="107" spans="2:5" x14ac:dyDescent="0.25">
      <c r="B107" s="16" t="s">
        <v>96</v>
      </c>
      <c r="C107" s="1" t="s">
        <v>97</v>
      </c>
      <c r="D107" s="17">
        <f>4.45*20</f>
        <v>89</v>
      </c>
      <c r="E107" s="1">
        <f>4.49*20</f>
        <v>89.800000000000011</v>
      </c>
    </row>
    <row r="108" spans="2:5" x14ac:dyDescent="0.25">
      <c r="B108" s="1" t="s">
        <v>98</v>
      </c>
      <c r="C108" s="1" t="s">
        <v>97</v>
      </c>
      <c r="D108" s="17">
        <f>2.37*30</f>
        <v>71.100000000000009</v>
      </c>
      <c r="E108" s="1">
        <f>2.12*30</f>
        <v>63.6</v>
      </c>
    </row>
    <row r="109" spans="2:5" x14ac:dyDescent="0.25">
      <c r="B109" s="1" t="s">
        <v>99</v>
      </c>
      <c r="C109" s="1" t="s">
        <v>97</v>
      </c>
      <c r="D109" s="17">
        <v>62</v>
      </c>
      <c r="E109" s="1">
        <v>44</v>
      </c>
    </row>
    <row r="110" spans="2:5" x14ac:dyDescent="0.25">
      <c r="B110" s="80" t="s">
        <v>100</v>
      </c>
      <c r="C110" s="16" t="s">
        <v>103</v>
      </c>
      <c r="D110" s="17">
        <v>150</v>
      </c>
      <c r="E110" s="1">
        <v>56</v>
      </c>
    </row>
    <row r="111" spans="2:5" x14ac:dyDescent="0.25">
      <c r="B111" s="81"/>
      <c r="C111" s="16" t="s">
        <v>104</v>
      </c>
      <c r="D111" s="17">
        <v>104</v>
      </c>
      <c r="E111" s="1">
        <v>44</v>
      </c>
    </row>
    <row r="112" spans="2:5" x14ac:dyDescent="0.25">
      <c r="B112" s="1" t="s">
        <v>101</v>
      </c>
      <c r="C112" s="1" t="s">
        <v>102</v>
      </c>
      <c r="D112" s="17">
        <v>65</v>
      </c>
      <c r="E112" s="1">
        <v>52</v>
      </c>
    </row>
    <row r="113" spans="2:5" x14ac:dyDescent="0.25">
      <c r="B113" s="1"/>
      <c r="C113" s="29" t="s">
        <v>119</v>
      </c>
      <c r="D113" s="17"/>
      <c r="E113" s="1"/>
    </row>
    <row r="114" spans="2:5" ht="31.5" x14ac:dyDescent="0.25">
      <c r="B114" s="16" t="s">
        <v>105</v>
      </c>
      <c r="C114" s="16" t="s">
        <v>106</v>
      </c>
      <c r="D114" s="17">
        <v>180</v>
      </c>
      <c r="E114" s="1">
        <v>109</v>
      </c>
    </row>
    <row r="115" spans="2:5" ht="31.5" x14ac:dyDescent="0.25">
      <c r="B115" s="16"/>
      <c r="C115" s="16" t="s">
        <v>107</v>
      </c>
      <c r="D115" s="17">
        <v>175</v>
      </c>
      <c r="E115" s="1">
        <v>89</v>
      </c>
    </row>
    <row r="116" spans="2:5" ht="31.5" x14ac:dyDescent="0.25">
      <c r="B116" s="16" t="s">
        <v>108</v>
      </c>
      <c r="C116" s="16" t="s">
        <v>106</v>
      </c>
      <c r="D116" s="17">
        <v>264</v>
      </c>
      <c r="E116" s="1">
        <v>144</v>
      </c>
    </row>
    <row r="117" spans="2:5" ht="31.5" x14ac:dyDescent="0.25">
      <c r="B117" s="16"/>
      <c r="C117" s="16" t="s">
        <v>109</v>
      </c>
      <c r="D117" s="17">
        <v>231</v>
      </c>
      <c r="E117" s="1">
        <v>108</v>
      </c>
    </row>
    <row r="118" spans="2:5" ht="31.5" x14ac:dyDescent="0.25">
      <c r="B118" s="16"/>
      <c r="C118" s="16" t="s">
        <v>110</v>
      </c>
      <c r="D118" s="17">
        <v>174</v>
      </c>
      <c r="E118" s="1">
        <v>87</v>
      </c>
    </row>
    <row r="119" spans="2:5" x14ac:dyDescent="0.25">
      <c r="B119" s="1"/>
      <c r="C119" s="1"/>
      <c r="D119" s="17"/>
      <c r="E119" s="1"/>
    </row>
    <row r="120" spans="2:5" x14ac:dyDescent="0.25">
      <c r="B120" s="1"/>
      <c r="C120" s="1"/>
      <c r="D120" s="17"/>
      <c r="E120" s="1"/>
    </row>
    <row r="121" spans="2:5" x14ac:dyDescent="0.25">
      <c r="B121" s="16" t="s">
        <v>111</v>
      </c>
      <c r="C121" s="1" t="s">
        <v>112</v>
      </c>
      <c r="D121" s="17">
        <v>56</v>
      </c>
      <c r="E121" s="1">
        <v>40</v>
      </c>
    </row>
    <row r="122" spans="2:5" x14ac:dyDescent="0.25">
      <c r="B122" s="1"/>
      <c r="C122" s="1" t="s">
        <v>113</v>
      </c>
      <c r="D122" s="82">
        <v>80</v>
      </c>
      <c r="E122" s="15">
        <v>44</v>
      </c>
    </row>
    <row r="123" spans="2:5" x14ac:dyDescent="0.25">
      <c r="B123" s="1"/>
      <c r="C123" s="1" t="s">
        <v>114</v>
      </c>
      <c r="D123" s="82">
        <v>30</v>
      </c>
      <c r="E123" s="15">
        <v>27</v>
      </c>
    </row>
    <row r="124" spans="2:5" x14ac:dyDescent="0.25">
      <c r="B124" s="1"/>
      <c r="C124" s="1" t="s">
        <v>115</v>
      </c>
      <c r="D124" s="82">
        <v>48</v>
      </c>
      <c r="E124" s="15">
        <v>35</v>
      </c>
    </row>
    <row r="125" spans="2:5" x14ac:dyDescent="0.25">
      <c r="B125" s="1"/>
      <c r="C125" s="1"/>
      <c r="D125" s="82"/>
      <c r="E125" s="15"/>
    </row>
    <row r="126" spans="2:5" ht="31.5" x14ac:dyDescent="0.25">
      <c r="B126" s="16" t="s">
        <v>116</v>
      </c>
      <c r="C126" s="1" t="s">
        <v>117</v>
      </c>
      <c r="D126" s="82">
        <v>48</v>
      </c>
      <c r="E126" s="15">
        <v>38</v>
      </c>
    </row>
    <row r="127" spans="2:5" x14ac:dyDescent="0.25">
      <c r="B127" s="1"/>
      <c r="C127" s="1" t="s">
        <v>118</v>
      </c>
      <c r="D127" s="17">
        <v>36</v>
      </c>
      <c r="E127" s="1">
        <v>32</v>
      </c>
    </row>
    <row r="128" spans="2:5" x14ac:dyDescent="0.25">
      <c r="C128" s="39" t="s">
        <v>123</v>
      </c>
      <c r="D128" s="40"/>
      <c r="E128" s="1"/>
    </row>
    <row r="129" spans="2:5" ht="31.5" x14ac:dyDescent="0.25">
      <c r="B129" s="83" t="s">
        <v>120</v>
      </c>
      <c r="C129" s="84" t="s">
        <v>121</v>
      </c>
      <c r="D129" s="14">
        <v>125</v>
      </c>
      <c r="E129" s="1">
        <v>110</v>
      </c>
    </row>
    <row r="130" spans="2:5" x14ac:dyDescent="0.25">
      <c r="B130" s="85"/>
      <c r="C130" s="16" t="s">
        <v>122</v>
      </c>
      <c r="D130" s="17">
        <v>152</v>
      </c>
      <c r="E130" s="1">
        <v>100</v>
      </c>
    </row>
    <row r="131" spans="2:5" x14ac:dyDescent="0.25">
      <c r="B131" s="85"/>
      <c r="C131" s="16" t="s">
        <v>27</v>
      </c>
      <c r="D131" s="17">
        <v>169</v>
      </c>
      <c r="E131" s="1">
        <v>135</v>
      </c>
    </row>
    <row r="132" spans="2:5" x14ac:dyDescent="0.25">
      <c r="B132" s="85"/>
      <c r="C132" s="16" t="s">
        <v>28</v>
      </c>
      <c r="D132" s="17">
        <v>162</v>
      </c>
      <c r="E132" s="1">
        <v>130</v>
      </c>
    </row>
    <row r="133" spans="2:5" x14ac:dyDescent="0.25">
      <c r="B133" s="86"/>
      <c r="C133" s="16" t="s">
        <v>10</v>
      </c>
      <c r="D133" s="17">
        <v>95</v>
      </c>
      <c r="E133" s="1">
        <v>64</v>
      </c>
    </row>
    <row r="134" spans="2:5" x14ac:dyDescent="0.25">
      <c r="C134" s="34" t="s">
        <v>128</v>
      </c>
      <c r="D134" s="35"/>
      <c r="E134" s="1"/>
    </row>
    <row r="135" spans="2:5" ht="30" customHeight="1" x14ac:dyDescent="0.25">
      <c r="B135" s="36" t="s">
        <v>124</v>
      </c>
      <c r="C135" s="1"/>
      <c r="D135" s="17"/>
      <c r="E135" s="1"/>
    </row>
    <row r="136" spans="2:5" x14ac:dyDescent="0.25">
      <c r="B136" s="37"/>
      <c r="C136" s="1" t="s">
        <v>125</v>
      </c>
      <c r="D136" s="17">
        <v>149</v>
      </c>
      <c r="E136" s="1">
        <v>45</v>
      </c>
    </row>
    <row r="137" spans="2:5" x14ac:dyDescent="0.25">
      <c r="B137" s="37"/>
      <c r="C137" s="1" t="s">
        <v>126</v>
      </c>
      <c r="D137" s="17">
        <v>166</v>
      </c>
      <c r="E137" s="1">
        <v>41</v>
      </c>
    </row>
    <row r="138" spans="2:5" x14ac:dyDescent="0.25">
      <c r="B138" s="37"/>
      <c r="C138" s="1" t="s">
        <v>80</v>
      </c>
      <c r="D138" s="17">
        <v>150</v>
      </c>
      <c r="E138" s="1">
        <v>85</v>
      </c>
    </row>
    <row r="139" spans="2:5" x14ac:dyDescent="0.25">
      <c r="B139" s="38"/>
      <c r="C139" s="1" t="s">
        <v>127</v>
      </c>
      <c r="D139" s="17">
        <v>145</v>
      </c>
      <c r="E139" s="1">
        <v>76</v>
      </c>
    </row>
    <row r="140" spans="2:5" x14ac:dyDescent="0.25">
      <c r="C140" s="34" t="s">
        <v>129</v>
      </c>
      <c r="D140" s="35"/>
      <c r="E140" s="1"/>
    </row>
    <row r="141" spans="2:5" x14ac:dyDescent="0.25">
      <c r="B141" s="80" t="s">
        <v>130</v>
      </c>
      <c r="C141" s="1" t="s">
        <v>131</v>
      </c>
      <c r="D141" s="17">
        <v>68</v>
      </c>
      <c r="E141" s="1">
        <v>51</v>
      </c>
    </row>
    <row r="142" spans="2:5" x14ac:dyDescent="0.25">
      <c r="B142" s="81"/>
      <c r="C142" s="1" t="s">
        <v>132</v>
      </c>
      <c r="D142" s="17">
        <v>60</v>
      </c>
      <c r="E142" s="1">
        <v>47</v>
      </c>
    </row>
    <row r="143" spans="2:5" ht="31.5" customHeight="1" x14ac:dyDescent="0.25">
      <c r="B143" s="36" t="s">
        <v>133</v>
      </c>
      <c r="C143" s="10" t="s">
        <v>134</v>
      </c>
      <c r="D143" s="23">
        <v>219</v>
      </c>
      <c r="E143" s="10">
        <v>156</v>
      </c>
    </row>
    <row r="144" spans="2:5" x14ac:dyDescent="0.25">
      <c r="B144" s="37"/>
      <c r="C144" s="10" t="s">
        <v>135</v>
      </c>
      <c r="D144" s="23">
        <v>150</v>
      </c>
      <c r="E144" s="10">
        <v>99</v>
      </c>
    </row>
    <row r="145" spans="2:5" x14ac:dyDescent="0.25">
      <c r="B145" s="37"/>
      <c r="C145" s="2" t="s">
        <v>136</v>
      </c>
      <c r="D145" s="23">
        <v>168</v>
      </c>
      <c r="E145" s="10">
        <v>86</v>
      </c>
    </row>
    <row r="146" spans="2:5" x14ac:dyDescent="0.25">
      <c r="B146" s="37"/>
      <c r="C146" s="2" t="s">
        <v>137</v>
      </c>
      <c r="D146" s="23">
        <v>84</v>
      </c>
      <c r="E146" s="2">
        <v>14</v>
      </c>
    </row>
    <row r="147" spans="2:5" x14ac:dyDescent="0.25">
      <c r="B147" s="37"/>
      <c r="C147" s="2" t="s">
        <v>138</v>
      </c>
      <c r="D147" s="23">
        <v>44</v>
      </c>
      <c r="E147" s="2">
        <v>24</v>
      </c>
    </row>
    <row r="148" spans="2:5" x14ac:dyDescent="0.25">
      <c r="B148" s="37"/>
      <c r="C148" s="2" t="s">
        <v>139</v>
      </c>
      <c r="D148" s="23">
        <v>68</v>
      </c>
      <c r="E148" s="2">
        <v>34</v>
      </c>
    </row>
    <row r="149" spans="2:5" x14ac:dyDescent="0.25">
      <c r="B149" s="38"/>
      <c r="C149" s="2" t="s">
        <v>140</v>
      </c>
      <c r="D149" s="23">
        <v>60</v>
      </c>
      <c r="E149" s="2">
        <v>32</v>
      </c>
    </row>
    <row r="150" spans="2:5" x14ac:dyDescent="0.25">
      <c r="C150" s="34" t="s">
        <v>144</v>
      </c>
      <c r="D150" s="35"/>
      <c r="E150" s="1"/>
    </row>
    <row r="151" spans="2:5" x14ac:dyDescent="0.25">
      <c r="B151" s="87" t="s">
        <v>154</v>
      </c>
      <c r="C151" s="1" t="s">
        <v>145</v>
      </c>
      <c r="D151" s="17">
        <v>70</v>
      </c>
      <c r="E151" s="1">
        <v>50</v>
      </c>
    </row>
    <row r="152" spans="2:5" x14ac:dyDescent="0.25">
      <c r="B152" s="87"/>
      <c r="C152" s="1" t="s">
        <v>146</v>
      </c>
      <c r="D152" s="17">
        <v>90</v>
      </c>
      <c r="E152" s="1">
        <v>60</v>
      </c>
    </row>
    <row r="153" spans="2:5" x14ac:dyDescent="0.25">
      <c r="B153" s="87"/>
      <c r="C153" s="1" t="s">
        <v>147</v>
      </c>
      <c r="D153" s="17">
        <v>95</v>
      </c>
      <c r="E153" s="1">
        <v>70</v>
      </c>
    </row>
    <row r="154" spans="2:5" x14ac:dyDescent="0.25">
      <c r="B154" s="6" t="s">
        <v>141</v>
      </c>
      <c r="C154" s="1" t="s">
        <v>148</v>
      </c>
      <c r="D154" s="17">
        <v>59</v>
      </c>
      <c r="E154" s="1">
        <v>30</v>
      </c>
    </row>
    <row r="155" spans="2:5" x14ac:dyDescent="0.25">
      <c r="B155" s="36" t="s">
        <v>153</v>
      </c>
      <c r="C155" s="1" t="s">
        <v>149</v>
      </c>
      <c r="D155" s="17">
        <v>37</v>
      </c>
      <c r="E155" s="1">
        <v>18</v>
      </c>
    </row>
    <row r="156" spans="2:5" x14ac:dyDescent="0.25">
      <c r="B156" s="38"/>
      <c r="C156" s="1" t="s">
        <v>150</v>
      </c>
      <c r="D156" s="17">
        <v>17</v>
      </c>
      <c r="E156" s="1">
        <v>7</v>
      </c>
    </row>
    <row r="157" spans="2:5" x14ac:dyDescent="0.25">
      <c r="B157" s="45" t="s">
        <v>155</v>
      </c>
      <c r="C157" s="1" t="s">
        <v>142</v>
      </c>
      <c r="D157" s="17">
        <v>71</v>
      </c>
      <c r="E157" s="1">
        <v>65</v>
      </c>
    </row>
    <row r="158" spans="2:5" x14ac:dyDescent="0.25">
      <c r="B158" s="45"/>
      <c r="C158" s="1" t="s">
        <v>142</v>
      </c>
      <c r="D158" s="17">
        <v>72</v>
      </c>
      <c r="E158" s="1">
        <v>67</v>
      </c>
    </row>
    <row r="159" spans="2:5" x14ac:dyDescent="0.25">
      <c r="B159" s="32" t="s">
        <v>156</v>
      </c>
      <c r="C159" s="32" t="s">
        <v>142</v>
      </c>
      <c r="D159" s="12">
        <v>64</v>
      </c>
      <c r="E159" s="32">
        <v>58</v>
      </c>
    </row>
    <row r="160" spans="2:5" x14ac:dyDescent="0.25">
      <c r="B160" s="88" t="s">
        <v>157</v>
      </c>
      <c r="C160" s="1" t="s">
        <v>151</v>
      </c>
      <c r="D160" s="17">
        <v>85</v>
      </c>
      <c r="E160" s="1">
        <v>50</v>
      </c>
    </row>
    <row r="161" spans="2:5" x14ac:dyDescent="0.25">
      <c r="B161" s="88"/>
      <c r="C161" s="1" t="s">
        <v>151</v>
      </c>
      <c r="D161" s="17">
        <v>85</v>
      </c>
      <c r="E161" s="1">
        <v>50</v>
      </c>
    </row>
    <row r="162" spans="2:5" x14ac:dyDescent="0.25">
      <c r="B162" s="88"/>
      <c r="C162" s="1" t="s">
        <v>152</v>
      </c>
      <c r="D162" s="17">
        <v>90</v>
      </c>
      <c r="E162" s="1" t="s">
        <v>143</v>
      </c>
    </row>
    <row r="163" spans="2:5" x14ac:dyDescent="0.25">
      <c r="C163" s="34" t="s">
        <v>165</v>
      </c>
      <c r="D163" s="35"/>
      <c r="E163" s="1"/>
    </row>
    <row r="164" spans="2:5" x14ac:dyDescent="0.25">
      <c r="B164" s="1" t="s">
        <v>158</v>
      </c>
      <c r="C164" s="1" t="s">
        <v>7</v>
      </c>
      <c r="D164" s="17">
        <v>75</v>
      </c>
      <c r="E164" s="1">
        <v>40</v>
      </c>
    </row>
    <row r="165" spans="2:5" x14ac:dyDescent="0.25">
      <c r="B165" s="1" t="s">
        <v>159</v>
      </c>
      <c r="C165" s="1" t="s">
        <v>55</v>
      </c>
      <c r="D165" s="17">
        <v>95</v>
      </c>
      <c r="E165" s="1">
        <v>57</v>
      </c>
    </row>
    <row r="166" spans="2:5" x14ac:dyDescent="0.25">
      <c r="B166" s="1"/>
      <c r="C166" s="1"/>
      <c r="D166" s="17"/>
      <c r="E166" s="1"/>
    </row>
    <row r="167" spans="2:5" x14ac:dyDescent="0.25">
      <c r="B167" s="1"/>
      <c r="C167" s="1"/>
      <c r="D167" s="17"/>
      <c r="E167" s="1"/>
    </row>
    <row r="168" spans="2:5" x14ac:dyDescent="0.25">
      <c r="B168" s="1" t="s">
        <v>160</v>
      </c>
      <c r="C168" s="1" t="s">
        <v>161</v>
      </c>
      <c r="D168" s="17">
        <v>68</v>
      </c>
      <c r="E168" s="1">
        <v>48</v>
      </c>
    </row>
    <row r="169" spans="2:5" x14ac:dyDescent="0.25">
      <c r="B169" s="1" t="s">
        <v>162</v>
      </c>
      <c r="C169" s="1" t="s">
        <v>7</v>
      </c>
      <c r="D169" s="17">
        <v>42</v>
      </c>
      <c r="E169" s="1">
        <v>33</v>
      </c>
    </row>
    <row r="170" spans="2:5" x14ac:dyDescent="0.25">
      <c r="B170" s="1" t="s">
        <v>163</v>
      </c>
      <c r="C170" s="1" t="s">
        <v>8</v>
      </c>
      <c r="D170" s="17">
        <v>110.66</v>
      </c>
      <c r="E170" s="1">
        <v>82.33</v>
      </c>
    </row>
    <row r="171" spans="2:5" x14ac:dyDescent="0.25">
      <c r="B171" s="1"/>
      <c r="C171" s="1"/>
      <c r="D171" s="17"/>
      <c r="E171" s="1"/>
    </row>
    <row r="172" spans="2:5" x14ac:dyDescent="0.25">
      <c r="B172" s="1" t="s">
        <v>164</v>
      </c>
      <c r="C172" s="1" t="s">
        <v>161</v>
      </c>
      <c r="D172" s="17">
        <v>108</v>
      </c>
      <c r="E172" s="1">
        <v>66.599999999999994</v>
      </c>
    </row>
    <row r="173" spans="2:5" x14ac:dyDescent="0.25">
      <c r="B173" s="1" t="s">
        <v>164</v>
      </c>
      <c r="C173" s="1" t="s">
        <v>7</v>
      </c>
      <c r="D173" s="17">
        <v>43.3</v>
      </c>
      <c r="E173" s="1">
        <v>42.6</v>
      </c>
    </row>
  </sheetData>
  <mergeCells count="46">
    <mergeCell ref="A19:A20"/>
    <mergeCell ref="B19:B20"/>
    <mergeCell ref="A8:A10"/>
    <mergeCell ref="B8:B10"/>
    <mergeCell ref="A12:A14"/>
    <mergeCell ref="B12:B14"/>
    <mergeCell ref="A16:A17"/>
    <mergeCell ref="B16:B17"/>
    <mergeCell ref="A2:E2"/>
    <mergeCell ref="A3:A4"/>
    <mergeCell ref="B3:B4"/>
    <mergeCell ref="C3:C4"/>
    <mergeCell ref="D3:E3"/>
    <mergeCell ref="A32:A40"/>
    <mergeCell ref="B32:B40"/>
    <mergeCell ref="B22:B23"/>
    <mergeCell ref="B58:B60"/>
    <mergeCell ref="B63:B64"/>
    <mergeCell ref="A58:A60"/>
    <mergeCell ref="A63:A64"/>
    <mergeCell ref="B46:B48"/>
    <mergeCell ref="B49:B51"/>
    <mergeCell ref="B52:B53"/>
    <mergeCell ref="B55:B56"/>
    <mergeCell ref="B43:B45"/>
    <mergeCell ref="B73:B75"/>
    <mergeCell ref="B76:B78"/>
    <mergeCell ref="B79:B81"/>
    <mergeCell ref="B66:B69"/>
    <mergeCell ref="B70:B72"/>
    <mergeCell ref="B110:B111"/>
    <mergeCell ref="B129:B133"/>
    <mergeCell ref="C128:D128"/>
    <mergeCell ref="B90:B98"/>
    <mergeCell ref="B99:B101"/>
    <mergeCell ref="C150:D150"/>
    <mergeCell ref="C134:D134"/>
    <mergeCell ref="B135:B139"/>
    <mergeCell ref="C140:D140"/>
    <mergeCell ref="B141:B142"/>
    <mergeCell ref="B143:B149"/>
    <mergeCell ref="C163:D163"/>
    <mergeCell ref="B151:B153"/>
    <mergeCell ref="B155:B156"/>
    <mergeCell ref="B157:B158"/>
    <mergeCell ref="B160:B162"/>
  </mergeCells>
  <pageMargins left="0.73" right="0.17" top="0.24" bottom="0.24" header="0.24" footer="0.24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abcde</dc:creator>
  <cp:lastModifiedBy>Roshan Shirodkar</cp:lastModifiedBy>
  <cp:lastPrinted>2017-06-01T11:57:56Z</cp:lastPrinted>
  <dcterms:created xsi:type="dcterms:W3CDTF">2017-05-29T10:41:40Z</dcterms:created>
  <dcterms:modified xsi:type="dcterms:W3CDTF">2021-08-04T11:43:13Z</dcterms:modified>
</cp:coreProperties>
</file>