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2"/>
  </bookViews>
  <sheets>
    <sheet name="data_parallelization" sheetId="1" r:id="rId1"/>
    <sheet name="data_eppstein_strash" sheetId="8" r:id="rId2"/>
    <sheet name="data_eppstein_strash_latex" sheetId="10" r:id="rId3"/>
    <sheet name="data_dimacs" sheetId="9" r:id="rId4"/>
    <sheet name="plots" sheetId="2" r:id="rId5"/>
    <sheet name="plots_goodonly" sheetId="4" r:id="rId6"/>
    <sheet name="data_12" sheetId="3" r:id="rId7"/>
    <sheet name="data_communities_WRONG!" sheetId="5" r:id="rId8"/>
    <sheet name="data_comm_correct" sheetId="6" r:id="rId9"/>
    <sheet name="data_comm_paper" sheetId="7" r:id="rId10"/>
  </sheets>
  <definedNames>
    <definedName name="out_12x" localSheetId="6">data_12!#REF!</definedName>
    <definedName name="out_12xx" localSheetId="6">data_12!$G$2:$J$29</definedName>
    <definedName name="out_parallel" localSheetId="0">data_parallelization!$G$2:$K$29</definedName>
    <definedName name="temp" localSheetId="3">data_dimacs!$A$3:$Y$46</definedName>
    <definedName name="temp_1" localSheetId="3">data_dimacs!$A$2:$Z$46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6" l="1"/>
  <c r="O23" i="6"/>
  <c r="O24" i="6"/>
  <c r="O25" i="6"/>
  <c r="O26" i="6"/>
  <c r="N21" i="6"/>
  <c r="N23" i="6"/>
  <c r="N24" i="6"/>
  <c r="N25" i="6"/>
  <c r="N26" i="6"/>
  <c r="M21" i="6"/>
  <c r="M23" i="6"/>
  <c r="M24" i="6"/>
  <c r="M25" i="6"/>
  <c r="M26" i="6"/>
  <c r="E35" i="7"/>
  <c r="E37" i="7"/>
  <c r="C21" i="6"/>
  <c r="C23" i="6"/>
  <c r="AE20" i="7"/>
  <c r="AE21" i="7"/>
  <c r="AE22" i="7"/>
  <c r="AE23" i="7"/>
  <c r="AE24" i="7"/>
  <c r="AE25" i="7"/>
  <c r="AE26" i="7"/>
  <c r="AE27" i="7"/>
  <c r="AE28" i="7"/>
  <c r="Q8" i="6"/>
  <c r="Q9" i="6"/>
  <c r="Q10" i="6"/>
  <c r="Q11" i="6"/>
  <c r="Q12" i="6"/>
  <c r="Q13" i="6"/>
  <c r="Q14" i="6"/>
  <c r="Q15" i="6"/>
  <c r="Q16" i="6"/>
  <c r="P8" i="6"/>
  <c r="P9" i="6"/>
  <c r="P10" i="6"/>
  <c r="P11" i="6"/>
  <c r="P12" i="6"/>
  <c r="P13" i="6"/>
  <c r="P14" i="6"/>
  <c r="P15" i="6"/>
  <c r="P16" i="6"/>
  <c r="AA20" i="7"/>
  <c r="AA21" i="7"/>
  <c r="AA22" i="7"/>
  <c r="AA23" i="7"/>
  <c r="AA24" i="7"/>
  <c r="AA25" i="7"/>
  <c r="AA26" i="7"/>
  <c r="AA27" i="7"/>
  <c r="AA28" i="7"/>
  <c r="U20" i="7"/>
  <c r="U21" i="7"/>
  <c r="U22" i="7"/>
  <c r="U23" i="7"/>
  <c r="U24" i="7"/>
  <c r="U25" i="7"/>
  <c r="U26" i="7"/>
  <c r="U27" i="7"/>
  <c r="U28" i="7"/>
  <c r="O20" i="7"/>
  <c r="O21" i="7"/>
  <c r="O22" i="7"/>
  <c r="O23" i="7"/>
  <c r="O24" i="7"/>
  <c r="O25" i="7"/>
  <c r="O26" i="7"/>
  <c r="O27" i="7"/>
  <c r="O28" i="7"/>
  <c r="X8" i="6"/>
  <c r="X9" i="6"/>
  <c r="X10" i="6"/>
  <c r="X11" i="6"/>
  <c r="X12" i="6"/>
  <c r="X13" i="6"/>
  <c r="X14" i="6"/>
  <c r="X15" i="6"/>
  <c r="X16" i="6"/>
  <c r="W8" i="6"/>
  <c r="W9" i="6"/>
  <c r="W10" i="6"/>
  <c r="W11" i="6"/>
  <c r="W12" i="6"/>
  <c r="W13" i="6"/>
  <c r="W14" i="6"/>
  <c r="W15" i="6"/>
  <c r="W16" i="6"/>
  <c r="AE8" i="6"/>
  <c r="AE9" i="6"/>
  <c r="AE10" i="6"/>
  <c r="AE11" i="6"/>
  <c r="AE12" i="6"/>
  <c r="AE13" i="6"/>
  <c r="AE14" i="6"/>
  <c r="AE15" i="6"/>
  <c r="AE16" i="6"/>
  <c r="AD8" i="6"/>
  <c r="AD9" i="6"/>
  <c r="AD10" i="6"/>
  <c r="AD11" i="6"/>
  <c r="AD12" i="6"/>
  <c r="AD13" i="6"/>
  <c r="AD14" i="6"/>
  <c r="AD15" i="6"/>
  <c r="AD16" i="6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3" i="3"/>
  <c r="N3" i="3"/>
  <c r="M3" i="3"/>
  <c r="L3" i="3"/>
  <c r="O2" i="3"/>
  <c r="L2" i="3"/>
  <c r="M2" i="3"/>
  <c r="N2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Q2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M2" i="1"/>
</calcChain>
</file>

<file path=xl/connections.xml><?xml version="1.0" encoding="utf-8"?>
<connections xmlns="http://schemas.openxmlformats.org/spreadsheetml/2006/main">
  <connection id="1" name="out_12xx.dat" type="6" refreshedVersion="0" background="1" saveData="1">
    <textPr fileType="mac" sourceFile="Macintosh HD:Users:bharath650:out_12xx.dat">
      <textFields count="4">
        <textField/>
        <textField/>
        <textField/>
        <textField/>
      </textFields>
    </textPr>
  </connection>
  <connection id="2" name="out_parallel.dat" type="6" refreshedVersion="0" background="1" saveData="1">
    <textPr fileType="mac" sourceFile="Macintosh HD:Users:bharath650:out_parallel.dat">
      <textFields count="5">
        <textField/>
        <textField/>
        <textField/>
        <textField/>
        <textField/>
      </textFields>
    </textPr>
  </connection>
  <connection id="3" name="temp" type="6" refreshedVersion="0" background="1" saveData="1">
    <textPr fileType="mac" sourceFile="Macintosh HD:Users:bharath650:Documents:Max clique:IM Special Issue:temp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mp1" type="6" refreshedVersion="0" background="1" saveData="1">
    <textPr fileType="mac" sourceFile="Macintosh HD:Users:bharath650:Documents:Max clique:IM Special Issue:temp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<sst xmlns="http://schemas.openxmlformats.org/spreadsheetml/2006/main" count="1729" uniqueCount="192">
  <si>
    <t>brock200_2</t>
  </si>
  <si>
    <t>c-fat200-5</t>
  </si>
  <si>
    <t>hamming6-4</t>
  </si>
  <si>
    <t>johnson8-4-4</t>
  </si>
  <si>
    <t>keller4</t>
  </si>
  <si>
    <t>rmat_er_1</t>
  </si>
  <si>
    <t>rmat_er_2</t>
  </si>
  <si>
    <t>rmat_er_3</t>
  </si>
  <si>
    <t>rmat_er_4</t>
  </si>
  <si>
    <t>rmat_er_5</t>
  </si>
  <si>
    <t>af_shell10</t>
  </si>
  <si>
    <t>bone010</t>
  </si>
  <si>
    <t>as-Skitter</t>
  </si>
  <si>
    <t>audikw_1</t>
  </si>
  <si>
    <t>kkt_power</t>
  </si>
  <si>
    <t>Fault_639</t>
  </si>
  <si>
    <t>roadNet-CA</t>
  </si>
  <si>
    <t>email-Enron</t>
  </si>
  <si>
    <t>cond-mat-2003</t>
  </si>
  <si>
    <t>dictionary28</t>
  </si>
  <si>
    <t>Cores-&gt;</t>
  </si>
  <si>
    <t>Vertex</t>
  </si>
  <si>
    <t>Edges</t>
  </si>
  <si>
    <t>MaxDegree</t>
  </si>
  <si>
    <t>Max Clique</t>
  </si>
  <si>
    <t>rmat_sd1_1</t>
  </si>
  <si>
    <t>rmat_sd1_2</t>
  </si>
  <si>
    <t>rmat_sd1_3</t>
  </si>
  <si>
    <t>rmat_sd1_4</t>
  </si>
  <si>
    <t>rmat_sd1_5</t>
  </si>
  <si>
    <t>rmat_sd2_1</t>
  </si>
  <si>
    <t>rmat_sd2_2</t>
  </si>
  <si>
    <t>rmat_sd2_3</t>
  </si>
  <si>
    <t>Ideal</t>
  </si>
  <si>
    <t>Graph:</t>
  </si>
  <si>
    <t>N=1000</t>
  </si>
  <si>
    <t>k=10</t>
  </si>
  <si>
    <t>maxk=50</t>
  </si>
  <si>
    <t>mu=0.1</t>
  </si>
  <si>
    <t>t1=2</t>
  </si>
  <si>
    <t>t2=1</t>
  </si>
  <si>
    <t>minc=20</t>
  </si>
  <si>
    <t>maxc=50</t>
  </si>
  <si>
    <t>on=100</t>
  </si>
  <si>
    <t>om=2</t>
  </si>
  <si>
    <t>Ground Truth</t>
  </si>
  <si>
    <t>Num Comms</t>
  </si>
  <si>
    <t>NumComms</t>
  </si>
  <si>
    <t>Omega</t>
  </si>
  <si>
    <t>time</t>
  </si>
  <si>
    <t>Cfinder (k=?)</t>
  </si>
  <si>
    <t>we consider only the bext k value for cfinder</t>
  </si>
  <si>
    <t>n</t>
  </si>
  <si>
    <t>mu</t>
  </si>
  <si>
    <t>On</t>
  </si>
  <si>
    <t>Om</t>
  </si>
  <si>
    <t>OurAlgo(c=10)</t>
  </si>
  <si>
    <t>OurAlgo(c=0)</t>
  </si>
  <si>
    <t>OurAlgo(c=20)</t>
  </si>
  <si>
    <t>OurAlgo(c=30)</t>
  </si>
  <si>
    <t>type=LFR</t>
  </si>
  <si>
    <t>Best k</t>
  </si>
  <si>
    <t>Shared Nodes</t>
  </si>
  <si>
    <t>best k</t>
  </si>
  <si>
    <t>OurAlgo(c=5)</t>
  </si>
  <si>
    <t>OurAlgo(c=2)</t>
  </si>
  <si>
    <t>-</t>
  </si>
  <si>
    <t>C5%Cfinder</t>
  </si>
  <si>
    <t>C2%Cfinder</t>
  </si>
  <si>
    <t>C0%Cfinder</t>
  </si>
  <si>
    <t>Speedup</t>
  </si>
  <si>
    <t>&amp;</t>
  </si>
  <si>
    <t>\\</t>
  </si>
  <si>
    <t>time-clique</t>
  </si>
  <si>
    <t>total time</t>
  </si>
  <si>
    <t>%time-clique</t>
  </si>
  <si>
    <t>facebook_network</t>
  </si>
  <si>
    <t>Name</t>
  </si>
  <si>
    <t>Cfinder</t>
  </si>
  <si>
    <t>SharedNodes</t>
  </si>
  <si>
    <t>Time</t>
  </si>
  <si>
    <t>Time-clique</t>
  </si>
  <si>
    <t>Total time</t>
  </si>
  <si>
    <t>c=0</t>
  </si>
  <si>
    <t>c=5</t>
  </si>
  <si>
    <t>Graph</t>
  </si>
  <si>
    <t>Cliquer</t>
  </si>
  <si>
    <t>MCQD+CS</t>
  </si>
  <si>
    <t>Exact</t>
  </si>
  <si>
    <t>roadNet-PA</t>
  </si>
  <si>
    <t>amazon0601</t>
  </si>
  <si>
    <t>roadNet-TX</t>
  </si>
  <si>
    <t>email-EuAll</t>
  </si>
  <si>
    <t>web-Google</t>
  </si>
  <si>
    <t>soc-wiki-Vote</t>
  </si>
  <si>
    <t>soc-slashdot0902</t>
  </si>
  <si>
    <t>cit-Patents</t>
  </si>
  <si>
    <t>soc-Epinions1</t>
  </si>
  <si>
    <t>soc-wiki-Talk</t>
  </si>
  <si>
    <t>web-berkstan</t>
  </si>
  <si>
    <t>foldoc</t>
  </si>
  <si>
    <t>eatRS</t>
  </si>
  <si>
    <t>hep-th</t>
  </si>
  <si>
    <t>DaysAll</t>
  </si>
  <si>
    <t>patents</t>
  </si>
  <si>
    <t>Eppstein &amp;Strash</t>
  </si>
  <si>
    <t>*</t>
  </si>
  <si>
    <t>$&lt;$0.01</t>
  </si>
  <si>
    <t>{\it brock200\_1}</t>
  </si>
  <si>
    <t>{\it brock200\_2}</t>
  </si>
  <si>
    <t>{\it brock200\_3}</t>
  </si>
  <si>
    <t>{\it brock200\_4}</t>
  </si>
  <si>
    <t>{\it c-fat200-1}</t>
  </si>
  <si>
    <t>{\it c-fat200-2}</t>
  </si>
  <si>
    <t>{\it c-fat200-5}</t>
  </si>
  <si>
    <t>{\it c-fat500-1}</t>
  </si>
  <si>
    <t>{\it c-fat500-2}</t>
  </si>
  <si>
    <t>{\it c-fat500-5}</t>
  </si>
  <si>
    <t>{\it hamming6-2}</t>
  </si>
  <si>
    <t>{\it hamming6-4}</t>
  </si>
  <si>
    <t>{\it hamming8-2}</t>
  </si>
  <si>
    <t>{\it hamming8-4}</t>
  </si>
  <si>
    <t>{\it hamming10-2}</t>
  </si>
  <si>
    <t>{\it johnson8-2-4}</t>
  </si>
  <si>
    <t>{\it johnson8-4-4}</t>
  </si>
  <si>
    <t>{\it johnson16-2-4}</t>
  </si>
  <si>
    <t>{\it keller4}</t>
  </si>
  <si>
    <t>{\it MANN\_a9}</t>
  </si>
  <si>
    <t>{\it MANN\_a27}</t>
  </si>
  <si>
    <t>{\it p\_hat300-1}</t>
  </si>
  <si>
    <t>{\it p\_hat300-2}</t>
  </si>
  <si>
    <t>{\it p\_hat500-1}</t>
  </si>
  <si>
    <t>{\it p\_hat500-2}</t>
  </si>
  <si>
    <t>{\it p\_hat700-1}</t>
  </si>
  <si>
    <t>{\it p\_hat1000-1}</t>
  </si>
  <si>
    <t>{\it san200\_0.7\_1}</t>
  </si>
  <si>
    <t>$G$</t>
  </si>
  <si>
    <t>$\left|V\right|$</t>
  </si>
  <si>
    <t>$\left|E\right|$</t>
  </si>
  <si>
    <t>$\omega$</t>
  </si>
  <si>
    <t>$\omega_{A2}$</t>
  </si>
  <si>
    <t>$\tau_{A1}$</t>
  </si>
  <si>
    <t>$_{+CS}$</t>
  </si>
  <si>
    <t>$\tau_{cliquer}$</t>
  </si>
  <si>
    <t>$\tau_{CP}$</t>
  </si>
  <si>
    <t>{\it brock400\_1}</t>
  </si>
  <si>
    <t>{\it brock400\_2}</t>
  </si>
  <si>
    <t>{\it brock400\_3}</t>
  </si>
  <si>
    <t>{\it brock400\_4}</t>
  </si>
  <si>
    <t>{\it brock800\_1}</t>
  </si>
  <si>
    <t>{\it brock800\_2}</t>
  </si>
  <si>
    <t>{\it brock800\_3}</t>
  </si>
  <si>
    <t>{\it brock800\_4}</t>
  </si>
  <si>
    <t>{\it MANN\_a45}</t>
  </si>
  <si>
    <t>THRESHOLD: 6000s</t>
  </si>
  <si>
    <t>{\it p\_hat300-3}</t>
  </si>
  <si>
    <t>{\it p\_hat500-3}</t>
  </si>
  <si>
    <t>{\it p\_hat700-2}</t>
  </si>
  <si>
    <t>{\it p\_hat1000-2}</t>
  </si>
  <si>
    <t>{\it keller5}</t>
  </si>
  <si>
    <t>{\it keller6}</t>
  </si>
  <si>
    <t>{\it san200\_0.7\_2}</t>
  </si>
  <si>
    <t>{\it san200\_0.9\_2}</t>
  </si>
  <si>
    <t>{\it san200\_0.9\_3}</t>
  </si>
  <si>
    <t>{\it san400\_0.7\_1}</t>
  </si>
  <si>
    <t>{\it san400\_0.5\_1}</t>
  </si>
  <si>
    <t>{\it san400\_0.7\_2}</t>
  </si>
  <si>
    <t>{\it san400\_0.7\_3}</t>
  </si>
  <si>
    <t>$MCQ1$</t>
  </si>
  <si>
    <t>$MCSa1$</t>
  </si>
  <si>
    <t>$BBMC1$</t>
  </si>
  <si>
    <t>{\it san1000}</t>
  </si>
  <si>
    <t>$\tau_{A2}$</t>
  </si>
  <si>
    <t>$\Delta$</t>
  </si>
  <si>
    <t>$\tau{cliquer}$</t>
  </si>
  <si>
    <t>$\tau_{MCQD}$</t>
  </si>
  <si>
    <t>{\it foldoc}</t>
  </si>
  <si>
    <t>{\it eatRS}</t>
  </si>
  <si>
    <t>{\it hep-th}</t>
  </si>
  <si>
    <t>{\it patents}</t>
  </si>
  <si>
    <t>{\it days-all}</t>
  </si>
  <si>
    <t>{\it roadNet-PA}</t>
  </si>
  <si>
    <t>{\it roadNet-TX}</t>
  </si>
  <si>
    <t>{\it amazon0601}</t>
  </si>
  <si>
    <t>{\it email-EuAll}</t>
  </si>
  <si>
    <t>{\it web-Google}</t>
  </si>
  <si>
    <t>{\it soc-wiki-Vote}</t>
  </si>
  <si>
    <t>{\it soc-slashdot0902}</t>
  </si>
  <si>
    <t>{\it cit-Patents}</t>
  </si>
  <si>
    <t>{\it soc-Epinions1}</t>
  </si>
  <si>
    <t>{\it soc-wiki-Talk}</t>
  </si>
  <si>
    <t>{\it web-berkstan}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</si>
</sst>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0"/>
      <name val="Arial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0" fillId="2" borderId="0" xfId="0" applyFill="1"/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0" fillId="2" borderId="0" xfId="0" applyNumberFormat="1" applyFont="1" applyFill="1"/>
    <xf numFmtId="0" fontId="0" fillId="2" borderId="0" xfId="0" applyFont="1" applyFill="1" applyAlignment="1">
      <alignment horizontal="right"/>
    </xf>
    <xf numFmtId="3" fontId="0" fillId="2" borderId="0" xfId="0" applyNumberFormat="1" applyFill="1"/>
    <xf numFmtId="164" fontId="0" fillId="0" borderId="0" xfId="0" applyNumberFormat="1"/>
    <xf numFmtId="2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/>
    <xf numFmtId="3" fontId="6" fillId="4" borderId="0" xfId="0" applyNumberFormat="1" applyFont="1" applyFill="1"/>
    <xf numFmtId="1" fontId="0" fillId="0" borderId="0" xfId="0" applyNumberFormat="1"/>
    <xf numFmtId="9" fontId="0" fillId="0" borderId="0" xfId="0" applyNumberFormat="1"/>
    <xf numFmtId="0" fontId="6" fillId="0" borderId="0" xfId="0" applyFont="1"/>
    <xf numFmtId="9" fontId="6" fillId="0" borderId="0" xfId="0" applyNumberFormat="1" applyFont="1"/>
    <xf numFmtId="165" fontId="0" fillId="0" borderId="0" xfId="0" applyNumberFormat="1"/>
    <xf numFmtId="166" fontId="6" fillId="0" borderId="0" xfId="0" applyNumberFormat="1" applyFont="1"/>
    <xf numFmtId="166" fontId="0" fillId="0" borderId="0" xfId="0" applyNumberFormat="1"/>
    <xf numFmtId="165" fontId="6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3" fontId="4" fillId="5" borderId="0" xfId="0" applyNumberFormat="1" applyFont="1" applyFill="1" applyAlignment="1">
      <alignment horizontal="center" vertical="center" wrapText="1"/>
    </xf>
    <xf numFmtId="2" fontId="4" fillId="5" borderId="0" xfId="0" applyNumberFormat="1" applyFont="1" applyFill="1" applyAlignment="1">
      <alignment horizontal="center" vertical="center" wrapText="1"/>
    </xf>
    <xf numFmtId="2" fontId="7" fillId="5" borderId="0" xfId="0" applyNumberFormat="1" applyFont="1" applyFill="1"/>
    <xf numFmtId="0" fontId="6" fillId="5" borderId="0" xfId="0" applyFont="1" applyFill="1"/>
    <xf numFmtId="2" fontId="7" fillId="5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8" fillId="0" borderId="0" xfId="0" applyFont="1"/>
    <xf numFmtId="0" fontId="0" fillId="6" borderId="0" xfId="0" applyFont="1" applyFill="1"/>
    <xf numFmtId="0" fontId="0" fillId="6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3" fontId="0" fillId="0" borderId="0" xfId="0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3" fontId="0" fillId="0" borderId="0" xfId="0" applyNumberFormat="1" applyFill="1"/>
    <xf numFmtId="0" fontId="0" fillId="2" borderId="0" xfId="0" applyFill="1" applyAlignment="1">
      <alignment horizontal="right"/>
    </xf>
    <xf numFmtId="0" fontId="6" fillId="0" borderId="0" xfId="0" applyFont="1" applyAlignment="1">
      <alignment horizontal="right"/>
    </xf>
    <xf numFmtId="3" fontId="4" fillId="0" borderId="0" xfId="0" applyNumberFormat="1" applyFont="1" applyFill="1" applyAlignment="1">
      <alignment horizontal="center" vertical="center" wrapText="1"/>
    </xf>
    <xf numFmtId="0" fontId="0" fillId="7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7" borderId="0" xfId="0" applyFill="1"/>
    <xf numFmtId="3" fontId="0" fillId="7" borderId="0" xfId="0" applyNumberFormat="1" applyFill="1" applyAlignment="1">
      <alignment horizontal="right"/>
    </xf>
    <xf numFmtId="2" fontId="6" fillId="5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 vertical="center" wrapText="1"/>
    </xf>
    <xf numFmtId="2" fontId="9" fillId="5" borderId="0" xfId="0" applyNumberFormat="1" applyFont="1" applyFill="1" applyAlignment="1">
      <alignment vertical="center" wrapText="1"/>
    </xf>
    <xf numFmtId="2" fontId="10" fillId="5" borderId="0" xfId="0" applyNumberFormat="1" applyFont="1" applyFill="1" applyAlignment="1"/>
    <xf numFmtId="2" fontId="11" fillId="0" borderId="0" xfId="0" applyNumberFormat="1" applyFont="1" applyAlignment="1"/>
    <xf numFmtId="3" fontId="9" fillId="5" borderId="0" xfId="0" applyNumberFormat="1" applyFont="1" applyFill="1" applyAlignment="1">
      <alignment horizontal="center" vertical="center" wrapText="1"/>
    </xf>
  </cellXfs>
  <cellStyles count="6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  <a:effectLst/>
          </c:spPr>
          <c:marker>
            <c:spPr>
              <a:ln w="28575" cmpd="sng">
                <a:solidFill>
                  <a:srgbClr val="4F81BD"/>
                </a:solidFill>
              </a:ln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data_parallelization!$A$11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75208"/>
        <c:axId val="2145680984"/>
      </c:lineChart>
      <c:catAx>
        <c:axId val="21460752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5680984"/>
        <c:crosses val="max"/>
        <c:auto val="1"/>
        <c:lblAlgn val="ctr"/>
        <c:lblOffset val="100"/>
        <c:noMultiLvlLbl val="0"/>
      </c:catAx>
      <c:valAx>
        <c:axId val="214568098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607520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2520"/>
        <c:axId val="2144821928"/>
      </c:lineChart>
      <c:catAx>
        <c:axId val="21278325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821928"/>
        <c:crosses val="max"/>
        <c:auto val="1"/>
        <c:lblAlgn val="ctr"/>
        <c:lblOffset val="100"/>
        <c:noMultiLvlLbl val="0"/>
      </c:catAx>
      <c:valAx>
        <c:axId val="214482192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2783252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data_parallelization!$A$27</c:f>
              <c:strCache>
                <c:ptCount val="1"/>
                <c:pt idx="0">
                  <c:v>keller4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50936"/>
        <c:axId val="2144623752"/>
      </c:lineChart>
      <c:catAx>
        <c:axId val="21449509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623752"/>
        <c:crosses val="max"/>
        <c:auto val="1"/>
        <c:lblAlgn val="ctr"/>
        <c:lblOffset val="100"/>
        <c:noMultiLvlLbl val="0"/>
      </c:catAx>
      <c:valAx>
        <c:axId val="21446237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</a:t>
                </a:r>
                <a:r>
                  <a:rPr lang="en-US" sz="2800" baseline="0"/>
                  <a:t> seconds)</a:t>
                </a:r>
                <a:endParaRPr lang="en-US" sz="2800"/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950936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8072"/>
        <c:axId val="2144535688"/>
      </c:lineChart>
      <c:catAx>
        <c:axId val="21445280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4535688"/>
        <c:crosses val="max"/>
        <c:auto val="1"/>
        <c:lblAlgn val="ctr"/>
        <c:lblOffset val="100"/>
        <c:noMultiLvlLbl val="0"/>
      </c:catAx>
      <c:valAx>
        <c:axId val="214453568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4528072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data_parallelization!$A$40</c:f>
              <c:strCache>
                <c:ptCount val="1"/>
                <c:pt idx="0">
                  <c:v>keller4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94168"/>
        <c:axId val="2144600024"/>
      </c:lineChart>
      <c:catAx>
        <c:axId val="214459416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</a:t>
                </a:r>
                <a:r>
                  <a:rPr lang="en-US" sz="2800" baseline="0"/>
                  <a:t>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44600024"/>
        <c:crosses val="max"/>
        <c:auto val="1"/>
        <c:lblAlgn val="ctr"/>
        <c:lblOffset val="100"/>
        <c:noMultiLvlLbl val="0"/>
      </c:catAx>
      <c:valAx>
        <c:axId val="214460002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594168"/>
        <c:crosses val="autoZero"/>
        <c:crossBetween val="between"/>
        <c:majorUnit val="4.0"/>
        <c:min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data_parallelization!$A$32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37256"/>
        <c:axId val="2134584776"/>
      </c:lineChart>
      <c:catAx>
        <c:axId val="213453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34584776"/>
        <c:crosses val="autoZero"/>
        <c:auto val="1"/>
        <c:lblAlgn val="ctr"/>
        <c:lblOffset val="100"/>
        <c:noMultiLvlLbl val="0"/>
      </c:catAx>
      <c:valAx>
        <c:axId val="213458477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34537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data_parallelization!$A$3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30584"/>
        <c:axId val="2145036616"/>
      </c:lineChart>
      <c:catAx>
        <c:axId val="214503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45036616"/>
        <c:crosses val="autoZero"/>
        <c:auto val="1"/>
        <c:lblAlgn val="ctr"/>
        <c:lblOffset val="100"/>
        <c:noMultiLvlLbl val="0"/>
      </c:catAx>
      <c:valAx>
        <c:axId val="214503661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50305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378284293411"/>
          <c:y val="0.154993813958395"/>
          <c:w val="0.733516452548695"/>
          <c:h val="0.722472690304699"/>
        </c:manualLayout>
      </c:layout>
      <c:lineChart>
        <c:grouping val="standard"/>
        <c:varyColors val="0"/>
        <c:ser>
          <c:idx val="3"/>
          <c:order val="0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  <a:effectLst/>
          </c:spPr>
          <c:marker>
            <c:spPr>
              <a:ln w="57150" cmpd="sng">
                <a:solidFill>
                  <a:srgbClr val="008000"/>
                </a:solidFill>
              </a:ln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  <a:effectLst/>
          </c:spPr>
          <c:marker>
            <c:spPr>
              <a:ln w="57150" cmpd="sng">
                <a:solidFill>
                  <a:schemeClr val="accent2"/>
                </a:solidFill>
              </a:ln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82072"/>
        <c:axId val="2145089896"/>
      </c:lineChart>
      <c:catAx>
        <c:axId val="21450820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5089896"/>
        <c:crosses val="max"/>
        <c:auto val="1"/>
        <c:lblAlgn val="ctr"/>
        <c:lblOffset val="100"/>
        <c:noMultiLvlLbl val="0"/>
      </c:catAx>
      <c:valAx>
        <c:axId val="214508989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</a:t>
                </a:r>
                <a:r>
                  <a:rPr lang="en-US" sz="3600" baseline="0"/>
                  <a:t> (in seconds)</a:t>
                </a:r>
                <a:endParaRPr lang="en-US" sz="3600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5082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40862078219"/>
          <c:y val="0.128623629719854"/>
          <c:w val="0.639075819027977"/>
          <c:h val="0.716382556321751"/>
        </c:manualLayout>
      </c:layout>
      <c:lineChart>
        <c:grouping val="standard"/>
        <c:varyColors val="0"/>
        <c:ser>
          <c:idx val="3"/>
          <c:order val="0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</c:spP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</c:spPr>
          <c:marker>
            <c:spPr>
              <a:ln w="57150" cmpd="sng">
                <a:solidFill>
                  <a:srgbClr val="008000"/>
                </a:solidFill>
              </a:ln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</c:spPr>
          <c:marker>
            <c:spPr>
              <a:ln w="57150" cmpd="sng">
                <a:solidFill>
                  <a:schemeClr val="accent2"/>
                </a:solidFill>
              </a:ln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data_parallelization!$A$30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data_parallelization!$L$30:$Q$30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81576"/>
        <c:axId val="2124153800"/>
      </c:lineChart>
      <c:catAx>
        <c:axId val="213938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600"/>
                  <a:t>No.</a:t>
                </a:r>
                <a:r>
                  <a:rPr lang="en-US" sz="3600" baseline="0"/>
                  <a:t> of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24153800"/>
        <c:crosses val="autoZero"/>
        <c:auto val="1"/>
        <c:lblAlgn val="ctr"/>
        <c:lblOffset val="100"/>
        <c:noMultiLvlLbl val="0"/>
      </c:catAx>
      <c:valAx>
        <c:axId val="212415380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393815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49242082625"/>
          <c:y val="0.178825354498419"/>
          <c:w val="0.730830934128829"/>
          <c:h val="0.65374137338264"/>
        </c:manualLayout>
      </c:layout>
      <c:lineChart>
        <c:grouping val="standard"/>
        <c:varyColors val="0"/>
        <c:ser>
          <c:idx val="1"/>
          <c:order val="0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35240"/>
        <c:axId val="2130719496"/>
      </c:lineChart>
      <c:catAx>
        <c:axId val="21243352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</a:t>
                </a:r>
                <a:r>
                  <a:rPr lang="en-US" sz="3600" baseline="0"/>
                  <a:t>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30719496"/>
        <c:crosses val="max"/>
        <c:auto val="1"/>
        <c:lblAlgn val="ctr"/>
        <c:lblOffset val="100"/>
        <c:noMultiLvlLbl val="0"/>
      </c:catAx>
      <c:valAx>
        <c:axId val="213071949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24335240"/>
        <c:crosses val="autoZero"/>
        <c:crossBetween val="midCat"/>
        <c:minorUnit val="4.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14188697926"/>
          <c:y val="0.171299696476488"/>
          <c:w val="0.592297530488247"/>
          <c:h val="0.678796199357762"/>
        </c:manualLayout>
      </c:layout>
      <c:lineChart>
        <c:grouping val="standard"/>
        <c:varyColors val="0"/>
        <c:ser>
          <c:idx val="1"/>
          <c:order val="0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ln w="57150" cmpd="sng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data_parallelization!$A$41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</c:dPt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data_parallelization!$H$41:$M$41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60024"/>
        <c:axId val="2145554296"/>
      </c:lineChart>
      <c:catAx>
        <c:axId val="214556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5554296"/>
        <c:crosses val="autoZero"/>
        <c:auto val="1"/>
        <c:lblAlgn val="ctr"/>
        <c:lblOffset val="100"/>
        <c:noMultiLvlLbl val="0"/>
      </c:catAx>
      <c:valAx>
        <c:axId val="214555429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45560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89570916895"/>
          <c:y val="0.276264339532989"/>
          <c:w val="0.211689587426326"/>
          <c:h val="0.495794271203464"/>
        </c:manualLayout>
      </c:layout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66184"/>
        <c:axId val="2145850088"/>
      </c:lineChart>
      <c:catAx>
        <c:axId val="21459661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5850088"/>
        <c:crosses val="max"/>
        <c:auto val="1"/>
        <c:lblAlgn val="ctr"/>
        <c:lblOffset val="100"/>
        <c:noMultiLvlLbl val="0"/>
      </c:catAx>
      <c:valAx>
        <c:axId val="214585008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5966184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</c:f>
              <c:strCache>
                <c:ptCount val="1"/>
                <c:pt idx="0">
                  <c:v>cond-mat-2003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data_12!$K$2:$O$2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0.94215244455972</c:v>
                </c:pt>
                <c:pt idx="2">
                  <c:v>0.764891292903769</c:v>
                </c:pt>
                <c:pt idx="3">
                  <c:v>0.617363224507789</c:v>
                </c:pt>
                <c:pt idx="4">
                  <c:v>0.257463835367029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data_12!$K$3:$O$3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9.33990622631091</c:v>
                </c:pt>
                <c:pt idx="2">
                  <c:v>12.98575726189671</c:v>
                </c:pt>
                <c:pt idx="3">
                  <c:v>12.03402093057748</c:v>
                </c:pt>
                <c:pt idx="4">
                  <c:v>8.975196726471514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data_12!$A$4</c:f>
              <c:strCache>
                <c:ptCount val="1"/>
                <c:pt idx="0">
                  <c:v>dictionary28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data_12!$K$4:$O$4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0.232048298269466</c:v>
                </c:pt>
                <c:pt idx="2">
                  <c:v>0.372677059721515</c:v>
                </c:pt>
                <c:pt idx="3">
                  <c:v>0.287434618485932</c:v>
                </c:pt>
                <c:pt idx="4">
                  <c:v>0.105399938770864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data_12!$K$5:$O$5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11.49906713740348</c:v>
                </c:pt>
                <c:pt idx="2">
                  <c:v>21.6895988288301</c:v>
                </c:pt>
                <c:pt idx="3">
                  <c:v>23.25914623879907</c:v>
                </c:pt>
                <c:pt idx="4">
                  <c:v>24.32179743411035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data_12!$K$6:$O$6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11.69488398408433</c:v>
                </c:pt>
                <c:pt idx="2">
                  <c:v>22.21263115844606</c:v>
                </c:pt>
                <c:pt idx="3">
                  <c:v>22.30263667133438</c:v>
                </c:pt>
                <c:pt idx="4">
                  <c:v>22.09037716978042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data_12!$A$7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data_12!$K$7:$O$7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11.52522545765852</c:v>
                </c:pt>
                <c:pt idx="2">
                  <c:v>21.96459801199063</c:v>
                </c:pt>
                <c:pt idx="3">
                  <c:v>21.87099071431353</c:v>
                </c:pt>
                <c:pt idx="4">
                  <c:v>21.58386866523912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data_12!$A$8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data_12!$K$8:$O$8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11.7715230259209</c:v>
                </c:pt>
                <c:pt idx="2">
                  <c:v>22.04849024703476</c:v>
                </c:pt>
                <c:pt idx="3">
                  <c:v>23.82420827376113</c:v>
                </c:pt>
                <c:pt idx="4">
                  <c:v>25.25882994006044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data_12!$A$9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data_12!$K$9:$O$9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4.684754616576959</c:v>
                </c:pt>
                <c:pt idx="2">
                  <c:v>4.88679187631134</c:v>
                </c:pt>
                <c:pt idx="3">
                  <c:v>4.82088536211024</c:v>
                </c:pt>
                <c:pt idx="4">
                  <c:v>4.762865541703427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data_12!$A$10</c:f>
              <c:strCache>
                <c:ptCount val="1"/>
                <c:pt idx="0">
                  <c:v>roadNet-CA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data_12!$K$10:$O$10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0.260384303560755</c:v>
                </c:pt>
                <c:pt idx="2">
                  <c:v>0.356061954780132</c:v>
                </c:pt>
                <c:pt idx="3">
                  <c:v>0.433424943605505</c:v>
                </c:pt>
                <c:pt idx="4">
                  <c:v>0.522037702986649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data_12!$A$11</c:f>
              <c:strCache>
                <c:ptCount val="1"/>
                <c:pt idx="0">
                  <c:v>kkt_power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data_12!$K$11:$O$11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0.934131340519807</c:v>
                </c:pt>
                <c:pt idx="2">
                  <c:v>1.058905110857057</c:v>
                </c:pt>
                <c:pt idx="3">
                  <c:v>1.088003081070672</c:v>
                </c:pt>
                <c:pt idx="4">
                  <c:v>1.052827727569179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50328"/>
        <c:axId val="2145447304"/>
      </c:lineChart>
      <c:catAx>
        <c:axId val="214545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447304"/>
        <c:crosses val="autoZero"/>
        <c:auto val="1"/>
        <c:lblAlgn val="ctr"/>
        <c:lblOffset val="100"/>
        <c:noMultiLvlLbl val="0"/>
      </c:catAx>
      <c:valAx>
        <c:axId val="21454473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545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data_12!$A$12</c:f>
              <c:strCache>
                <c:ptCount val="1"/>
                <c:pt idx="0">
                  <c:v>rmat_er_1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data_12!$K$12:$O$12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5.786407916640976</c:v>
                </c:pt>
                <c:pt idx="2">
                  <c:v>5.418076274709033</c:v>
                </c:pt>
                <c:pt idx="3">
                  <c:v>6.753213811564324</c:v>
                </c:pt>
                <c:pt idx="4">
                  <c:v>8.559867930508463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data_12!$A$13</c:f>
              <c:strCache>
                <c:ptCount val="1"/>
                <c:pt idx="0">
                  <c:v>rmat_er_2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data_12!$K$13:$O$13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4.170536808998348</c:v>
                </c:pt>
                <c:pt idx="2">
                  <c:v>6.946574442392384</c:v>
                </c:pt>
                <c:pt idx="3">
                  <c:v>7.53935182954447</c:v>
                </c:pt>
                <c:pt idx="4">
                  <c:v>6.082843503141132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data_12!$A$14</c:f>
              <c:strCache>
                <c:ptCount val="1"/>
                <c:pt idx="0">
                  <c:v>rmat_er_3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data_12!$K$14:$O$14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5.664472707777397</c:v>
                </c:pt>
                <c:pt idx="2">
                  <c:v>5.612925106773796</c:v>
                </c:pt>
                <c:pt idx="3">
                  <c:v>6.69236082035206</c:v>
                </c:pt>
                <c:pt idx="4">
                  <c:v>7.910394098463282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data_12!$A$15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data_12!$K$15:$O$15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4.735997105321247</c:v>
                </c:pt>
                <c:pt idx="2">
                  <c:v>7.345907576313784</c:v>
                </c:pt>
                <c:pt idx="3">
                  <c:v>8.010303842097565</c:v>
                </c:pt>
                <c:pt idx="4">
                  <c:v>7.200763283503077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data_12!$A$16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data_12!$K$16:$O$16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6.22923858508725</c:v>
                </c:pt>
                <c:pt idx="2">
                  <c:v>6.409732909937464</c:v>
                </c:pt>
                <c:pt idx="3">
                  <c:v>7.350714924039321</c:v>
                </c:pt>
                <c:pt idx="4">
                  <c:v>8.724953593211349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13032"/>
        <c:axId val="2145409896"/>
      </c:lineChart>
      <c:catAx>
        <c:axId val="214541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409896"/>
        <c:crosses val="autoZero"/>
        <c:auto val="1"/>
        <c:lblAlgn val="ctr"/>
        <c:lblOffset val="100"/>
        <c:noMultiLvlLbl val="0"/>
      </c:catAx>
      <c:valAx>
        <c:axId val="21454098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54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data_12!$A$17</c:f>
              <c:strCache>
                <c:ptCount val="1"/>
                <c:pt idx="0">
                  <c:v>rmat_sd1_1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data_12!$K$17:$O$17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8.225524423711835</c:v>
                </c:pt>
                <c:pt idx="2">
                  <c:v>13.83665859033033</c:v>
                </c:pt>
                <c:pt idx="3">
                  <c:v>12.87023297225108</c:v>
                </c:pt>
                <c:pt idx="4">
                  <c:v>11.77420860165789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data_12!$A$18</c:f>
              <c:strCache>
                <c:ptCount val="1"/>
                <c:pt idx="0">
                  <c:v>rmat_sd1_2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data_12!$K$18:$O$18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8.785974727232241</c:v>
                </c:pt>
                <c:pt idx="2">
                  <c:v>13.5875959537987</c:v>
                </c:pt>
                <c:pt idx="3">
                  <c:v>12.58668412255897</c:v>
                </c:pt>
                <c:pt idx="4">
                  <c:v>12.72255529245806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data_12!$A$19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data_12!$K$19:$O$19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8.250601066520721</c:v>
                </c:pt>
                <c:pt idx="2">
                  <c:v>12.3631741804674</c:v>
                </c:pt>
                <c:pt idx="3">
                  <c:v>14.98595083157871</c:v>
                </c:pt>
                <c:pt idx="4">
                  <c:v>14.29804360760158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data_12!$A$20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data_12!$K$20:$O$20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12.64789121963025</c:v>
                </c:pt>
                <c:pt idx="2">
                  <c:v>19.06184400541916</c:v>
                </c:pt>
                <c:pt idx="3">
                  <c:v>19.27186658036937</c:v>
                </c:pt>
                <c:pt idx="4">
                  <c:v>19.63283268548121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data_12!$A$21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data_12!$K$21:$O$21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9.547065709777575</c:v>
                </c:pt>
                <c:pt idx="2">
                  <c:v>15.35887643540748</c:v>
                </c:pt>
                <c:pt idx="3">
                  <c:v>15.44589155253398</c:v>
                </c:pt>
                <c:pt idx="4">
                  <c:v>14.99936027022186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89240"/>
        <c:axId val="2138920216"/>
      </c:lineChart>
      <c:catAx>
        <c:axId val="2138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920216"/>
        <c:crosses val="autoZero"/>
        <c:auto val="1"/>
        <c:lblAlgn val="ctr"/>
        <c:lblOffset val="100"/>
        <c:noMultiLvlLbl val="0"/>
      </c:catAx>
      <c:valAx>
        <c:axId val="21389202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898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data_12!$A$25</c:f>
              <c:strCache>
                <c:ptCount val="1"/>
                <c:pt idx="0">
                  <c:v>hamming6-4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data_12!$K$25:$O$25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4.0451336308847</c:v>
                </c:pt>
                <c:pt idx="2">
                  <c:v>4.833743032710414</c:v>
                </c:pt>
                <c:pt idx="3">
                  <c:v>0.0284784677698999</c:v>
                </c:pt>
                <c:pt idx="4">
                  <c:v>0.0300772970951253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data_12!$A$26</c:f>
              <c:strCache>
                <c:ptCount val="1"/>
                <c:pt idx="0">
                  <c:v>johnson8-4-4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data_12!$K$26:$O$26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10.00582889542432</c:v>
                </c:pt>
                <c:pt idx="2">
                  <c:v>9.693150755252116</c:v>
                </c:pt>
                <c:pt idx="3">
                  <c:v>3.590403407389332</c:v>
                </c:pt>
                <c:pt idx="4">
                  <c:v>2.809801755149567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data_12!$A$27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data_12!$K$27:$O$27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11.5146973267727</c:v>
                </c:pt>
                <c:pt idx="2">
                  <c:v>16.62866948144878</c:v>
                </c:pt>
                <c:pt idx="3">
                  <c:v>16.17010080868506</c:v>
                </c:pt>
                <c:pt idx="4">
                  <c:v>13.91077491214486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data_12!$A$28</c:f>
              <c:strCache>
                <c:ptCount val="1"/>
                <c:pt idx="0">
                  <c:v>brock200_2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data_12!$K$28:$O$28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13.81720430107527</c:v>
                </c:pt>
                <c:pt idx="2">
                  <c:v>6.543797444256717</c:v>
                </c:pt>
                <c:pt idx="3">
                  <c:v>5.344307376869969</c:v>
                </c:pt>
                <c:pt idx="4">
                  <c:v>5.038938669305334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data_12!$A$29</c:f>
              <c:strCache>
                <c:ptCount val="1"/>
                <c:pt idx="0">
                  <c:v>c-fat200-5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data_12!$K$29:$O$29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10.59360866222421</c:v>
                </c:pt>
                <c:pt idx="2">
                  <c:v>14.03716290370191</c:v>
                </c:pt>
                <c:pt idx="3">
                  <c:v>10.52098803811737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04952"/>
        <c:axId val="2139003960"/>
      </c:lineChart>
      <c:catAx>
        <c:axId val="213850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003960"/>
        <c:crosses val="autoZero"/>
        <c:auto val="1"/>
        <c:lblAlgn val="ctr"/>
        <c:lblOffset val="100"/>
        <c:noMultiLvlLbl val="0"/>
      </c:catAx>
      <c:valAx>
        <c:axId val="2139003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850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46888"/>
        <c:axId val="2146254584"/>
      </c:lineChart>
      <c:catAx>
        <c:axId val="21462468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6254584"/>
        <c:crosses val="max"/>
        <c:auto val="1"/>
        <c:lblAlgn val="ctr"/>
        <c:lblOffset val="100"/>
        <c:noMultiLvlLbl val="0"/>
      </c:catAx>
      <c:valAx>
        <c:axId val="214625458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624688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data_parallelization!$A$27</c:f>
              <c:strCache>
                <c:ptCount val="1"/>
                <c:pt idx="0">
                  <c:v>keller4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10088"/>
        <c:axId val="2145917768"/>
      </c:lineChart>
      <c:catAx>
        <c:axId val="21459100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5917768"/>
        <c:crosses val="max"/>
        <c:auto val="1"/>
        <c:lblAlgn val="ctr"/>
        <c:lblOffset val="100"/>
        <c:noMultiLvlLbl val="0"/>
      </c:catAx>
      <c:valAx>
        <c:axId val="214591776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591008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data_parallelization!$A$3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64168"/>
        <c:axId val="2145867368"/>
      </c:lineChart>
      <c:catAx>
        <c:axId val="214586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867368"/>
        <c:crosses val="autoZero"/>
        <c:auto val="1"/>
        <c:lblAlgn val="ctr"/>
        <c:lblOffset val="100"/>
        <c:noMultiLvlLbl val="0"/>
      </c:catAx>
      <c:valAx>
        <c:axId val="2145867368"/>
        <c:scaling>
          <c:logBase val="2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586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13560"/>
        <c:axId val="2146416504"/>
      </c:lineChart>
      <c:catAx>
        <c:axId val="214641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416504"/>
        <c:crosses val="autoZero"/>
        <c:auto val="1"/>
        <c:lblAlgn val="ctr"/>
        <c:lblOffset val="100"/>
        <c:noMultiLvlLbl val="0"/>
      </c:catAx>
      <c:valAx>
        <c:axId val="2146416504"/>
        <c:scaling>
          <c:logBase val="2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41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11496"/>
        <c:axId val="2145608536"/>
      </c:lineChart>
      <c:catAx>
        <c:axId val="214561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608536"/>
        <c:crosses val="autoZero"/>
        <c:auto val="1"/>
        <c:lblAlgn val="ctr"/>
        <c:lblOffset val="100"/>
        <c:noMultiLvlLbl val="0"/>
      </c:catAx>
      <c:valAx>
        <c:axId val="2145608536"/>
        <c:scaling>
          <c:logBase val="2.0"/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561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pPr>
              <a:ln w="38100" cmpd="sng">
                <a:solidFill>
                  <a:srgbClr val="4F81BD"/>
                </a:solidFill>
              </a:ln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data_parallelization!$A$11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79512"/>
        <c:axId val="2144841608"/>
      </c:lineChart>
      <c:catAx>
        <c:axId val="21348795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841608"/>
        <c:crosses val="max"/>
        <c:auto val="1"/>
        <c:lblAlgn val="ctr"/>
        <c:lblOffset val="100"/>
        <c:noMultiLvlLbl val="0"/>
      </c:catAx>
      <c:valAx>
        <c:axId val="214484160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34879512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48760"/>
        <c:axId val="2144788312"/>
      </c:lineChart>
      <c:catAx>
        <c:axId val="214484876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788312"/>
        <c:crosses val="max"/>
        <c:auto val="1"/>
        <c:lblAlgn val="ctr"/>
        <c:lblOffset val="100"/>
        <c:noMultiLvlLbl val="0"/>
      </c:catAx>
      <c:valAx>
        <c:axId val="214478831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84876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55</xdr:row>
      <xdr:rowOff>88900</xdr:rowOff>
    </xdr:from>
    <xdr:to>
      <xdr:col>16</xdr:col>
      <xdr:colOff>12700</xdr:colOff>
      <xdr:row>76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55</xdr:row>
      <xdr:rowOff>127000</xdr:rowOff>
    </xdr:from>
    <xdr:to>
      <xdr:col>6</xdr:col>
      <xdr:colOff>685800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42</xdr:row>
      <xdr:rowOff>165100</xdr:rowOff>
    </xdr:from>
    <xdr:to>
      <xdr:col>14</xdr:col>
      <xdr:colOff>177800</xdr:colOff>
      <xdr:row>57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43</xdr:row>
      <xdr:rowOff>152400</xdr:rowOff>
    </xdr:from>
    <xdr:to>
      <xdr:col>6</xdr:col>
      <xdr:colOff>495300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51</xdr:row>
      <xdr:rowOff>152400</xdr:rowOff>
    </xdr:from>
    <xdr:to>
      <xdr:col>23</xdr:col>
      <xdr:colOff>647700</xdr:colOff>
      <xdr:row>75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30</xdr:row>
      <xdr:rowOff>114300</xdr:rowOff>
    </xdr:from>
    <xdr:to>
      <xdr:col>23</xdr:col>
      <xdr:colOff>419100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78</xdr:row>
      <xdr:rowOff>0</xdr:rowOff>
    </xdr:from>
    <xdr:to>
      <xdr:col>23</xdr:col>
      <xdr:colOff>355600</xdr:colOff>
      <xdr:row>101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101600</xdr:rowOff>
    </xdr:from>
    <xdr:to>
      <xdr:col>17</xdr:col>
      <xdr:colOff>419100</xdr:colOff>
      <xdr:row>57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65</xdr:row>
      <xdr:rowOff>50800</xdr:rowOff>
    </xdr:from>
    <xdr:to>
      <xdr:col>15</xdr:col>
      <xdr:colOff>101600</xdr:colOff>
      <xdr:row>98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104</xdr:row>
      <xdr:rowOff>0</xdr:rowOff>
    </xdr:from>
    <xdr:to>
      <xdr:col>15</xdr:col>
      <xdr:colOff>177800</xdr:colOff>
      <xdr:row>136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140</xdr:row>
      <xdr:rowOff>165100</xdr:rowOff>
    </xdr:from>
    <xdr:to>
      <xdr:col>15</xdr:col>
      <xdr:colOff>139700</xdr:colOff>
      <xdr:row>173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63500</xdr:rowOff>
    </xdr:from>
    <xdr:to>
      <xdr:col>15</xdr:col>
      <xdr:colOff>774700</xdr:colOff>
      <xdr:row>55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66</xdr:row>
      <xdr:rowOff>88900</xdr:rowOff>
    </xdr:from>
    <xdr:to>
      <xdr:col>16</xdr:col>
      <xdr:colOff>177800</xdr:colOff>
      <xdr:row>116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774700</xdr:colOff>
      <xdr:row>68</xdr:row>
      <xdr:rowOff>76200</xdr:rowOff>
    </xdr:from>
    <xdr:to>
      <xdr:col>24</xdr:col>
      <xdr:colOff>495300</xdr:colOff>
      <xdr:row>121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1</xdr:row>
      <xdr:rowOff>101600</xdr:rowOff>
    </xdr:from>
    <xdr:to>
      <xdr:col>33</xdr:col>
      <xdr:colOff>393700</xdr:colOff>
      <xdr:row>56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149</xdr:row>
      <xdr:rowOff>177800</xdr:rowOff>
    </xdr:from>
    <xdr:to>
      <xdr:col>14</xdr:col>
      <xdr:colOff>749300</xdr:colOff>
      <xdr:row>204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30</xdr:col>
      <xdr:colOff>660400</xdr:colOff>
      <xdr:row>208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13</xdr:col>
      <xdr:colOff>800100</xdr:colOff>
      <xdr:row>276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241300</xdr:colOff>
      <xdr:row>214</xdr:row>
      <xdr:rowOff>88900</xdr:rowOff>
    </xdr:from>
    <xdr:to>
      <xdr:col>33</xdr:col>
      <xdr:colOff>0</xdr:colOff>
      <xdr:row>276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4</xdr:row>
      <xdr:rowOff>114300</xdr:rowOff>
    </xdr:from>
    <xdr:to>
      <xdr:col>24</xdr:col>
      <xdr:colOff>203200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38</xdr:row>
      <xdr:rowOff>165100</xdr:rowOff>
    </xdr:from>
    <xdr:to>
      <xdr:col>24</xdr:col>
      <xdr:colOff>0</xdr:colOff>
      <xdr:row>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38</xdr:row>
      <xdr:rowOff>177800</xdr:rowOff>
    </xdr:from>
    <xdr:to>
      <xdr:col>16</xdr:col>
      <xdr:colOff>241300</xdr:colOff>
      <xdr:row>61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38</xdr:row>
      <xdr:rowOff>139700</xdr:rowOff>
    </xdr:from>
    <xdr:to>
      <xdr:col>8</xdr:col>
      <xdr:colOff>152400</xdr:colOff>
      <xdr:row>61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paralle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_12x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Ruler="0" workbookViewId="0">
      <selection activeCell="K12" sqref="K12"/>
    </sheetView>
  </sheetViews>
  <sheetFormatPr baseColWidth="10" defaultRowHeight="15" x14ac:dyDescent="0"/>
  <cols>
    <col min="1" max="1" width="13.6640625" bestFit="1" customWidth="1"/>
    <col min="2" max="2" width="12.1640625" bestFit="1" customWidth="1"/>
    <col min="3" max="3" width="10.1640625" bestFit="1" customWidth="1"/>
    <col min="4" max="4" width="12.1640625" bestFit="1" customWidth="1"/>
    <col min="5" max="5" width="10.1640625" bestFit="1" customWidth="1"/>
  </cols>
  <sheetData>
    <row r="1" spans="1:18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2</v>
      </c>
      <c r="H1" s="12">
        <v>4</v>
      </c>
      <c r="I1" s="12">
        <v>8</v>
      </c>
      <c r="J1" s="12">
        <v>16</v>
      </c>
      <c r="K1" s="12">
        <v>32</v>
      </c>
      <c r="L1" s="12">
        <v>1</v>
      </c>
      <c r="M1" s="11">
        <v>2</v>
      </c>
      <c r="N1" s="12">
        <v>4</v>
      </c>
      <c r="O1" s="12">
        <v>8</v>
      </c>
      <c r="P1" s="12">
        <v>16</v>
      </c>
      <c r="Q1" s="12">
        <v>32</v>
      </c>
      <c r="R1" s="12"/>
    </row>
    <row r="2" spans="1:18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1.1344399999999999E-2</v>
      </c>
      <c r="H2">
        <v>1.2963799999999999E-2</v>
      </c>
      <c r="I2">
        <v>1.12184E-2</v>
      </c>
      <c r="J2">
        <v>2.2827900000000002E-2</v>
      </c>
      <c r="K2">
        <v>1.6995E-2</v>
      </c>
      <c r="L2" s="9">
        <v>1</v>
      </c>
      <c r="M2">
        <f>F2/G2</f>
        <v>1.0246377067099186</v>
      </c>
      <c r="N2">
        <f>F2/H2</f>
        <v>0.89664295962603557</v>
      </c>
      <c r="O2">
        <f>F2/I2</f>
        <v>1.0361459744705126</v>
      </c>
      <c r="P2">
        <f>F2/J2</f>
        <v>0.50919707901296218</v>
      </c>
      <c r="Q2">
        <f>F2/K2</f>
        <v>0.6839599882318329</v>
      </c>
    </row>
    <row r="3" spans="1:18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0.54177200000000003</v>
      </c>
      <c r="H3">
        <v>0.262992</v>
      </c>
      <c r="I3">
        <v>0.145811</v>
      </c>
      <c r="J3">
        <v>8.9961899999999997E-2</v>
      </c>
      <c r="K3">
        <v>7.7494300000000002E-2</v>
      </c>
      <c r="L3" s="9">
        <v>1</v>
      </c>
      <c r="M3">
        <f>F3/G3</f>
        <v>1.842097782831154</v>
      </c>
      <c r="N3">
        <f>F3/H3</f>
        <v>3.794780829835128</v>
      </c>
      <c r="O3">
        <f>F3/I3</f>
        <v>6.8444561795749292</v>
      </c>
      <c r="P3">
        <f>F3/J3</f>
        <v>11.09355182582849</v>
      </c>
      <c r="Q3">
        <f>F3/K3</f>
        <v>12.878327825401351</v>
      </c>
    </row>
    <row r="4" spans="1:18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1.46205E-2</v>
      </c>
      <c r="H4">
        <v>1.45971E-2</v>
      </c>
      <c r="I4">
        <v>5.2058E-3</v>
      </c>
      <c r="J4">
        <v>8.8413199999999997E-3</v>
      </c>
      <c r="K4">
        <v>1.2291099999999999E-2</v>
      </c>
      <c r="L4" s="9">
        <v>1</v>
      </c>
      <c r="M4">
        <f t="shared" ref="M4:M29" si="0">F4/G4</f>
        <v>0.27550904551827915</v>
      </c>
      <c r="N4">
        <f t="shared" ref="N4:N29" si="1">F4/H4</f>
        <v>0.27595070253680526</v>
      </c>
      <c r="O4">
        <f t="shared" ref="O4:O29" si="2">F4/I4</f>
        <v>0.77376772061930921</v>
      </c>
      <c r="P4">
        <f t="shared" ref="P4:P28" si="3">F4/J4</f>
        <v>0.45559712803065605</v>
      </c>
      <c r="Q4">
        <f t="shared" ref="Q4:Q29" si="4">F4/K4</f>
        <v>0.32772331198997651</v>
      </c>
    </row>
    <row r="5" spans="1:18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9.8805300000000003</v>
      </c>
      <c r="H5">
        <v>4.8946500000000004</v>
      </c>
      <c r="I5">
        <v>2.5013899999999998</v>
      </c>
      <c r="J5">
        <v>1.43096</v>
      </c>
      <c r="K5">
        <v>0.89146700000000001</v>
      </c>
      <c r="L5" s="9">
        <v>1</v>
      </c>
      <c r="M5">
        <f t="shared" si="0"/>
        <v>2.027300154951202</v>
      </c>
      <c r="N5">
        <f t="shared" si="1"/>
        <v>4.0923865853533954</v>
      </c>
      <c r="O5">
        <f t="shared" si="2"/>
        <v>8.0078676256001664</v>
      </c>
      <c r="P5">
        <f t="shared" si="3"/>
        <v>13.998155084698384</v>
      </c>
      <c r="Q5">
        <f t="shared" si="4"/>
        <v>22.469480081708014</v>
      </c>
    </row>
    <row r="6" spans="1:18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93.062200000000004</v>
      </c>
      <c r="H6">
        <v>45.932400000000001</v>
      </c>
      <c r="I6">
        <v>23.475000000000001</v>
      </c>
      <c r="J6">
        <v>12.623699999999999</v>
      </c>
      <c r="K6">
        <v>8.4798299999999998</v>
      </c>
      <c r="L6" s="9">
        <v>1</v>
      </c>
      <c r="M6">
        <f t="shared" si="0"/>
        <v>2.0434397639428252</v>
      </c>
      <c r="N6">
        <f t="shared" si="1"/>
        <v>4.14014943699872</v>
      </c>
      <c r="O6">
        <f t="shared" si="2"/>
        <v>8.1008306709265163</v>
      </c>
      <c r="P6">
        <f t="shared" si="3"/>
        <v>15.064283847049598</v>
      </c>
      <c r="Q6">
        <f t="shared" si="4"/>
        <v>22.425803347472769</v>
      </c>
    </row>
    <row r="7" spans="1:18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194.18700000000001</v>
      </c>
      <c r="H7">
        <v>96.603300000000004</v>
      </c>
      <c r="I7">
        <v>49.332000000000001</v>
      </c>
      <c r="J7">
        <v>27.855699999999999</v>
      </c>
      <c r="K7">
        <v>18.014900000000001</v>
      </c>
      <c r="L7" s="9">
        <v>1</v>
      </c>
      <c r="M7">
        <f t="shared" si="0"/>
        <v>2.0243734132562943</v>
      </c>
      <c r="N7">
        <f t="shared" si="1"/>
        <v>4.0692916287538834</v>
      </c>
      <c r="O7">
        <f t="shared" si="2"/>
        <v>7.9686005027162903</v>
      </c>
      <c r="P7">
        <f t="shared" si="3"/>
        <v>14.112264276252258</v>
      </c>
      <c r="Q7">
        <f t="shared" si="4"/>
        <v>21.821214661197121</v>
      </c>
    </row>
    <row r="8" spans="1:18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24.459299999999999</v>
      </c>
      <c r="H8">
        <v>12.219200000000001</v>
      </c>
      <c r="I8">
        <v>6.2428499999999998</v>
      </c>
      <c r="J8">
        <v>3.5970399999999998</v>
      </c>
      <c r="K8">
        <v>2.2393399999999999</v>
      </c>
      <c r="L8" s="9">
        <v>1</v>
      </c>
      <c r="M8">
        <f t="shared" si="0"/>
        <v>2.0846876239303662</v>
      </c>
      <c r="N8">
        <f t="shared" si="1"/>
        <v>4.1729409453974071</v>
      </c>
      <c r="O8">
        <f t="shared" si="2"/>
        <v>8.1677438990204791</v>
      </c>
      <c r="P8">
        <f t="shared" si="3"/>
        <v>14.17554433645442</v>
      </c>
      <c r="Q8">
        <f t="shared" si="4"/>
        <v>22.770101905025591</v>
      </c>
    </row>
    <row r="9" spans="1:18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1916.2</v>
      </c>
      <c r="H9">
        <v>1007.93</v>
      </c>
      <c r="I9">
        <v>869.99199999999996</v>
      </c>
      <c r="J9">
        <v>795.25800000000004</v>
      </c>
      <c r="K9">
        <v>801.529</v>
      </c>
      <c r="L9" s="9">
        <v>1</v>
      </c>
      <c r="M9">
        <f t="shared" si="0"/>
        <v>2.0031103225133076</v>
      </c>
      <c r="N9">
        <f t="shared" si="1"/>
        <v>3.8081612810413423</v>
      </c>
      <c r="O9">
        <f t="shared" si="2"/>
        <v>4.4119486156194547</v>
      </c>
      <c r="P9">
        <f t="shared" si="3"/>
        <v>4.8265594310274151</v>
      </c>
      <c r="Q9">
        <f t="shared" si="4"/>
        <v>4.7887974109483249</v>
      </c>
    </row>
    <row r="10" spans="1:18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0.60924199999999995</v>
      </c>
      <c r="H10">
        <v>1.2786299999999999</v>
      </c>
      <c r="I10">
        <v>1.1559299999999999</v>
      </c>
      <c r="J10">
        <v>1.27904</v>
      </c>
      <c r="K10">
        <v>1.0398499999999999</v>
      </c>
      <c r="L10" s="9">
        <v>1</v>
      </c>
      <c r="M10">
        <f t="shared" si="0"/>
        <v>0.72220890877516664</v>
      </c>
      <c r="N10">
        <f t="shared" si="1"/>
        <v>0.34411831413309557</v>
      </c>
      <c r="O10">
        <f t="shared" si="2"/>
        <v>0.38064588686166123</v>
      </c>
      <c r="P10">
        <f t="shared" si="3"/>
        <v>0.34400800600450337</v>
      </c>
      <c r="Q10">
        <f t="shared" si="4"/>
        <v>0.4231379525893158</v>
      </c>
    </row>
    <row r="11" spans="1:18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1.8472</v>
      </c>
      <c r="H11">
        <v>2.45025</v>
      </c>
      <c r="I11">
        <v>2.4161999999999999</v>
      </c>
      <c r="J11">
        <v>2.6297999999999999</v>
      </c>
      <c r="K11">
        <v>2.09084</v>
      </c>
      <c r="L11" s="9">
        <v>1</v>
      </c>
      <c r="M11">
        <f t="shared" si="0"/>
        <v>1.2234733650931138</v>
      </c>
      <c r="N11">
        <f t="shared" si="1"/>
        <v>0.92235486174880099</v>
      </c>
      <c r="O11">
        <f t="shared" si="2"/>
        <v>0.93535303368926404</v>
      </c>
      <c r="P11">
        <f t="shared" si="3"/>
        <v>0.85938094151646505</v>
      </c>
      <c r="Q11">
        <f t="shared" si="4"/>
        <v>1.080905282087582</v>
      </c>
    </row>
    <row r="12" spans="1:18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0.228161</v>
      </c>
      <c r="H12">
        <v>0.125079</v>
      </c>
      <c r="I12">
        <v>8.1511799999999995E-2</v>
      </c>
      <c r="J12">
        <v>6.0610400000000002E-2</v>
      </c>
      <c r="K12">
        <v>4.7888699999999999E-2</v>
      </c>
      <c r="L12" s="9">
        <v>1</v>
      </c>
      <c r="M12">
        <f t="shared" si="0"/>
        <v>1.6453250117241771</v>
      </c>
      <c r="N12">
        <f t="shared" si="1"/>
        <v>3.0012951814453266</v>
      </c>
      <c r="O12">
        <f t="shared" si="2"/>
        <v>4.6054558971829849</v>
      </c>
      <c r="P12">
        <f t="shared" si="3"/>
        <v>6.1936400353734671</v>
      </c>
      <c r="Q12">
        <f t="shared" si="4"/>
        <v>7.8389891561057201</v>
      </c>
    </row>
    <row r="13" spans="1:18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0.48737200000000003</v>
      </c>
      <c r="H13">
        <v>0.31135699999999999</v>
      </c>
      <c r="I13">
        <v>0.18849299999999999</v>
      </c>
      <c r="J13">
        <v>0.17358299999999999</v>
      </c>
      <c r="K13">
        <v>0.114041</v>
      </c>
      <c r="L13" s="9">
        <v>1</v>
      </c>
      <c r="M13">
        <f t="shared" si="0"/>
        <v>1.605244043564259</v>
      </c>
      <c r="N13">
        <f t="shared" si="1"/>
        <v>2.5127137016351004</v>
      </c>
      <c r="O13">
        <f t="shared" si="2"/>
        <v>4.1505573151257611</v>
      </c>
      <c r="P13">
        <f t="shared" si="3"/>
        <v>4.5070715450245711</v>
      </c>
      <c r="Q13">
        <f t="shared" si="4"/>
        <v>6.8602607834024605</v>
      </c>
    </row>
    <row r="14" spans="1:18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1.07576</v>
      </c>
      <c r="H14">
        <v>0.61321000000000003</v>
      </c>
      <c r="I14">
        <v>0.42679600000000001</v>
      </c>
      <c r="J14">
        <v>0.30257800000000001</v>
      </c>
      <c r="K14">
        <v>0.24843399999999999</v>
      </c>
      <c r="L14" s="9">
        <v>1</v>
      </c>
      <c r="M14">
        <f t="shared" si="0"/>
        <v>1.7384174908901613</v>
      </c>
      <c r="N14">
        <f t="shared" si="1"/>
        <v>3.0497219549583336</v>
      </c>
      <c r="O14">
        <f t="shared" si="2"/>
        <v>4.3817655273245295</v>
      </c>
      <c r="P14">
        <f t="shared" si="3"/>
        <v>6.1806211951959495</v>
      </c>
      <c r="Q14">
        <f t="shared" si="4"/>
        <v>7.5276330936989302</v>
      </c>
    </row>
    <row r="15" spans="1:18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2.4040499999999998</v>
      </c>
      <c r="H15">
        <v>1.50718</v>
      </c>
      <c r="I15">
        <v>0.94322300000000003</v>
      </c>
      <c r="J15">
        <v>0.81026900000000002</v>
      </c>
      <c r="K15">
        <v>0.5595</v>
      </c>
      <c r="L15" s="9">
        <v>1</v>
      </c>
      <c r="M15">
        <f t="shared" si="0"/>
        <v>1.7313491815894015</v>
      </c>
      <c r="N15">
        <f t="shared" si="1"/>
        <v>2.7616144057113288</v>
      </c>
      <c r="O15">
        <f t="shared" si="2"/>
        <v>4.4127952774688488</v>
      </c>
      <c r="P15">
        <f t="shared" si="3"/>
        <v>5.1368742973012669</v>
      </c>
      <c r="Q15">
        <f t="shared" si="4"/>
        <v>7.4392314566577307</v>
      </c>
    </row>
    <row r="16" spans="1:18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5.3140000000000001</v>
      </c>
      <c r="H16">
        <v>2.97235</v>
      </c>
      <c r="I16">
        <v>2.0299100000000001</v>
      </c>
      <c r="J16">
        <v>1.61744</v>
      </c>
      <c r="K16">
        <v>1.2201299999999999</v>
      </c>
      <c r="L16" s="9">
        <v>1</v>
      </c>
      <c r="M16">
        <f t="shared" si="0"/>
        <v>1.8574595408355288</v>
      </c>
      <c r="N16">
        <f t="shared" si="1"/>
        <v>3.3207865830067118</v>
      </c>
      <c r="O16">
        <f t="shared" si="2"/>
        <v>4.8625505564286096</v>
      </c>
      <c r="P16">
        <f t="shared" si="3"/>
        <v>6.1025694925314076</v>
      </c>
      <c r="Q16">
        <f t="shared" si="4"/>
        <v>8.0897445354183581</v>
      </c>
    </row>
    <row r="17" spans="1:17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0.71193300000000004</v>
      </c>
      <c r="H17">
        <v>0.37506800000000001</v>
      </c>
      <c r="I17">
        <v>0.220947</v>
      </c>
      <c r="J17">
        <v>0.146677</v>
      </c>
      <c r="K17">
        <v>0.106542</v>
      </c>
      <c r="L17" s="9">
        <v>1</v>
      </c>
      <c r="M17">
        <f t="shared" si="0"/>
        <v>1.9492283683998353</v>
      </c>
      <c r="N17">
        <f t="shared" si="1"/>
        <v>3.6999157486109184</v>
      </c>
      <c r="O17">
        <f t="shared" si="2"/>
        <v>6.2807822690509489</v>
      </c>
      <c r="P17">
        <f t="shared" si="3"/>
        <v>9.4610606979962775</v>
      </c>
      <c r="Q17">
        <f t="shared" si="4"/>
        <v>13.025098083384957</v>
      </c>
    </row>
    <row r="18" spans="1:17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1.95688</v>
      </c>
      <c r="H18">
        <v>0.98908600000000002</v>
      </c>
      <c r="I18">
        <v>0.59633599999999998</v>
      </c>
      <c r="J18">
        <v>0.373253</v>
      </c>
      <c r="K18">
        <v>0.25872200000000001</v>
      </c>
      <c r="L18" s="9">
        <v>1</v>
      </c>
      <c r="M18">
        <f t="shared" si="0"/>
        <v>1.9357088835288827</v>
      </c>
      <c r="N18">
        <f t="shared" si="1"/>
        <v>3.8297478682339046</v>
      </c>
      <c r="O18">
        <f t="shared" si="2"/>
        <v>6.3520397896487886</v>
      </c>
      <c r="P18">
        <f t="shared" si="3"/>
        <v>10.14847837793668</v>
      </c>
      <c r="Q18">
        <f t="shared" si="4"/>
        <v>14.641004630452763</v>
      </c>
    </row>
    <row r="19" spans="1:17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4.1973099999999999</v>
      </c>
      <c r="H19">
        <v>2.2204299999999999</v>
      </c>
      <c r="I19">
        <v>1.3331200000000001</v>
      </c>
      <c r="J19">
        <v>0.83615700000000004</v>
      </c>
      <c r="K19">
        <v>0.651227</v>
      </c>
      <c r="L19" s="9">
        <v>1</v>
      </c>
      <c r="M19">
        <f t="shared" si="0"/>
        <v>1.9466658407408555</v>
      </c>
      <c r="N19">
        <f t="shared" si="1"/>
        <v>3.679809766576744</v>
      </c>
      <c r="O19">
        <f t="shared" si="2"/>
        <v>6.1290506481036955</v>
      </c>
      <c r="P19">
        <f t="shared" si="3"/>
        <v>9.7718012287166154</v>
      </c>
      <c r="Q19">
        <f t="shared" si="4"/>
        <v>12.546715661359249</v>
      </c>
    </row>
    <row r="20" spans="1:17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9.74878</v>
      </c>
      <c r="H20">
        <v>4.9733099999999997</v>
      </c>
      <c r="I20">
        <v>2.81013</v>
      </c>
      <c r="J20">
        <v>1.67215</v>
      </c>
      <c r="K20">
        <v>1.29365</v>
      </c>
      <c r="L20" s="9">
        <v>1</v>
      </c>
      <c r="M20">
        <f t="shared" si="0"/>
        <v>2.6267184201510343</v>
      </c>
      <c r="N20">
        <f t="shared" si="1"/>
        <v>5.1489450687771328</v>
      </c>
      <c r="O20">
        <f t="shared" si="2"/>
        <v>9.1124965748915532</v>
      </c>
      <c r="P20">
        <f t="shared" si="3"/>
        <v>15.313996950034387</v>
      </c>
      <c r="Q20">
        <f t="shared" si="4"/>
        <v>19.794612143933829</v>
      </c>
    </row>
    <row r="21" spans="1:17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23.904699999999998</v>
      </c>
      <c r="H21">
        <v>12.184699999999999</v>
      </c>
      <c r="I21">
        <v>6.74817</v>
      </c>
      <c r="J21">
        <v>3.9641999999999999</v>
      </c>
      <c r="K21">
        <v>3.0082100000000001</v>
      </c>
      <c r="L21" s="9">
        <v>1</v>
      </c>
      <c r="M21">
        <f t="shared" si="0"/>
        <v>1.9616560760017907</v>
      </c>
      <c r="N21">
        <f t="shared" si="1"/>
        <v>3.8484985268410385</v>
      </c>
      <c r="O21">
        <f t="shared" si="2"/>
        <v>6.9489654232184428</v>
      </c>
      <c r="P21">
        <f t="shared" si="3"/>
        <v>11.829070178093941</v>
      </c>
      <c r="Q21">
        <f t="shared" si="4"/>
        <v>15.588273425060086</v>
      </c>
    </row>
    <row r="22" spans="1:17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122.637</v>
      </c>
      <c r="H22">
        <v>60.648800000000001</v>
      </c>
      <c r="I22">
        <v>34.32</v>
      </c>
      <c r="J22">
        <v>26.711300000000001</v>
      </c>
      <c r="K22">
        <v>24.7864</v>
      </c>
      <c r="L22" s="9">
        <v>1</v>
      </c>
      <c r="M22">
        <f t="shared" si="0"/>
        <v>1.9749260011252723</v>
      </c>
      <c r="N22">
        <f t="shared" si="1"/>
        <v>3.993467306855206</v>
      </c>
      <c r="O22">
        <f t="shared" si="2"/>
        <v>7.0570804195804202</v>
      </c>
      <c r="P22">
        <f t="shared" si="3"/>
        <v>9.0672861298401806</v>
      </c>
      <c r="Q22">
        <f t="shared" si="4"/>
        <v>9.7714472452635324</v>
      </c>
    </row>
    <row r="23" spans="1:17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1908.03</v>
      </c>
      <c r="H23">
        <v>1009.04</v>
      </c>
      <c r="I23">
        <v>640.27200000000005</v>
      </c>
      <c r="J23">
        <v>626.58900000000006</v>
      </c>
      <c r="K23">
        <v>643.68399999999997</v>
      </c>
      <c r="L23" s="9">
        <v>1</v>
      </c>
      <c r="M23">
        <f t="shared" si="0"/>
        <v>2.0631489022709286</v>
      </c>
      <c r="N23">
        <f t="shared" si="1"/>
        <v>3.9012824070403553</v>
      </c>
      <c r="O23">
        <f t="shared" si="2"/>
        <v>6.1482463702926253</v>
      </c>
      <c r="P23">
        <f t="shared" si="3"/>
        <v>6.2825073533049576</v>
      </c>
      <c r="Q23">
        <f t="shared" si="4"/>
        <v>6.1156561294051128</v>
      </c>
    </row>
    <row r="24" spans="1:17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5469.99</v>
      </c>
      <c r="H24">
        <v>2807.84</v>
      </c>
      <c r="I24">
        <v>1471.83</v>
      </c>
      <c r="J24">
        <v>1191.82</v>
      </c>
      <c r="K24">
        <v>1160.27</v>
      </c>
      <c r="L24" s="9">
        <v>1</v>
      </c>
      <c r="M24">
        <f t="shared" si="0"/>
        <v>1.9465922241174116</v>
      </c>
      <c r="N24">
        <f t="shared" si="1"/>
        <v>3.792181890706023</v>
      </c>
      <c r="O24">
        <f t="shared" si="2"/>
        <v>7.2344224536801134</v>
      </c>
      <c r="P24">
        <f t="shared" si="3"/>
        <v>8.9341007870315998</v>
      </c>
      <c r="Q24">
        <f t="shared" si="4"/>
        <v>9.1770363794634005</v>
      </c>
    </row>
    <row r="25" spans="1:17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>
        <v>2.25415E-4</v>
      </c>
      <c r="H25">
        <v>1.34101E-4</v>
      </c>
      <c r="I25" s="1">
        <v>9.7261699999999997E-5</v>
      </c>
      <c r="J25">
        <v>1.05098E-4</v>
      </c>
      <c r="K25">
        <v>1.3889999999999999E-4</v>
      </c>
      <c r="L25" s="9">
        <v>1</v>
      </c>
      <c r="M25">
        <f t="shared" si="0"/>
        <v>1.7123971341747444</v>
      </c>
      <c r="N25">
        <f t="shared" si="1"/>
        <v>2.8784274539339751</v>
      </c>
      <c r="O25">
        <f t="shared" si="2"/>
        <v>3.9686742057767859</v>
      </c>
      <c r="P25">
        <f t="shared" si="3"/>
        <v>3.6727625644636435</v>
      </c>
      <c r="Q25">
        <f t="shared" si="4"/>
        <v>2.7789776817854572</v>
      </c>
    </row>
    <row r="26" spans="1:17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0.10835400000000001</v>
      </c>
      <c r="H26">
        <v>5.3858499999999997E-2</v>
      </c>
      <c r="I26">
        <v>2.8030200000000002E-2</v>
      </c>
      <c r="J26">
        <v>2.2630299999999999E-2</v>
      </c>
      <c r="K26">
        <v>2.78984E-2</v>
      </c>
      <c r="L26" s="9">
        <v>1</v>
      </c>
      <c r="M26">
        <f t="shared" si="0"/>
        <v>2.091201063181793</v>
      </c>
      <c r="N26">
        <f t="shared" si="1"/>
        <v>4.2071353639629772</v>
      </c>
      <c r="O26">
        <f t="shared" si="2"/>
        <v>8.0837810647087789</v>
      </c>
      <c r="P26">
        <f t="shared" si="3"/>
        <v>10.012682112035634</v>
      </c>
      <c r="Q26">
        <f t="shared" si="4"/>
        <v>8.1219711524675251</v>
      </c>
    </row>
    <row r="27" spans="1:17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11.4564</v>
      </c>
      <c r="H27">
        <v>5.6853100000000003</v>
      </c>
      <c r="I27">
        <v>2.9380999999999999</v>
      </c>
      <c r="J27">
        <v>1.5789500000000001</v>
      </c>
      <c r="K27">
        <v>1.5302199999999999</v>
      </c>
      <c r="L27" s="9">
        <v>1</v>
      </c>
      <c r="M27">
        <f t="shared" si="0"/>
        <v>2.0385810551307566</v>
      </c>
      <c r="N27">
        <f t="shared" si="1"/>
        <v>4.1079202365394325</v>
      </c>
      <c r="O27">
        <f t="shared" si="2"/>
        <v>7.9489465981416565</v>
      </c>
      <c r="P27">
        <f t="shared" si="3"/>
        <v>14.791348681085532</v>
      </c>
      <c r="Q27">
        <f t="shared" si="4"/>
        <v>15.262380572728105</v>
      </c>
    </row>
    <row r="28" spans="1:17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0.34041399999999999</v>
      </c>
      <c r="H28">
        <v>0.17050100000000001</v>
      </c>
      <c r="I28">
        <v>8.6730299999999996E-2</v>
      </c>
      <c r="J28">
        <v>8.4022899999999998E-2</v>
      </c>
      <c r="K28">
        <v>8.5362900000000005E-2</v>
      </c>
      <c r="L28" s="9">
        <v>1</v>
      </c>
      <c r="M28">
        <f t="shared" si="0"/>
        <v>3.2312419583213385</v>
      </c>
      <c r="N28">
        <f t="shared" si="1"/>
        <v>6.4513404613462679</v>
      </c>
      <c r="O28">
        <f t="shared" si="2"/>
        <v>12.682534246970206</v>
      </c>
      <c r="P28">
        <f t="shared" si="3"/>
        <v>13.091192996195085</v>
      </c>
      <c r="Q28">
        <f t="shared" si="4"/>
        <v>12.885691559213663</v>
      </c>
    </row>
    <row r="29" spans="1:17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0.482437</v>
      </c>
      <c r="H29">
        <v>0.24032899999999999</v>
      </c>
      <c r="I29">
        <v>0.124865</v>
      </c>
      <c r="J29">
        <v>6.9186700000000004E-2</v>
      </c>
      <c r="K29">
        <v>9.1099899999999998E-2</v>
      </c>
      <c r="L29" s="9">
        <v>1</v>
      </c>
      <c r="M29">
        <f t="shared" si="0"/>
        <v>1.922120401213008</v>
      </c>
      <c r="N29">
        <f t="shared" si="1"/>
        <v>3.858469015391401</v>
      </c>
      <c r="O29">
        <f t="shared" si="2"/>
        <v>7.426436551475593</v>
      </c>
      <c r="P29">
        <f>F29/J29</f>
        <v>13.40289390880039</v>
      </c>
      <c r="Q29">
        <f t="shared" si="4"/>
        <v>10.178957386341807</v>
      </c>
    </row>
    <row r="30" spans="1:17">
      <c r="A30" s="2" t="s">
        <v>33</v>
      </c>
      <c r="L30" s="9">
        <v>1</v>
      </c>
      <c r="M30">
        <v>2</v>
      </c>
      <c r="N30">
        <v>4</v>
      </c>
      <c r="O30">
        <v>8</v>
      </c>
      <c r="P30">
        <v>16</v>
      </c>
      <c r="Q30">
        <v>32</v>
      </c>
    </row>
    <row r="32" spans="1:17">
      <c r="A32" s="2" t="s">
        <v>8</v>
      </c>
      <c r="B32" s="10">
        <v>4.1622500000000002</v>
      </c>
      <c r="C32">
        <v>2.4040499999999998</v>
      </c>
      <c r="D32">
        <v>1.50718</v>
      </c>
      <c r="E32">
        <v>0.94322300000000003</v>
      </c>
      <c r="F32">
        <v>0.81026900000000002</v>
      </c>
      <c r="G32">
        <v>0.5595</v>
      </c>
      <c r="H32" s="9">
        <v>1</v>
      </c>
      <c r="I32">
        <f t="shared" ref="I32:I40" si="5">B32/C32</f>
        <v>1.7313491815894015</v>
      </c>
      <c r="J32">
        <f t="shared" ref="J32:J40" si="6">B32/D32</f>
        <v>2.7616144057113288</v>
      </c>
      <c r="K32">
        <f t="shared" ref="K32:K40" si="7">B32/E32</f>
        <v>4.4127952774688488</v>
      </c>
      <c r="L32">
        <f t="shared" ref="L32:L40" si="8">B32/F32</f>
        <v>5.1368742973012669</v>
      </c>
      <c r="M32">
        <f t="shared" ref="M32:M40" si="9">B32/G32</f>
        <v>7.4392314566577307</v>
      </c>
    </row>
    <row r="33" spans="1:13">
      <c r="A33" s="2" t="s">
        <v>9</v>
      </c>
      <c r="B33" s="10">
        <v>9.8705400000000001</v>
      </c>
      <c r="C33">
        <v>5.3140000000000001</v>
      </c>
      <c r="D33">
        <v>2.97235</v>
      </c>
      <c r="E33">
        <v>2.0299100000000001</v>
      </c>
      <c r="F33">
        <v>1.61744</v>
      </c>
      <c r="G33">
        <v>1.2201299999999999</v>
      </c>
      <c r="H33" s="9">
        <v>1</v>
      </c>
      <c r="I33">
        <f t="shared" si="5"/>
        <v>1.8574595408355288</v>
      </c>
      <c r="J33">
        <f t="shared" si="6"/>
        <v>3.3207865830067118</v>
      </c>
      <c r="K33">
        <f t="shared" si="7"/>
        <v>4.8625505564286096</v>
      </c>
      <c r="L33">
        <f t="shared" si="8"/>
        <v>6.1025694925314076</v>
      </c>
      <c r="M33">
        <f t="shared" si="9"/>
        <v>8.0897445354183581</v>
      </c>
    </row>
    <row r="34" spans="1:13">
      <c r="A34" s="2" t="s">
        <v>27</v>
      </c>
      <c r="B34" s="10">
        <v>8.1707599999999996</v>
      </c>
      <c r="C34">
        <v>4.1973099999999999</v>
      </c>
      <c r="D34">
        <v>2.2204299999999999</v>
      </c>
      <c r="E34">
        <v>1.3331200000000001</v>
      </c>
      <c r="F34">
        <v>0.83615700000000004</v>
      </c>
      <c r="G34">
        <v>0.651227</v>
      </c>
      <c r="H34" s="9">
        <v>1</v>
      </c>
      <c r="I34">
        <f t="shared" si="5"/>
        <v>1.9466658407408555</v>
      </c>
      <c r="J34">
        <f t="shared" si="6"/>
        <v>3.679809766576744</v>
      </c>
      <c r="K34">
        <f t="shared" si="7"/>
        <v>6.1290506481036955</v>
      </c>
      <c r="L34">
        <f t="shared" si="8"/>
        <v>9.7718012287166154</v>
      </c>
      <c r="M34">
        <f t="shared" si="9"/>
        <v>12.546715661359249</v>
      </c>
    </row>
    <row r="35" spans="1:13">
      <c r="A35" s="2" t="s">
        <v>28</v>
      </c>
      <c r="B35" s="10">
        <v>25.607299999999999</v>
      </c>
      <c r="C35">
        <v>9.74878</v>
      </c>
      <c r="D35">
        <v>4.9733099999999997</v>
      </c>
      <c r="E35">
        <v>2.81013</v>
      </c>
      <c r="F35">
        <v>1.67215</v>
      </c>
      <c r="G35">
        <v>1.29365</v>
      </c>
      <c r="H35" s="9">
        <v>1</v>
      </c>
      <c r="I35">
        <f t="shared" si="5"/>
        <v>2.6267184201510343</v>
      </c>
      <c r="J35">
        <f t="shared" si="6"/>
        <v>5.1489450687771328</v>
      </c>
      <c r="K35">
        <f t="shared" si="7"/>
        <v>9.1124965748915532</v>
      </c>
      <c r="L35">
        <f t="shared" si="8"/>
        <v>15.313996950034387</v>
      </c>
      <c r="M35">
        <f t="shared" si="9"/>
        <v>19.794612143933829</v>
      </c>
    </row>
    <row r="36" spans="1:13">
      <c r="A36" s="2" t="s">
        <v>29</v>
      </c>
      <c r="B36" s="10">
        <v>46.892800000000001</v>
      </c>
      <c r="C36">
        <v>23.904699999999998</v>
      </c>
      <c r="D36">
        <v>12.184699999999999</v>
      </c>
      <c r="E36">
        <v>6.74817</v>
      </c>
      <c r="F36">
        <v>3.9641999999999999</v>
      </c>
      <c r="G36">
        <v>3.0082100000000001</v>
      </c>
      <c r="H36" s="9">
        <v>1</v>
      </c>
      <c r="I36">
        <f t="shared" si="5"/>
        <v>1.9616560760017907</v>
      </c>
      <c r="J36">
        <f t="shared" si="6"/>
        <v>3.8484985268410385</v>
      </c>
      <c r="K36">
        <f t="shared" si="7"/>
        <v>6.9489654232184428</v>
      </c>
      <c r="L36">
        <f t="shared" si="8"/>
        <v>11.829070178093941</v>
      </c>
      <c r="M36">
        <f t="shared" si="9"/>
        <v>15.588273425060086</v>
      </c>
    </row>
    <row r="37" spans="1:13">
      <c r="A37" s="2" t="s">
        <v>30</v>
      </c>
      <c r="B37" s="10">
        <v>242.19900000000001</v>
      </c>
      <c r="C37">
        <v>122.637</v>
      </c>
      <c r="D37">
        <v>60.648800000000001</v>
      </c>
      <c r="E37">
        <v>34.32</v>
      </c>
      <c r="F37">
        <v>26.711300000000001</v>
      </c>
      <c r="G37">
        <v>24.7864</v>
      </c>
      <c r="H37" s="9">
        <v>1</v>
      </c>
      <c r="I37">
        <f t="shared" si="5"/>
        <v>1.9749260011252723</v>
      </c>
      <c r="J37">
        <f t="shared" si="6"/>
        <v>3.993467306855206</v>
      </c>
      <c r="K37">
        <f t="shared" si="7"/>
        <v>7.0570804195804202</v>
      </c>
      <c r="L37">
        <f t="shared" si="8"/>
        <v>9.0672861298401806</v>
      </c>
      <c r="M37">
        <f t="shared" si="9"/>
        <v>9.7714472452635324</v>
      </c>
    </row>
    <row r="38" spans="1:13">
      <c r="A38" s="2" t="s">
        <v>31</v>
      </c>
      <c r="B38" s="10">
        <v>3936.55</v>
      </c>
      <c r="C38">
        <v>1908.03</v>
      </c>
      <c r="D38">
        <v>1009.04</v>
      </c>
      <c r="E38">
        <v>640.27200000000005</v>
      </c>
      <c r="F38">
        <v>626.58900000000006</v>
      </c>
      <c r="G38">
        <v>643.68399999999997</v>
      </c>
      <c r="H38" s="9">
        <v>1</v>
      </c>
      <c r="I38">
        <f t="shared" si="5"/>
        <v>2.0631489022709286</v>
      </c>
      <c r="J38">
        <f t="shared" si="6"/>
        <v>3.9012824070403553</v>
      </c>
      <c r="K38">
        <f t="shared" si="7"/>
        <v>6.1482463702926253</v>
      </c>
      <c r="L38">
        <f t="shared" si="8"/>
        <v>6.2825073533049576</v>
      </c>
      <c r="M38">
        <f t="shared" si="9"/>
        <v>6.1156561294051128</v>
      </c>
    </row>
    <row r="39" spans="1:13">
      <c r="A39" s="2" t="s">
        <v>32</v>
      </c>
      <c r="B39" s="10">
        <v>10647.84</v>
      </c>
      <c r="C39">
        <v>5469.99</v>
      </c>
      <c r="D39">
        <v>2807.84</v>
      </c>
      <c r="E39">
        <v>1471.83</v>
      </c>
      <c r="F39">
        <v>1191.82</v>
      </c>
      <c r="G39">
        <v>1160.27</v>
      </c>
      <c r="H39" s="9">
        <v>1</v>
      </c>
      <c r="I39">
        <f t="shared" si="5"/>
        <v>1.9465922241174116</v>
      </c>
      <c r="J39">
        <f t="shared" si="6"/>
        <v>3.792181890706023</v>
      </c>
      <c r="K39">
        <f t="shared" si="7"/>
        <v>7.2344224536801134</v>
      </c>
      <c r="L39">
        <f t="shared" si="8"/>
        <v>8.9341007870315998</v>
      </c>
      <c r="M39">
        <f t="shared" si="9"/>
        <v>9.1770363794634005</v>
      </c>
    </row>
    <row r="40" spans="1:13">
      <c r="A40" s="2" t="s">
        <v>4</v>
      </c>
      <c r="B40" s="10">
        <v>23.354800000000001</v>
      </c>
      <c r="C40">
        <v>11.4564</v>
      </c>
      <c r="D40">
        <v>5.6853100000000003</v>
      </c>
      <c r="E40">
        <v>2.9380999999999999</v>
      </c>
      <c r="F40">
        <v>1.5789500000000001</v>
      </c>
      <c r="G40">
        <v>1.5302199999999999</v>
      </c>
      <c r="H40" s="9">
        <v>1</v>
      </c>
      <c r="I40">
        <f t="shared" si="5"/>
        <v>2.0385810551307566</v>
      </c>
      <c r="J40">
        <f t="shared" si="6"/>
        <v>4.1079202365394325</v>
      </c>
      <c r="K40">
        <f t="shared" si="7"/>
        <v>7.9489465981416565</v>
      </c>
      <c r="L40">
        <f t="shared" si="8"/>
        <v>14.791348681085532</v>
      </c>
      <c r="M40">
        <f t="shared" si="9"/>
        <v>15.262380572728105</v>
      </c>
    </row>
    <row r="41" spans="1:13">
      <c r="A41" s="2" t="s">
        <v>33</v>
      </c>
      <c r="H41" s="9">
        <v>1</v>
      </c>
      <c r="I41">
        <v>2</v>
      </c>
      <c r="J41">
        <v>4</v>
      </c>
      <c r="K41">
        <v>8</v>
      </c>
      <c r="L41">
        <v>16</v>
      </c>
      <c r="M41">
        <v>32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39"/>
  <sheetViews>
    <sheetView showRuler="0" topLeftCell="A3" workbookViewId="0">
      <selection activeCell="A39" sqref="A39"/>
    </sheetView>
  </sheetViews>
  <sheetFormatPr baseColWidth="10" defaultRowHeight="15" x14ac:dyDescent="0"/>
  <cols>
    <col min="1" max="1" width="16.5" bestFit="1" customWidth="1"/>
    <col min="2" max="2" width="2.6640625" bestFit="1" customWidth="1"/>
    <col min="3" max="3" width="11.33203125" bestFit="1" customWidth="1"/>
    <col min="4" max="4" width="2.6640625" bestFit="1" customWidth="1"/>
    <col min="5" max="5" width="12.1640625" bestFit="1" customWidth="1"/>
    <col min="6" max="6" width="2.6640625" bestFit="1" customWidth="1"/>
    <col min="7" max="7" width="6.1640625" bestFit="1" customWidth="1"/>
    <col min="8" max="8" width="2.6640625" bestFit="1" customWidth="1"/>
    <col min="9" max="9" width="12.33203125" bestFit="1" customWidth="1"/>
    <col min="10" max="10" width="2.6640625" bestFit="1" customWidth="1"/>
    <col min="11" max="11" width="11.33203125" bestFit="1" customWidth="1"/>
    <col min="12" max="12" width="2.6640625" bestFit="1" customWidth="1"/>
    <col min="13" max="13" width="12.5" bestFit="1" customWidth="1"/>
    <col min="14" max="14" width="2.6640625" bestFit="1" customWidth="1"/>
    <col min="15" max="15" width="11.83203125" style="18" bestFit="1" customWidth="1"/>
    <col min="16" max="16" width="2.6640625" bestFit="1" customWidth="1"/>
    <col min="17" max="17" width="10.6640625" style="18" customWidth="1"/>
    <col min="18" max="18" width="2.6640625" bestFit="1" customWidth="1"/>
    <col min="19" max="19" width="11.33203125" bestFit="1" customWidth="1"/>
    <col min="20" max="20" width="2.6640625" bestFit="1" customWidth="1"/>
    <col min="21" max="21" width="12.5" bestFit="1" customWidth="1"/>
    <col min="22" max="22" width="2.6640625" bestFit="1" customWidth="1"/>
    <col min="23" max="23" width="11.83203125" style="18" bestFit="1" customWidth="1"/>
    <col min="24" max="24" width="2.6640625" bestFit="1" customWidth="1"/>
    <col min="25" max="25" width="11.1640625" style="18" bestFit="1" customWidth="1"/>
    <col min="26" max="26" width="2.6640625" bestFit="1" customWidth="1"/>
    <col min="27" max="27" width="11.33203125" bestFit="1" customWidth="1"/>
    <col min="28" max="28" width="2.6640625" bestFit="1" customWidth="1"/>
    <col min="30" max="30" width="2.6640625" bestFit="1" customWidth="1"/>
    <col min="31" max="31" width="11.83203125" style="18" bestFit="1" customWidth="1"/>
    <col min="32" max="32" width="2.6640625" bestFit="1" customWidth="1"/>
    <col min="33" max="33" width="10.1640625" style="18" bestFit="1" customWidth="1"/>
    <col min="34" max="34" width="2.6640625" bestFit="1" customWidth="1"/>
    <col min="35" max="35" width="11.33203125" bestFit="1" customWidth="1"/>
    <col min="36" max="36" width="2.6640625" bestFit="1" customWidth="1"/>
    <col min="38" max="38" width="2.6640625" bestFit="1" customWidth="1"/>
    <col min="39" max="39" width="10.83203125" style="18"/>
    <col min="40" max="40" width="2.6640625" bestFit="1" customWidth="1"/>
    <col min="41" max="41" width="10.83203125" style="18"/>
  </cols>
  <sheetData>
    <row r="3" spans="1:41">
      <c r="I3" t="s">
        <v>45</v>
      </c>
      <c r="O3" s="18" t="s">
        <v>50</v>
      </c>
      <c r="S3" t="s">
        <v>57</v>
      </c>
      <c r="Y3" t="s">
        <v>65</v>
      </c>
      <c r="AC3" t="s">
        <v>64</v>
      </c>
    </row>
    <row r="4" spans="1:41">
      <c r="A4" t="s">
        <v>52</v>
      </c>
      <c r="C4" t="s">
        <v>53</v>
      </c>
      <c r="E4" t="s">
        <v>55</v>
      </c>
      <c r="G4" t="s">
        <v>54</v>
      </c>
      <c r="I4" t="s">
        <v>46</v>
      </c>
      <c r="K4" t="s">
        <v>47</v>
      </c>
      <c r="M4" t="s">
        <v>62</v>
      </c>
      <c r="O4" s="18" t="s">
        <v>48</v>
      </c>
      <c r="Q4" t="s">
        <v>47</v>
      </c>
      <c r="S4" t="s">
        <v>62</v>
      </c>
      <c r="U4" s="18" t="s">
        <v>48</v>
      </c>
      <c r="W4" t="s">
        <v>47</v>
      </c>
      <c r="Y4" t="s">
        <v>62</v>
      </c>
      <c r="AA4" s="18" t="s">
        <v>48</v>
      </c>
      <c r="AC4" t="s">
        <v>47</v>
      </c>
      <c r="AE4" t="s">
        <v>62</v>
      </c>
      <c r="AG4" s="18" t="s">
        <v>48</v>
      </c>
      <c r="AM4"/>
      <c r="AO4"/>
    </row>
    <row r="5" spans="1:41">
      <c r="A5">
        <v>1000</v>
      </c>
      <c r="B5" t="s">
        <v>71</v>
      </c>
      <c r="C5">
        <v>0.1</v>
      </c>
      <c r="D5" t="s">
        <v>71</v>
      </c>
      <c r="E5">
        <v>2</v>
      </c>
      <c r="F5" t="s">
        <v>71</v>
      </c>
      <c r="G5" s="15">
        <v>0.1</v>
      </c>
      <c r="H5" t="s">
        <v>71</v>
      </c>
      <c r="I5">
        <v>34</v>
      </c>
      <c r="J5" t="s">
        <v>71</v>
      </c>
      <c r="K5">
        <v>37</v>
      </c>
      <c r="L5" t="s">
        <v>71</v>
      </c>
      <c r="M5">
        <v>55</v>
      </c>
      <c r="N5" t="s">
        <v>71</v>
      </c>
      <c r="O5" s="18">
        <v>0.84220700000000004</v>
      </c>
      <c r="P5" t="s">
        <v>71</v>
      </c>
      <c r="Q5">
        <v>60</v>
      </c>
      <c r="R5" s="16" t="s">
        <v>71</v>
      </c>
      <c r="S5">
        <v>64</v>
      </c>
      <c r="T5" s="16" t="s">
        <v>71</v>
      </c>
      <c r="U5" s="18">
        <v>0.75763000000000003</v>
      </c>
      <c r="V5" s="16" t="s">
        <v>71</v>
      </c>
      <c r="W5">
        <v>49</v>
      </c>
      <c r="X5" s="16" t="s">
        <v>71</v>
      </c>
      <c r="Y5">
        <v>76</v>
      </c>
      <c r="Z5" s="16" t="s">
        <v>71</v>
      </c>
      <c r="AA5" s="18">
        <v>0.824627</v>
      </c>
      <c r="AB5" s="16" t="s">
        <v>71</v>
      </c>
      <c r="AC5">
        <v>40</v>
      </c>
      <c r="AD5" s="16" t="s">
        <v>71</v>
      </c>
      <c r="AE5">
        <v>59</v>
      </c>
      <c r="AF5" s="16" t="s">
        <v>71</v>
      </c>
      <c r="AG5" s="18">
        <v>0.83953800000000001</v>
      </c>
      <c r="AH5" t="s">
        <v>72</v>
      </c>
      <c r="AM5"/>
      <c r="AO5"/>
    </row>
    <row r="6" spans="1:41">
      <c r="A6">
        <v>1000</v>
      </c>
      <c r="B6" t="s">
        <v>71</v>
      </c>
      <c r="C6">
        <v>0.1</v>
      </c>
      <c r="D6" t="s">
        <v>71</v>
      </c>
      <c r="E6">
        <v>2</v>
      </c>
      <c r="F6" t="s">
        <v>71</v>
      </c>
      <c r="G6" s="15">
        <v>0.5</v>
      </c>
      <c r="H6" t="s">
        <v>71</v>
      </c>
      <c r="I6">
        <v>44</v>
      </c>
      <c r="J6" t="s">
        <v>71</v>
      </c>
      <c r="K6">
        <v>62</v>
      </c>
      <c r="L6" t="s">
        <v>71</v>
      </c>
      <c r="M6">
        <v>153</v>
      </c>
      <c r="N6" t="s">
        <v>71</v>
      </c>
      <c r="O6" s="18">
        <v>0.40223599999999998</v>
      </c>
      <c r="P6" t="s">
        <v>71</v>
      </c>
      <c r="Q6">
        <v>87</v>
      </c>
      <c r="R6" s="16" t="s">
        <v>71</v>
      </c>
      <c r="S6">
        <v>116</v>
      </c>
      <c r="T6" s="16" t="s">
        <v>71</v>
      </c>
      <c r="U6" s="18">
        <v>0.280053</v>
      </c>
      <c r="V6" s="16" t="s">
        <v>71</v>
      </c>
      <c r="W6">
        <v>83</v>
      </c>
      <c r="X6" s="16" t="s">
        <v>71</v>
      </c>
      <c r="Y6">
        <v>158</v>
      </c>
      <c r="Z6" s="16" t="s">
        <v>71</v>
      </c>
      <c r="AA6" s="18">
        <v>0.36341600000000002</v>
      </c>
      <c r="AB6" s="16" t="s">
        <v>71</v>
      </c>
      <c r="AC6">
        <v>68</v>
      </c>
      <c r="AD6" s="16" t="s">
        <v>71</v>
      </c>
      <c r="AE6">
        <v>158</v>
      </c>
      <c r="AF6" s="16" t="s">
        <v>71</v>
      </c>
      <c r="AG6" s="18">
        <v>0.39464700000000003</v>
      </c>
      <c r="AH6" t="s">
        <v>72</v>
      </c>
      <c r="AM6"/>
      <c r="AO6"/>
    </row>
    <row r="7" spans="1:41">
      <c r="A7" s="16">
        <v>1000</v>
      </c>
      <c r="B7" t="s">
        <v>71</v>
      </c>
      <c r="C7" s="16">
        <v>0.1</v>
      </c>
      <c r="D7" t="s">
        <v>71</v>
      </c>
      <c r="E7" s="16">
        <v>8</v>
      </c>
      <c r="F7" t="s">
        <v>71</v>
      </c>
      <c r="G7" s="17">
        <v>0.1</v>
      </c>
      <c r="H7" t="s">
        <v>71</v>
      </c>
      <c r="I7" s="16">
        <v>51</v>
      </c>
      <c r="J7" t="s">
        <v>71</v>
      </c>
      <c r="K7" s="16">
        <v>58</v>
      </c>
      <c r="L7" t="s">
        <v>71</v>
      </c>
      <c r="M7" s="16">
        <v>30</v>
      </c>
      <c r="N7" t="s">
        <v>71</v>
      </c>
      <c r="O7" s="18">
        <v>-1.98088E-3</v>
      </c>
      <c r="P7" t="s">
        <v>71</v>
      </c>
      <c r="Q7">
        <v>76</v>
      </c>
      <c r="R7" s="16" t="s">
        <v>71</v>
      </c>
      <c r="S7">
        <v>46</v>
      </c>
      <c r="T7" s="16" t="s">
        <v>71</v>
      </c>
      <c r="U7" s="18">
        <v>-1.8992200000000001E-3</v>
      </c>
      <c r="V7" s="16" t="s">
        <v>71</v>
      </c>
      <c r="W7">
        <v>65</v>
      </c>
      <c r="X7" s="16" t="s">
        <v>71</v>
      </c>
      <c r="Y7">
        <v>39</v>
      </c>
      <c r="Z7" s="16" t="s">
        <v>71</v>
      </c>
      <c r="AA7" s="18">
        <v>-1.9928599999999999E-3</v>
      </c>
      <c r="AB7" s="16" t="s">
        <v>71</v>
      </c>
      <c r="AC7">
        <v>61</v>
      </c>
      <c r="AD7" s="16" t="s">
        <v>71</v>
      </c>
      <c r="AE7">
        <v>35</v>
      </c>
      <c r="AF7" s="16" t="s">
        <v>71</v>
      </c>
      <c r="AG7" s="18">
        <v>-2.2480199999999999E-3</v>
      </c>
      <c r="AH7" t="s">
        <v>72</v>
      </c>
      <c r="AM7"/>
      <c r="AO7"/>
    </row>
    <row r="8" spans="1:41">
      <c r="A8" s="16">
        <v>1000</v>
      </c>
      <c r="B8" t="s">
        <v>71</v>
      </c>
      <c r="C8" s="16">
        <v>0.1</v>
      </c>
      <c r="D8" t="s">
        <v>71</v>
      </c>
      <c r="E8" s="16">
        <v>8</v>
      </c>
      <c r="F8" t="s">
        <v>71</v>
      </c>
      <c r="G8" s="15">
        <v>0.5</v>
      </c>
      <c r="H8" t="s">
        <v>71</v>
      </c>
      <c r="I8" s="16">
        <v>130</v>
      </c>
      <c r="J8" t="s">
        <v>71</v>
      </c>
      <c r="K8" s="16">
        <v>74</v>
      </c>
      <c r="L8" t="s">
        <v>71</v>
      </c>
      <c r="M8" s="16">
        <v>68</v>
      </c>
      <c r="N8" t="s">
        <v>71</v>
      </c>
      <c r="O8" s="18">
        <v>3.02247E-2</v>
      </c>
      <c r="P8" t="s">
        <v>71</v>
      </c>
      <c r="Q8">
        <v>74</v>
      </c>
      <c r="R8" s="16" t="s">
        <v>71</v>
      </c>
      <c r="S8">
        <v>56</v>
      </c>
      <c r="T8" s="16" t="s">
        <v>71</v>
      </c>
      <c r="U8" s="18">
        <v>1.9789500000000002E-2</v>
      </c>
      <c r="V8" s="16" t="s">
        <v>71</v>
      </c>
      <c r="W8">
        <v>79</v>
      </c>
      <c r="X8" s="16" t="s">
        <v>71</v>
      </c>
      <c r="Y8">
        <v>66</v>
      </c>
      <c r="Z8" s="16" t="s">
        <v>71</v>
      </c>
      <c r="AA8" s="18">
        <v>2.77805E-2</v>
      </c>
      <c r="AB8" s="16" t="s">
        <v>71</v>
      </c>
      <c r="AC8">
        <v>79</v>
      </c>
      <c r="AD8" s="16" t="s">
        <v>71</v>
      </c>
      <c r="AE8">
        <v>72</v>
      </c>
      <c r="AF8" s="16" t="s">
        <v>71</v>
      </c>
      <c r="AG8" s="18">
        <v>3.0200299999999999E-2</v>
      </c>
      <c r="AH8" t="s">
        <v>72</v>
      </c>
      <c r="AM8"/>
      <c r="AO8"/>
    </row>
    <row r="9" spans="1:41">
      <c r="A9" s="16">
        <v>1000</v>
      </c>
      <c r="B9" t="s">
        <v>71</v>
      </c>
      <c r="C9" s="16">
        <v>0.3</v>
      </c>
      <c r="D9" t="s">
        <v>71</v>
      </c>
      <c r="E9" s="16">
        <v>2</v>
      </c>
      <c r="F9" t="s">
        <v>71</v>
      </c>
      <c r="G9" s="17">
        <v>0.1</v>
      </c>
      <c r="H9" t="s">
        <v>71</v>
      </c>
      <c r="I9" s="16">
        <v>35</v>
      </c>
      <c r="J9" t="s">
        <v>71</v>
      </c>
      <c r="K9" s="16">
        <v>50</v>
      </c>
      <c r="L9" t="s">
        <v>71</v>
      </c>
      <c r="M9" s="16">
        <v>53</v>
      </c>
      <c r="N9" t="s">
        <v>71</v>
      </c>
      <c r="O9" s="18">
        <v>0.61209499999999994</v>
      </c>
      <c r="P9" t="s">
        <v>71</v>
      </c>
      <c r="Q9">
        <v>69</v>
      </c>
      <c r="R9" s="16" t="s">
        <v>71</v>
      </c>
      <c r="S9">
        <v>67</v>
      </c>
      <c r="T9" s="16" t="s">
        <v>71</v>
      </c>
      <c r="U9" s="18">
        <v>0.46099600000000002</v>
      </c>
      <c r="V9" s="16" t="s">
        <v>71</v>
      </c>
      <c r="W9">
        <v>64</v>
      </c>
      <c r="X9" s="16" t="s">
        <v>71</v>
      </c>
      <c r="Y9">
        <v>73</v>
      </c>
      <c r="Z9" s="16" t="s">
        <v>71</v>
      </c>
      <c r="AA9" s="18">
        <v>0.57736399999999999</v>
      </c>
      <c r="AB9" s="16" t="s">
        <v>71</v>
      </c>
      <c r="AC9">
        <v>55</v>
      </c>
      <c r="AD9" s="16" t="s">
        <v>71</v>
      </c>
      <c r="AE9">
        <v>60</v>
      </c>
      <c r="AF9" s="16" t="s">
        <v>71</v>
      </c>
      <c r="AG9" s="18">
        <v>0.60531000000000001</v>
      </c>
      <c r="AH9" t="s">
        <v>72</v>
      </c>
      <c r="AM9"/>
      <c r="AO9"/>
    </row>
    <row r="10" spans="1:41">
      <c r="A10" s="16">
        <v>1000</v>
      </c>
      <c r="B10" t="s">
        <v>71</v>
      </c>
      <c r="C10" s="16">
        <v>0.3</v>
      </c>
      <c r="D10" t="s">
        <v>71</v>
      </c>
      <c r="E10" s="16">
        <v>2</v>
      </c>
      <c r="F10" t="s">
        <v>71</v>
      </c>
      <c r="G10" s="15">
        <v>0.5</v>
      </c>
      <c r="H10" t="s">
        <v>71</v>
      </c>
      <c r="I10" s="16">
        <v>44</v>
      </c>
      <c r="J10" t="s">
        <v>71</v>
      </c>
      <c r="K10" s="16">
        <v>60</v>
      </c>
      <c r="L10" t="s">
        <v>71</v>
      </c>
      <c r="M10" s="16">
        <v>95</v>
      </c>
      <c r="N10" t="s">
        <v>71</v>
      </c>
      <c r="O10" s="18">
        <v>0.19318299999999999</v>
      </c>
      <c r="P10" t="s">
        <v>71</v>
      </c>
      <c r="Q10">
        <v>92</v>
      </c>
      <c r="R10" s="16" t="s">
        <v>71</v>
      </c>
      <c r="S10">
        <v>93</v>
      </c>
      <c r="T10" s="16" t="s">
        <v>71</v>
      </c>
      <c r="U10" s="18">
        <v>0.109227</v>
      </c>
      <c r="V10" s="16" t="s">
        <v>71</v>
      </c>
      <c r="W10">
        <v>85</v>
      </c>
      <c r="X10" s="16" t="s">
        <v>71</v>
      </c>
      <c r="Y10">
        <v>102</v>
      </c>
      <c r="Z10" s="16" t="s">
        <v>71</v>
      </c>
      <c r="AA10" s="18">
        <v>0.15245600000000001</v>
      </c>
      <c r="AB10" s="16" t="s">
        <v>71</v>
      </c>
      <c r="AC10">
        <v>77</v>
      </c>
      <c r="AD10" s="16" t="s">
        <v>71</v>
      </c>
      <c r="AE10">
        <v>106</v>
      </c>
      <c r="AF10" s="16" t="s">
        <v>71</v>
      </c>
      <c r="AG10" s="18">
        <v>0.16934299999999999</v>
      </c>
      <c r="AH10" t="s">
        <v>72</v>
      </c>
      <c r="AM10"/>
      <c r="AO10"/>
    </row>
    <row r="11" spans="1:41">
      <c r="A11" s="16">
        <v>1000</v>
      </c>
      <c r="B11" t="s">
        <v>71</v>
      </c>
      <c r="C11" s="16">
        <v>0.3</v>
      </c>
      <c r="D11" t="s">
        <v>71</v>
      </c>
      <c r="E11" s="16">
        <v>8</v>
      </c>
      <c r="F11" t="s">
        <v>71</v>
      </c>
      <c r="G11" s="17">
        <v>0.1</v>
      </c>
      <c r="H11" t="s">
        <v>71</v>
      </c>
      <c r="I11" s="16">
        <v>48</v>
      </c>
      <c r="J11" t="s">
        <v>71</v>
      </c>
      <c r="K11" s="16">
        <v>64</v>
      </c>
      <c r="L11" t="s">
        <v>71</v>
      </c>
      <c r="M11" s="16">
        <v>35</v>
      </c>
      <c r="N11" t="s">
        <v>71</v>
      </c>
      <c r="O11" s="18">
        <v>0.30381599999999997</v>
      </c>
      <c r="P11" t="s">
        <v>71</v>
      </c>
      <c r="Q11">
        <v>79</v>
      </c>
      <c r="R11" s="16" t="s">
        <v>71</v>
      </c>
      <c r="S11">
        <v>59</v>
      </c>
      <c r="T11" s="16" t="s">
        <v>71</v>
      </c>
      <c r="U11" s="18">
        <v>0.23926600000000001</v>
      </c>
      <c r="V11" s="16" t="s">
        <v>71</v>
      </c>
      <c r="W11">
        <v>74</v>
      </c>
      <c r="X11" s="16" t="s">
        <v>71</v>
      </c>
      <c r="Y11">
        <v>55</v>
      </c>
      <c r="Z11" s="16" t="s">
        <v>71</v>
      </c>
      <c r="AA11" s="18">
        <v>0.292717</v>
      </c>
      <c r="AB11" s="16" t="s">
        <v>71</v>
      </c>
      <c r="AC11">
        <v>69</v>
      </c>
      <c r="AD11" s="16" t="s">
        <v>71</v>
      </c>
      <c r="AE11">
        <v>46</v>
      </c>
      <c r="AF11" s="16" t="s">
        <v>71</v>
      </c>
      <c r="AG11" s="18">
        <v>0.30113499999999999</v>
      </c>
      <c r="AH11" t="s">
        <v>72</v>
      </c>
      <c r="AM11"/>
      <c r="AO11"/>
    </row>
    <row r="12" spans="1:41">
      <c r="A12" s="16">
        <v>1000</v>
      </c>
      <c r="B12" t="s">
        <v>71</v>
      </c>
      <c r="C12" s="16">
        <v>0.3</v>
      </c>
      <c r="D12" t="s">
        <v>71</v>
      </c>
      <c r="E12" s="16">
        <v>8</v>
      </c>
      <c r="F12" t="s">
        <v>71</v>
      </c>
      <c r="G12" s="15">
        <v>0.5</v>
      </c>
      <c r="H12" t="s">
        <v>71</v>
      </c>
      <c r="I12" s="16">
        <v>142</v>
      </c>
      <c r="J12" t="s">
        <v>71</v>
      </c>
      <c r="K12" s="16">
        <v>57</v>
      </c>
      <c r="L12" t="s">
        <v>71</v>
      </c>
      <c r="M12" s="16">
        <v>43</v>
      </c>
      <c r="N12" t="s">
        <v>71</v>
      </c>
      <c r="O12" s="18">
        <v>1.8854200000000002E-2</v>
      </c>
      <c r="P12" t="s">
        <v>71</v>
      </c>
      <c r="Q12">
        <v>58</v>
      </c>
      <c r="R12" s="16" t="s">
        <v>71</v>
      </c>
      <c r="S12">
        <v>46</v>
      </c>
      <c r="T12" s="16" t="s">
        <v>71</v>
      </c>
      <c r="U12" s="18">
        <v>1.28416E-2</v>
      </c>
      <c r="V12" s="16" t="s">
        <v>71</v>
      </c>
      <c r="W12">
        <v>61</v>
      </c>
      <c r="X12" s="16" t="s">
        <v>71</v>
      </c>
      <c r="Y12">
        <v>49</v>
      </c>
      <c r="Z12" s="16" t="s">
        <v>71</v>
      </c>
      <c r="AA12" s="18">
        <v>1.6754499999999999E-2</v>
      </c>
      <c r="AB12" s="16" t="s">
        <v>71</v>
      </c>
      <c r="AC12">
        <v>59</v>
      </c>
      <c r="AD12" s="16" t="s">
        <v>71</v>
      </c>
      <c r="AE12">
        <v>45</v>
      </c>
      <c r="AF12" s="16" t="s">
        <v>71</v>
      </c>
      <c r="AG12" s="18">
        <v>1.7733599999999999E-2</v>
      </c>
      <c r="AH12" t="s">
        <v>72</v>
      </c>
      <c r="AM12"/>
      <c r="AO12"/>
    </row>
    <row r="18" spans="1:41">
      <c r="I18" s="18" t="s">
        <v>50</v>
      </c>
      <c r="M18" t="s">
        <v>57</v>
      </c>
      <c r="S18" t="s">
        <v>65</v>
      </c>
      <c r="T18" s="18"/>
      <c r="V18" s="18"/>
      <c r="W18"/>
      <c r="Y18" t="s">
        <v>64</v>
      </c>
      <c r="AD18" s="18"/>
      <c r="AE18"/>
      <c r="AF18" s="18"/>
      <c r="AG18"/>
      <c r="AM18"/>
      <c r="AO18"/>
    </row>
    <row r="19" spans="1:41">
      <c r="A19" t="s">
        <v>52</v>
      </c>
      <c r="C19" t="s">
        <v>53</v>
      </c>
      <c r="E19" t="s">
        <v>55</v>
      </c>
      <c r="G19" t="s">
        <v>54</v>
      </c>
      <c r="I19" t="s">
        <v>74</v>
      </c>
      <c r="K19" s="18" t="s">
        <v>73</v>
      </c>
      <c r="M19" s="18" t="s">
        <v>74</v>
      </c>
      <c r="O19" s="18" t="s">
        <v>75</v>
      </c>
      <c r="Q19" s="18" t="s">
        <v>73</v>
      </c>
      <c r="S19" s="18" t="s">
        <v>49</v>
      </c>
      <c r="U19" s="18" t="s">
        <v>75</v>
      </c>
      <c r="W19" s="18" t="s">
        <v>73</v>
      </c>
      <c r="Y19" s="18" t="s">
        <v>49</v>
      </c>
      <c r="AA19" t="s">
        <v>75</v>
      </c>
      <c r="AE19"/>
      <c r="AG19"/>
      <c r="AM19"/>
      <c r="AO19"/>
    </row>
    <row r="20" spans="1:41">
      <c r="A20">
        <v>1000</v>
      </c>
      <c r="B20" t="s">
        <v>71</v>
      </c>
      <c r="C20">
        <v>0.1</v>
      </c>
      <c r="D20" t="s">
        <v>71</v>
      </c>
      <c r="E20">
        <v>2</v>
      </c>
      <c r="F20" t="s">
        <v>71</v>
      </c>
      <c r="G20" s="15">
        <v>0.1</v>
      </c>
      <c r="H20" t="s">
        <v>71</v>
      </c>
      <c r="I20" s="18">
        <v>0.91300000000000003</v>
      </c>
      <c r="J20" t="s">
        <v>71</v>
      </c>
      <c r="K20" s="18">
        <v>5.3818199999999998E-3</v>
      </c>
      <c r="L20" s="16" t="s">
        <v>71</v>
      </c>
      <c r="M20" s="18">
        <v>3.1135099999999999E-2</v>
      </c>
      <c r="N20" s="16" t="s">
        <v>71</v>
      </c>
      <c r="O20" s="20">
        <f t="shared" ref="O20:O27" si="0">K20/M20*100</f>
        <v>17.285378881069917</v>
      </c>
      <c r="P20" s="16" t="s">
        <v>71</v>
      </c>
      <c r="Q20" s="18">
        <v>2.48542E-2</v>
      </c>
      <c r="R20" s="16" t="s">
        <v>71</v>
      </c>
      <c r="S20" s="18">
        <v>0.25547599999999998</v>
      </c>
      <c r="T20" s="16" t="s">
        <v>71</v>
      </c>
      <c r="U20" s="20">
        <f t="shared" ref="U20:U27" si="1">Q20/S20*100</f>
        <v>9.7285850725704179</v>
      </c>
      <c r="V20" s="16" t="s">
        <v>71</v>
      </c>
      <c r="W20" s="18">
        <v>4.9728899999999999E-2</v>
      </c>
      <c r="X20" s="16" t="s">
        <v>71</v>
      </c>
      <c r="Y20" s="18">
        <v>0.91206200000000004</v>
      </c>
      <c r="Z20" s="16" t="s">
        <v>71</v>
      </c>
      <c r="AA20" s="20">
        <f t="shared" ref="AA20:AA27" si="2">W20/Y20*100</f>
        <v>5.4523595983606379</v>
      </c>
      <c r="AB20" t="s">
        <v>72</v>
      </c>
      <c r="AE20">
        <f>I20/W20*0.95</f>
        <v>17.441568182686527</v>
      </c>
      <c r="AG20"/>
      <c r="AM20"/>
      <c r="AO20"/>
    </row>
    <row r="21" spans="1:41">
      <c r="A21">
        <v>1000</v>
      </c>
      <c r="B21" t="s">
        <v>71</v>
      </c>
      <c r="C21">
        <v>0.1</v>
      </c>
      <c r="D21" t="s">
        <v>71</v>
      </c>
      <c r="E21">
        <v>2</v>
      </c>
      <c r="F21" t="s">
        <v>71</v>
      </c>
      <c r="G21" s="15">
        <v>0.5</v>
      </c>
      <c r="H21" t="s">
        <v>71</v>
      </c>
      <c r="I21" s="18">
        <v>0.85499999999999998</v>
      </c>
      <c r="J21" t="s">
        <v>71</v>
      </c>
      <c r="K21" s="18">
        <v>3.5009400000000001E-3</v>
      </c>
      <c r="L21" s="16" t="s">
        <v>71</v>
      </c>
      <c r="M21" s="18">
        <v>1.5886999999999998E-2</v>
      </c>
      <c r="N21" s="16" t="s">
        <v>71</v>
      </c>
      <c r="O21" s="20">
        <f t="shared" si="0"/>
        <v>22.036507836595963</v>
      </c>
      <c r="P21" s="16" t="s">
        <v>71</v>
      </c>
      <c r="Q21" s="18">
        <v>9.6750299999999994E-3</v>
      </c>
      <c r="R21" s="16" t="s">
        <v>71</v>
      </c>
      <c r="S21" s="18">
        <v>8.9420100000000002E-2</v>
      </c>
      <c r="T21" s="16" t="s">
        <v>71</v>
      </c>
      <c r="U21" s="20">
        <f t="shared" si="1"/>
        <v>10.819748580017244</v>
      </c>
      <c r="V21" s="16" t="s">
        <v>71</v>
      </c>
      <c r="W21" s="18">
        <v>1.7358999999999999E-2</v>
      </c>
      <c r="X21" s="16" t="s">
        <v>71</v>
      </c>
      <c r="Y21" s="18">
        <v>0.25410100000000002</v>
      </c>
      <c r="Z21" s="16" t="s">
        <v>71</v>
      </c>
      <c r="AA21" s="20">
        <f t="shared" si="2"/>
        <v>6.831535491792633</v>
      </c>
      <c r="AB21" t="s">
        <v>72</v>
      </c>
      <c r="AE21">
        <f>I21/W21*0.95</f>
        <v>46.791289820842216</v>
      </c>
      <c r="AG21"/>
      <c r="AM21"/>
      <c r="AO21"/>
    </row>
    <row r="22" spans="1:41">
      <c r="A22" s="16">
        <v>1000</v>
      </c>
      <c r="B22" t="s">
        <v>71</v>
      </c>
      <c r="C22" s="16">
        <v>0.1</v>
      </c>
      <c r="D22" t="s">
        <v>71</v>
      </c>
      <c r="E22" s="16">
        <v>8</v>
      </c>
      <c r="F22" t="s">
        <v>71</v>
      </c>
      <c r="G22" s="17">
        <v>0.1</v>
      </c>
      <c r="H22" t="s">
        <v>71</v>
      </c>
      <c r="I22" s="18">
        <v>0.73199999999999998</v>
      </c>
      <c r="J22" t="s">
        <v>71</v>
      </c>
      <c r="K22" s="18">
        <v>4.3480400000000001E-3</v>
      </c>
      <c r="L22" s="16" t="s">
        <v>71</v>
      </c>
      <c r="M22" s="18">
        <v>2.4927899999999999E-2</v>
      </c>
      <c r="N22" s="16" t="s">
        <v>71</v>
      </c>
      <c r="O22" s="20">
        <f t="shared" si="0"/>
        <v>17.442464066367407</v>
      </c>
      <c r="P22" s="16" t="s">
        <v>71</v>
      </c>
      <c r="Q22" s="18">
        <v>1.17419E-2</v>
      </c>
      <c r="R22" s="16" t="s">
        <v>71</v>
      </c>
      <c r="S22" s="18">
        <v>0.159332</v>
      </c>
      <c r="T22" s="16" t="s">
        <v>71</v>
      </c>
      <c r="U22" s="20">
        <f t="shared" si="1"/>
        <v>7.3694549745186144</v>
      </c>
      <c r="V22" s="16" t="s">
        <v>71</v>
      </c>
      <c r="W22" s="18">
        <v>2.4364899999999998E-2</v>
      </c>
      <c r="X22" s="16" t="s">
        <v>71</v>
      </c>
      <c r="Y22" s="18">
        <v>0.54999600000000004</v>
      </c>
      <c r="Z22" s="16" t="s">
        <v>71</v>
      </c>
      <c r="AA22" s="20">
        <f t="shared" si="2"/>
        <v>4.4300140364657192</v>
      </c>
      <c r="AB22" t="s">
        <v>72</v>
      </c>
      <c r="AE22">
        <f t="shared" ref="AE22:AE27" si="3">I22/W22*0.95</f>
        <v>28.541057012341525</v>
      </c>
      <c r="AG22"/>
      <c r="AM22"/>
      <c r="AO22"/>
    </row>
    <row r="23" spans="1:41">
      <c r="A23" s="16">
        <v>1000</v>
      </c>
      <c r="B23" t="s">
        <v>71</v>
      </c>
      <c r="C23" s="16">
        <v>0.1</v>
      </c>
      <c r="D23" t="s">
        <v>71</v>
      </c>
      <c r="E23" s="16">
        <v>8</v>
      </c>
      <c r="F23" t="s">
        <v>71</v>
      </c>
      <c r="G23" s="15">
        <v>0.5</v>
      </c>
      <c r="H23" t="s">
        <v>71</v>
      </c>
      <c r="I23" s="18">
        <v>0.35799999999999998</v>
      </c>
      <c r="J23" t="s">
        <v>71</v>
      </c>
      <c r="K23" s="18">
        <v>2.1750900000000002E-3</v>
      </c>
      <c r="L23" s="16" t="s">
        <v>71</v>
      </c>
      <c r="M23" s="18">
        <v>5.0818900000000004E-3</v>
      </c>
      <c r="N23" s="16" t="s">
        <v>71</v>
      </c>
      <c r="O23" s="20">
        <f t="shared" si="0"/>
        <v>42.80080836066896</v>
      </c>
      <c r="P23" s="16" t="s">
        <v>71</v>
      </c>
      <c r="Q23" s="18">
        <v>5.7649600000000004E-3</v>
      </c>
      <c r="R23" s="16" t="s">
        <v>71</v>
      </c>
      <c r="S23" s="18">
        <v>1.5967100000000001E-2</v>
      </c>
      <c r="T23" s="16" t="s">
        <v>71</v>
      </c>
      <c r="U23" s="20">
        <f t="shared" si="1"/>
        <v>36.105241402634164</v>
      </c>
      <c r="V23" s="16" t="s">
        <v>71</v>
      </c>
      <c r="W23" s="18">
        <v>1.1149900000000001E-2</v>
      </c>
      <c r="X23" s="16" t="s">
        <v>71</v>
      </c>
      <c r="Y23" s="18">
        <v>4.1770000000000002E-2</v>
      </c>
      <c r="Z23" s="16" t="s">
        <v>71</v>
      </c>
      <c r="AA23" s="20">
        <f t="shared" si="2"/>
        <v>26.693559971271245</v>
      </c>
      <c r="AB23" t="s">
        <v>72</v>
      </c>
      <c r="AE23">
        <f t="shared" si="3"/>
        <v>30.502515717629752</v>
      </c>
      <c r="AG23"/>
      <c r="AM23"/>
      <c r="AO23"/>
    </row>
    <row r="24" spans="1:41">
      <c r="A24" s="16">
        <v>1000</v>
      </c>
      <c r="B24" t="s">
        <v>71</v>
      </c>
      <c r="C24" s="16">
        <v>0.3</v>
      </c>
      <c r="D24" t="s">
        <v>71</v>
      </c>
      <c r="E24" s="16">
        <v>2</v>
      </c>
      <c r="F24" t="s">
        <v>71</v>
      </c>
      <c r="G24" s="17">
        <v>0.1</v>
      </c>
      <c r="H24" t="s">
        <v>71</v>
      </c>
      <c r="I24" s="18">
        <v>0.59199999999999997</v>
      </c>
      <c r="J24" t="s">
        <v>71</v>
      </c>
      <c r="K24" s="18">
        <v>3.5028500000000001E-3</v>
      </c>
      <c r="L24" s="16" t="s">
        <v>71</v>
      </c>
      <c r="M24" s="18">
        <v>1.3454000000000001E-2</v>
      </c>
      <c r="N24" s="16" t="s">
        <v>71</v>
      </c>
      <c r="O24" s="20">
        <f t="shared" si="0"/>
        <v>26.035751449383081</v>
      </c>
      <c r="P24" s="16" t="s">
        <v>71</v>
      </c>
      <c r="Q24" s="18">
        <v>1.0603E-2</v>
      </c>
      <c r="R24" s="16" t="s">
        <v>71</v>
      </c>
      <c r="S24" s="18">
        <v>9.0029999999999999E-2</v>
      </c>
      <c r="T24" s="16" t="s">
        <v>71</v>
      </c>
      <c r="U24" s="20">
        <f t="shared" si="1"/>
        <v>11.777185382650227</v>
      </c>
      <c r="V24" s="16" t="s">
        <v>71</v>
      </c>
      <c r="W24" s="18">
        <v>2.6727899999999999E-2</v>
      </c>
      <c r="X24" s="16" t="s">
        <v>71</v>
      </c>
      <c r="Y24" s="18">
        <v>0.32089499999999999</v>
      </c>
      <c r="Z24" s="16" t="s">
        <v>71</v>
      </c>
      <c r="AA24" s="20">
        <f t="shared" si="2"/>
        <v>8.3291730940027104</v>
      </c>
      <c r="AB24" t="s">
        <v>72</v>
      </c>
      <c r="AE24">
        <f t="shared" si="3"/>
        <v>21.041683035330124</v>
      </c>
      <c r="AG24"/>
      <c r="AM24"/>
      <c r="AO24"/>
    </row>
    <row r="25" spans="1:41">
      <c r="A25" s="16">
        <v>1000</v>
      </c>
      <c r="B25" t="s">
        <v>71</v>
      </c>
      <c r="C25" s="16">
        <v>0.3</v>
      </c>
      <c r="D25" t="s">
        <v>71</v>
      </c>
      <c r="E25" s="16">
        <v>2</v>
      </c>
      <c r="F25" t="s">
        <v>71</v>
      </c>
      <c r="G25" s="15">
        <v>0.5</v>
      </c>
      <c r="H25" t="s">
        <v>71</v>
      </c>
      <c r="I25" s="18">
        <v>0.434</v>
      </c>
      <c r="J25" t="s">
        <v>71</v>
      </c>
      <c r="K25" s="18">
        <v>2.3918199999999998E-3</v>
      </c>
      <c r="L25" s="16" t="s">
        <v>71</v>
      </c>
      <c r="M25" s="18">
        <v>6.2849500000000001E-3</v>
      </c>
      <c r="N25" s="16" t="s">
        <v>71</v>
      </c>
      <c r="O25" s="20">
        <f t="shared" si="0"/>
        <v>38.056309119404283</v>
      </c>
      <c r="P25" s="16" t="s">
        <v>71</v>
      </c>
      <c r="Q25" s="18">
        <v>6.4861800000000002E-3</v>
      </c>
      <c r="R25" s="16" t="s">
        <v>71</v>
      </c>
      <c r="S25" s="18">
        <v>2.3877900000000001E-2</v>
      </c>
      <c r="T25" s="16" t="s">
        <v>71</v>
      </c>
      <c r="U25" s="20">
        <f t="shared" si="1"/>
        <v>27.163946578216681</v>
      </c>
      <c r="V25" s="16" t="s">
        <v>71</v>
      </c>
      <c r="W25" s="18">
        <v>1.25439E-2</v>
      </c>
      <c r="X25" s="16" t="s">
        <v>71</v>
      </c>
      <c r="Y25" s="18">
        <v>6.83589E-2</v>
      </c>
      <c r="Z25" s="16" t="s">
        <v>71</v>
      </c>
      <c r="AA25" s="20">
        <f t="shared" si="2"/>
        <v>18.350061220996828</v>
      </c>
      <c r="AB25" t="s">
        <v>72</v>
      </c>
      <c r="AE25">
        <f t="shared" si="3"/>
        <v>32.868565597621149</v>
      </c>
      <c r="AG25"/>
      <c r="AM25"/>
      <c r="AO25"/>
    </row>
    <row r="26" spans="1:41">
      <c r="A26" s="16">
        <v>1000</v>
      </c>
      <c r="B26" t="s">
        <v>71</v>
      </c>
      <c r="C26" s="16">
        <v>0.3</v>
      </c>
      <c r="D26" t="s">
        <v>71</v>
      </c>
      <c r="E26" s="16">
        <v>8</v>
      </c>
      <c r="F26" t="s">
        <v>71</v>
      </c>
      <c r="G26" s="17">
        <v>0.1</v>
      </c>
      <c r="H26" t="s">
        <v>71</v>
      </c>
      <c r="I26" s="18">
        <v>0.47199999999999998</v>
      </c>
      <c r="J26" t="s">
        <v>71</v>
      </c>
      <c r="K26" s="18">
        <v>2.9330300000000001E-3</v>
      </c>
      <c r="L26" s="16" t="s">
        <v>71</v>
      </c>
      <c r="M26" s="18">
        <v>1.1403099999999999E-2</v>
      </c>
      <c r="N26" s="16" t="s">
        <v>71</v>
      </c>
      <c r="O26" s="20">
        <f t="shared" si="0"/>
        <v>25.72133893414949</v>
      </c>
      <c r="P26" s="19" t="s">
        <v>71</v>
      </c>
      <c r="Q26" s="18">
        <v>8.0151600000000003E-3</v>
      </c>
      <c r="R26" s="16" t="s">
        <v>71</v>
      </c>
      <c r="S26" s="18">
        <v>6.3992999999999994E-2</v>
      </c>
      <c r="T26" s="16" t="s">
        <v>71</v>
      </c>
      <c r="U26" s="20">
        <f t="shared" si="1"/>
        <v>12.525057428156206</v>
      </c>
      <c r="V26" s="16" t="s">
        <v>71</v>
      </c>
      <c r="W26" s="18">
        <v>1.56069E-2</v>
      </c>
      <c r="X26" s="16" t="s">
        <v>71</v>
      </c>
      <c r="Y26" s="18">
        <v>0.20505200000000001</v>
      </c>
      <c r="Z26" s="16" t="s">
        <v>71</v>
      </c>
      <c r="AA26" s="20">
        <f t="shared" si="2"/>
        <v>7.6111913075707625</v>
      </c>
      <c r="AB26" t="s">
        <v>72</v>
      </c>
      <c r="AE26">
        <f t="shared" si="3"/>
        <v>28.730881853539138</v>
      </c>
      <c r="AG26"/>
      <c r="AM26"/>
      <c r="AO26"/>
    </row>
    <row r="27" spans="1:41">
      <c r="A27" s="16">
        <v>1000</v>
      </c>
      <c r="B27" t="s">
        <v>71</v>
      </c>
      <c r="C27" s="16">
        <v>0.3</v>
      </c>
      <c r="D27" t="s">
        <v>71</v>
      </c>
      <c r="E27" s="16">
        <v>8</v>
      </c>
      <c r="F27" t="s">
        <v>71</v>
      </c>
      <c r="G27" s="15">
        <v>0.5</v>
      </c>
      <c r="H27" t="s">
        <v>71</v>
      </c>
      <c r="I27" s="18">
        <v>0.32600000000000001</v>
      </c>
      <c r="J27" t="s">
        <v>71</v>
      </c>
      <c r="K27" s="18">
        <v>2.2480500000000001E-3</v>
      </c>
      <c r="L27" s="16" t="s">
        <v>71</v>
      </c>
      <c r="M27" s="18">
        <v>4.5001499999999996E-3</v>
      </c>
      <c r="N27" s="16" t="s">
        <v>71</v>
      </c>
      <c r="O27" s="20">
        <f t="shared" si="0"/>
        <v>49.955001499950008</v>
      </c>
      <c r="P27" s="16" t="s">
        <v>71</v>
      </c>
      <c r="Q27" s="18">
        <v>5.8739200000000004E-3</v>
      </c>
      <c r="R27" s="16" t="s">
        <v>71</v>
      </c>
      <c r="S27" s="18">
        <v>1.0696900000000001E-2</v>
      </c>
      <c r="T27" s="16" t="s">
        <v>71</v>
      </c>
      <c r="U27" s="20">
        <f t="shared" si="1"/>
        <v>54.912357785900589</v>
      </c>
      <c r="V27" s="16" t="s">
        <v>71</v>
      </c>
      <c r="W27" s="18">
        <v>1.7472999999999999E-2</v>
      </c>
      <c r="X27" s="16" t="s">
        <v>71</v>
      </c>
      <c r="Y27" s="18">
        <v>3.4079999999999999E-2</v>
      </c>
      <c r="Z27" s="16" t="s">
        <v>71</v>
      </c>
      <c r="AA27" s="20">
        <f t="shared" si="2"/>
        <v>51.270539906103288</v>
      </c>
      <c r="AB27" t="s">
        <v>72</v>
      </c>
      <c r="AE27">
        <f t="shared" si="3"/>
        <v>17.724489211926976</v>
      </c>
      <c r="AG27"/>
      <c r="AM27"/>
      <c r="AO27"/>
    </row>
    <row r="28" spans="1:41">
      <c r="K28" s="18"/>
      <c r="M28" s="18"/>
      <c r="O28" s="18">
        <f>SUM(O20:O27)/8</f>
        <v>29.916695018448639</v>
      </c>
      <c r="S28" s="18"/>
      <c r="U28" s="18">
        <f>SUM(U20:U27)/8</f>
        <v>21.300197150583017</v>
      </c>
      <c r="W28"/>
      <c r="AA28" s="18">
        <f>SUM(AA20:AA27)/8</f>
        <v>16.121054328320479</v>
      </c>
      <c r="AE28">
        <f>SUM(AE20:AE27)/8</f>
        <v>27.955256303989671</v>
      </c>
      <c r="AI28" s="18"/>
      <c r="AM28"/>
      <c r="AO28"/>
    </row>
    <row r="33" spans="1:25">
      <c r="G33" t="s">
        <v>78</v>
      </c>
      <c r="L33" t="s">
        <v>83</v>
      </c>
      <c r="R33" t="s">
        <v>84</v>
      </c>
    </row>
    <row r="34" spans="1:25">
      <c r="A34" t="s">
        <v>77</v>
      </c>
      <c r="C34" t="s">
        <v>47</v>
      </c>
      <c r="E34" t="s">
        <v>79</v>
      </c>
      <c r="G34" t="s">
        <v>80</v>
      </c>
      <c r="I34" t="s">
        <v>47</v>
      </c>
      <c r="K34" t="s">
        <v>79</v>
      </c>
      <c r="M34" t="s">
        <v>81</v>
      </c>
      <c r="O34" t="s">
        <v>82</v>
      </c>
      <c r="Q34" t="s">
        <v>47</v>
      </c>
      <c r="S34" t="s">
        <v>79</v>
      </c>
      <c r="U34" t="s">
        <v>81</v>
      </c>
      <c r="W34" t="s">
        <v>82</v>
      </c>
    </row>
    <row r="35" spans="1:25">
      <c r="A35" s="3" t="s">
        <v>18</v>
      </c>
      <c r="B35" t="s">
        <v>71</v>
      </c>
      <c r="C35">
        <v>4132</v>
      </c>
      <c r="D35" t="s">
        <v>71</v>
      </c>
      <c r="E35">
        <f>3228+1014+473+230+108+67+22+14+8+7+4+4+1</f>
        <v>5180</v>
      </c>
      <c r="F35" t="s">
        <v>71</v>
      </c>
      <c r="G35">
        <v>68.459999999999994</v>
      </c>
      <c r="H35" t="s">
        <v>71</v>
      </c>
      <c r="I35">
        <v>3081</v>
      </c>
      <c r="J35" t="s">
        <v>71</v>
      </c>
      <c r="K35">
        <v>3937</v>
      </c>
      <c r="L35" t="s">
        <v>71</v>
      </c>
      <c r="M35" s="18">
        <v>0.13043299999999999</v>
      </c>
      <c r="N35" t="s">
        <v>71</v>
      </c>
      <c r="O35" s="18">
        <v>14.000299999999999</v>
      </c>
      <c r="P35" t="s">
        <v>71</v>
      </c>
      <c r="Q35">
        <v>3070</v>
      </c>
      <c r="R35" t="s">
        <v>71</v>
      </c>
      <c r="S35">
        <v>4460</v>
      </c>
      <c r="T35" t="s">
        <v>71</v>
      </c>
      <c r="U35" s="18">
        <v>0.91746499999999997</v>
      </c>
      <c r="V35" t="s">
        <v>71</v>
      </c>
      <c r="W35" s="18">
        <v>417.15100000000001</v>
      </c>
      <c r="X35" t="s">
        <v>72</v>
      </c>
    </row>
    <row r="36" spans="1:25">
      <c r="A36" s="3" t="s">
        <v>17</v>
      </c>
      <c r="B36" t="s">
        <v>71</v>
      </c>
      <c r="C36" t="s">
        <v>66</v>
      </c>
      <c r="D36" t="s">
        <v>71</v>
      </c>
      <c r="E36" t="s">
        <v>66</v>
      </c>
      <c r="F36" t="s">
        <v>71</v>
      </c>
      <c r="G36" t="s">
        <v>66</v>
      </c>
      <c r="H36" t="s">
        <v>71</v>
      </c>
      <c r="I36">
        <v>3947</v>
      </c>
      <c r="J36" t="s">
        <v>71</v>
      </c>
      <c r="K36">
        <v>4229</v>
      </c>
      <c r="L36" t="s">
        <v>71</v>
      </c>
      <c r="M36" s="18">
        <v>9.5930799999999997E-2</v>
      </c>
      <c r="N36" t="s">
        <v>71</v>
      </c>
      <c r="O36" s="18">
        <v>7.5047800000000002</v>
      </c>
      <c r="P36" t="s">
        <v>71</v>
      </c>
      <c r="Q36">
        <v>2518</v>
      </c>
      <c r="R36" t="s">
        <v>71</v>
      </c>
      <c r="S36">
        <v>3899</v>
      </c>
      <c r="T36" t="s">
        <v>71</v>
      </c>
      <c r="U36" s="18">
        <v>0.81851499999999999</v>
      </c>
      <c r="V36" t="s">
        <v>71</v>
      </c>
      <c r="W36" s="18">
        <v>353.23599999999999</v>
      </c>
      <c r="X36" t="s">
        <v>72</v>
      </c>
    </row>
    <row r="37" spans="1:25">
      <c r="A37" s="3" t="s">
        <v>19</v>
      </c>
      <c r="B37" t="s">
        <v>71</v>
      </c>
      <c r="C37">
        <v>3675</v>
      </c>
      <c r="D37" t="s">
        <v>71</v>
      </c>
      <c r="E37">
        <f>2951+1096+228+29+4</f>
        <v>4308</v>
      </c>
      <c r="F37" t="s">
        <v>71</v>
      </c>
      <c r="G37">
        <v>9.67</v>
      </c>
      <c r="H37" t="s">
        <v>71</v>
      </c>
      <c r="I37">
        <v>2185</v>
      </c>
      <c r="J37" t="s">
        <v>71</v>
      </c>
      <c r="K37">
        <v>1799</v>
      </c>
      <c r="L37" t="s">
        <v>71</v>
      </c>
      <c r="M37" s="18">
        <v>3.9567900000000003E-2</v>
      </c>
      <c r="N37" t="s">
        <v>71</v>
      </c>
      <c r="O37" s="18">
        <v>1.1317200000000001</v>
      </c>
      <c r="P37" t="s">
        <v>71</v>
      </c>
      <c r="Q37">
        <v>3222</v>
      </c>
      <c r="R37" t="s">
        <v>71</v>
      </c>
      <c r="S37">
        <v>4154</v>
      </c>
      <c r="T37" t="s">
        <v>71</v>
      </c>
      <c r="U37" s="18">
        <v>0.300431</v>
      </c>
      <c r="V37" t="s">
        <v>71</v>
      </c>
      <c r="W37" s="18">
        <v>95.595799999999997</v>
      </c>
      <c r="X37" t="s">
        <v>72</v>
      </c>
    </row>
    <row r="38" spans="1:25">
      <c r="A38" s="3" t="s">
        <v>16</v>
      </c>
      <c r="B38" t="s">
        <v>71</v>
      </c>
      <c r="C38">
        <v>41</v>
      </c>
      <c r="D38" t="s">
        <v>71</v>
      </c>
      <c r="E38">
        <v>0</v>
      </c>
      <c r="F38" t="s">
        <v>71</v>
      </c>
      <c r="G38">
        <v>312.20999999999998</v>
      </c>
      <c r="H38" t="s">
        <v>71</v>
      </c>
      <c r="I38">
        <v>42</v>
      </c>
      <c r="J38" t="s">
        <v>71</v>
      </c>
      <c r="K38">
        <v>0</v>
      </c>
      <c r="L38" t="s">
        <v>71</v>
      </c>
      <c r="M38">
        <v>1.78826</v>
      </c>
      <c r="N38" t="s">
        <v>71</v>
      </c>
      <c r="O38">
        <v>2.2901500000000001</v>
      </c>
      <c r="P38" t="s">
        <v>71</v>
      </c>
      <c r="Q38">
        <v>42</v>
      </c>
      <c r="R38" t="s">
        <v>71</v>
      </c>
      <c r="S38">
        <v>0</v>
      </c>
      <c r="T38" t="s">
        <v>71</v>
      </c>
      <c r="U38">
        <v>13.2875</v>
      </c>
      <c r="V38" t="s">
        <v>71</v>
      </c>
      <c r="W38">
        <v>21.6205</v>
      </c>
      <c r="X38" t="s">
        <v>72</v>
      </c>
      <c r="Y38"/>
    </row>
    <row r="39" spans="1:25">
      <c r="A39" s="3" t="s">
        <v>76</v>
      </c>
      <c r="B39" t="s">
        <v>71</v>
      </c>
      <c r="C39">
        <v>29</v>
      </c>
      <c r="D39" t="s">
        <v>71</v>
      </c>
      <c r="E39">
        <v>29</v>
      </c>
      <c r="F39" t="s">
        <v>71</v>
      </c>
      <c r="G39">
        <v>3.42</v>
      </c>
      <c r="H39" t="s">
        <v>71</v>
      </c>
      <c r="I39">
        <v>38</v>
      </c>
      <c r="J39" t="s">
        <v>71</v>
      </c>
      <c r="K39">
        <v>46</v>
      </c>
      <c r="L39" t="s">
        <v>71</v>
      </c>
      <c r="M39" s="21">
        <v>2.30503E-3</v>
      </c>
      <c r="N39" t="s">
        <v>71</v>
      </c>
      <c r="O39" s="18">
        <v>1.1018E-2</v>
      </c>
      <c r="P39" t="s">
        <v>71</v>
      </c>
      <c r="Q39">
        <v>19</v>
      </c>
      <c r="R39" t="s">
        <v>71</v>
      </c>
      <c r="S39">
        <v>27</v>
      </c>
      <c r="T39" t="s">
        <v>71</v>
      </c>
      <c r="U39" s="18">
        <v>2.29871E-2</v>
      </c>
      <c r="V39" s="18" t="s">
        <v>71</v>
      </c>
      <c r="W39" s="18">
        <v>0.25202200000000002</v>
      </c>
      <c r="X39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Ruler="0" workbookViewId="0">
      <selection activeCell="E13" sqref="E13"/>
    </sheetView>
  </sheetViews>
  <sheetFormatPr baseColWidth="10" defaultRowHeight="15" x14ac:dyDescent="0"/>
  <cols>
    <col min="1" max="1" width="15.33203125" bestFit="1" customWidth="1"/>
    <col min="2" max="2" width="11.83203125" style="28" bestFit="1" customWidth="1"/>
    <col min="3" max="3" width="10.83203125" style="28"/>
    <col min="6" max="8" width="10.83203125" style="30"/>
  </cols>
  <sheetData>
    <row r="1" spans="1:9" ht="24">
      <c r="A1" s="22" t="s">
        <v>85</v>
      </c>
      <c r="B1" s="23" t="s">
        <v>21</v>
      </c>
      <c r="C1" s="23" t="s">
        <v>22</v>
      </c>
      <c r="D1" s="23" t="s">
        <v>23</v>
      </c>
      <c r="E1" s="22" t="s">
        <v>24</v>
      </c>
      <c r="F1" s="24" t="s">
        <v>86</v>
      </c>
      <c r="G1" s="24" t="s">
        <v>87</v>
      </c>
      <c r="H1" s="25" t="s">
        <v>88</v>
      </c>
      <c r="I1" s="23" t="s">
        <v>105</v>
      </c>
    </row>
    <row r="2" spans="1:9">
      <c r="A2" s="22"/>
      <c r="B2" s="23"/>
      <c r="C2" s="23"/>
      <c r="D2" s="23"/>
      <c r="E2" s="26"/>
      <c r="F2" s="27" t="s">
        <v>80</v>
      </c>
      <c r="G2" s="27" t="s">
        <v>80</v>
      </c>
      <c r="H2" s="24" t="s">
        <v>80</v>
      </c>
      <c r="I2" s="24" t="s">
        <v>80</v>
      </c>
    </row>
    <row r="3" spans="1:9">
      <c r="A3" s="29" t="s">
        <v>89</v>
      </c>
      <c r="B3" s="28">
        <v>1088092</v>
      </c>
      <c r="C3" s="28">
        <v>1541898</v>
      </c>
      <c r="D3">
        <v>9</v>
      </c>
      <c r="E3">
        <v>4</v>
      </c>
      <c r="F3" s="10">
        <v>16052.91</v>
      </c>
      <c r="G3" s="31" t="s">
        <v>106</v>
      </c>
      <c r="H3" s="30">
        <v>0.240173</v>
      </c>
      <c r="I3" s="30">
        <v>3.21</v>
      </c>
    </row>
    <row r="4" spans="1:9">
      <c r="A4" t="s">
        <v>91</v>
      </c>
      <c r="B4" s="28">
        <v>1393383</v>
      </c>
      <c r="C4" s="28">
        <v>1921660</v>
      </c>
      <c r="D4">
        <v>12</v>
      </c>
      <c r="E4">
        <v>4</v>
      </c>
      <c r="F4" s="51" t="s">
        <v>106</v>
      </c>
      <c r="G4" s="31" t="s">
        <v>106</v>
      </c>
      <c r="H4" s="30">
        <v>0.256718</v>
      </c>
      <c r="I4" s="30">
        <v>4</v>
      </c>
    </row>
    <row r="5" spans="1:9">
      <c r="A5" t="s">
        <v>90</v>
      </c>
      <c r="B5" s="28">
        <v>403394</v>
      </c>
      <c r="C5" s="28">
        <v>2247318</v>
      </c>
      <c r="D5">
        <v>2752</v>
      </c>
      <c r="E5">
        <v>11</v>
      </c>
      <c r="F5" s="30">
        <v>3190.11</v>
      </c>
      <c r="G5" s="30">
        <v>717.99</v>
      </c>
      <c r="H5" s="30">
        <v>0.20020299999999999</v>
      </c>
      <c r="I5" s="30">
        <v>6.03</v>
      </c>
    </row>
    <row r="6" spans="1:9">
      <c r="A6" t="s">
        <v>92</v>
      </c>
      <c r="B6" s="28">
        <v>265214</v>
      </c>
      <c r="C6" s="28">
        <v>364481</v>
      </c>
      <c r="D6">
        <v>7636</v>
      </c>
      <c r="E6">
        <v>16</v>
      </c>
      <c r="F6" s="30">
        <v>943.74</v>
      </c>
      <c r="G6" s="30">
        <v>270.67</v>
      </c>
      <c r="H6" s="30">
        <v>0.92368499999999998</v>
      </c>
      <c r="I6" s="30">
        <v>1.33</v>
      </c>
    </row>
    <row r="7" spans="1:9">
      <c r="A7" t="s">
        <v>93</v>
      </c>
      <c r="B7" s="28">
        <v>916428</v>
      </c>
      <c r="C7" s="28">
        <v>4322051</v>
      </c>
      <c r="D7">
        <v>6332</v>
      </c>
      <c r="E7">
        <v>44</v>
      </c>
      <c r="F7" s="51">
        <v>10958.68</v>
      </c>
      <c r="G7" s="31" t="s">
        <v>106</v>
      </c>
      <c r="H7" s="30">
        <v>0.34627000000000002</v>
      </c>
      <c r="I7" s="30">
        <v>9.6999999999999993</v>
      </c>
    </row>
    <row r="8" spans="1:9">
      <c r="A8" t="s">
        <v>94</v>
      </c>
      <c r="B8" s="28">
        <v>8297</v>
      </c>
      <c r="C8" s="28">
        <v>100762</v>
      </c>
      <c r="D8">
        <v>1065</v>
      </c>
      <c r="E8">
        <v>17</v>
      </c>
      <c r="F8" s="10">
        <v>0.89</v>
      </c>
      <c r="G8" s="30">
        <v>0.24</v>
      </c>
      <c r="H8" s="30">
        <v>4.31053</v>
      </c>
      <c r="I8" s="30">
        <v>1.1399999999999999</v>
      </c>
    </row>
    <row r="9" spans="1:9">
      <c r="A9" t="s">
        <v>95</v>
      </c>
      <c r="B9" s="28">
        <v>82168</v>
      </c>
      <c r="C9" s="28">
        <v>504230</v>
      </c>
      <c r="D9">
        <v>2252</v>
      </c>
      <c r="E9">
        <v>27</v>
      </c>
      <c r="F9" s="10">
        <v>88.38</v>
      </c>
      <c r="G9" s="30">
        <v>23.63</v>
      </c>
      <c r="H9" s="30">
        <v>25.5352</v>
      </c>
      <c r="I9" s="30">
        <v>2.58</v>
      </c>
    </row>
    <row r="10" spans="1:9">
      <c r="A10" t="s">
        <v>96</v>
      </c>
      <c r="B10" s="28">
        <v>3774768</v>
      </c>
      <c r="C10" s="28">
        <v>16518947</v>
      </c>
      <c r="D10">
        <v>793</v>
      </c>
      <c r="E10">
        <v>11</v>
      </c>
      <c r="F10" s="30">
        <v>2.4700000000000002</v>
      </c>
      <c r="G10" s="31" t="s">
        <v>106</v>
      </c>
      <c r="H10" s="30">
        <v>19.986899999999999</v>
      </c>
      <c r="I10" s="30">
        <v>58.64</v>
      </c>
    </row>
    <row r="11" spans="1:9">
      <c r="A11" t="s">
        <v>97</v>
      </c>
      <c r="B11" s="28">
        <v>75888</v>
      </c>
      <c r="C11" s="28">
        <v>405740</v>
      </c>
      <c r="D11">
        <v>3044</v>
      </c>
      <c r="E11">
        <v>23</v>
      </c>
      <c r="F11" s="10">
        <v>73.849999999999994</v>
      </c>
      <c r="G11" s="30">
        <v>19.95</v>
      </c>
      <c r="H11" s="30">
        <v>15.005599999999999</v>
      </c>
      <c r="I11" s="30">
        <v>4.78</v>
      </c>
    </row>
    <row r="12" spans="1:9">
      <c r="A12" t="s">
        <v>98</v>
      </c>
      <c r="B12" s="28">
        <v>2394385</v>
      </c>
      <c r="C12" s="28">
        <v>4659565</v>
      </c>
      <c r="D12" s="32">
        <v>100029</v>
      </c>
      <c r="E12" s="32">
        <v>26</v>
      </c>
      <c r="F12" s="51" t="s">
        <v>106</v>
      </c>
      <c r="G12" s="31" t="s">
        <v>106</v>
      </c>
      <c r="H12" s="51">
        <v>6885.13</v>
      </c>
      <c r="I12" s="30">
        <v>216</v>
      </c>
    </row>
    <row r="13" spans="1:9">
      <c r="A13" t="s">
        <v>99</v>
      </c>
      <c r="B13" s="28">
        <v>685230</v>
      </c>
      <c r="C13" s="28">
        <v>6649470</v>
      </c>
      <c r="D13">
        <v>84230</v>
      </c>
      <c r="E13">
        <v>201</v>
      </c>
      <c r="F13" s="51">
        <v>6416.61</v>
      </c>
      <c r="G13" s="31" t="s">
        <v>106</v>
      </c>
      <c r="H13" s="30">
        <v>44.698999999999998</v>
      </c>
      <c r="I13" s="30">
        <v>20.87</v>
      </c>
    </row>
    <row r="14" spans="1:9">
      <c r="I14" s="30"/>
    </row>
    <row r="15" spans="1:9">
      <c r="A15" t="s">
        <v>100</v>
      </c>
      <c r="B15" s="28">
        <v>13356</v>
      </c>
      <c r="C15" s="28">
        <v>91470</v>
      </c>
      <c r="D15">
        <v>728</v>
      </c>
      <c r="E15">
        <v>9</v>
      </c>
      <c r="F15" s="30">
        <v>2.23</v>
      </c>
      <c r="G15" s="30">
        <v>0.57999999999999996</v>
      </c>
      <c r="H15" s="30">
        <v>5.0208099999999999E-2</v>
      </c>
      <c r="I15" s="30">
        <v>0.13</v>
      </c>
    </row>
    <row r="16" spans="1:9">
      <c r="A16" t="s">
        <v>101</v>
      </c>
      <c r="B16" s="28">
        <v>23219</v>
      </c>
      <c r="C16" s="28">
        <v>304938</v>
      </c>
      <c r="D16">
        <v>1090</v>
      </c>
      <c r="E16">
        <v>9</v>
      </c>
      <c r="F16" s="30">
        <v>7.53</v>
      </c>
      <c r="G16" s="30">
        <v>1.86</v>
      </c>
      <c r="H16" s="30">
        <v>1.80843</v>
      </c>
      <c r="I16" s="30">
        <v>1.03</v>
      </c>
    </row>
    <row r="17" spans="1:9">
      <c r="A17" t="s">
        <v>102</v>
      </c>
      <c r="B17" s="28">
        <v>27240</v>
      </c>
      <c r="C17" s="28">
        <v>341923</v>
      </c>
      <c r="D17">
        <v>2411</v>
      </c>
      <c r="E17">
        <v>23</v>
      </c>
      <c r="F17" s="30">
        <v>9.43</v>
      </c>
      <c r="G17" s="30">
        <v>2.4300000000000002</v>
      </c>
      <c r="H17" s="30">
        <v>4.4755200000000004</v>
      </c>
      <c r="I17" s="30">
        <v>1.7</v>
      </c>
    </row>
    <row r="18" spans="1:9">
      <c r="A18" t="s">
        <v>104</v>
      </c>
      <c r="B18" s="28">
        <v>240547</v>
      </c>
      <c r="C18" s="28">
        <v>560943</v>
      </c>
      <c r="D18">
        <v>212</v>
      </c>
      <c r="E18">
        <v>6</v>
      </c>
      <c r="F18" s="30">
        <v>2829.48</v>
      </c>
      <c r="G18" s="30">
        <v>239.66</v>
      </c>
      <c r="H18" s="30">
        <v>0.13081400000000001</v>
      </c>
      <c r="I18" s="30">
        <v>1.65</v>
      </c>
    </row>
    <row r="19" spans="1:9">
      <c r="A19" t="s">
        <v>103</v>
      </c>
      <c r="B19" s="28">
        <v>13308</v>
      </c>
      <c r="C19" s="28">
        <v>148035</v>
      </c>
      <c r="D19">
        <v>2265</v>
      </c>
      <c r="E19">
        <v>28</v>
      </c>
      <c r="F19" s="30">
        <v>2.4700000000000002</v>
      </c>
      <c r="G19" s="30">
        <v>0.59</v>
      </c>
      <c r="H19" s="30">
        <v>75.365200000000002</v>
      </c>
      <c r="I19" s="30">
        <v>5.18</v>
      </c>
    </row>
    <row r="29" spans="1:9">
      <c r="A29" s="11"/>
      <c r="B29" s="49"/>
      <c r="C29" s="49"/>
      <c r="D29" s="49"/>
      <c r="E29" s="11"/>
    </row>
    <row r="30" spans="1:9">
      <c r="A30" s="11"/>
      <c r="B30" s="49"/>
      <c r="C30" s="49"/>
      <c r="D30" s="49"/>
      <c r="E30" s="44"/>
    </row>
    <row r="31" spans="1:9">
      <c r="A31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showRuler="0" workbookViewId="0">
      <selection activeCell="I18" sqref="I18"/>
    </sheetView>
  </sheetViews>
  <sheetFormatPr baseColWidth="10" defaultRowHeight="15" x14ac:dyDescent="0"/>
  <cols>
    <col min="1" max="1" width="19" bestFit="1" customWidth="1"/>
    <col min="2" max="2" width="2.6640625" bestFit="1" customWidth="1"/>
    <col min="4" max="4" width="2.6640625" bestFit="1" customWidth="1"/>
    <col min="6" max="6" width="2.6640625" bestFit="1" customWidth="1"/>
    <col min="8" max="8" width="2.6640625" bestFit="1" customWidth="1"/>
    <col min="10" max="10" width="2.6640625" bestFit="1" customWidth="1"/>
    <col min="12" max="12" width="2.6640625" bestFit="1" customWidth="1"/>
    <col min="14" max="14" width="2.6640625" bestFit="1" customWidth="1"/>
    <col min="16" max="16" width="3" bestFit="1" customWidth="1"/>
    <col min="17" max="17" width="2.6640625" style="52" bestFit="1" customWidth="1"/>
  </cols>
  <sheetData>
    <row r="1" spans="1:18" ht="24">
      <c r="A1" s="22"/>
      <c r="B1" s="33" t="s">
        <v>71</v>
      </c>
      <c r="C1" s="23"/>
      <c r="D1" s="33" t="s">
        <v>71</v>
      </c>
      <c r="E1" s="23"/>
      <c r="F1" s="33" t="s">
        <v>71</v>
      </c>
      <c r="G1" s="59"/>
      <c r="H1" s="33" t="s">
        <v>71</v>
      </c>
      <c r="I1" s="22"/>
      <c r="J1" s="33" t="s">
        <v>71</v>
      </c>
      <c r="K1" s="24"/>
      <c r="L1" s="33" t="s">
        <v>71</v>
      </c>
      <c r="M1" s="55" t="s">
        <v>175</v>
      </c>
      <c r="N1" s="33" t="s">
        <v>71</v>
      </c>
      <c r="O1" s="27"/>
      <c r="P1" s="57" t="s">
        <v>72</v>
      </c>
      <c r="Q1" s="53" t="s">
        <v>71</v>
      </c>
      <c r="R1" s="23" t="s">
        <v>105</v>
      </c>
    </row>
    <row r="2" spans="1:18">
      <c r="A2" t="s">
        <v>136</v>
      </c>
      <c r="B2" s="33" t="s">
        <v>71</v>
      </c>
      <c r="C2" s="50" t="s">
        <v>137</v>
      </c>
      <c r="D2" s="33" t="s">
        <v>71</v>
      </c>
      <c r="E2" s="50" t="s">
        <v>138</v>
      </c>
      <c r="F2" s="33" t="s">
        <v>71</v>
      </c>
      <c r="G2" s="59" t="s">
        <v>173</v>
      </c>
      <c r="H2" s="33" t="s">
        <v>71</v>
      </c>
      <c r="I2" s="26" t="s">
        <v>139</v>
      </c>
      <c r="J2" s="33" t="s">
        <v>71</v>
      </c>
      <c r="K2" s="27" t="s">
        <v>174</v>
      </c>
      <c r="L2" s="33" t="s">
        <v>71</v>
      </c>
      <c r="M2" s="54" t="s">
        <v>142</v>
      </c>
      <c r="N2" s="33" t="s">
        <v>71</v>
      </c>
      <c r="O2" s="55" t="s">
        <v>141</v>
      </c>
      <c r="P2" s="56" t="s">
        <v>72</v>
      </c>
      <c r="Q2" s="53" t="s">
        <v>71</v>
      </c>
      <c r="R2" s="24" t="s">
        <v>80</v>
      </c>
    </row>
    <row r="3" spans="1:18">
      <c r="A3" t="s">
        <v>176</v>
      </c>
      <c r="B3" s="33" t="s">
        <v>71</v>
      </c>
      <c r="C3" s="28">
        <v>13356</v>
      </c>
      <c r="D3" s="33" t="s">
        <v>71</v>
      </c>
      <c r="E3" s="28">
        <v>91470</v>
      </c>
      <c r="F3" s="33" t="s">
        <v>71</v>
      </c>
      <c r="G3">
        <v>728</v>
      </c>
      <c r="H3" s="33" t="s">
        <v>71</v>
      </c>
      <c r="I3">
        <v>9</v>
      </c>
      <c r="J3" s="33" t="s">
        <v>71</v>
      </c>
      <c r="K3" s="30">
        <v>2.23</v>
      </c>
      <c r="L3" s="33" t="s">
        <v>71</v>
      </c>
      <c r="M3" s="30">
        <v>0.57999999999999996</v>
      </c>
      <c r="N3" s="33" t="s">
        <v>71</v>
      </c>
      <c r="O3" s="30">
        <v>5.0208099999999999E-2</v>
      </c>
      <c r="P3" s="58" t="s">
        <v>72</v>
      </c>
      <c r="Q3" s="53" t="s">
        <v>71</v>
      </c>
      <c r="R3" s="30">
        <v>0.13</v>
      </c>
    </row>
    <row r="4" spans="1:18">
      <c r="A4" t="s">
        <v>177</v>
      </c>
      <c r="B4" s="33" t="s">
        <v>71</v>
      </c>
      <c r="C4" s="28">
        <v>23219</v>
      </c>
      <c r="D4" s="33" t="s">
        <v>71</v>
      </c>
      <c r="E4" s="28">
        <v>304938</v>
      </c>
      <c r="F4" s="33" t="s">
        <v>71</v>
      </c>
      <c r="G4">
        <v>1090</v>
      </c>
      <c r="H4" s="33" t="s">
        <v>71</v>
      </c>
      <c r="I4">
        <v>9</v>
      </c>
      <c r="J4" s="33" t="s">
        <v>71</v>
      </c>
      <c r="K4" s="30">
        <v>7.53</v>
      </c>
      <c r="L4" s="33" t="s">
        <v>71</v>
      </c>
      <c r="M4" s="30">
        <v>1.86</v>
      </c>
      <c r="N4" s="33" t="s">
        <v>71</v>
      </c>
      <c r="O4" s="30">
        <v>1.80843</v>
      </c>
      <c r="P4" s="57" t="s">
        <v>72</v>
      </c>
      <c r="Q4" s="53" t="s">
        <v>71</v>
      </c>
      <c r="R4" s="30">
        <v>1.03</v>
      </c>
    </row>
    <row r="5" spans="1:18">
      <c r="A5" t="s">
        <v>178</v>
      </c>
      <c r="B5" s="33" t="s">
        <v>71</v>
      </c>
      <c r="C5" s="28">
        <v>27240</v>
      </c>
      <c r="D5" s="33" t="s">
        <v>71</v>
      </c>
      <c r="E5" s="28">
        <v>341923</v>
      </c>
      <c r="F5" s="33" t="s">
        <v>71</v>
      </c>
      <c r="G5">
        <v>2411</v>
      </c>
      <c r="H5" s="33" t="s">
        <v>71</v>
      </c>
      <c r="I5">
        <v>23</v>
      </c>
      <c r="J5" s="33" t="s">
        <v>71</v>
      </c>
      <c r="K5" s="30">
        <v>9.43</v>
      </c>
      <c r="L5" s="33" t="s">
        <v>71</v>
      </c>
      <c r="M5" s="30">
        <v>2.4300000000000002</v>
      </c>
      <c r="N5" s="33" t="s">
        <v>71</v>
      </c>
      <c r="O5" s="30">
        <v>4.4755200000000004</v>
      </c>
      <c r="P5" s="56" t="s">
        <v>72</v>
      </c>
      <c r="Q5" s="53" t="s">
        <v>71</v>
      </c>
      <c r="R5" s="30">
        <v>1.7</v>
      </c>
    </row>
    <row r="6" spans="1:18">
      <c r="A6" t="s">
        <v>179</v>
      </c>
      <c r="B6" s="33" t="s">
        <v>71</v>
      </c>
      <c r="C6" s="28">
        <v>240547</v>
      </c>
      <c r="D6" s="33" t="s">
        <v>71</v>
      </c>
      <c r="E6" s="28">
        <v>560943</v>
      </c>
      <c r="F6" s="33" t="s">
        <v>71</v>
      </c>
      <c r="G6">
        <v>212</v>
      </c>
      <c r="H6" s="33" t="s">
        <v>71</v>
      </c>
      <c r="I6">
        <v>6</v>
      </c>
      <c r="J6" s="33" t="s">
        <v>71</v>
      </c>
      <c r="K6" s="30">
        <v>2829.48</v>
      </c>
      <c r="L6" s="33" t="s">
        <v>71</v>
      </c>
      <c r="M6" s="30">
        <v>239.66</v>
      </c>
      <c r="N6" s="33" t="s">
        <v>71</v>
      </c>
      <c r="O6" s="30">
        <v>0.13081400000000001</v>
      </c>
      <c r="P6" s="58" t="s">
        <v>72</v>
      </c>
      <c r="Q6" s="53" t="s">
        <v>71</v>
      </c>
      <c r="R6" s="30">
        <v>1.65</v>
      </c>
    </row>
    <row r="7" spans="1:18">
      <c r="A7" t="s">
        <v>180</v>
      </c>
      <c r="B7" s="33" t="s">
        <v>71</v>
      </c>
      <c r="C7" s="28">
        <v>13308</v>
      </c>
      <c r="D7" s="33" t="s">
        <v>71</v>
      </c>
      <c r="E7" s="28">
        <v>148035</v>
      </c>
      <c r="F7" s="33" t="s">
        <v>71</v>
      </c>
      <c r="G7">
        <v>2265</v>
      </c>
      <c r="H7" s="33" t="s">
        <v>71</v>
      </c>
      <c r="I7">
        <v>28</v>
      </c>
      <c r="J7" s="33" t="s">
        <v>71</v>
      </c>
      <c r="K7" s="30">
        <v>2.4700000000000002</v>
      </c>
      <c r="L7" s="33" t="s">
        <v>71</v>
      </c>
      <c r="M7" s="30">
        <v>0.59</v>
      </c>
      <c r="N7" s="33" t="s">
        <v>71</v>
      </c>
      <c r="O7" s="30">
        <v>75.365200000000002</v>
      </c>
      <c r="P7" s="57" t="s">
        <v>72</v>
      </c>
      <c r="Q7" s="53" t="s">
        <v>71</v>
      </c>
      <c r="R7" s="30">
        <v>5.18</v>
      </c>
    </row>
    <row r="8" spans="1:18">
      <c r="A8" s="29" t="s">
        <v>181</v>
      </c>
      <c r="B8" s="33" t="s">
        <v>71</v>
      </c>
      <c r="C8" s="28">
        <v>1088092</v>
      </c>
      <c r="D8" s="33" t="s">
        <v>71</v>
      </c>
      <c r="E8" s="28">
        <v>1541898</v>
      </c>
      <c r="F8" s="33" t="s">
        <v>71</v>
      </c>
      <c r="G8">
        <v>9</v>
      </c>
      <c r="H8" s="33" t="s">
        <v>71</v>
      </c>
      <c r="I8">
        <v>4</v>
      </c>
      <c r="J8" s="33" t="s">
        <v>71</v>
      </c>
      <c r="K8" s="10">
        <v>16052.91</v>
      </c>
      <c r="L8" s="33" t="s">
        <v>71</v>
      </c>
      <c r="M8" s="31" t="s">
        <v>106</v>
      </c>
      <c r="N8" s="33" t="s">
        <v>71</v>
      </c>
      <c r="O8" s="30">
        <v>0.240173</v>
      </c>
      <c r="P8" s="58" t="s">
        <v>72</v>
      </c>
      <c r="Q8" s="53" t="s">
        <v>71</v>
      </c>
      <c r="R8" s="30">
        <v>3.21</v>
      </c>
    </row>
    <row r="9" spans="1:18">
      <c r="A9" t="s">
        <v>182</v>
      </c>
      <c r="B9" s="33" t="s">
        <v>71</v>
      </c>
      <c r="C9" s="28">
        <v>1393383</v>
      </c>
      <c r="D9" s="33" t="s">
        <v>71</v>
      </c>
      <c r="E9" s="28">
        <v>1921660</v>
      </c>
      <c r="F9" s="33" t="s">
        <v>71</v>
      </c>
      <c r="G9">
        <v>12</v>
      </c>
      <c r="H9" s="33" t="s">
        <v>71</v>
      </c>
      <c r="I9">
        <v>4</v>
      </c>
      <c r="J9" s="33" t="s">
        <v>71</v>
      </c>
      <c r="K9" s="51" t="s">
        <v>106</v>
      </c>
      <c r="L9" s="33" t="s">
        <v>71</v>
      </c>
      <c r="M9" s="31" t="s">
        <v>106</v>
      </c>
      <c r="N9" s="33" t="s">
        <v>71</v>
      </c>
      <c r="O9" s="30">
        <v>0.256718</v>
      </c>
      <c r="P9" s="57" t="s">
        <v>72</v>
      </c>
      <c r="Q9" s="53" t="s">
        <v>71</v>
      </c>
      <c r="R9" s="30">
        <v>4</v>
      </c>
    </row>
    <row r="10" spans="1:18">
      <c r="A10" t="s">
        <v>183</v>
      </c>
      <c r="B10" s="37" t="s">
        <v>71</v>
      </c>
      <c r="C10" s="28">
        <v>403394</v>
      </c>
      <c r="D10" s="37" t="s">
        <v>71</v>
      </c>
      <c r="E10" s="28">
        <v>2247318</v>
      </c>
      <c r="F10" s="37" t="s">
        <v>71</v>
      </c>
      <c r="G10">
        <v>2752</v>
      </c>
      <c r="H10" s="37" t="s">
        <v>71</v>
      </c>
      <c r="I10">
        <v>11</v>
      </c>
      <c r="J10" s="37" t="s">
        <v>71</v>
      </c>
      <c r="K10" s="30">
        <v>3190.11</v>
      </c>
      <c r="L10" s="37" t="s">
        <v>71</v>
      </c>
      <c r="M10" s="30">
        <v>717.99</v>
      </c>
      <c r="N10" s="37" t="s">
        <v>71</v>
      </c>
      <c r="O10" s="30">
        <v>0.20020299999999999</v>
      </c>
      <c r="P10" s="56" t="s">
        <v>72</v>
      </c>
      <c r="Q10" s="53" t="s">
        <v>71</v>
      </c>
      <c r="R10" s="30">
        <v>6.03</v>
      </c>
    </row>
    <row r="11" spans="1:18">
      <c r="A11" t="s">
        <v>184</v>
      </c>
      <c r="B11" s="37" t="s">
        <v>71</v>
      </c>
      <c r="C11" s="28">
        <v>265214</v>
      </c>
      <c r="D11" s="37" t="s">
        <v>71</v>
      </c>
      <c r="E11" s="28">
        <v>364481</v>
      </c>
      <c r="F11" s="37" t="s">
        <v>71</v>
      </c>
      <c r="G11">
        <v>7636</v>
      </c>
      <c r="H11" s="37" t="s">
        <v>71</v>
      </c>
      <c r="I11">
        <v>16</v>
      </c>
      <c r="J11" s="37" t="s">
        <v>71</v>
      </c>
      <c r="K11" s="30">
        <v>943.74</v>
      </c>
      <c r="L11" s="37" t="s">
        <v>71</v>
      </c>
      <c r="M11" s="30">
        <v>270.67</v>
      </c>
      <c r="N11" s="37" t="s">
        <v>71</v>
      </c>
      <c r="O11" s="30">
        <v>0.92368499999999998</v>
      </c>
      <c r="P11" s="58" t="s">
        <v>72</v>
      </c>
      <c r="Q11" s="53" t="s">
        <v>71</v>
      </c>
      <c r="R11" s="30">
        <v>1.33</v>
      </c>
    </row>
    <row r="12" spans="1:18">
      <c r="A12" t="s">
        <v>185</v>
      </c>
      <c r="B12" s="37" t="s">
        <v>71</v>
      </c>
      <c r="C12" s="28">
        <v>916428</v>
      </c>
      <c r="D12" s="37" t="s">
        <v>71</v>
      </c>
      <c r="E12" s="28">
        <v>4322051</v>
      </c>
      <c r="F12" s="37" t="s">
        <v>71</v>
      </c>
      <c r="G12">
        <v>6332</v>
      </c>
      <c r="H12" s="37" t="s">
        <v>71</v>
      </c>
      <c r="I12">
        <v>44</v>
      </c>
      <c r="J12" s="37" t="s">
        <v>71</v>
      </c>
      <c r="K12" s="51">
        <v>10958.68</v>
      </c>
      <c r="L12" s="37" t="s">
        <v>71</v>
      </c>
      <c r="M12" s="31" t="s">
        <v>106</v>
      </c>
      <c r="N12" s="37" t="s">
        <v>71</v>
      </c>
      <c r="O12" s="30">
        <v>0.34627000000000002</v>
      </c>
      <c r="P12" s="57" t="s">
        <v>72</v>
      </c>
      <c r="Q12" s="53" t="s">
        <v>71</v>
      </c>
      <c r="R12" s="30">
        <v>9.6999999999999993</v>
      </c>
    </row>
    <row r="13" spans="1:18">
      <c r="A13" t="s">
        <v>186</v>
      </c>
      <c r="B13" s="37" t="s">
        <v>71</v>
      </c>
      <c r="C13" s="28">
        <v>8297</v>
      </c>
      <c r="D13" s="37" t="s">
        <v>71</v>
      </c>
      <c r="E13" s="28">
        <v>100762</v>
      </c>
      <c r="F13" s="37" t="s">
        <v>71</v>
      </c>
      <c r="G13">
        <v>1065</v>
      </c>
      <c r="H13" s="37" t="s">
        <v>71</v>
      </c>
      <c r="I13">
        <v>17</v>
      </c>
      <c r="J13" s="37" t="s">
        <v>71</v>
      </c>
      <c r="K13" s="10">
        <v>0.89</v>
      </c>
      <c r="L13" s="37" t="s">
        <v>71</v>
      </c>
      <c r="M13" s="30">
        <v>0.24</v>
      </c>
      <c r="N13" s="37" t="s">
        <v>71</v>
      </c>
      <c r="O13" s="30">
        <v>4.31053</v>
      </c>
      <c r="P13" s="56" t="s">
        <v>72</v>
      </c>
      <c r="Q13" s="53" t="s">
        <v>71</v>
      </c>
      <c r="R13" s="30">
        <v>1.1399999999999999</v>
      </c>
    </row>
    <row r="14" spans="1:18">
      <c r="A14" t="s">
        <v>187</v>
      </c>
      <c r="B14" s="37" t="s">
        <v>71</v>
      </c>
      <c r="C14" s="28">
        <v>82168</v>
      </c>
      <c r="D14" s="37" t="s">
        <v>71</v>
      </c>
      <c r="E14" s="28">
        <v>504230</v>
      </c>
      <c r="F14" s="37" t="s">
        <v>71</v>
      </c>
      <c r="G14">
        <v>2252</v>
      </c>
      <c r="H14" s="37" t="s">
        <v>71</v>
      </c>
      <c r="I14">
        <v>27</v>
      </c>
      <c r="J14" s="37" t="s">
        <v>71</v>
      </c>
      <c r="K14" s="10">
        <v>88.38</v>
      </c>
      <c r="L14" s="37" t="s">
        <v>71</v>
      </c>
      <c r="M14" s="30">
        <v>23.63</v>
      </c>
      <c r="N14" s="37" t="s">
        <v>71</v>
      </c>
      <c r="O14" s="30">
        <v>25.5352</v>
      </c>
      <c r="P14" s="58" t="s">
        <v>72</v>
      </c>
      <c r="Q14" s="53" t="s">
        <v>71</v>
      </c>
      <c r="R14" s="30">
        <v>2.58</v>
      </c>
    </row>
    <row r="15" spans="1:18">
      <c r="A15" t="s">
        <v>188</v>
      </c>
      <c r="B15" s="37" t="s">
        <v>71</v>
      </c>
      <c r="C15" s="28">
        <v>3774768</v>
      </c>
      <c r="D15" s="37" t="s">
        <v>71</v>
      </c>
      <c r="E15" s="28">
        <v>16518947</v>
      </c>
      <c r="F15" s="37" t="s">
        <v>71</v>
      </c>
      <c r="G15">
        <v>793</v>
      </c>
      <c r="H15" s="37" t="s">
        <v>71</v>
      </c>
      <c r="I15">
        <v>11</v>
      </c>
      <c r="J15" s="37" t="s">
        <v>71</v>
      </c>
      <c r="K15" s="30">
        <v>2.4700000000000002</v>
      </c>
      <c r="L15" s="37" t="s">
        <v>71</v>
      </c>
      <c r="M15" s="31" t="s">
        <v>106</v>
      </c>
      <c r="N15" s="37" t="s">
        <v>71</v>
      </c>
      <c r="O15" s="30">
        <v>19.986899999999999</v>
      </c>
      <c r="P15" s="57" t="s">
        <v>72</v>
      </c>
      <c r="Q15" s="53" t="s">
        <v>71</v>
      </c>
      <c r="R15" s="30">
        <v>58.64</v>
      </c>
    </row>
    <row r="16" spans="1:18">
      <c r="A16" t="s">
        <v>189</v>
      </c>
      <c r="B16" s="37" t="s">
        <v>71</v>
      </c>
      <c r="C16" s="28">
        <v>75888</v>
      </c>
      <c r="D16" s="37" t="s">
        <v>71</v>
      </c>
      <c r="E16" s="28">
        <v>405740</v>
      </c>
      <c r="F16" s="37" t="s">
        <v>71</v>
      </c>
      <c r="G16">
        <v>3044</v>
      </c>
      <c r="H16" s="37" t="s">
        <v>71</v>
      </c>
      <c r="I16">
        <v>23</v>
      </c>
      <c r="J16" s="37" t="s">
        <v>71</v>
      </c>
      <c r="K16" s="10">
        <v>73.849999999999994</v>
      </c>
      <c r="L16" s="37" t="s">
        <v>71</v>
      </c>
      <c r="M16" s="30">
        <v>19.95</v>
      </c>
      <c r="N16" s="37" t="s">
        <v>71</v>
      </c>
      <c r="O16" s="30">
        <v>15.005599999999999</v>
      </c>
      <c r="P16" s="56" t="s">
        <v>72</v>
      </c>
      <c r="Q16" s="53" t="s">
        <v>71</v>
      </c>
      <c r="R16" s="30">
        <v>4.78</v>
      </c>
    </row>
    <row r="17" spans="1:18">
      <c r="A17" t="s">
        <v>190</v>
      </c>
      <c r="B17" s="37" t="s">
        <v>71</v>
      </c>
      <c r="C17" s="28">
        <v>2394385</v>
      </c>
      <c r="D17" s="37" t="s">
        <v>71</v>
      </c>
      <c r="E17" s="28">
        <v>4659565</v>
      </c>
      <c r="F17" s="37" t="s">
        <v>71</v>
      </c>
      <c r="G17" s="32">
        <v>100029</v>
      </c>
      <c r="H17" s="37" t="s">
        <v>71</v>
      </c>
      <c r="I17" s="32">
        <v>26</v>
      </c>
      <c r="J17" s="37" t="s">
        <v>71</v>
      </c>
      <c r="K17" s="51" t="s">
        <v>106</v>
      </c>
      <c r="L17" s="37" t="s">
        <v>71</v>
      </c>
      <c r="M17" s="31" t="s">
        <v>106</v>
      </c>
      <c r="N17" s="37" t="s">
        <v>71</v>
      </c>
      <c r="O17" s="51">
        <v>6885.13</v>
      </c>
      <c r="P17" s="58" t="s">
        <v>72</v>
      </c>
      <c r="Q17" s="53" t="s">
        <v>71</v>
      </c>
      <c r="R17" s="30">
        <v>216</v>
      </c>
    </row>
    <row r="18" spans="1:18">
      <c r="A18" t="s">
        <v>191</v>
      </c>
      <c r="B18" s="33" t="s">
        <v>71</v>
      </c>
      <c r="C18" s="28">
        <v>685230</v>
      </c>
      <c r="D18" s="33" t="s">
        <v>71</v>
      </c>
      <c r="E18" s="28">
        <v>6649470</v>
      </c>
      <c r="F18" s="33" t="s">
        <v>71</v>
      </c>
      <c r="G18">
        <v>84230</v>
      </c>
      <c r="H18" s="33" t="s">
        <v>71</v>
      </c>
      <c r="I18">
        <v>201</v>
      </c>
      <c r="J18" s="33" t="s">
        <v>71</v>
      </c>
      <c r="K18" s="51">
        <v>6416.61</v>
      </c>
      <c r="L18" s="33" t="s">
        <v>71</v>
      </c>
      <c r="M18" s="31" t="s">
        <v>106</v>
      </c>
      <c r="N18" s="33" t="s">
        <v>71</v>
      </c>
      <c r="O18" s="30">
        <v>44.698999999999998</v>
      </c>
      <c r="P18" s="57" t="s">
        <v>72</v>
      </c>
      <c r="Q18" s="53" t="s">
        <v>71</v>
      </c>
      <c r="R18" s="30">
        <v>20.87</v>
      </c>
    </row>
    <row r="19" spans="1:18">
      <c r="B19" s="32"/>
      <c r="D19" s="32"/>
      <c r="F19" s="32"/>
      <c r="H19" s="32"/>
      <c r="J19" s="32"/>
      <c r="L19" s="32"/>
      <c r="N19" s="32"/>
      <c r="Q19" s="50"/>
    </row>
    <row r="20" spans="1:18">
      <c r="B20" s="33"/>
      <c r="D20" s="33"/>
      <c r="F20" s="33"/>
      <c r="H20" s="33"/>
      <c r="J20" s="33"/>
      <c r="L20" s="33"/>
      <c r="N20" s="33"/>
      <c r="Q20" s="53"/>
    </row>
    <row r="21" spans="1:18">
      <c r="B21" s="33"/>
      <c r="D21" s="33"/>
      <c r="F21" s="33"/>
      <c r="H21" s="33"/>
      <c r="J21" s="33"/>
      <c r="L21" s="33"/>
      <c r="N21" s="33"/>
      <c r="Q21" s="53"/>
    </row>
    <row r="22" spans="1:18">
      <c r="B22" s="33"/>
      <c r="D22" s="33"/>
      <c r="F22" s="33"/>
      <c r="H22" s="33"/>
      <c r="J22" s="33"/>
      <c r="L22" s="33"/>
      <c r="N22" s="33"/>
      <c r="Q22" s="5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showRuler="0" workbookViewId="0">
      <selection activeCell="G2" sqref="G2"/>
    </sheetView>
  </sheetViews>
  <sheetFormatPr baseColWidth="10" defaultRowHeight="15" x14ac:dyDescent="0"/>
  <cols>
    <col min="1" max="1" width="17.83203125" bestFit="1" customWidth="1"/>
    <col min="2" max="2" width="2.6640625" bestFit="1" customWidth="1"/>
    <col min="3" max="3" width="14.33203125" style="32" bestFit="1" customWidth="1"/>
    <col min="4" max="4" width="2.6640625" style="32" bestFit="1" customWidth="1"/>
    <col min="5" max="5" width="14.1640625" style="32" bestFit="1" customWidth="1"/>
    <col min="6" max="6" width="2.6640625" style="47" bestFit="1" customWidth="1"/>
    <col min="7" max="7" width="6.1640625" style="32" customWidth="1"/>
    <col min="8" max="8" width="2.6640625" style="32" bestFit="1" customWidth="1"/>
    <col min="9" max="9" width="11" style="32" bestFit="1" customWidth="1"/>
    <col min="10" max="10" width="2.6640625" style="32" bestFit="1" customWidth="1"/>
    <col min="11" max="11" width="14.5" style="32" bestFit="1" customWidth="1"/>
    <col min="12" max="12" width="2.6640625" style="32" bestFit="1" customWidth="1"/>
    <col min="13" max="13" width="8.5" style="32" bestFit="1" customWidth="1"/>
    <col min="14" max="14" width="2.6640625" style="32" bestFit="1" customWidth="1"/>
    <col min="15" max="15" width="8.5" style="32" customWidth="1"/>
    <col min="16" max="16" width="2.6640625" style="32" bestFit="1" customWidth="1"/>
    <col min="17" max="17" width="8.5" style="32" customWidth="1"/>
    <col min="18" max="18" width="2.6640625" style="32" bestFit="1" customWidth="1"/>
    <col min="19" max="19" width="8.5" style="32" customWidth="1"/>
    <col min="20" max="20" width="2.6640625" style="32" bestFit="1" customWidth="1"/>
    <col min="21" max="21" width="11.1640625" style="32" bestFit="1" customWidth="1"/>
    <col min="22" max="22" width="2.6640625" style="47" bestFit="1" customWidth="1"/>
    <col min="23" max="23" width="14" style="32" bestFit="1" customWidth="1"/>
    <col min="24" max="24" width="2.6640625" style="32" bestFit="1" customWidth="1"/>
    <col min="25" max="25" width="12.6640625" style="32" bestFit="1" customWidth="1"/>
    <col min="26" max="26" width="2.83203125" style="32" bestFit="1" customWidth="1"/>
  </cols>
  <sheetData>
    <row r="1" spans="1:26">
      <c r="A1" s="38" t="s">
        <v>154</v>
      </c>
    </row>
    <row r="2" spans="1:26" s="52" customFormat="1">
      <c r="A2" s="52" t="s">
        <v>136</v>
      </c>
      <c r="B2" s="52" t="s">
        <v>71</v>
      </c>
      <c r="C2" s="50" t="s">
        <v>137</v>
      </c>
      <c r="D2" s="50" t="s">
        <v>71</v>
      </c>
      <c r="E2" s="50" t="s">
        <v>138</v>
      </c>
      <c r="F2" s="50" t="s">
        <v>71</v>
      </c>
      <c r="G2" s="50" t="s">
        <v>139</v>
      </c>
      <c r="H2" s="50" t="s">
        <v>71</v>
      </c>
      <c r="I2" s="50" t="s">
        <v>144</v>
      </c>
      <c r="J2" s="50" t="s">
        <v>71</v>
      </c>
      <c r="K2" s="50" t="s">
        <v>143</v>
      </c>
      <c r="L2" s="50" t="s">
        <v>71</v>
      </c>
      <c r="M2" s="50" t="s">
        <v>142</v>
      </c>
      <c r="N2" s="50" t="s">
        <v>71</v>
      </c>
      <c r="O2" s="50" t="s">
        <v>168</v>
      </c>
      <c r="P2" s="50" t="s">
        <v>71</v>
      </c>
      <c r="Q2" s="50" t="s">
        <v>169</v>
      </c>
      <c r="R2" s="50" t="s">
        <v>71</v>
      </c>
      <c r="S2" s="50" t="s">
        <v>170</v>
      </c>
      <c r="T2" s="50" t="s">
        <v>71</v>
      </c>
      <c r="U2" s="50" t="s">
        <v>141</v>
      </c>
      <c r="V2" s="50" t="s">
        <v>71</v>
      </c>
      <c r="W2" s="50" t="s">
        <v>140</v>
      </c>
      <c r="X2" s="50" t="s">
        <v>71</v>
      </c>
      <c r="Y2" s="50" t="s">
        <v>172</v>
      </c>
      <c r="Z2" s="50" t="s">
        <v>72</v>
      </c>
    </row>
    <row r="3" spans="1:26">
      <c r="A3" t="s">
        <v>108</v>
      </c>
      <c r="B3" t="s">
        <v>71</v>
      </c>
      <c r="C3" s="32">
        <v>200</v>
      </c>
      <c r="D3" s="33" t="s">
        <v>71</v>
      </c>
      <c r="E3" s="33">
        <v>14834</v>
      </c>
      <c r="F3" s="47" t="s">
        <v>71</v>
      </c>
      <c r="G3" s="32">
        <v>21</v>
      </c>
      <c r="H3" s="32" t="s">
        <v>71</v>
      </c>
      <c r="I3" s="32" t="s">
        <v>106</v>
      </c>
      <c r="J3" s="32" t="s">
        <v>71</v>
      </c>
      <c r="K3" s="32">
        <v>10.37</v>
      </c>
      <c r="L3" s="32" t="s">
        <v>71</v>
      </c>
      <c r="M3" s="32">
        <v>0.75</v>
      </c>
      <c r="N3" s="32" t="s">
        <v>71</v>
      </c>
      <c r="O3" s="32">
        <v>7.11</v>
      </c>
      <c r="P3" s="32" t="s">
        <v>71</v>
      </c>
      <c r="Q3" s="32">
        <v>5.48</v>
      </c>
      <c r="R3" s="32" t="s">
        <v>71</v>
      </c>
      <c r="S3" s="32">
        <v>1.7</v>
      </c>
      <c r="T3" s="32" t="s">
        <v>71</v>
      </c>
      <c r="U3" s="32" t="s">
        <v>106</v>
      </c>
      <c r="V3" s="47" t="s">
        <v>71</v>
      </c>
      <c r="W3" s="32">
        <v>18</v>
      </c>
      <c r="X3" s="32" t="s">
        <v>71</v>
      </c>
      <c r="Y3" s="32">
        <v>0.02</v>
      </c>
      <c r="Z3" s="32" t="s">
        <v>72</v>
      </c>
    </row>
    <row r="4" spans="1:26">
      <c r="A4" t="s">
        <v>109</v>
      </c>
      <c r="B4" t="s">
        <v>71</v>
      </c>
      <c r="C4" s="32">
        <v>200</v>
      </c>
      <c r="D4" s="33" t="s">
        <v>71</v>
      </c>
      <c r="E4" s="33">
        <v>9876</v>
      </c>
      <c r="F4" s="47" t="s">
        <v>71</v>
      </c>
      <c r="G4" s="32">
        <v>12</v>
      </c>
      <c r="H4" s="32" t="s">
        <v>71</v>
      </c>
      <c r="I4" s="32">
        <v>0.98</v>
      </c>
      <c r="J4" s="32" t="s">
        <v>71</v>
      </c>
      <c r="K4" s="32">
        <v>0.02</v>
      </c>
      <c r="L4" s="32" t="s">
        <v>71</v>
      </c>
      <c r="M4" s="32">
        <v>0.01</v>
      </c>
      <c r="N4" s="32" t="s">
        <v>71</v>
      </c>
      <c r="O4" s="32">
        <v>0.1</v>
      </c>
      <c r="P4" s="32" t="s">
        <v>71</v>
      </c>
      <c r="Q4" s="32">
        <v>0.1</v>
      </c>
      <c r="R4" s="32" t="s">
        <v>71</v>
      </c>
      <c r="S4" s="32" t="s">
        <v>107</v>
      </c>
      <c r="T4" s="32" t="s">
        <v>71</v>
      </c>
      <c r="U4" s="32">
        <v>1.1000000000000001</v>
      </c>
      <c r="V4" s="47" t="s">
        <v>71</v>
      </c>
      <c r="W4" s="32">
        <v>10</v>
      </c>
      <c r="X4" s="32" t="s">
        <v>71</v>
      </c>
      <c r="Y4" s="32" t="s">
        <v>107</v>
      </c>
      <c r="Z4" s="32" t="s">
        <v>72</v>
      </c>
    </row>
    <row r="5" spans="1:26">
      <c r="A5" t="s">
        <v>110</v>
      </c>
      <c r="B5" t="s">
        <v>71</v>
      </c>
      <c r="C5" s="32">
        <v>200</v>
      </c>
      <c r="D5" s="33" t="s">
        <v>71</v>
      </c>
      <c r="E5" s="33">
        <v>12048</v>
      </c>
      <c r="F5" s="47" t="s">
        <v>71</v>
      </c>
      <c r="G5" s="32">
        <v>15</v>
      </c>
      <c r="H5" s="32" t="s">
        <v>71</v>
      </c>
      <c r="I5" s="32">
        <v>14.09</v>
      </c>
      <c r="J5" s="32" t="s">
        <v>71</v>
      </c>
      <c r="K5" s="32">
        <v>0.16</v>
      </c>
      <c r="L5" s="32" t="s">
        <v>71</v>
      </c>
      <c r="M5" s="32">
        <v>0.03</v>
      </c>
      <c r="N5" s="32" t="s">
        <v>71</v>
      </c>
      <c r="O5" s="32">
        <v>0.35</v>
      </c>
      <c r="P5" s="32" t="s">
        <v>71</v>
      </c>
      <c r="Q5" s="32">
        <v>0.4</v>
      </c>
      <c r="R5" s="32" t="s">
        <v>71</v>
      </c>
      <c r="S5" s="32">
        <v>0.1</v>
      </c>
      <c r="T5" s="32" t="s">
        <v>71</v>
      </c>
      <c r="U5" s="32">
        <v>14.86</v>
      </c>
      <c r="V5" s="47" t="s">
        <v>71</v>
      </c>
      <c r="W5" s="32">
        <v>12</v>
      </c>
      <c r="X5" s="32" t="s">
        <v>71</v>
      </c>
      <c r="Y5" s="32" t="s">
        <v>107</v>
      </c>
      <c r="Z5" s="32" t="s">
        <v>72</v>
      </c>
    </row>
    <row r="6" spans="1:26">
      <c r="A6" s="35" t="s">
        <v>111</v>
      </c>
      <c r="B6" t="s">
        <v>71</v>
      </c>
      <c r="C6" s="32">
        <v>200</v>
      </c>
      <c r="D6" s="33" t="s">
        <v>71</v>
      </c>
      <c r="E6" s="33">
        <v>13089</v>
      </c>
      <c r="F6" s="47" t="s">
        <v>71</v>
      </c>
      <c r="G6" s="32">
        <v>17</v>
      </c>
      <c r="H6" s="32" t="s">
        <v>71</v>
      </c>
      <c r="I6" s="32">
        <v>60.25</v>
      </c>
      <c r="J6" s="32" t="s">
        <v>71</v>
      </c>
      <c r="K6" s="32">
        <v>0.7</v>
      </c>
      <c r="L6" s="32" t="s">
        <v>71</v>
      </c>
      <c r="M6" s="32">
        <v>0.12</v>
      </c>
      <c r="N6" s="32" t="s">
        <v>71</v>
      </c>
      <c r="O6" s="32">
        <v>0.88</v>
      </c>
      <c r="P6" s="32" t="s">
        <v>71</v>
      </c>
      <c r="Q6" s="32">
        <v>1.1100000000000001</v>
      </c>
      <c r="R6" s="32" t="s">
        <v>71</v>
      </c>
      <c r="S6" s="32">
        <v>0.2</v>
      </c>
      <c r="T6" s="32" t="s">
        <v>71</v>
      </c>
      <c r="U6" s="32">
        <v>65.78</v>
      </c>
      <c r="V6" s="47" t="s">
        <v>71</v>
      </c>
      <c r="W6" s="32">
        <v>14</v>
      </c>
      <c r="X6" s="32" t="s">
        <v>71</v>
      </c>
      <c r="Y6" s="32" t="s">
        <v>107</v>
      </c>
      <c r="Z6" s="32" t="s">
        <v>72</v>
      </c>
    </row>
    <row r="7" spans="1:26" s="34" customFormat="1">
      <c r="A7" s="35" t="s">
        <v>145</v>
      </c>
      <c r="B7" s="35" t="s">
        <v>71</v>
      </c>
      <c r="C7" s="36">
        <v>400</v>
      </c>
      <c r="D7" s="37" t="s">
        <v>71</v>
      </c>
      <c r="E7" s="37">
        <v>59723</v>
      </c>
      <c r="F7" s="47" t="s">
        <v>71</v>
      </c>
      <c r="G7" s="36">
        <v>27</v>
      </c>
      <c r="H7" s="32" t="s">
        <v>71</v>
      </c>
      <c r="I7" s="36" t="s">
        <v>106</v>
      </c>
      <c r="J7" s="32" t="s">
        <v>71</v>
      </c>
      <c r="K7" s="36" t="s">
        <v>106</v>
      </c>
      <c r="L7" s="32" t="s">
        <v>71</v>
      </c>
      <c r="M7" s="36">
        <v>671.24</v>
      </c>
      <c r="N7" s="32" t="s">
        <v>71</v>
      </c>
      <c r="O7" s="36">
        <v>4145.68</v>
      </c>
      <c r="P7" s="32" t="s">
        <v>71</v>
      </c>
      <c r="Q7" s="36">
        <v>2873.91</v>
      </c>
      <c r="R7" s="32" t="s">
        <v>71</v>
      </c>
      <c r="S7" s="32">
        <v>762.14</v>
      </c>
      <c r="T7" s="32" t="s">
        <v>71</v>
      </c>
      <c r="U7" s="36" t="s">
        <v>106</v>
      </c>
      <c r="V7" s="47" t="s">
        <v>71</v>
      </c>
      <c r="W7" s="36">
        <v>20</v>
      </c>
      <c r="X7" s="32" t="s">
        <v>71</v>
      </c>
      <c r="Y7" s="36" t="s">
        <v>107</v>
      </c>
      <c r="Z7" s="36" t="s">
        <v>72</v>
      </c>
    </row>
    <row r="8" spans="1:26" s="34" customFormat="1">
      <c r="A8" s="35" t="s">
        <v>146</v>
      </c>
      <c r="B8" s="35" t="s">
        <v>71</v>
      </c>
      <c r="C8" s="36">
        <v>400</v>
      </c>
      <c r="D8" s="37" t="s">
        <v>71</v>
      </c>
      <c r="E8" s="37">
        <v>59786</v>
      </c>
      <c r="F8" s="47" t="s">
        <v>71</v>
      </c>
      <c r="G8" s="36">
        <v>29</v>
      </c>
      <c r="H8" s="32" t="s">
        <v>71</v>
      </c>
      <c r="I8" s="36" t="s">
        <v>106</v>
      </c>
      <c r="J8" s="32" t="s">
        <v>71</v>
      </c>
      <c r="K8" s="36" t="s">
        <v>106</v>
      </c>
      <c r="L8" s="32" t="s">
        <v>71</v>
      </c>
      <c r="M8" s="36">
        <v>272.31</v>
      </c>
      <c r="N8" s="32" t="s">
        <v>71</v>
      </c>
      <c r="O8" s="36">
        <v>2848.1</v>
      </c>
      <c r="P8" s="32" t="s">
        <v>71</v>
      </c>
      <c r="Q8" s="36">
        <v>2123.73</v>
      </c>
      <c r="R8" s="32" t="s">
        <v>71</v>
      </c>
      <c r="S8" s="32">
        <v>546.84</v>
      </c>
      <c r="T8" s="32" t="s">
        <v>71</v>
      </c>
      <c r="U8" s="36" t="s">
        <v>106</v>
      </c>
      <c r="V8" s="47" t="s">
        <v>71</v>
      </c>
      <c r="W8" s="36">
        <v>20</v>
      </c>
      <c r="X8" s="32" t="s">
        <v>71</v>
      </c>
      <c r="Y8" s="36" t="s">
        <v>107</v>
      </c>
      <c r="Z8" s="36" t="s">
        <v>72</v>
      </c>
    </row>
    <row r="9" spans="1:26" s="34" customFormat="1">
      <c r="A9" s="35" t="s">
        <v>147</v>
      </c>
      <c r="B9" s="35" t="s">
        <v>71</v>
      </c>
      <c r="C9" s="36">
        <v>400</v>
      </c>
      <c r="D9" s="37" t="s">
        <v>71</v>
      </c>
      <c r="E9" s="37">
        <v>59681</v>
      </c>
      <c r="F9" s="47" t="s">
        <v>71</v>
      </c>
      <c r="G9" s="36">
        <v>31</v>
      </c>
      <c r="H9" s="32" t="s">
        <v>71</v>
      </c>
      <c r="I9" s="36" t="s">
        <v>106</v>
      </c>
      <c r="J9" s="32" t="s">
        <v>71</v>
      </c>
      <c r="K9" s="36" t="s">
        <v>106</v>
      </c>
      <c r="L9" s="32" t="s">
        <v>71</v>
      </c>
      <c r="M9" s="36">
        <v>532.77</v>
      </c>
      <c r="N9" s="32" t="s">
        <v>71</v>
      </c>
      <c r="O9" s="36">
        <v>2186.3000000000002</v>
      </c>
      <c r="P9" s="32" t="s">
        <v>71</v>
      </c>
      <c r="Q9" s="36">
        <v>1523.55</v>
      </c>
      <c r="R9" s="32" t="s">
        <v>71</v>
      </c>
      <c r="S9" s="32">
        <v>431.92</v>
      </c>
      <c r="T9" s="32" t="s">
        <v>71</v>
      </c>
      <c r="U9" s="36" t="s">
        <v>106</v>
      </c>
      <c r="V9" s="47" t="s">
        <v>71</v>
      </c>
      <c r="W9" s="36">
        <v>20</v>
      </c>
      <c r="X9" s="32" t="s">
        <v>71</v>
      </c>
      <c r="Y9" s="45" t="s">
        <v>107</v>
      </c>
      <c r="Z9" s="36" t="s">
        <v>72</v>
      </c>
    </row>
    <row r="10" spans="1:26" s="34" customFormat="1">
      <c r="A10" s="35" t="s">
        <v>148</v>
      </c>
      <c r="B10" s="35" t="s">
        <v>71</v>
      </c>
      <c r="C10" s="36">
        <v>400</v>
      </c>
      <c r="D10" s="37" t="s">
        <v>71</v>
      </c>
      <c r="E10" s="37">
        <v>59765</v>
      </c>
      <c r="F10" s="47" t="s">
        <v>71</v>
      </c>
      <c r="G10" s="36">
        <v>33</v>
      </c>
      <c r="H10" s="32" t="s">
        <v>71</v>
      </c>
      <c r="I10" s="36" t="s">
        <v>106</v>
      </c>
      <c r="J10" s="32" t="s">
        <v>71</v>
      </c>
      <c r="K10" s="36" t="s">
        <v>106</v>
      </c>
      <c r="L10" s="32" t="s">
        <v>71</v>
      </c>
      <c r="M10" s="36">
        <v>266.43</v>
      </c>
      <c r="N10" s="32" t="s">
        <v>71</v>
      </c>
      <c r="O10" s="36">
        <v>1038.33</v>
      </c>
      <c r="P10" s="32" t="s">
        <v>71</v>
      </c>
      <c r="Q10" s="36">
        <v>881.31</v>
      </c>
      <c r="R10" s="32" t="s">
        <v>71</v>
      </c>
      <c r="S10" s="32">
        <v>211.29</v>
      </c>
      <c r="T10" s="32" t="s">
        <v>71</v>
      </c>
      <c r="U10" s="36" t="s">
        <v>106</v>
      </c>
      <c r="V10" s="47" t="s">
        <v>71</v>
      </c>
      <c r="W10" s="36">
        <v>22</v>
      </c>
      <c r="X10" s="32" t="s">
        <v>71</v>
      </c>
      <c r="Y10" s="45" t="s">
        <v>107</v>
      </c>
      <c r="Z10" s="36" t="s">
        <v>72</v>
      </c>
    </row>
    <row r="11" spans="1:26" s="34" customFormat="1">
      <c r="A11" s="35" t="s">
        <v>149</v>
      </c>
      <c r="B11" s="35" t="s">
        <v>71</v>
      </c>
      <c r="C11" s="36">
        <v>800</v>
      </c>
      <c r="D11" s="37" t="s">
        <v>71</v>
      </c>
      <c r="E11" s="37">
        <v>207505</v>
      </c>
      <c r="F11" s="47" t="s">
        <v>71</v>
      </c>
      <c r="G11" s="36" t="s">
        <v>106</v>
      </c>
      <c r="H11" s="32" t="s">
        <v>71</v>
      </c>
      <c r="I11" s="36" t="s">
        <v>106</v>
      </c>
      <c r="J11" s="32" t="s">
        <v>71</v>
      </c>
      <c r="K11" s="36" t="s">
        <v>106</v>
      </c>
      <c r="L11" s="32" t="s">
        <v>71</v>
      </c>
      <c r="M11" s="36" t="s">
        <v>106</v>
      </c>
      <c r="N11" s="32" t="s">
        <v>71</v>
      </c>
      <c r="O11" s="36" t="s">
        <v>106</v>
      </c>
      <c r="P11" s="32" t="s">
        <v>71</v>
      </c>
      <c r="Q11" s="36" t="s">
        <v>106</v>
      </c>
      <c r="R11" s="32" t="s">
        <v>71</v>
      </c>
      <c r="S11" s="36" t="s">
        <v>106</v>
      </c>
      <c r="T11" s="32" t="s">
        <v>71</v>
      </c>
      <c r="U11" s="36" t="s">
        <v>106</v>
      </c>
      <c r="V11" s="47" t="s">
        <v>71</v>
      </c>
      <c r="W11" s="36">
        <v>17</v>
      </c>
      <c r="X11" s="32" t="s">
        <v>71</v>
      </c>
      <c r="Y11" s="36">
        <v>0.3</v>
      </c>
      <c r="Z11" s="36" t="s">
        <v>72</v>
      </c>
    </row>
    <row r="12" spans="1:26" s="34" customFormat="1">
      <c r="A12" s="35" t="s">
        <v>150</v>
      </c>
      <c r="B12" s="35" t="s">
        <v>71</v>
      </c>
      <c r="C12" s="36">
        <v>800</v>
      </c>
      <c r="D12" s="37" t="s">
        <v>71</v>
      </c>
      <c r="E12" s="37">
        <v>208166</v>
      </c>
      <c r="F12" s="47" t="s">
        <v>71</v>
      </c>
      <c r="G12" s="36" t="s">
        <v>106</v>
      </c>
      <c r="H12" s="32" t="s">
        <v>71</v>
      </c>
      <c r="I12" s="36" t="s">
        <v>106</v>
      </c>
      <c r="J12" s="32" t="s">
        <v>71</v>
      </c>
      <c r="K12" s="36" t="s">
        <v>106</v>
      </c>
      <c r="L12" s="32" t="s">
        <v>71</v>
      </c>
      <c r="M12" s="36" t="s">
        <v>106</v>
      </c>
      <c r="N12" s="32" t="s">
        <v>71</v>
      </c>
      <c r="O12" s="36" t="s">
        <v>106</v>
      </c>
      <c r="P12" s="32" t="s">
        <v>71</v>
      </c>
      <c r="Q12" s="36" t="s">
        <v>106</v>
      </c>
      <c r="R12" s="32" t="s">
        <v>71</v>
      </c>
      <c r="S12" s="36" t="s">
        <v>106</v>
      </c>
      <c r="T12" s="32" t="s">
        <v>71</v>
      </c>
      <c r="U12" s="36" t="s">
        <v>106</v>
      </c>
      <c r="V12" s="47" t="s">
        <v>71</v>
      </c>
      <c r="W12" s="36">
        <v>18</v>
      </c>
      <c r="X12" s="32" t="s">
        <v>71</v>
      </c>
      <c r="Y12" s="36">
        <v>0.4</v>
      </c>
      <c r="Z12" s="36" t="s">
        <v>72</v>
      </c>
    </row>
    <row r="13" spans="1:26" s="34" customFormat="1">
      <c r="A13" s="35" t="s">
        <v>151</v>
      </c>
      <c r="B13" s="35" t="s">
        <v>71</v>
      </c>
      <c r="C13" s="36">
        <v>800</v>
      </c>
      <c r="D13" s="37" t="s">
        <v>71</v>
      </c>
      <c r="E13" s="37">
        <v>207333</v>
      </c>
      <c r="F13" s="47" t="s">
        <v>71</v>
      </c>
      <c r="G13" s="36" t="s">
        <v>106</v>
      </c>
      <c r="H13" s="32" t="s">
        <v>71</v>
      </c>
      <c r="I13" s="36" t="s">
        <v>106</v>
      </c>
      <c r="J13" s="32" t="s">
        <v>71</v>
      </c>
      <c r="K13" s="36" t="s">
        <v>106</v>
      </c>
      <c r="L13" s="32" t="s">
        <v>71</v>
      </c>
      <c r="M13" s="36" t="s">
        <v>106</v>
      </c>
      <c r="N13" s="32" t="s">
        <v>71</v>
      </c>
      <c r="O13" s="36" t="s">
        <v>106</v>
      </c>
      <c r="P13" s="32" t="s">
        <v>71</v>
      </c>
      <c r="Q13" s="36" t="s">
        <v>106</v>
      </c>
      <c r="R13" s="32" t="s">
        <v>71</v>
      </c>
      <c r="S13" s="36" t="s">
        <v>106</v>
      </c>
      <c r="T13" s="32" t="s">
        <v>71</v>
      </c>
      <c r="U13" s="36" t="s">
        <v>106</v>
      </c>
      <c r="V13" s="47" t="s">
        <v>71</v>
      </c>
      <c r="W13" s="36">
        <v>17</v>
      </c>
      <c r="X13" s="32" t="s">
        <v>71</v>
      </c>
      <c r="Y13" s="36">
        <v>0.4</v>
      </c>
      <c r="Z13" s="36" t="s">
        <v>72</v>
      </c>
    </row>
    <row r="14" spans="1:26" s="34" customFormat="1">
      <c r="A14" s="35" t="s">
        <v>152</v>
      </c>
      <c r="B14" s="35" t="s">
        <v>71</v>
      </c>
      <c r="C14" s="36">
        <v>800</v>
      </c>
      <c r="D14" s="37" t="s">
        <v>71</v>
      </c>
      <c r="E14" s="37">
        <v>207643</v>
      </c>
      <c r="F14" s="47" t="s">
        <v>71</v>
      </c>
      <c r="G14" s="36">
        <v>26</v>
      </c>
      <c r="H14" s="32" t="s">
        <v>71</v>
      </c>
      <c r="I14" s="36" t="s">
        <v>106</v>
      </c>
      <c r="J14" s="32" t="s">
        <v>71</v>
      </c>
      <c r="K14" s="36" t="s">
        <v>106</v>
      </c>
      <c r="L14" s="32" t="s">
        <v>71</v>
      </c>
      <c r="M14" s="36" t="s">
        <v>106</v>
      </c>
      <c r="N14" s="32" t="s">
        <v>71</v>
      </c>
      <c r="O14" s="36" t="s">
        <v>106</v>
      </c>
      <c r="P14" s="32" t="s">
        <v>71</v>
      </c>
      <c r="Q14" s="36" t="s">
        <v>106</v>
      </c>
      <c r="R14" s="32" t="s">
        <v>71</v>
      </c>
      <c r="S14" s="36">
        <v>3455.58</v>
      </c>
      <c r="T14" s="32" t="s">
        <v>71</v>
      </c>
      <c r="U14" s="36" t="s">
        <v>106</v>
      </c>
      <c r="V14" s="47" t="s">
        <v>71</v>
      </c>
      <c r="W14" s="36">
        <v>17</v>
      </c>
      <c r="X14" s="36" t="s">
        <v>71</v>
      </c>
      <c r="Y14" s="36">
        <v>0.4</v>
      </c>
      <c r="Z14" s="36" t="s">
        <v>72</v>
      </c>
    </row>
    <row r="15" spans="1:26">
      <c r="A15" s="35" t="s">
        <v>112</v>
      </c>
      <c r="B15" t="s">
        <v>71</v>
      </c>
      <c r="C15" s="32">
        <v>200</v>
      </c>
      <c r="D15" s="33" t="s">
        <v>71</v>
      </c>
      <c r="E15" s="33">
        <v>1534</v>
      </c>
      <c r="F15" s="47" t="s">
        <v>71</v>
      </c>
      <c r="G15" s="32">
        <v>12</v>
      </c>
      <c r="H15" s="32" t="s">
        <v>71</v>
      </c>
      <c r="I15" s="32" t="s">
        <v>107</v>
      </c>
      <c r="J15" s="32" t="s">
        <v>71</v>
      </c>
      <c r="K15" s="32" t="s">
        <v>107</v>
      </c>
      <c r="L15" s="32" t="s">
        <v>71</v>
      </c>
      <c r="M15" s="32" t="s">
        <v>107</v>
      </c>
      <c r="N15" s="32" t="s">
        <v>71</v>
      </c>
      <c r="O15" s="48" t="s">
        <v>107</v>
      </c>
      <c r="P15" s="36" t="s">
        <v>71</v>
      </c>
      <c r="Q15" s="48" t="s">
        <v>107</v>
      </c>
      <c r="R15" s="36" t="s">
        <v>71</v>
      </c>
      <c r="S15" s="36">
        <v>0.02</v>
      </c>
      <c r="T15" s="32" t="s">
        <v>71</v>
      </c>
      <c r="U15" s="32" t="s">
        <v>107</v>
      </c>
      <c r="V15" s="47" t="s">
        <v>71</v>
      </c>
      <c r="W15" s="32">
        <v>12</v>
      </c>
      <c r="X15" s="32" t="s">
        <v>71</v>
      </c>
      <c r="Y15" s="32" t="s">
        <v>107</v>
      </c>
      <c r="Z15" s="32" t="s">
        <v>72</v>
      </c>
    </row>
    <row r="16" spans="1:26">
      <c r="A16" s="35" t="s">
        <v>113</v>
      </c>
      <c r="B16" t="s">
        <v>71</v>
      </c>
      <c r="C16" s="32">
        <v>200</v>
      </c>
      <c r="D16" s="33" t="s">
        <v>71</v>
      </c>
      <c r="E16" s="33">
        <v>3235</v>
      </c>
      <c r="F16" s="47" t="s">
        <v>71</v>
      </c>
      <c r="G16" s="32">
        <v>24</v>
      </c>
      <c r="H16" s="32" t="s">
        <v>71</v>
      </c>
      <c r="I16" s="32" t="s">
        <v>107</v>
      </c>
      <c r="J16" s="32" t="s">
        <v>71</v>
      </c>
      <c r="K16" s="32" t="s">
        <v>107</v>
      </c>
      <c r="L16" s="32" t="s">
        <v>71</v>
      </c>
      <c r="M16" s="32" t="s">
        <v>107</v>
      </c>
      <c r="N16" s="32" t="s">
        <v>71</v>
      </c>
      <c r="O16" s="48" t="s">
        <v>107</v>
      </c>
      <c r="P16" s="36" t="s">
        <v>71</v>
      </c>
      <c r="Q16" s="48" t="s">
        <v>107</v>
      </c>
      <c r="R16" s="36" t="s">
        <v>71</v>
      </c>
      <c r="S16" s="36">
        <v>0.02</v>
      </c>
      <c r="T16" s="32" t="s">
        <v>71</v>
      </c>
      <c r="U16" s="32" t="s">
        <v>107</v>
      </c>
      <c r="V16" s="47" t="s">
        <v>71</v>
      </c>
      <c r="W16" s="32">
        <v>24</v>
      </c>
      <c r="X16" s="32" t="s">
        <v>71</v>
      </c>
      <c r="Y16" s="32" t="s">
        <v>107</v>
      </c>
      <c r="Z16" s="32" t="s">
        <v>72</v>
      </c>
    </row>
    <row r="17" spans="1:26">
      <c r="A17" s="35" t="s">
        <v>114</v>
      </c>
      <c r="B17" t="s">
        <v>71</v>
      </c>
      <c r="C17" s="32">
        <v>200</v>
      </c>
      <c r="D17" s="33" t="s">
        <v>71</v>
      </c>
      <c r="E17" s="33">
        <v>8473</v>
      </c>
      <c r="F17" s="47" t="s">
        <v>71</v>
      </c>
      <c r="G17" s="32">
        <v>58</v>
      </c>
      <c r="H17" s="32" t="s">
        <v>71</v>
      </c>
      <c r="I17" s="32">
        <v>0.6</v>
      </c>
      <c r="J17" s="32" t="s">
        <v>71</v>
      </c>
      <c r="K17" s="32">
        <v>0.33</v>
      </c>
      <c r="L17" s="32" t="s">
        <v>71</v>
      </c>
      <c r="M17" s="32">
        <v>0.01</v>
      </c>
      <c r="N17" s="32" t="s">
        <v>71</v>
      </c>
      <c r="O17" s="36">
        <v>0.03</v>
      </c>
      <c r="P17" s="36" t="s">
        <v>71</v>
      </c>
      <c r="Q17" s="36">
        <v>0.03</v>
      </c>
      <c r="R17" s="36" t="s">
        <v>71</v>
      </c>
      <c r="S17" s="36">
        <v>0.03</v>
      </c>
      <c r="T17" s="32" t="s">
        <v>71</v>
      </c>
      <c r="U17" s="32">
        <v>0.93</v>
      </c>
      <c r="V17" s="47" t="s">
        <v>71</v>
      </c>
      <c r="W17" s="32">
        <v>58</v>
      </c>
      <c r="X17" s="32" t="s">
        <v>71</v>
      </c>
      <c r="Y17" s="32">
        <v>0.04</v>
      </c>
      <c r="Z17" s="32" t="s">
        <v>72</v>
      </c>
    </row>
    <row r="18" spans="1:26">
      <c r="A18" s="35" t="s">
        <v>115</v>
      </c>
      <c r="B18" t="s">
        <v>71</v>
      </c>
      <c r="C18" s="32">
        <v>500</v>
      </c>
      <c r="D18" s="33" t="s">
        <v>71</v>
      </c>
      <c r="E18" s="33">
        <v>4459</v>
      </c>
      <c r="F18" s="47" t="s">
        <v>71</v>
      </c>
      <c r="G18" s="32">
        <v>14</v>
      </c>
      <c r="H18" s="32" t="s">
        <v>71</v>
      </c>
      <c r="I18" s="32" t="s">
        <v>107</v>
      </c>
      <c r="J18" s="32" t="s">
        <v>71</v>
      </c>
      <c r="K18" s="32" t="s">
        <v>107</v>
      </c>
      <c r="L18" s="32" t="s">
        <v>71</v>
      </c>
      <c r="M18" s="32" t="s">
        <v>107</v>
      </c>
      <c r="N18" s="32" t="s">
        <v>71</v>
      </c>
      <c r="O18" s="36">
        <v>0.02</v>
      </c>
      <c r="P18" s="36" t="s">
        <v>71</v>
      </c>
      <c r="Q18" s="36">
        <v>0.02</v>
      </c>
      <c r="R18" s="36" t="s">
        <v>71</v>
      </c>
      <c r="S18" s="36">
        <v>0.05</v>
      </c>
      <c r="T18" s="32" t="s">
        <v>71</v>
      </c>
      <c r="U18" s="32" t="s">
        <v>107</v>
      </c>
      <c r="V18" s="47" t="s">
        <v>71</v>
      </c>
      <c r="W18" s="32">
        <v>14</v>
      </c>
      <c r="X18" s="32" t="s">
        <v>71</v>
      </c>
      <c r="Y18" s="32" t="s">
        <v>107</v>
      </c>
      <c r="Z18" s="32" t="s">
        <v>72</v>
      </c>
    </row>
    <row r="19" spans="1:26">
      <c r="A19" s="35" t="s">
        <v>116</v>
      </c>
      <c r="B19" t="s">
        <v>71</v>
      </c>
      <c r="C19" s="32">
        <v>500</v>
      </c>
      <c r="D19" s="33" t="s">
        <v>71</v>
      </c>
      <c r="E19" s="33">
        <v>9139</v>
      </c>
      <c r="F19" s="47" t="s">
        <v>71</v>
      </c>
      <c r="G19" s="32">
        <v>26</v>
      </c>
      <c r="H19" s="32" t="s">
        <v>71</v>
      </c>
      <c r="I19" s="32">
        <v>0.02</v>
      </c>
      <c r="J19" s="32" t="s">
        <v>71</v>
      </c>
      <c r="K19" s="32" t="s">
        <v>107</v>
      </c>
      <c r="L19" s="32" t="s">
        <v>71</v>
      </c>
      <c r="M19" s="32">
        <v>0.01</v>
      </c>
      <c r="N19" s="32" t="s">
        <v>71</v>
      </c>
      <c r="O19" s="36">
        <v>0.02</v>
      </c>
      <c r="P19" s="36" t="s">
        <v>71</v>
      </c>
      <c r="Q19" s="36">
        <v>0.02</v>
      </c>
      <c r="R19" s="36" t="s">
        <v>71</v>
      </c>
      <c r="S19" s="36">
        <v>0.04</v>
      </c>
      <c r="T19" s="32" t="s">
        <v>71</v>
      </c>
      <c r="U19" s="32">
        <v>0.01</v>
      </c>
      <c r="V19" s="47" t="s">
        <v>71</v>
      </c>
      <c r="W19" s="32">
        <v>26</v>
      </c>
      <c r="X19" s="32" t="s">
        <v>71</v>
      </c>
      <c r="Y19" s="32">
        <v>0.01</v>
      </c>
      <c r="Z19" s="32" t="s">
        <v>72</v>
      </c>
    </row>
    <row r="20" spans="1:26">
      <c r="A20" s="35" t="s">
        <v>117</v>
      </c>
      <c r="B20" t="s">
        <v>71</v>
      </c>
      <c r="C20" s="32">
        <v>500</v>
      </c>
      <c r="D20" s="33" t="s">
        <v>71</v>
      </c>
      <c r="E20" s="33">
        <v>23191</v>
      </c>
      <c r="F20" s="47" t="s">
        <v>71</v>
      </c>
      <c r="G20" s="32">
        <v>64</v>
      </c>
      <c r="H20" s="32" t="s">
        <v>71</v>
      </c>
      <c r="I20" s="32">
        <v>3.07</v>
      </c>
      <c r="J20" s="32" t="s">
        <v>71</v>
      </c>
      <c r="K20" s="32" t="s">
        <v>107</v>
      </c>
      <c r="L20" s="32" t="s">
        <v>71</v>
      </c>
      <c r="M20" s="32" t="s">
        <v>107</v>
      </c>
      <c r="N20" s="32" t="s">
        <v>71</v>
      </c>
      <c r="O20" s="36">
        <v>0.03</v>
      </c>
      <c r="P20" s="36" t="s">
        <v>71</v>
      </c>
      <c r="Q20" s="36">
        <v>0.03</v>
      </c>
      <c r="R20" s="36" t="s">
        <v>71</v>
      </c>
      <c r="S20" s="36">
        <v>0.05</v>
      </c>
      <c r="T20" s="32" t="s">
        <v>71</v>
      </c>
      <c r="U20" s="32" t="s">
        <v>106</v>
      </c>
      <c r="V20" s="47" t="s">
        <v>71</v>
      </c>
      <c r="W20" s="32">
        <v>64</v>
      </c>
      <c r="X20" s="32" t="s">
        <v>71</v>
      </c>
      <c r="Y20" s="32">
        <v>0.11</v>
      </c>
      <c r="Z20" s="32" t="s">
        <v>72</v>
      </c>
    </row>
    <row r="21" spans="1:26">
      <c r="A21" s="35" t="s">
        <v>118</v>
      </c>
      <c r="B21" t="s">
        <v>71</v>
      </c>
      <c r="C21" s="32">
        <v>64</v>
      </c>
      <c r="D21" s="33" t="s">
        <v>71</v>
      </c>
      <c r="E21" s="33">
        <v>1824</v>
      </c>
      <c r="F21" s="47" t="s">
        <v>71</v>
      </c>
      <c r="G21" s="32">
        <v>32</v>
      </c>
      <c r="H21" s="32" t="s">
        <v>71</v>
      </c>
      <c r="I21" s="32">
        <v>0.68</v>
      </c>
      <c r="J21" s="32" t="s">
        <v>71</v>
      </c>
      <c r="K21" s="32" t="s">
        <v>107</v>
      </c>
      <c r="L21" s="32" t="s">
        <v>71</v>
      </c>
      <c r="M21" s="32" t="s">
        <v>107</v>
      </c>
      <c r="N21" s="32" t="s">
        <v>71</v>
      </c>
      <c r="O21" s="48" t="s">
        <v>107</v>
      </c>
      <c r="P21" s="36" t="s">
        <v>71</v>
      </c>
      <c r="Q21" s="36">
        <v>0.01</v>
      </c>
      <c r="R21" s="36" t="s">
        <v>71</v>
      </c>
      <c r="S21" s="36" t="s">
        <v>107</v>
      </c>
      <c r="T21" s="32" t="s">
        <v>71</v>
      </c>
      <c r="U21" s="32">
        <v>0.33</v>
      </c>
      <c r="V21" s="47" t="s">
        <v>71</v>
      </c>
      <c r="W21" s="32">
        <v>32</v>
      </c>
      <c r="X21" s="32" t="s">
        <v>71</v>
      </c>
      <c r="Y21" s="32" t="s">
        <v>107</v>
      </c>
      <c r="Z21" s="32" t="s">
        <v>72</v>
      </c>
    </row>
    <row r="22" spans="1:26">
      <c r="A22" s="35" t="s">
        <v>119</v>
      </c>
      <c r="B22" t="s">
        <v>71</v>
      </c>
      <c r="C22" s="32">
        <v>64</v>
      </c>
      <c r="D22" s="32" t="s">
        <v>71</v>
      </c>
      <c r="E22" s="32">
        <v>704</v>
      </c>
      <c r="F22" s="47" t="s">
        <v>71</v>
      </c>
      <c r="G22" s="32">
        <v>4</v>
      </c>
      <c r="H22" s="32" t="s">
        <v>71</v>
      </c>
      <c r="I22" s="32" t="s">
        <v>107</v>
      </c>
      <c r="J22" s="32" t="s">
        <v>71</v>
      </c>
      <c r="K22" s="32" t="s">
        <v>107</v>
      </c>
      <c r="L22" s="32" t="s">
        <v>71</v>
      </c>
      <c r="M22" s="32" t="s">
        <v>107</v>
      </c>
      <c r="N22" s="32" t="s">
        <v>71</v>
      </c>
      <c r="O22" s="48" t="s">
        <v>107</v>
      </c>
      <c r="P22" s="36" t="s">
        <v>71</v>
      </c>
      <c r="Q22" s="45" t="s">
        <v>107</v>
      </c>
      <c r="R22" s="36" t="s">
        <v>71</v>
      </c>
      <c r="S22" s="36" t="s">
        <v>107</v>
      </c>
      <c r="T22" s="32" t="s">
        <v>71</v>
      </c>
      <c r="U22" s="32" t="s">
        <v>107</v>
      </c>
      <c r="V22" s="47" t="s">
        <v>71</v>
      </c>
      <c r="W22" s="32">
        <v>4</v>
      </c>
      <c r="X22" s="32" t="s">
        <v>71</v>
      </c>
      <c r="Y22" s="32" t="s">
        <v>107</v>
      </c>
      <c r="Z22" s="32" t="s">
        <v>72</v>
      </c>
    </row>
    <row r="23" spans="1:26">
      <c r="A23" s="35" t="s">
        <v>120</v>
      </c>
      <c r="B23" t="s">
        <v>71</v>
      </c>
      <c r="C23" s="32">
        <v>256</v>
      </c>
      <c r="D23" s="33" t="s">
        <v>71</v>
      </c>
      <c r="E23" s="33">
        <v>31616</v>
      </c>
      <c r="F23" s="47" t="s">
        <v>71</v>
      </c>
      <c r="G23" s="32">
        <v>128</v>
      </c>
      <c r="H23" s="32" t="s">
        <v>71</v>
      </c>
      <c r="I23" s="32" t="s">
        <v>106</v>
      </c>
      <c r="J23" s="32" t="s">
        <v>71</v>
      </c>
      <c r="K23" s="32">
        <v>0.01</v>
      </c>
      <c r="L23" s="32" t="s">
        <v>71</v>
      </c>
      <c r="M23" s="32">
        <v>0.01</v>
      </c>
      <c r="N23" s="32" t="s">
        <v>71</v>
      </c>
      <c r="O23" s="36">
        <v>0.04</v>
      </c>
      <c r="P23" s="36" t="s">
        <v>71</v>
      </c>
      <c r="Q23" s="36">
        <v>0.04</v>
      </c>
      <c r="R23" s="36" t="s">
        <v>71</v>
      </c>
      <c r="S23" s="36">
        <v>0.04</v>
      </c>
      <c r="T23" s="32" t="s">
        <v>71</v>
      </c>
      <c r="U23" s="32" t="s">
        <v>106</v>
      </c>
      <c r="V23" s="47" t="s">
        <v>71</v>
      </c>
      <c r="W23" s="32">
        <v>128</v>
      </c>
      <c r="X23" s="32" t="s">
        <v>71</v>
      </c>
      <c r="Y23" s="32">
        <v>0.67</v>
      </c>
      <c r="Z23" s="32" t="s">
        <v>72</v>
      </c>
    </row>
    <row r="24" spans="1:26">
      <c r="A24" s="35" t="s">
        <v>121</v>
      </c>
      <c r="B24" t="s">
        <v>71</v>
      </c>
      <c r="C24" s="32">
        <v>256</v>
      </c>
      <c r="D24" s="33" t="s">
        <v>71</v>
      </c>
      <c r="E24" s="33">
        <v>20864</v>
      </c>
      <c r="F24" s="47" t="s">
        <v>71</v>
      </c>
      <c r="G24" s="32">
        <v>16</v>
      </c>
      <c r="H24" s="32" t="s">
        <v>71</v>
      </c>
      <c r="I24" s="32" t="s">
        <v>106</v>
      </c>
      <c r="J24" s="32" t="s">
        <v>71</v>
      </c>
      <c r="K24" s="32" t="s">
        <v>107</v>
      </c>
      <c r="L24" s="32" t="s">
        <v>71</v>
      </c>
      <c r="M24" s="32">
        <v>0.1</v>
      </c>
      <c r="N24" s="32" t="s">
        <v>71</v>
      </c>
      <c r="O24" s="36">
        <v>0.4</v>
      </c>
      <c r="P24" s="36" t="s">
        <v>71</v>
      </c>
      <c r="Q24" s="36">
        <v>0.45</v>
      </c>
      <c r="R24" s="36" t="s">
        <v>71</v>
      </c>
      <c r="S24" s="36">
        <v>0.23</v>
      </c>
      <c r="T24" s="32" t="s">
        <v>71</v>
      </c>
      <c r="U24" s="32" t="s">
        <v>106</v>
      </c>
      <c r="V24" s="47" t="s">
        <v>71</v>
      </c>
      <c r="W24" s="32">
        <v>16</v>
      </c>
      <c r="X24" s="32" t="s">
        <v>71</v>
      </c>
      <c r="Y24" s="32">
        <v>0.03</v>
      </c>
      <c r="Z24" s="32" t="s">
        <v>72</v>
      </c>
    </row>
    <row r="25" spans="1:26">
      <c r="A25" s="35" t="s">
        <v>122</v>
      </c>
      <c r="B25" s="28" t="s">
        <v>71</v>
      </c>
      <c r="C25" s="33">
        <v>1024</v>
      </c>
      <c r="D25" s="33" t="s">
        <v>71</v>
      </c>
      <c r="E25" s="33">
        <v>518656</v>
      </c>
      <c r="F25" s="47" t="s">
        <v>71</v>
      </c>
      <c r="G25" s="32">
        <v>512</v>
      </c>
      <c r="H25" s="32" t="s">
        <v>71</v>
      </c>
      <c r="I25" s="32" t="s">
        <v>106</v>
      </c>
      <c r="J25" s="32" t="s">
        <v>71</v>
      </c>
      <c r="K25" s="32">
        <v>0.31</v>
      </c>
      <c r="L25" s="32" t="s">
        <v>71</v>
      </c>
      <c r="M25" s="32" t="s">
        <v>66</v>
      </c>
      <c r="N25" s="32" t="s">
        <v>71</v>
      </c>
      <c r="O25" s="36">
        <v>0.36</v>
      </c>
      <c r="P25" s="36" t="s">
        <v>71</v>
      </c>
      <c r="Q25" s="36">
        <v>0.371</v>
      </c>
      <c r="R25" s="36" t="s">
        <v>71</v>
      </c>
      <c r="S25" s="36">
        <v>0.13</v>
      </c>
      <c r="T25" s="32" t="s">
        <v>71</v>
      </c>
      <c r="U25" s="32" t="s">
        <v>106</v>
      </c>
      <c r="V25" s="47" t="s">
        <v>71</v>
      </c>
      <c r="W25" s="32">
        <v>512</v>
      </c>
      <c r="X25" s="32" t="s">
        <v>71</v>
      </c>
      <c r="Y25" s="32">
        <v>95.24</v>
      </c>
      <c r="Z25" s="32" t="s">
        <v>72</v>
      </c>
    </row>
    <row r="26" spans="1:26">
      <c r="A26" s="35" t="s">
        <v>123</v>
      </c>
      <c r="B26" t="s">
        <v>71</v>
      </c>
      <c r="C26" s="32">
        <v>28</v>
      </c>
      <c r="D26" s="32" t="s">
        <v>71</v>
      </c>
      <c r="E26" s="32">
        <v>210</v>
      </c>
      <c r="F26" s="47" t="s">
        <v>71</v>
      </c>
      <c r="G26" s="32">
        <v>4</v>
      </c>
      <c r="H26" s="32" t="s">
        <v>71</v>
      </c>
      <c r="I26" s="32" t="s">
        <v>107</v>
      </c>
      <c r="J26" s="32" t="s">
        <v>71</v>
      </c>
      <c r="K26" s="32" t="s">
        <v>107</v>
      </c>
      <c r="L26" s="32" t="s">
        <v>71</v>
      </c>
      <c r="M26" s="32" t="s">
        <v>107</v>
      </c>
      <c r="N26" s="32" t="s">
        <v>71</v>
      </c>
      <c r="O26" s="36" t="s">
        <v>107</v>
      </c>
      <c r="P26" s="36" t="s">
        <v>71</v>
      </c>
      <c r="Q26" s="45" t="s">
        <v>107</v>
      </c>
      <c r="R26" s="36" t="s">
        <v>71</v>
      </c>
      <c r="S26" s="36" t="s">
        <v>107</v>
      </c>
      <c r="T26" s="32" t="s">
        <v>71</v>
      </c>
      <c r="U26" s="32" t="s">
        <v>107</v>
      </c>
      <c r="V26" s="47" t="s">
        <v>71</v>
      </c>
      <c r="W26" s="32">
        <v>4</v>
      </c>
      <c r="X26" s="32" t="s">
        <v>71</v>
      </c>
      <c r="Y26" s="32" t="s">
        <v>107</v>
      </c>
      <c r="Z26" s="32" t="s">
        <v>72</v>
      </c>
    </row>
    <row r="27" spans="1:26">
      <c r="A27" s="35" t="s">
        <v>124</v>
      </c>
      <c r="B27" t="s">
        <v>71</v>
      </c>
      <c r="C27" s="32">
        <v>70</v>
      </c>
      <c r="D27" s="33" t="s">
        <v>71</v>
      </c>
      <c r="E27" s="33">
        <v>1855</v>
      </c>
      <c r="F27" s="47" t="s">
        <v>71</v>
      </c>
      <c r="G27" s="32">
        <v>14</v>
      </c>
      <c r="H27" s="32" t="s">
        <v>71</v>
      </c>
      <c r="I27" s="32">
        <v>0.19</v>
      </c>
      <c r="J27" s="32" t="s">
        <v>71</v>
      </c>
      <c r="K27" s="32" t="s">
        <v>107</v>
      </c>
      <c r="L27" s="32" t="s">
        <v>71</v>
      </c>
      <c r="M27" s="32" t="s">
        <v>107</v>
      </c>
      <c r="N27" s="32" t="s">
        <v>71</v>
      </c>
      <c r="O27" s="36">
        <v>0.01</v>
      </c>
      <c r="P27" s="36" t="s">
        <v>71</v>
      </c>
      <c r="Q27" s="36">
        <v>0.02</v>
      </c>
      <c r="R27" s="36" t="s">
        <v>71</v>
      </c>
      <c r="S27" s="36">
        <v>0.01</v>
      </c>
      <c r="T27" s="32" t="s">
        <v>71</v>
      </c>
      <c r="U27" s="32">
        <v>0.23</v>
      </c>
      <c r="V27" s="47" t="s">
        <v>71</v>
      </c>
      <c r="W27" s="32">
        <v>14</v>
      </c>
      <c r="X27" s="32" t="s">
        <v>71</v>
      </c>
      <c r="Y27" s="32" t="s">
        <v>107</v>
      </c>
      <c r="Z27" s="32" t="s">
        <v>72</v>
      </c>
    </row>
    <row r="28" spans="1:26">
      <c r="A28" s="35" t="s">
        <v>125</v>
      </c>
      <c r="B28" t="s">
        <v>71</v>
      </c>
      <c r="C28" s="32">
        <v>120</v>
      </c>
      <c r="D28" s="33" t="s">
        <v>71</v>
      </c>
      <c r="E28" s="33">
        <v>5460</v>
      </c>
      <c r="F28" s="47" t="s">
        <v>71</v>
      </c>
      <c r="G28" s="32">
        <v>8</v>
      </c>
      <c r="H28" s="32" t="s">
        <v>71</v>
      </c>
      <c r="I28" s="32">
        <v>20.95</v>
      </c>
      <c r="J28" s="32" t="s">
        <v>71</v>
      </c>
      <c r="K28" s="32">
        <v>0.04</v>
      </c>
      <c r="L28" s="32" t="s">
        <v>71</v>
      </c>
      <c r="M28" s="32">
        <v>0.42</v>
      </c>
      <c r="N28" s="32" t="s">
        <v>71</v>
      </c>
      <c r="O28" s="36">
        <v>0.85</v>
      </c>
      <c r="P28" s="36" t="s">
        <v>71</v>
      </c>
      <c r="Q28" s="36">
        <v>0.95</v>
      </c>
      <c r="R28" s="36" t="s">
        <v>71</v>
      </c>
      <c r="S28" s="36">
        <v>0.41</v>
      </c>
      <c r="T28" s="32" t="s">
        <v>71</v>
      </c>
      <c r="U28" s="32">
        <v>22.07</v>
      </c>
      <c r="V28" s="47" t="s">
        <v>71</v>
      </c>
      <c r="W28" s="32">
        <v>8</v>
      </c>
      <c r="X28" s="32" t="s">
        <v>71</v>
      </c>
      <c r="Y28" s="32" t="s">
        <v>107</v>
      </c>
      <c r="Z28" s="32" t="s">
        <v>72</v>
      </c>
    </row>
    <row r="29" spans="1:26">
      <c r="A29" s="35" t="s">
        <v>126</v>
      </c>
      <c r="B29" t="s">
        <v>71</v>
      </c>
      <c r="C29" s="32">
        <v>171</v>
      </c>
      <c r="D29" s="33" t="s">
        <v>71</v>
      </c>
      <c r="E29" s="33">
        <v>9435</v>
      </c>
      <c r="F29" s="47" t="s">
        <v>71</v>
      </c>
      <c r="G29" s="32">
        <v>11</v>
      </c>
      <c r="H29" s="32" t="s">
        <v>71</v>
      </c>
      <c r="I29" s="32">
        <v>22.19</v>
      </c>
      <c r="J29" s="32" t="s">
        <v>71</v>
      </c>
      <c r="K29" s="32">
        <v>0.15</v>
      </c>
      <c r="L29" s="32" t="s">
        <v>71</v>
      </c>
      <c r="M29" s="32">
        <v>0.02</v>
      </c>
      <c r="N29" s="32" t="s">
        <v>71</v>
      </c>
      <c r="O29" s="36">
        <v>0.21</v>
      </c>
      <c r="P29" s="36" t="s">
        <v>71</v>
      </c>
      <c r="Q29" s="36">
        <v>0.33</v>
      </c>
      <c r="R29" s="36" t="s">
        <v>71</v>
      </c>
      <c r="S29" s="36">
        <v>0.12</v>
      </c>
      <c r="T29" s="32" t="s">
        <v>71</v>
      </c>
      <c r="U29" s="32">
        <v>23.35</v>
      </c>
      <c r="V29" s="47" t="s">
        <v>71</v>
      </c>
      <c r="W29" s="32">
        <v>11</v>
      </c>
      <c r="X29" s="32" t="s">
        <v>71</v>
      </c>
      <c r="Y29" s="32" t="s">
        <v>107</v>
      </c>
      <c r="Z29" s="32" t="s">
        <v>72</v>
      </c>
    </row>
    <row r="30" spans="1:26" s="34" customFormat="1">
      <c r="A30" s="35" t="s">
        <v>159</v>
      </c>
      <c r="B30" s="35" t="s">
        <v>71</v>
      </c>
      <c r="C30" s="36">
        <v>776</v>
      </c>
      <c r="D30" s="37" t="s">
        <v>71</v>
      </c>
      <c r="E30" s="37">
        <v>225990</v>
      </c>
      <c r="F30" s="47" t="s">
        <v>71</v>
      </c>
      <c r="G30" s="36" t="s">
        <v>106</v>
      </c>
      <c r="H30" s="36" t="s">
        <v>71</v>
      </c>
      <c r="I30" s="36" t="s">
        <v>106</v>
      </c>
      <c r="J30" s="36" t="s">
        <v>71</v>
      </c>
      <c r="K30" s="36" t="s">
        <v>106</v>
      </c>
      <c r="L30" s="36" t="s">
        <v>71</v>
      </c>
      <c r="M30" s="36" t="s">
        <v>106</v>
      </c>
      <c r="N30" s="36" t="s">
        <v>71</v>
      </c>
      <c r="O30" s="36" t="s">
        <v>106</v>
      </c>
      <c r="P30" s="36" t="s">
        <v>71</v>
      </c>
      <c r="Q30" s="36" t="s">
        <v>106</v>
      </c>
      <c r="R30" s="36" t="s">
        <v>71</v>
      </c>
      <c r="S30" s="36" t="s">
        <v>106</v>
      </c>
      <c r="T30" s="36" t="s">
        <v>71</v>
      </c>
      <c r="U30" s="36" t="s">
        <v>106</v>
      </c>
      <c r="V30" s="47" t="s">
        <v>71</v>
      </c>
      <c r="W30" s="36">
        <v>22</v>
      </c>
      <c r="X30" s="36" t="s">
        <v>71</v>
      </c>
      <c r="Y30" s="36">
        <v>0.6</v>
      </c>
      <c r="Z30" s="36" t="s">
        <v>72</v>
      </c>
    </row>
    <row r="31" spans="1:26" s="34" customFormat="1">
      <c r="A31" s="35" t="s">
        <v>160</v>
      </c>
      <c r="B31" s="35" t="s">
        <v>71</v>
      </c>
      <c r="C31" s="36">
        <v>3361</v>
      </c>
      <c r="D31" s="37" t="s">
        <v>71</v>
      </c>
      <c r="E31" s="37">
        <v>4619898</v>
      </c>
      <c r="F31" s="47" t="s">
        <v>71</v>
      </c>
      <c r="G31" s="36" t="s">
        <v>106</v>
      </c>
      <c r="H31" s="36" t="s">
        <v>71</v>
      </c>
      <c r="I31" s="36" t="s">
        <v>106</v>
      </c>
      <c r="J31" s="36" t="s">
        <v>71</v>
      </c>
      <c r="K31" s="36" t="s">
        <v>106</v>
      </c>
      <c r="L31" s="36" t="s">
        <v>71</v>
      </c>
      <c r="M31" s="36" t="s">
        <v>106</v>
      </c>
      <c r="N31" s="36" t="s">
        <v>71</v>
      </c>
      <c r="O31" s="36" t="s">
        <v>106</v>
      </c>
      <c r="P31" s="36" t="s">
        <v>71</v>
      </c>
      <c r="Q31" s="36" t="s">
        <v>106</v>
      </c>
      <c r="R31" s="36" t="s">
        <v>71</v>
      </c>
      <c r="S31" s="36" t="s">
        <v>106</v>
      </c>
      <c r="T31" s="36" t="s">
        <v>71</v>
      </c>
      <c r="U31" s="36" t="s">
        <v>106</v>
      </c>
      <c r="V31" s="47" t="s">
        <v>71</v>
      </c>
      <c r="W31" s="36">
        <v>45</v>
      </c>
      <c r="X31" s="36" t="s">
        <v>71</v>
      </c>
      <c r="Y31" s="36">
        <v>99.21</v>
      </c>
      <c r="Z31" s="36" t="s">
        <v>72</v>
      </c>
    </row>
    <row r="32" spans="1:26">
      <c r="A32" s="35" t="s">
        <v>127</v>
      </c>
      <c r="B32" t="s">
        <v>71</v>
      </c>
      <c r="C32" s="32">
        <v>45</v>
      </c>
      <c r="D32" s="32" t="s">
        <v>71</v>
      </c>
      <c r="E32" s="32">
        <v>918</v>
      </c>
      <c r="F32" s="47" t="s">
        <v>71</v>
      </c>
      <c r="G32" s="32">
        <v>16</v>
      </c>
      <c r="H32" s="32" t="s">
        <v>71</v>
      </c>
      <c r="I32" s="32">
        <v>1.73</v>
      </c>
      <c r="J32" s="32" t="s">
        <v>71</v>
      </c>
      <c r="K32" s="32" t="s">
        <v>107</v>
      </c>
      <c r="L32" s="32" t="s">
        <v>71</v>
      </c>
      <c r="M32" s="32" t="s">
        <v>107</v>
      </c>
      <c r="N32" s="32" t="s">
        <v>71</v>
      </c>
      <c r="O32" s="32" t="s">
        <v>107</v>
      </c>
      <c r="P32" s="36" t="s">
        <v>71</v>
      </c>
      <c r="Q32" s="45" t="s">
        <v>107</v>
      </c>
      <c r="R32" s="36" t="s">
        <v>71</v>
      </c>
      <c r="S32" s="36" t="s">
        <v>107</v>
      </c>
      <c r="T32" s="36" t="s">
        <v>71</v>
      </c>
      <c r="U32" s="32">
        <v>2.5</v>
      </c>
      <c r="V32" s="47" t="s">
        <v>71</v>
      </c>
      <c r="W32" s="32">
        <v>16</v>
      </c>
      <c r="X32" s="32" t="s">
        <v>71</v>
      </c>
      <c r="Y32" s="32" t="s">
        <v>107</v>
      </c>
      <c r="Z32" s="36" t="s">
        <v>72</v>
      </c>
    </row>
    <row r="33" spans="1:26">
      <c r="A33" s="35" t="s">
        <v>128</v>
      </c>
      <c r="B33" t="s">
        <v>71</v>
      </c>
      <c r="C33" s="32">
        <v>378</v>
      </c>
      <c r="D33" s="33" t="s">
        <v>71</v>
      </c>
      <c r="E33" s="33">
        <v>70551</v>
      </c>
      <c r="F33" s="47" t="s">
        <v>71</v>
      </c>
      <c r="G33" s="32">
        <v>126</v>
      </c>
      <c r="H33" s="32" t="s">
        <v>71</v>
      </c>
      <c r="I33" s="32" t="s">
        <v>106</v>
      </c>
      <c r="J33" s="32" t="s">
        <v>71</v>
      </c>
      <c r="K33" s="32" t="s">
        <v>106</v>
      </c>
      <c r="L33" s="32" t="s">
        <v>71</v>
      </c>
      <c r="M33" s="32">
        <v>3.3</v>
      </c>
      <c r="N33" s="32" t="s">
        <v>71</v>
      </c>
      <c r="O33" s="36">
        <v>5.75</v>
      </c>
      <c r="P33" s="36" t="s">
        <v>71</v>
      </c>
      <c r="Q33" s="36">
        <v>6.03</v>
      </c>
      <c r="R33" s="36" t="s">
        <v>71</v>
      </c>
      <c r="S33" s="36">
        <v>0.97</v>
      </c>
      <c r="T33" s="36" t="s">
        <v>71</v>
      </c>
      <c r="U33" s="32" t="s">
        <v>106</v>
      </c>
      <c r="V33" s="47" t="s">
        <v>71</v>
      </c>
      <c r="W33" s="32">
        <v>125</v>
      </c>
      <c r="X33" s="32" t="s">
        <v>71</v>
      </c>
      <c r="Y33" s="32">
        <v>1.74</v>
      </c>
      <c r="Z33" s="36" t="s">
        <v>72</v>
      </c>
    </row>
    <row r="34" spans="1:26" s="34" customFormat="1">
      <c r="A34" s="35" t="s">
        <v>153</v>
      </c>
      <c r="B34" s="35" t="s">
        <v>71</v>
      </c>
      <c r="C34" s="36">
        <v>1035</v>
      </c>
      <c r="D34" s="37" t="s">
        <v>71</v>
      </c>
      <c r="E34" s="37">
        <v>533115</v>
      </c>
      <c r="F34" s="47" t="s">
        <v>71</v>
      </c>
      <c r="G34" s="36">
        <v>345</v>
      </c>
      <c r="H34" s="36" t="s">
        <v>71</v>
      </c>
      <c r="I34" s="36" t="s">
        <v>106</v>
      </c>
      <c r="J34" s="36" t="s">
        <v>71</v>
      </c>
      <c r="K34" s="36" t="s">
        <v>106</v>
      </c>
      <c r="L34" s="36" t="s">
        <v>71</v>
      </c>
      <c r="M34" s="36" t="s">
        <v>106</v>
      </c>
      <c r="N34" s="36" t="s">
        <v>71</v>
      </c>
      <c r="O34" s="36">
        <v>4612.29</v>
      </c>
      <c r="P34" s="36" t="s">
        <v>71</v>
      </c>
      <c r="Q34" s="36">
        <v>3431.67</v>
      </c>
      <c r="R34" s="36" t="s">
        <v>71</v>
      </c>
      <c r="S34" s="36">
        <v>250.12</v>
      </c>
      <c r="T34" s="36" t="s">
        <v>71</v>
      </c>
      <c r="U34" s="36" t="s">
        <v>106</v>
      </c>
      <c r="V34" s="47" t="s">
        <v>71</v>
      </c>
      <c r="W34" s="36">
        <v>341</v>
      </c>
      <c r="X34" s="36" t="s">
        <v>71</v>
      </c>
      <c r="Y34" s="36">
        <v>59.96</v>
      </c>
      <c r="Z34" s="36" t="s">
        <v>72</v>
      </c>
    </row>
    <row r="35" spans="1:26">
      <c r="A35" s="35" t="s">
        <v>129</v>
      </c>
      <c r="B35" t="s">
        <v>71</v>
      </c>
      <c r="C35" s="32">
        <v>300</v>
      </c>
      <c r="D35" s="33" t="s">
        <v>71</v>
      </c>
      <c r="E35" s="33">
        <v>10933</v>
      </c>
      <c r="F35" s="47" t="s">
        <v>71</v>
      </c>
      <c r="G35" s="32">
        <v>8</v>
      </c>
      <c r="H35" s="32" t="s">
        <v>71</v>
      </c>
      <c r="I35" s="32">
        <v>0.14000000000000001</v>
      </c>
      <c r="J35" s="32" t="s">
        <v>71</v>
      </c>
      <c r="K35" s="32">
        <v>0.01</v>
      </c>
      <c r="L35" s="32" t="s">
        <v>71</v>
      </c>
      <c r="M35" s="32" t="s">
        <v>107</v>
      </c>
      <c r="N35" s="32" t="s">
        <v>71</v>
      </c>
      <c r="O35" s="36">
        <v>7.0000000000000007E-2</v>
      </c>
      <c r="P35" s="36" t="s">
        <v>71</v>
      </c>
      <c r="Q35" s="36">
        <v>0.08</v>
      </c>
      <c r="R35" s="36" t="s">
        <v>71</v>
      </c>
      <c r="S35" s="36">
        <v>0.06</v>
      </c>
      <c r="T35" s="36" t="s">
        <v>71</v>
      </c>
      <c r="U35" s="32">
        <v>0.14000000000000001</v>
      </c>
      <c r="V35" s="47" t="s">
        <v>71</v>
      </c>
      <c r="W35" s="32">
        <v>8</v>
      </c>
      <c r="X35" s="32" t="s">
        <v>71</v>
      </c>
      <c r="Y35" s="32" t="s">
        <v>107</v>
      </c>
      <c r="Z35" s="36" t="s">
        <v>72</v>
      </c>
    </row>
    <row r="36" spans="1:26">
      <c r="A36" s="35" t="s">
        <v>130</v>
      </c>
      <c r="B36" t="s">
        <v>71</v>
      </c>
      <c r="C36" s="32">
        <v>300</v>
      </c>
      <c r="D36" s="33" t="s">
        <v>71</v>
      </c>
      <c r="E36" s="33">
        <v>21928</v>
      </c>
      <c r="F36" s="47" t="s">
        <v>71</v>
      </c>
      <c r="G36" s="32">
        <v>25</v>
      </c>
      <c r="H36" s="32" t="s">
        <v>71</v>
      </c>
      <c r="I36" s="32">
        <v>831.52</v>
      </c>
      <c r="J36" s="32" t="s">
        <v>71</v>
      </c>
      <c r="K36" s="32">
        <v>0.32</v>
      </c>
      <c r="L36" s="32" t="s">
        <v>71</v>
      </c>
      <c r="M36" s="32">
        <v>0.03</v>
      </c>
      <c r="N36" s="32" t="s">
        <v>71</v>
      </c>
      <c r="O36" s="36">
        <v>0.38</v>
      </c>
      <c r="P36" s="36" t="s">
        <v>71</v>
      </c>
      <c r="Q36" s="36">
        <v>0.23</v>
      </c>
      <c r="R36" s="36" t="s">
        <v>71</v>
      </c>
      <c r="S36" s="36">
        <v>0.09</v>
      </c>
      <c r="T36" s="36" t="s">
        <v>71</v>
      </c>
      <c r="U36" s="32">
        <v>854.59</v>
      </c>
      <c r="V36" s="47" t="s">
        <v>71</v>
      </c>
      <c r="W36" s="32">
        <v>24</v>
      </c>
      <c r="X36" s="32" t="s">
        <v>71</v>
      </c>
      <c r="Y36" s="32">
        <v>0.03</v>
      </c>
      <c r="Z36" s="36" t="s">
        <v>72</v>
      </c>
    </row>
    <row r="37" spans="1:26" s="34" customFormat="1">
      <c r="A37" s="35" t="s">
        <v>155</v>
      </c>
      <c r="B37" s="35" t="s">
        <v>71</v>
      </c>
      <c r="C37" s="36">
        <v>300</v>
      </c>
      <c r="D37" s="37" t="s">
        <v>71</v>
      </c>
      <c r="E37" s="37">
        <v>33390</v>
      </c>
      <c r="F37" s="47" t="s">
        <v>71</v>
      </c>
      <c r="G37" s="36">
        <v>36</v>
      </c>
      <c r="H37" s="36" t="s">
        <v>71</v>
      </c>
      <c r="I37" s="36" t="s">
        <v>106</v>
      </c>
      <c r="J37" s="36" t="s">
        <v>71</v>
      </c>
      <c r="K37" s="36">
        <v>578.58000000000004</v>
      </c>
      <c r="L37" s="36" t="s">
        <v>71</v>
      </c>
      <c r="M37" s="36">
        <v>4.3099999999999996</v>
      </c>
      <c r="N37" s="36" t="s">
        <v>71</v>
      </c>
      <c r="O37" s="36">
        <v>69.91</v>
      </c>
      <c r="P37" s="36" t="s">
        <v>71</v>
      </c>
      <c r="Q37" s="36">
        <v>13.53</v>
      </c>
      <c r="R37" s="36" t="s">
        <v>71</v>
      </c>
      <c r="S37" s="36">
        <v>3.2</v>
      </c>
      <c r="T37" s="36" t="s">
        <v>71</v>
      </c>
      <c r="U37" s="36" t="s">
        <v>106</v>
      </c>
      <c r="V37" s="47" t="s">
        <v>71</v>
      </c>
      <c r="W37" s="36">
        <v>26</v>
      </c>
      <c r="X37" s="36" t="s">
        <v>71</v>
      </c>
      <c r="Y37" s="36" t="s">
        <v>107</v>
      </c>
      <c r="Z37" s="36" t="s">
        <v>72</v>
      </c>
    </row>
    <row r="38" spans="1:26">
      <c r="A38" s="35" t="s">
        <v>131</v>
      </c>
      <c r="B38" t="s">
        <v>71</v>
      </c>
      <c r="C38" s="32">
        <v>500</v>
      </c>
      <c r="D38" s="33" t="s">
        <v>71</v>
      </c>
      <c r="E38" s="33">
        <v>31569</v>
      </c>
      <c r="F38" s="47" t="s">
        <v>71</v>
      </c>
      <c r="G38" s="32">
        <v>9</v>
      </c>
      <c r="H38" s="32" t="s">
        <v>71</v>
      </c>
      <c r="I38" s="36">
        <v>2.38</v>
      </c>
      <c r="J38" s="36" t="s">
        <v>71</v>
      </c>
      <c r="K38" s="32">
        <v>7.0000000000000007E-2</v>
      </c>
      <c r="L38" s="32" t="s">
        <v>71</v>
      </c>
      <c r="M38" s="32">
        <v>0.04</v>
      </c>
      <c r="N38" s="32" t="s">
        <v>71</v>
      </c>
      <c r="O38" s="36">
        <v>0.33</v>
      </c>
      <c r="P38" s="36" t="s">
        <v>71</v>
      </c>
      <c r="Q38" s="36">
        <v>0.35</v>
      </c>
      <c r="R38" s="36" t="s">
        <v>71</v>
      </c>
      <c r="S38" s="36">
        <v>0.12</v>
      </c>
      <c r="T38" s="36" t="s">
        <v>71</v>
      </c>
      <c r="U38" s="32">
        <v>2.44</v>
      </c>
      <c r="V38" s="47" t="s">
        <v>71</v>
      </c>
      <c r="W38" s="32">
        <v>9</v>
      </c>
      <c r="X38" s="32" t="s">
        <v>71</v>
      </c>
      <c r="Y38" s="32">
        <v>0.02</v>
      </c>
      <c r="Z38" s="36" t="s">
        <v>72</v>
      </c>
    </row>
    <row r="39" spans="1:26">
      <c r="A39" s="35" t="s">
        <v>132</v>
      </c>
      <c r="B39" t="s">
        <v>71</v>
      </c>
      <c r="C39" s="32">
        <v>500</v>
      </c>
      <c r="D39" s="33" t="s">
        <v>71</v>
      </c>
      <c r="E39" s="33">
        <v>62946</v>
      </c>
      <c r="F39" s="47" t="s">
        <v>71</v>
      </c>
      <c r="G39" s="32">
        <v>36</v>
      </c>
      <c r="H39" s="32" t="s">
        <v>71</v>
      </c>
      <c r="I39" s="36" t="s">
        <v>106</v>
      </c>
      <c r="J39" s="36" t="s">
        <v>71</v>
      </c>
      <c r="K39" s="32">
        <v>159.96</v>
      </c>
      <c r="L39" s="32" t="s">
        <v>71</v>
      </c>
      <c r="M39" s="32">
        <v>1.2</v>
      </c>
      <c r="N39" s="32" t="s">
        <v>71</v>
      </c>
      <c r="O39" s="36">
        <v>63.89</v>
      </c>
      <c r="P39" s="36" t="s">
        <v>71</v>
      </c>
      <c r="Q39" s="36">
        <v>3.87</v>
      </c>
      <c r="R39" s="36" t="s">
        <v>71</v>
      </c>
      <c r="S39" s="36">
        <v>0.96</v>
      </c>
      <c r="T39" s="36" t="s">
        <v>71</v>
      </c>
      <c r="U39" s="32" t="s">
        <v>106</v>
      </c>
      <c r="V39" s="47" t="s">
        <v>71</v>
      </c>
      <c r="W39" s="32">
        <v>34</v>
      </c>
      <c r="X39" s="32" t="s">
        <v>71</v>
      </c>
      <c r="Y39" s="32">
        <v>0.14000000000000001</v>
      </c>
      <c r="Z39" s="36" t="s">
        <v>72</v>
      </c>
    </row>
    <row r="40" spans="1:26" s="34" customFormat="1">
      <c r="A40" s="35" t="s">
        <v>156</v>
      </c>
      <c r="B40" s="35" t="s">
        <v>71</v>
      </c>
      <c r="C40" s="36">
        <v>500</v>
      </c>
      <c r="D40" s="37" t="s">
        <v>71</v>
      </c>
      <c r="E40" s="37">
        <v>93800</v>
      </c>
      <c r="F40" s="47" t="s">
        <v>71</v>
      </c>
      <c r="G40" s="36">
        <v>50</v>
      </c>
      <c r="H40" s="36" t="s">
        <v>71</v>
      </c>
      <c r="I40" s="36" t="s">
        <v>106</v>
      </c>
      <c r="J40" s="36" t="s">
        <v>71</v>
      </c>
      <c r="K40" s="36" t="s">
        <v>106</v>
      </c>
      <c r="L40" s="36" t="s">
        <v>71</v>
      </c>
      <c r="M40" s="36">
        <v>324.23</v>
      </c>
      <c r="N40" s="36" t="s">
        <v>71</v>
      </c>
      <c r="O40" s="36" t="s">
        <v>106</v>
      </c>
      <c r="P40" s="36" t="s">
        <v>71</v>
      </c>
      <c r="Q40" s="36">
        <v>1428.02</v>
      </c>
      <c r="R40" s="36" t="s">
        <v>71</v>
      </c>
      <c r="S40" s="36">
        <v>311.06</v>
      </c>
      <c r="T40" s="36" t="s">
        <v>71</v>
      </c>
      <c r="U40" s="36" t="s">
        <v>106</v>
      </c>
      <c r="V40" s="47" t="s">
        <v>71</v>
      </c>
      <c r="W40" s="36">
        <v>39</v>
      </c>
      <c r="X40" s="36" t="s">
        <v>71</v>
      </c>
      <c r="Y40" s="36">
        <v>0.27</v>
      </c>
      <c r="Z40" s="36" t="s">
        <v>72</v>
      </c>
    </row>
    <row r="41" spans="1:26">
      <c r="A41" s="35" t="s">
        <v>133</v>
      </c>
      <c r="B41" t="s">
        <v>71</v>
      </c>
      <c r="C41" s="32">
        <v>700</v>
      </c>
      <c r="D41" s="33" t="s">
        <v>71</v>
      </c>
      <c r="E41" s="33">
        <v>60999</v>
      </c>
      <c r="F41" s="47" t="s">
        <v>71</v>
      </c>
      <c r="G41" s="32">
        <v>11</v>
      </c>
      <c r="H41" s="32" t="s">
        <v>71</v>
      </c>
      <c r="I41" s="32">
        <v>12.7</v>
      </c>
      <c r="J41" s="36" t="s">
        <v>71</v>
      </c>
      <c r="K41" s="32">
        <v>0.12</v>
      </c>
      <c r="L41" s="32" t="s">
        <v>71</v>
      </c>
      <c r="M41" s="32">
        <v>0.13</v>
      </c>
      <c r="N41" s="32" t="s">
        <v>71</v>
      </c>
      <c r="O41" s="36">
        <v>0.96</v>
      </c>
      <c r="P41" s="36" t="s">
        <v>71</v>
      </c>
      <c r="Q41" s="36">
        <v>0.92</v>
      </c>
      <c r="R41" s="36" t="s">
        <v>71</v>
      </c>
      <c r="S41" s="36">
        <v>0.23</v>
      </c>
      <c r="T41" s="36" t="s">
        <v>71</v>
      </c>
      <c r="U41" s="32">
        <v>12.73</v>
      </c>
      <c r="V41" s="47" t="s">
        <v>71</v>
      </c>
      <c r="W41" s="32">
        <v>9</v>
      </c>
      <c r="X41" s="32" t="s">
        <v>71</v>
      </c>
      <c r="Y41" s="32">
        <v>0.04</v>
      </c>
      <c r="Z41" s="36" t="s">
        <v>72</v>
      </c>
    </row>
    <row r="42" spans="1:26" s="34" customFormat="1">
      <c r="A42" s="35" t="s">
        <v>157</v>
      </c>
      <c r="B42" s="35" t="s">
        <v>71</v>
      </c>
      <c r="C42" s="36">
        <v>700</v>
      </c>
      <c r="D42" s="37" t="s">
        <v>71</v>
      </c>
      <c r="E42" s="37">
        <v>121728</v>
      </c>
      <c r="F42" s="47" t="s">
        <v>71</v>
      </c>
      <c r="G42" s="36">
        <v>44</v>
      </c>
      <c r="H42" s="36" t="s">
        <v>71</v>
      </c>
      <c r="I42" s="36" t="s">
        <v>106</v>
      </c>
      <c r="J42" s="36" t="s">
        <v>71</v>
      </c>
      <c r="K42" s="36" t="s">
        <v>106</v>
      </c>
      <c r="L42" s="36" t="s">
        <v>71</v>
      </c>
      <c r="M42" s="36">
        <v>12.28</v>
      </c>
      <c r="N42" s="36" t="s">
        <v>71</v>
      </c>
      <c r="O42" s="36">
        <v>675.72</v>
      </c>
      <c r="P42" s="36" t="s">
        <v>71</v>
      </c>
      <c r="Q42" s="36">
        <v>29.36</v>
      </c>
      <c r="R42" s="36" t="s">
        <v>71</v>
      </c>
      <c r="S42" s="36">
        <v>6.76</v>
      </c>
      <c r="T42" s="36" t="s">
        <v>71</v>
      </c>
      <c r="U42" s="36" t="s">
        <v>106</v>
      </c>
      <c r="V42" s="47" t="s">
        <v>71</v>
      </c>
      <c r="W42" s="36">
        <v>26</v>
      </c>
      <c r="X42" s="36" t="s">
        <v>71</v>
      </c>
      <c r="Y42" s="36">
        <v>0.15</v>
      </c>
      <c r="Z42" s="36" t="s">
        <v>72</v>
      </c>
    </row>
    <row r="43" spans="1:26">
      <c r="A43" s="35" t="s">
        <v>134</v>
      </c>
      <c r="B43" s="28" t="s">
        <v>71</v>
      </c>
      <c r="C43" s="33">
        <v>1000</v>
      </c>
      <c r="D43" s="33" t="s">
        <v>71</v>
      </c>
      <c r="E43" s="33">
        <v>122253</v>
      </c>
      <c r="F43" s="47" t="s">
        <v>71</v>
      </c>
      <c r="G43" s="32">
        <v>10</v>
      </c>
      <c r="H43" s="32" t="s">
        <v>71</v>
      </c>
      <c r="I43" s="32">
        <v>97.39</v>
      </c>
      <c r="J43" s="36" t="s">
        <v>71</v>
      </c>
      <c r="K43" s="32">
        <v>1.33</v>
      </c>
      <c r="L43" s="32" t="s">
        <v>71</v>
      </c>
      <c r="M43" s="32">
        <v>0.41</v>
      </c>
      <c r="N43" s="32" t="s">
        <v>71</v>
      </c>
      <c r="O43" s="36">
        <v>1.89</v>
      </c>
      <c r="P43" s="36" t="s">
        <v>71</v>
      </c>
      <c r="Q43" s="36">
        <v>2.29</v>
      </c>
      <c r="R43" s="36" t="s">
        <v>71</v>
      </c>
      <c r="S43" s="36">
        <v>0.69</v>
      </c>
      <c r="T43" s="36" t="s">
        <v>71</v>
      </c>
      <c r="U43" s="32">
        <v>98.48</v>
      </c>
      <c r="V43" s="47" t="s">
        <v>71</v>
      </c>
      <c r="W43" s="32">
        <v>10</v>
      </c>
      <c r="X43" s="32" t="s">
        <v>71</v>
      </c>
      <c r="Y43" s="32">
        <v>0.11</v>
      </c>
      <c r="Z43" s="36" t="s">
        <v>72</v>
      </c>
    </row>
    <row r="44" spans="1:26" s="34" customFormat="1">
      <c r="A44" s="35" t="s">
        <v>158</v>
      </c>
      <c r="B44" s="46" t="s">
        <v>71</v>
      </c>
      <c r="C44" s="37">
        <v>1000</v>
      </c>
      <c r="D44" s="37" t="s">
        <v>71</v>
      </c>
      <c r="E44" s="37">
        <v>244799</v>
      </c>
      <c r="F44" s="47" t="s">
        <v>71</v>
      </c>
      <c r="G44" s="36">
        <v>46</v>
      </c>
      <c r="H44" s="36" t="s">
        <v>71</v>
      </c>
      <c r="I44" s="36" t="s">
        <v>106</v>
      </c>
      <c r="J44" s="36" t="s">
        <v>71</v>
      </c>
      <c r="K44" s="36" t="s">
        <v>106</v>
      </c>
      <c r="L44" s="36" t="s">
        <v>71</v>
      </c>
      <c r="M44" s="36">
        <v>406.71</v>
      </c>
      <c r="N44" s="36" t="s">
        <v>71</v>
      </c>
      <c r="O44" s="36" t="s">
        <v>106</v>
      </c>
      <c r="P44" s="36" t="s">
        <v>71</v>
      </c>
      <c r="Q44" s="36">
        <v>1359.88</v>
      </c>
      <c r="R44" s="36" t="s">
        <v>71</v>
      </c>
      <c r="S44" s="35">
        <v>382.31</v>
      </c>
      <c r="T44" s="36" t="s">
        <v>71</v>
      </c>
      <c r="U44" s="36" t="s">
        <v>106</v>
      </c>
      <c r="V44" s="47" t="s">
        <v>71</v>
      </c>
      <c r="W44" s="36">
        <v>33</v>
      </c>
      <c r="X44" s="36" t="s">
        <v>71</v>
      </c>
      <c r="Y44" s="36">
        <v>0.56999999999999995</v>
      </c>
      <c r="Z44" s="36" t="s">
        <v>72</v>
      </c>
    </row>
    <row r="45" spans="1:26">
      <c r="A45" s="35" t="s">
        <v>135</v>
      </c>
      <c r="B45" t="s">
        <v>71</v>
      </c>
      <c r="C45" s="32">
        <v>200</v>
      </c>
      <c r="D45" s="33" t="s">
        <v>71</v>
      </c>
      <c r="E45" s="33">
        <v>13930</v>
      </c>
      <c r="F45" s="47" t="s">
        <v>71</v>
      </c>
      <c r="G45" s="32">
        <v>30</v>
      </c>
      <c r="H45" s="32" t="s">
        <v>71</v>
      </c>
      <c r="I45" s="36" t="s">
        <v>106</v>
      </c>
      <c r="J45" s="36" t="s">
        <v>71</v>
      </c>
      <c r="K45" s="32">
        <v>0.99</v>
      </c>
      <c r="L45" s="32" t="s">
        <v>71</v>
      </c>
      <c r="M45" s="32" t="s">
        <v>107</v>
      </c>
      <c r="N45" s="32" t="s">
        <v>71</v>
      </c>
      <c r="O45" s="36">
        <v>0.05</v>
      </c>
      <c r="P45" s="36" t="s">
        <v>71</v>
      </c>
      <c r="Q45" s="36">
        <v>0.47</v>
      </c>
      <c r="R45" s="36" t="s">
        <v>71</v>
      </c>
      <c r="S45" s="36">
        <v>0.1</v>
      </c>
      <c r="T45" s="36" t="s">
        <v>71</v>
      </c>
      <c r="U45" s="32" t="s">
        <v>106</v>
      </c>
      <c r="V45" s="47" t="s">
        <v>71</v>
      </c>
      <c r="W45" s="32">
        <v>16</v>
      </c>
      <c r="X45" s="32" t="s">
        <v>71</v>
      </c>
      <c r="Y45" s="32">
        <v>0.01</v>
      </c>
      <c r="Z45" s="36" t="s">
        <v>72</v>
      </c>
    </row>
    <row r="46" spans="1:26" s="39" customFormat="1">
      <c r="A46" s="41" t="s">
        <v>161</v>
      </c>
      <c r="B46" s="41" t="s">
        <v>71</v>
      </c>
      <c r="C46" s="42">
        <v>200</v>
      </c>
      <c r="D46" s="43" t="s">
        <v>71</v>
      </c>
      <c r="E46" s="43">
        <v>13930</v>
      </c>
      <c r="F46" s="7" t="s">
        <v>71</v>
      </c>
      <c r="G46" s="42">
        <v>18</v>
      </c>
      <c r="H46" s="42" t="s">
        <v>71</v>
      </c>
      <c r="I46" s="42" t="s">
        <v>106</v>
      </c>
      <c r="J46" s="42" t="s">
        <v>71</v>
      </c>
      <c r="K46" s="42">
        <v>0.02</v>
      </c>
      <c r="L46" s="42" t="s">
        <v>71</v>
      </c>
      <c r="M46" s="42" t="s">
        <v>107</v>
      </c>
      <c r="N46" s="42" t="s">
        <v>71</v>
      </c>
      <c r="O46" s="42">
        <v>7.1999999999999995E-2</v>
      </c>
      <c r="P46" s="42" t="s">
        <v>71</v>
      </c>
      <c r="Q46" s="42">
        <v>0.04</v>
      </c>
      <c r="R46" s="42" t="s">
        <v>71</v>
      </c>
      <c r="S46" s="42">
        <v>0.03</v>
      </c>
      <c r="T46" s="42" t="s">
        <v>71</v>
      </c>
      <c r="U46" s="42" t="s">
        <v>106</v>
      </c>
      <c r="V46" s="7" t="s">
        <v>71</v>
      </c>
      <c r="W46" s="42">
        <v>14</v>
      </c>
      <c r="X46" s="42" t="s">
        <v>71</v>
      </c>
      <c r="Y46" s="36" t="s">
        <v>107</v>
      </c>
      <c r="Z46" s="42" t="s">
        <v>72</v>
      </c>
    </row>
    <row r="47" spans="1:26" s="39" customFormat="1">
      <c r="A47" s="41" t="s">
        <v>162</v>
      </c>
      <c r="B47" s="41" t="s">
        <v>71</v>
      </c>
      <c r="C47" s="42">
        <v>200</v>
      </c>
      <c r="D47" s="43" t="s">
        <v>71</v>
      </c>
      <c r="E47" s="43">
        <v>17910</v>
      </c>
      <c r="F47" s="7" t="s">
        <v>71</v>
      </c>
      <c r="G47" s="42">
        <v>60</v>
      </c>
      <c r="H47" s="42" t="s">
        <v>71</v>
      </c>
      <c r="I47" s="42" t="s">
        <v>106</v>
      </c>
      <c r="J47" s="42" t="s">
        <v>71</v>
      </c>
      <c r="K47" s="42">
        <v>13.4</v>
      </c>
      <c r="L47" s="42" t="s">
        <v>71</v>
      </c>
      <c r="M47" s="42">
        <v>0.8</v>
      </c>
      <c r="N47" s="42" t="s">
        <v>71</v>
      </c>
      <c r="O47" s="42">
        <v>18.5</v>
      </c>
      <c r="P47" s="42" t="s">
        <v>71</v>
      </c>
      <c r="Q47" s="42">
        <v>5.85</v>
      </c>
      <c r="R47" s="42" t="s">
        <v>71</v>
      </c>
      <c r="S47" s="42">
        <v>1.42</v>
      </c>
      <c r="T47" s="42" t="s">
        <v>71</v>
      </c>
      <c r="U47" s="40" t="s">
        <v>106</v>
      </c>
      <c r="V47" s="7" t="s">
        <v>71</v>
      </c>
      <c r="W47" s="42">
        <v>34</v>
      </c>
      <c r="X47" s="42" t="s">
        <v>71</v>
      </c>
      <c r="Y47" s="36" t="s">
        <v>107</v>
      </c>
      <c r="Z47" s="42" t="s">
        <v>72</v>
      </c>
    </row>
    <row r="48" spans="1:26" s="39" customFormat="1">
      <c r="A48" s="41" t="s">
        <v>163</v>
      </c>
      <c r="B48" s="41" t="s">
        <v>71</v>
      </c>
      <c r="C48" s="42">
        <v>200</v>
      </c>
      <c r="D48" s="43" t="s">
        <v>71</v>
      </c>
      <c r="E48" s="43">
        <v>17910</v>
      </c>
      <c r="F48" s="7" t="s">
        <v>71</v>
      </c>
      <c r="G48" s="42">
        <v>44</v>
      </c>
      <c r="H48" s="42" t="s">
        <v>71</v>
      </c>
      <c r="I48" s="42" t="s">
        <v>106</v>
      </c>
      <c r="J48" s="42" t="s">
        <v>71</v>
      </c>
      <c r="K48" s="42">
        <v>561.64</v>
      </c>
      <c r="L48" s="42" t="s">
        <v>71</v>
      </c>
      <c r="M48" s="42">
        <v>3.16</v>
      </c>
      <c r="N48" s="42" t="s">
        <v>71</v>
      </c>
      <c r="O48" s="42">
        <v>134.66999999999999</v>
      </c>
      <c r="P48" s="42" t="s">
        <v>71</v>
      </c>
      <c r="Q48" s="42">
        <v>119.27</v>
      </c>
      <c r="R48" s="42" t="s">
        <v>71</v>
      </c>
      <c r="S48" s="42">
        <v>28.02</v>
      </c>
      <c r="T48" s="42" t="s">
        <v>71</v>
      </c>
      <c r="U48" s="40" t="s">
        <v>106</v>
      </c>
      <c r="V48" s="7" t="s">
        <v>71</v>
      </c>
      <c r="W48" s="42">
        <v>31</v>
      </c>
      <c r="X48" s="42" t="s">
        <v>71</v>
      </c>
      <c r="Y48" s="36" t="s">
        <v>107</v>
      </c>
      <c r="Z48" s="42" t="s">
        <v>72</v>
      </c>
    </row>
    <row r="49" spans="1:26" s="39" customFormat="1">
      <c r="A49" s="41" t="s">
        <v>165</v>
      </c>
      <c r="B49" s="41" t="s">
        <v>71</v>
      </c>
      <c r="C49" s="42">
        <v>400</v>
      </c>
      <c r="D49" s="43" t="s">
        <v>71</v>
      </c>
      <c r="E49" s="43">
        <v>39900</v>
      </c>
      <c r="F49" s="7" t="s">
        <v>71</v>
      </c>
      <c r="G49" s="42">
        <v>13</v>
      </c>
      <c r="H49" s="42" t="s">
        <v>71</v>
      </c>
      <c r="I49" s="42" t="s">
        <v>106</v>
      </c>
      <c r="J49" s="42" t="s">
        <v>71</v>
      </c>
      <c r="K49" s="42" t="s">
        <v>107</v>
      </c>
      <c r="L49" s="42" t="s">
        <v>71</v>
      </c>
      <c r="M49" s="42">
        <v>0.1</v>
      </c>
      <c r="N49" s="42" t="s">
        <v>71</v>
      </c>
      <c r="O49" s="42">
        <v>0.11</v>
      </c>
      <c r="P49" s="42" t="s">
        <v>71</v>
      </c>
      <c r="Q49" s="42">
        <v>0.11</v>
      </c>
      <c r="R49" s="42" t="s">
        <v>71</v>
      </c>
      <c r="S49" s="42">
        <v>0.1</v>
      </c>
      <c r="T49" s="42" t="s">
        <v>71</v>
      </c>
      <c r="U49" s="40" t="s">
        <v>106</v>
      </c>
      <c r="V49" s="7" t="s">
        <v>71</v>
      </c>
      <c r="W49" s="42">
        <v>8</v>
      </c>
      <c r="X49" s="42" t="s">
        <v>71</v>
      </c>
      <c r="Y49" s="36" t="s">
        <v>107</v>
      </c>
      <c r="Z49" s="42" t="s">
        <v>72</v>
      </c>
    </row>
    <row r="50" spans="1:26" s="39" customFormat="1">
      <c r="A50" s="41" t="s">
        <v>164</v>
      </c>
      <c r="B50" s="41" t="s">
        <v>71</v>
      </c>
      <c r="C50" s="42">
        <v>400</v>
      </c>
      <c r="D50" s="43" t="s">
        <v>71</v>
      </c>
      <c r="E50" s="43">
        <v>55860</v>
      </c>
      <c r="F50" s="7" t="s">
        <v>71</v>
      </c>
      <c r="G50" s="42">
        <v>40</v>
      </c>
      <c r="H50" s="42" t="s">
        <v>71</v>
      </c>
      <c r="I50" s="42" t="s">
        <v>106</v>
      </c>
      <c r="J50" s="42" t="s">
        <v>71</v>
      </c>
      <c r="K50" s="42" t="s">
        <v>106</v>
      </c>
      <c r="L50" s="42" t="s">
        <v>71</v>
      </c>
      <c r="M50" s="42">
        <v>0.35</v>
      </c>
      <c r="N50" s="42" t="s">
        <v>71</v>
      </c>
      <c r="O50" s="42">
        <v>1.59</v>
      </c>
      <c r="P50" s="42" t="s">
        <v>71</v>
      </c>
      <c r="Q50" s="42">
        <v>2.94</v>
      </c>
      <c r="R50" s="42" t="s">
        <v>71</v>
      </c>
      <c r="S50" s="42">
        <v>0.74</v>
      </c>
      <c r="T50" s="42" t="s">
        <v>71</v>
      </c>
      <c r="U50" s="40" t="s">
        <v>106</v>
      </c>
      <c r="V50" s="7" t="s">
        <v>71</v>
      </c>
      <c r="W50" s="42">
        <v>22</v>
      </c>
      <c r="X50" s="42" t="s">
        <v>71</v>
      </c>
      <c r="Y50" s="42">
        <v>0.1</v>
      </c>
      <c r="Z50" s="42" t="s">
        <v>72</v>
      </c>
    </row>
    <row r="51" spans="1:26" s="39" customFormat="1">
      <c r="A51" s="41" t="s">
        <v>166</v>
      </c>
      <c r="B51" s="41" t="s">
        <v>71</v>
      </c>
      <c r="C51" s="42">
        <v>400</v>
      </c>
      <c r="D51" s="43" t="s">
        <v>71</v>
      </c>
      <c r="E51" s="43">
        <v>55860</v>
      </c>
      <c r="F51" s="7" t="s">
        <v>71</v>
      </c>
      <c r="G51" s="42">
        <v>30</v>
      </c>
      <c r="H51" s="42" t="s">
        <v>71</v>
      </c>
      <c r="I51" s="42" t="s">
        <v>106</v>
      </c>
      <c r="J51" s="42" t="s">
        <v>71</v>
      </c>
      <c r="K51" s="42" t="s">
        <v>106</v>
      </c>
      <c r="L51" s="42" t="s">
        <v>71</v>
      </c>
      <c r="M51" s="42">
        <v>0.1</v>
      </c>
      <c r="N51" s="42" t="s">
        <v>71</v>
      </c>
      <c r="O51" s="42">
        <v>12.71</v>
      </c>
      <c r="P51" s="42" t="s">
        <v>71</v>
      </c>
      <c r="Q51" s="42">
        <v>19.510000000000002</v>
      </c>
      <c r="R51" s="42" t="s">
        <v>71</v>
      </c>
      <c r="S51" s="42">
        <v>4.79</v>
      </c>
      <c r="T51" s="42" t="s">
        <v>71</v>
      </c>
      <c r="U51" s="40" t="s">
        <v>106</v>
      </c>
      <c r="V51" s="7" t="s">
        <v>71</v>
      </c>
      <c r="W51" s="42">
        <v>18</v>
      </c>
      <c r="X51" s="42" t="s">
        <v>71</v>
      </c>
      <c r="Y51" s="36" t="s">
        <v>107</v>
      </c>
      <c r="Z51" s="42" t="s">
        <v>72</v>
      </c>
    </row>
    <row r="52" spans="1:26" s="39" customFormat="1">
      <c r="A52" s="41" t="s">
        <v>167</v>
      </c>
      <c r="B52" s="41" t="s">
        <v>71</v>
      </c>
      <c r="C52" s="42">
        <v>400</v>
      </c>
      <c r="D52" s="43" t="s">
        <v>71</v>
      </c>
      <c r="E52" s="43">
        <v>55860</v>
      </c>
      <c r="F52" s="7" t="s">
        <v>71</v>
      </c>
      <c r="G52" s="42">
        <v>22</v>
      </c>
      <c r="H52" s="42" t="s">
        <v>71</v>
      </c>
      <c r="I52" s="42" t="s">
        <v>106</v>
      </c>
      <c r="J52" s="42" t="s">
        <v>71</v>
      </c>
      <c r="K52" s="42">
        <v>5.04</v>
      </c>
      <c r="L52" s="42" t="s">
        <v>71</v>
      </c>
      <c r="M52" s="42">
        <v>2.1</v>
      </c>
      <c r="N52" s="42" t="s">
        <v>71</v>
      </c>
      <c r="O52" s="42">
        <v>9.59</v>
      </c>
      <c r="P52" s="42" t="s">
        <v>71</v>
      </c>
      <c r="Q52" s="42">
        <v>10</v>
      </c>
      <c r="R52" s="42" t="s">
        <v>71</v>
      </c>
      <c r="S52" s="42">
        <v>2.77</v>
      </c>
      <c r="T52" s="42" t="s">
        <v>71</v>
      </c>
      <c r="U52" s="40" t="s">
        <v>106</v>
      </c>
      <c r="V52" s="7" t="s">
        <v>71</v>
      </c>
      <c r="W52" s="42">
        <v>16</v>
      </c>
      <c r="X52" s="42" t="s">
        <v>71</v>
      </c>
      <c r="Y52" s="36" t="s">
        <v>107</v>
      </c>
      <c r="Z52" s="42" t="s">
        <v>72</v>
      </c>
    </row>
    <row r="53" spans="1:26" s="39" customFormat="1">
      <c r="A53" s="41" t="s">
        <v>171</v>
      </c>
      <c r="B53" s="41" t="s">
        <v>71</v>
      </c>
      <c r="C53" s="42">
        <v>1000</v>
      </c>
      <c r="D53" s="43" t="s">
        <v>71</v>
      </c>
      <c r="E53" s="43">
        <v>250500</v>
      </c>
      <c r="F53" s="7" t="s">
        <v>71</v>
      </c>
      <c r="G53" s="42">
        <v>15</v>
      </c>
      <c r="H53" s="42" t="s">
        <v>71</v>
      </c>
      <c r="I53" s="42" t="s">
        <v>106</v>
      </c>
      <c r="J53" s="42" t="s">
        <v>71</v>
      </c>
      <c r="K53" s="42">
        <v>0.09</v>
      </c>
      <c r="L53" s="42" t="s">
        <v>71</v>
      </c>
      <c r="M53" s="42">
        <v>0.45</v>
      </c>
      <c r="N53" s="42" t="s">
        <v>71</v>
      </c>
      <c r="O53" s="42">
        <v>43.12</v>
      </c>
      <c r="P53" s="42" t="s">
        <v>71</v>
      </c>
      <c r="Q53" s="42">
        <v>8.48</v>
      </c>
      <c r="R53" s="42" t="s">
        <v>71</v>
      </c>
      <c r="S53" s="36">
        <v>2.5499999999999998</v>
      </c>
      <c r="T53" s="42" t="s">
        <v>71</v>
      </c>
      <c r="U53" s="40" t="s">
        <v>106</v>
      </c>
      <c r="V53" s="7" t="s">
        <v>71</v>
      </c>
      <c r="W53" s="42">
        <v>10</v>
      </c>
      <c r="X53" s="42" t="s">
        <v>71</v>
      </c>
      <c r="Y53" s="36">
        <v>0.5</v>
      </c>
      <c r="Z53" s="42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40" sqref="Q1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34" workbookViewId="0">
      <selection activeCell="M142" sqref="M1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Ruler="0" workbookViewId="0">
      <selection activeCell="P13" sqref="P13"/>
    </sheetView>
  </sheetViews>
  <sheetFormatPr baseColWidth="10" defaultRowHeight="15" x14ac:dyDescent="0"/>
  <cols>
    <col min="6" max="10" width="10.1640625" customWidth="1"/>
    <col min="11" max="11" width="8.1640625" customWidth="1"/>
    <col min="12" max="12" width="10.1640625" customWidth="1"/>
    <col min="13" max="13" width="9" customWidth="1"/>
  </cols>
  <sheetData>
    <row r="1" spans="1:17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12</v>
      </c>
      <c r="H1" s="12">
        <v>24</v>
      </c>
      <c r="I1" s="12">
        <v>36</v>
      </c>
      <c r="J1" s="12">
        <v>48</v>
      </c>
      <c r="K1" s="12">
        <v>1</v>
      </c>
      <c r="L1" s="12">
        <v>12</v>
      </c>
      <c r="M1" s="11">
        <v>24</v>
      </c>
      <c r="N1" s="12">
        <v>36</v>
      </c>
      <c r="O1" s="12">
        <v>48</v>
      </c>
      <c r="P1" s="12"/>
      <c r="Q1" s="12"/>
    </row>
    <row r="2" spans="1:17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1.2337600000000001E-2</v>
      </c>
      <c r="H2">
        <v>1.51968E-2</v>
      </c>
      <c r="I2">
        <v>1.8828299999999999E-2</v>
      </c>
      <c r="J2">
        <v>4.5147699999999999E-2</v>
      </c>
      <c r="K2" s="14">
        <v>1</v>
      </c>
      <c r="L2">
        <f>F2/G2</f>
        <v>0.9421524445597198</v>
      </c>
      <c r="M2">
        <f>F2/H2</f>
        <v>0.76489129290376923</v>
      </c>
      <c r="N2">
        <f>F2/I2</f>
        <v>0.6173632245077888</v>
      </c>
      <c r="O2">
        <f>F2/J2</f>
        <v>0.25746383536702866</v>
      </c>
    </row>
    <row r="3" spans="1:17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0.106853</v>
      </c>
      <c r="H3">
        <v>7.6853199999999997E-2</v>
      </c>
      <c r="I3">
        <v>8.2931299999999999E-2</v>
      </c>
      <c r="J3">
        <v>0.111195</v>
      </c>
      <c r="K3" s="14">
        <v>1</v>
      </c>
      <c r="L3">
        <f>F3/G3</f>
        <v>9.3399062263109123</v>
      </c>
      <c r="M3">
        <f>F3/H3</f>
        <v>12.985757261896708</v>
      </c>
      <c r="N3">
        <f>F3/I3</f>
        <v>12.034020930577478</v>
      </c>
      <c r="O3">
        <f>F3/J3</f>
        <v>8.9751967264715145</v>
      </c>
    </row>
    <row r="4" spans="1:17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1.7358800000000001E-2</v>
      </c>
      <c r="H4">
        <v>1.08085E-2</v>
      </c>
      <c r="I4">
        <v>1.4013899999999999E-2</v>
      </c>
      <c r="J4">
        <v>3.8217099999999997E-2</v>
      </c>
      <c r="K4" s="14">
        <v>1</v>
      </c>
      <c r="L4">
        <f t="shared" ref="L4:L29" si="0">F4/G4</f>
        <v>0.2320482982694656</v>
      </c>
      <c r="M4">
        <f t="shared" ref="M4:M29" si="1">F4/H4</f>
        <v>0.37267705972151544</v>
      </c>
      <c r="N4">
        <f t="shared" ref="N4:N29" si="2">F4/I4</f>
        <v>0.28743461848593183</v>
      </c>
      <c r="O4">
        <f t="shared" ref="O4:O28" si="3">F4/J4</f>
        <v>0.10539993877086436</v>
      </c>
    </row>
    <row r="5" spans="1:17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1.7419500000000001</v>
      </c>
      <c r="H5">
        <v>0.92352100000000004</v>
      </c>
      <c r="I5">
        <v>0.86120099999999999</v>
      </c>
      <c r="J5">
        <v>0.82357400000000003</v>
      </c>
      <c r="K5" s="14">
        <v>1</v>
      </c>
      <c r="L5">
        <f t="shared" si="0"/>
        <v>11.499067137403484</v>
      </c>
      <c r="M5">
        <f t="shared" si="1"/>
        <v>21.689598828830096</v>
      </c>
      <c r="N5">
        <f t="shared" si="2"/>
        <v>23.259146238799072</v>
      </c>
      <c r="O5">
        <f t="shared" si="3"/>
        <v>24.321797434110351</v>
      </c>
    </row>
    <row r="6" spans="1:17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16.2607</v>
      </c>
      <c r="H6">
        <v>8.5612100000000009</v>
      </c>
      <c r="I6">
        <v>8.5266599999999997</v>
      </c>
      <c r="J6">
        <v>8.6085899999999995</v>
      </c>
      <c r="K6" s="14">
        <v>1</v>
      </c>
      <c r="L6">
        <f t="shared" si="0"/>
        <v>11.694883984084326</v>
      </c>
      <c r="M6">
        <f t="shared" si="1"/>
        <v>22.212631158446058</v>
      </c>
      <c r="N6">
        <f t="shared" si="2"/>
        <v>22.30263667133438</v>
      </c>
      <c r="O6">
        <f t="shared" si="3"/>
        <v>22.090377169780417</v>
      </c>
    </row>
    <row r="7" spans="1:17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34.108400000000003</v>
      </c>
      <c r="H7">
        <v>17.897300000000001</v>
      </c>
      <c r="I7">
        <v>17.9739</v>
      </c>
      <c r="J7">
        <v>18.213000000000001</v>
      </c>
      <c r="K7" s="14">
        <v>1</v>
      </c>
      <c r="L7">
        <f t="shared" si="0"/>
        <v>11.525225457658523</v>
      </c>
      <c r="M7">
        <f t="shared" si="1"/>
        <v>21.964598011990635</v>
      </c>
      <c r="N7">
        <f t="shared" si="2"/>
        <v>21.870990714313532</v>
      </c>
      <c r="O7">
        <f t="shared" si="3"/>
        <v>21.583868665239116</v>
      </c>
    </row>
    <row r="8" spans="1:17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4.3316400000000002</v>
      </c>
      <c r="H8">
        <v>2.31263</v>
      </c>
      <c r="I8">
        <v>2.1402600000000001</v>
      </c>
      <c r="J8">
        <v>2.0186999999999999</v>
      </c>
      <c r="K8" s="14">
        <v>1</v>
      </c>
      <c r="L8">
        <f t="shared" si="0"/>
        <v>11.771523025920898</v>
      </c>
      <c r="M8">
        <f t="shared" si="1"/>
        <v>22.048490247034763</v>
      </c>
      <c r="N8">
        <f t="shared" si="2"/>
        <v>23.824208273761133</v>
      </c>
      <c r="O8">
        <f t="shared" si="3"/>
        <v>25.258829940060437</v>
      </c>
    </row>
    <row r="9" spans="1:17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819.33</v>
      </c>
      <c r="H9">
        <v>785.45600000000002</v>
      </c>
      <c r="I9">
        <v>796.19399999999996</v>
      </c>
      <c r="J9">
        <v>805.89300000000003</v>
      </c>
      <c r="K9" s="14">
        <v>1</v>
      </c>
      <c r="L9">
        <f t="shared" si="0"/>
        <v>4.6847546165769591</v>
      </c>
      <c r="M9">
        <f t="shared" si="1"/>
        <v>4.8867918763113405</v>
      </c>
      <c r="N9">
        <f t="shared" si="2"/>
        <v>4.8208853621102401</v>
      </c>
      <c r="O9">
        <f t="shared" si="3"/>
        <v>4.7628655417034267</v>
      </c>
    </row>
    <row r="10" spans="1:17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1.68981</v>
      </c>
      <c r="H10">
        <v>1.2357400000000001</v>
      </c>
      <c r="I10">
        <v>1.0151699999999999</v>
      </c>
      <c r="J10">
        <v>0.84285100000000002</v>
      </c>
      <c r="K10" s="14">
        <v>1</v>
      </c>
      <c r="L10">
        <f t="shared" si="0"/>
        <v>0.26038430356075537</v>
      </c>
      <c r="M10">
        <f t="shared" si="1"/>
        <v>0.35606195478013175</v>
      </c>
      <c r="N10">
        <f t="shared" si="2"/>
        <v>0.43342494360550454</v>
      </c>
      <c r="O10">
        <f t="shared" si="3"/>
        <v>0.52203770298664887</v>
      </c>
    </row>
    <row r="11" spans="1:17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2.4193600000000002</v>
      </c>
      <c r="H11">
        <v>2.13428</v>
      </c>
      <c r="I11">
        <v>2.0771999999999999</v>
      </c>
      <c r="J11">
        <v>2.1465999999999998</v>
      </c>
      <c r="K11" s="14">
        <v>1</v>
      </c>
      <c r="L11">
        <f t="shared" si="0"/>
        <v>0.93413134051980673</v>
      </c>
      <c r="M11">
        <f t="shared" si="1"/>
        <v>1.0589051108570571</v>
      </c>
      <c r="N11">
        <f t="shared" si="2"/>
        <v>1.088003081070672</v>
      </c>
      <c r="O11">
        <f t="shared" si="3"/>
        <v>1.0528277275691791</v>
      </c>
    </row>
    <row r="12" spans="1:17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6.4876000000000003E-2</v>
      </c>
      <c r="H12">
        <v>6.9286399999999998E-2</v>
      </c>
      <c r="I12">
        <v>5.5588199999999997E-2</v>
      </c>
      <c r="J12">
        <v>4.3855699999999997E-2</v>
      </c>
      <c r="K12" s="14">
        <v>1</v>
      </c>
      <c r="L12">
        <f t="shared" si="0"/>
        <v>5.7864079166409761</v>
      </c>
      <c r="M12">
        <f t="shared" si="1"/>
        <v>5.4180762747090334</v>
      </c>
      <c r="N12">
        <f t="shared" si="2"/>
        <v>6.7532138115643248</v>
      </c>
      <c r="O12">
        <f t="shared" si="3"/>
        <v>8.5598679305084637</v>
      </c>
    </row>
    <row r="13" spans="1:17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0.18759000000000001</v>
      </c>
      <c r="H13">
        <v>0.112624</v>
      </c>
      <c r="I13">
        <v>0.103769</v>
      </c>
      <c r="J13">
        <v>0.12861600000000001</v>
      </c>
      <c r="K13" s="14">
        <v>1</v>
      </c>
      <c r="L13">
        <f t="shared" si="0"/>
        <v>4.1705368089983477</v>
      </c>
      <c r="M13">
        <f t="shared" si="1"/>
        <v>6.946574442392385</v>
      </c>
      <c r="N13">
        <f t="shared" si="2"/>
        <v>7.5393518295444695</v>
      </c>
      <c r="O13">
        <f t="shared" si="3"/>
        <v>6.0828435031411328</v>
      </c>
    </row>
    <row r="14" spans="1:17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0.33014900000000003</v>
      </c>
      <c r="H14">
        <v>0.333181</v>
      </c>
      <c r="I14">
        <v>0.27944099999999999</v>
      </c>
      <c r="J14">
        <v>0.23641300000000001</v>
      </c>
      <c r="K14" s="14">
        <v>1</v>
      </c>
      <c r="L14">
        <f t="shared" si="0"/>
        <v>5.6644727077773966</v>
      </c>
      <c r="M14">
        <f t="shared" si="1"/>
        <v>5.6129251067737957</v>
      </c>
      <c r="N14">
        <f t="shared" si="2"/>
        <v>6.6923608203520599</v>
      </c>
      <c r="O14">
        <f t="shared" si="3"/>
        <v>7.9103940984632821</v>
      </c>
    </row>
    <row r="15" spans="1:17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0.87885400000000002</v>
      </c>
      <c r="H15">
        <v>0.566608</v>
      </c>
      <c r="I15">
        <v>0.51961199999999996</v>
      </c>
      <c r="J15">
        <v>0.57802900000000002</v>
      </c>
      <c r="K15" s="14">
        <v>1</v>
      </c>
      <c r="L15">
        <f t="shared" si="0"/>
        <v>4.735997105321248</v>
      </c>
      <c r="M15">
        <f t="shared" si="1"/>
        <v>7.3459075763137838</v>
      </c>
      <c r="N15">
        <f t="shared" si="2"/>
        <v>8.0103038420975654</v>
      </c>
      <c r="O15">
        <f t="shared" si="3"/>
        <v>7.2007632835030773</v>
      </c>
    </row>
    <row r="16" spans="1:17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1.5845499999999999</v>
      </c>
      <c r="H16">
        <v>1.53993</v>
      </c>
      <c r="I16">
        <v>1.3428</v>
      </c>
      <c r="J16">
        <v>1.1313</v>
      </c>
      <c r="K16" s="14">
        <v>1</v>
      </c>
      <c r="L16">
        <f t="shared" si="0"/>
        <v>6.2292385850872494</v>
      </c>
      <c r="M16">
        <f t="shared" si="1"/>
        <v>6.4097329099374649</v>
      </c>
      <c r="N16">
        <f t="shared" si="2"/>
        <v>7.3507149240393206</v>
      </c>
      <c r="O16">
        <f t="shared" si="3"/>
        <v>8.7249535932113496</v>
      </c>
    </row>
    <row r="17" spans="1:15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0.168709</v>
      </c>
      <c r="H17">
        <v>0.10029299999999999</v>
      </c>
      <c r="I17">
        <v>0.107824</v>
      </c>
      <c r="J17">
        <v>0.11786099999999999</v>
      </c>
      <c r="K17" s="14">
        <v>1</v>
      </c>
      <c r="L17">
        <f t="shared" si="0"/>
        <v>8.2255244237118355</v>
      </c>
      <c r="M17">
        <f t="shared" si="1"/>
        <v>13.836658590330334</v>
      </c>
      <c r="N17">
        <f t="shared" si="2"/>
        <v>12.870232972251076</v>
      </c>
      <c r="O17">
        <f t="shared" si="3"/>
        <v>11.774208601657886</v>
      </c>
    </row>
    <row r="18" spans="1:15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0.43113600000000002</v>
      </c>
      <c r="H18">
        <v>0.27877999999999997</v>
      </c>
      <c r="I18">
        <v>0.30094900000000002</v>
      </c>
      <c r="J18">
        <v>0.29773500000000003</v>
      </c>
      <c r="K18" s="14">
        <v>1</v>
      </c>
      <c r="L18">
        <f t="shared" si="0"/>
        <v>8.7859747272322419</v>
      </c>
      <c r="M18">
        <f t="shared" si="1"/>
        <v>13.587595953798695</v>
      </c>
      <c r="N18">
        <f t="shared" si="2"/>
        <v>12.586684122558971</v>
      </c>
      <c r="O18">
        <f t="shared" si="3"/>
        <v>12.722555292458058</v>
      </c>
    </row>
    <row r="19" spans="1:15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0.99032299999999995</v>
      </c>
      <c r="H19">
        <v>0.66089500000000001</v>
      </c>
      <c r="I19">
        <v>0.54522800000000005</v>
      </c>
      <c r="J19">
        <v>0.57145999999999997</v>
      </c>
      <c r="K19" s="14">
        <v>1</v>
      </c>
      <c r="L19">
        <f t="shared" si="0"/>
        <v>8.250601066520721</v>
      </c>
      <c r="M19">
        <f t="shared" si="1"/>
        <v>12.363174180467396</v>
      </c>
      <c r="N19">
        <f t="shared" si="2"/>
        <v>14.985950831578714</v>
      </c>
      <c r="O19">
        <f t="shared" si="3"/>
        <v>14.298043607601581</v>
      </c>
    </row>
    <row r="20" spans="1:15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2.0246300000000002</v>
      </c>
      <c r="H20">
        <v>1.34338</v>
      </c>
      <c r="I20">
        <v>1.32874</v>
      </c>
      <c r="J20">
        <v>1.3043100000000001</v>
      </c>
      <c r="K20" s="14">
        <v>1</v>
      </c>
      <c r="L20">
        <f t="shared" si="0"/>
        <v>12.647891219630251</v>
      </c>
      <c r="M20">
        <f t="shared" si="1"/>
        <v>19.061844005419164</v>
      </c>
      <c r="N20">
        <f t="shared" si="2"/>
        <v>19.27186658036937</v>
      </c>
      <c r="O20">
        <f t="shared" si="3"/>
        <v>19.632832685481208</v>
      </c>
    </row>
    <row r="21" spans="1:15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4.9117499999999996</v>
      </c>
      <c r="H21">
        <v>3.05314</v>
      </c>
      <c r="I21">
        <v>3.0359400000000001</v>
      </c>
      <c r="J21">
        <v>3.1263200000000002</v>
      </c>
      <c r="K21" s="14">
        <v>1</v>
      </c>
      <c r="L21">
        <f t="shared" si="0"/>
        <v>9.5470657097775753</v>
      </c>
      <c r="M21">
        <f t="shared" si="1"/>
        <v>15.358876435407483</v>
      </c>
      <c r="N21">
        <f t="shared" si="2"/>
        <v>15.445891552533975</v>
      </c>
      <c r="O21">
        <f t="shared" si="3"/>
        <v>14.999360270221858</v>
      </c>
    </row>
    <row r="22" spans="1:15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27.837700000000002</v>
      </c>
      <c r="H22">
        <v>24.754799999999999</v>
      </c>
      <c r="I22">
        <v>25.337800000000001</v>
      </c>
      <c r="J22">
        <v>28.763300000000001</v>
      </c>
      <c r="K22" s="14">
        <v>1</v>
      </c>
      <c r="L22">
        <f t="shared" si="0"/>
        <v>8.7003955068127041</v>
      </c>
      <c r="M22">
        <f t="shared" si="1"/>
        <v>9.7839206941684047</v>
      </c>
      <c r="N22">
        <f t="shared" si="2"/>
        <v>9.5588014744768692</v>
      </c>
      <c r="O22">
        <f t="shared" si="3"/>
        <v>8.4204176850361403</v>
      </c>
    </row>
    <row r="23" spans="1:15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632.17399999999998</v>
      </c>
      <c r="H23">
        <v>633.25400000000002</v>
      </c>
      <c r="I23">
        <v>649.06200000000001</v>
      </c>
      <c r="J23">
        <v>653.76700000000005</v>
      </c>
      <c r="K23" s="14">
        <v>1</v>
      </c>
      <c r="L23">
        <f t="shared" si="0"/>
        <v>6.22700395777112</v>
      </c>
      <c r="M23">
        <f t="shared" si="1"/>
        <v>6.2163839470417876</v>
      </c>
      <c r="N23">
        <f t="shared" si="2"/>
        <v>6.0649830062459369</v>
      </c>
      <c r="O23">
        <f t="shared" si="3"/>
        <v>6.0213348180620923</v>
      </c>
    </row>
    <row r="24" spans="1:15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1289.9000000000001</v>
      </c>
      <c r="H24">
        <v>1097.01</v>
      </c>
      <c r="I24">
        <v>1174.47</v>
      </c>
      <c r="J24">
        <v>1176.9000000000001</v>
      </c>
      <c r="K24" s="14">
        <v>1</v>
      </c>
      <c r="L24">
        <f t="shared" si="0"/>
        <v>8.2547794402666863</v>
      </c>
      <c r="M24">
        <f t="shared" si="1"/>
        <v>9.7062378647414338</v>
      </c>
      <c r="N24">
        <f t="shared" si="2"/>
        <v>9.0660808705203202</v>
      </c>
      <c r="O24">
        <f t="shared" si="3"/>
        <v>9.0473617129747641</v>
      </c>
    </row>
    <row r="25" spans="1:15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 s="1">
        <v>9.5423300000000005E-5</v>
      </c>
      <c r="H25" s="1">
        <v>7.9855299999999994E-5</v>
      </c>
      <c r="I25">
        <v>1.3554099999999999E-2</v>
      </c>
      <c r="J25">
        <v>1.2833600000000001E-2</v>
      </c>
      <c r="K25" s="14">
        <v>1</v>
      </c>
      <c r="L25">
        <f t="shared" si="0"/>
        <v>4.0451336308846999</v>
      </c>
      <c r="M25">
        <f t="shared" si="1"/>
        <v>4.8337430327104149</v>
      </c>
      <c r="N25">
        <f t="shared" si="2"/>
        <v>2.8478467769899884E-2</v>
      </c>
      <c r="O25">
        <f t="shared" si="3"/>
        <v>3.0077297095125296E-2</v>
      </c>
    </row>
    <row r="26" spans="1:15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2.2645800000000001E-2</v>
      </c>
      <c r="H26">
        <v>2.3376299999999999E-2</v>
      </c>
      <c r="I26">
        <v>6.3109899999999997E-2</v>
      </c>
      <c r="J26">
        <v>8.0642699999999998E-2</v>
      </c>
      <c r="K26" s="14">
        <v>1</v>
      </c>
      <c r="L26">
        <f t="shared" si="0"/>
        <v>10.005828895424317</v>
      </c>
      <c r="M26">
        <f t="shared" si="1"/>
        <v>9.6931507552521161</v>
      </c>
      <c r="N26">
        <f t="shared" si="2"/>
        <v>3.5904034073893323</v>
      </c>
      <c r="O26">
        <f t="shared" si="3"/>
        <v>2.8098017551495675</v>
      </c>
    </row>
    <row r="27" spans="1:15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2.02826</v>
      </c>
      <c r="H27">
        <v>1.40449</v>
      </c>
      <c r="I27">
        <v>1.44432</v>
      </c>
      <c r="J27">
        <v>1.6789000000000001</v>
      </c>
      <c r="K27" s="14">
        <v>1</v>
      </c>
      <c r="L27">
        <f t="shared" si="0"/>
        <v>11.514697326772703</v>
      </c>
      <c r="M27">
        <f t="shared" si="1"/>
        <v>16.628669481448782</v>
      </c>
      <c r="N27">
        <f t="shared" si="2"/>
        <v>16.170100808685056</v>
      </c>
      <c r="O27">
        <f t="shared" si="3"/>
        <v>13.910774912144857</v>
      </c>
    </row>
    <row r="28" spans="1:15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7.9607999999999998E-2</v>
      </c>
      <c r="H28">
        <v>0.16809199999999999</v>
      </c>
      <c r="I28">
        <v>0.205819</v>
      </c>
      <c r="J28">
        <v>0.21829200000000001</v>
      </c>
      <c r="K28" s="14">
        <v>1</v>
      </c>
      <c r="L28">
        <f t="shared" si="0"/>
        <v>13.81720430107527</v>
      </c>
      <c r="M28">
        <f t="shared" si="1"/>
        <v>6.5437974442567173</v>
      </c>
      <c r="N28">
        <f t="shared" si="2"/>
        <v>5.3443073768699687</v>
      </c>
      <c r="O28">
        <f t="shared" si="3"/>
        <v>5.0389386693053337</v>
      </c>
    </row>
    <row r="29" spans="1:15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8.7534100000000004E-2</v>
      </c>
      <c r="H29">
        <v>6.6060499999999994E-2</v>
      </c>
      <c r="I29">
        <v>8.8138300000000003E-2</v>
      </c>
      <c r="J29">
        <v>0.14299500000000001</v>
      </c>
      <c r="K29" s="14">
        <v>1</v>
      </c>
      <c r="L29">
        <f t="shared" si="0"/>
        <v>10.593608662224206</v>
      </c>
      <c r="M29">
        <f t="shared" si="1"/>
        <v>14.03716290370191</v>
      </c>
      <c r="N29">
        <f t="shared" si="2"/>
        <v>10.520988038117366</v>
      </c>
      <c r="O2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"/>
  <sheetViews>
    <sheetView showRuler="0" zoomScale="130" zoomScaleNormal="130" zoomScalePageLayoutView="130" workbookViewId="0">
      <selection activeCell="A3" sqref="A3:L3"/>
    </sheetView>
  </sheetViews>
  <sheetFormatPr baseColWidth="10" defaultRowHeight="15" x14ac:dyDescent="0"/>
  <cols>
    <col min="2" max="2" width="12.33203125" bestFit="1" customWidth="1"/>
  </cols>
  <sheetData>
    <row r="2" spans="1:30">
      <c r="A2" t="s">
        <v>51</v>
      </c>
    </row>
    <row r="3" spans="1:30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0">
      <c r="E6" t="s">
        <v>45</v>
      </c>
      <c r="H6" t="s">
        <v>50</v>
      </c>
      <c r="L6" t="s">
        <v>57</v>
      </c>
      <c r="Q6" t="s">
        <v>56</v>
      </c>
      <c r="V6" t="s">
        <v>58</v>
      </c>
      <c r="AA6" t="s">
        <v>59</v>
      </c>
    </row>
    <row r="7" spans="1:30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47</v>
      </c>
      <c r="Q7" t="s">
        <v>62</v>
      </c>
      <c r="R7" t="s">
        <v>48</v>
      </c>
      <c r="S7" t="s">
        <v>49</v>
      </c>
      <c r="T7" t="s">
        <v>63</v>
      </c>
      <c r="U7" t="s">
        <v>47</v>
      </c>
      <c r="V7" t="s">
        <v>62</v>
      </c>
      <c r="W7" t="s">
        <v>48</v>
      </c>
      <c r="X7" t="s">
        <v>49</v>
      </c>
      <c r="Y7" t="s">
        <v>63</v>
      </c>
      <c r="Z7" t="s">
        <v>47</v>
      </c>
      <c r="AA7" t="s">
        <v>62</v>
      </c>
      <c r="AB7" t="s">
        <v>48</v>
      </c>
      <c r="AC7" t="s">
        <v>49</v>
      </c>
      <c r="AD7" t="s">
        <v>63</v>
      </c>
    </row>
    <row r="8" spans="1:30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42</v>
      </c>
      <c r="L8">
        <v>17</v>
      </c>
      <c r="M8">
        <v>0.10109700000000001</v>
      </c>
      <c r="N8">
        <v>2.78115E-3</v>
      </c>
      <c r="O8">
        <v>4</v>
      </c>
      <c r="P8">
        <v>42</v>
      </c>
      <c r="Q8">
        <v>53</v>
      </c>
      <c r="R8">
        <v>0.61462300000000003</v>
      </c>
      <c r="S8">
        <v>0.118793</v>
      </c>
      <c r="T8">
        <v>4</v>
      </c>
      <c r="U8">
        <v>47</v>
      </c>
      <c r="V8">
        <v>63</v>
      </c>
      <c r="W8">
        <v>0.74676100000000001</v>
      </c>
      <c r="X8">
        <v>0.40734999999999999</v>
      </c>
      <c r="Y8">
        <v>4</v>
      </c>
      <c r="Z8">
        <v>44</v>
      </c>
      <c r="AA8">
        <v>63</v>
      </c>
      <c r="AB8">
        <v>0.80199200000000004</v>
      </c>
      <c r="AC8">
        <v>0.9375</v>
      </c>
      <c r="AD8">
        <v>4</v>
      </c>
    </row>
    <row r="9" spans="1:30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63</v>
      </c>
      <c r="L9">
        <v>82</v>
      </c>
      <c r="M9">
        <v>9.7805500000000004E-2</v>
      </c>
      <c r="N9">
        <v>3.5758000000000001E-3</v>
      </c>
      <c r="O9">
        <v>4</v>
      </c>
      <c r="P9">
        <v>64</v>
      </c>
      <c r="Q9">
        <v>147</v>
      </c>
      <c r="R9">
        <v>0.32917800000000003</v>
      </c>
      <c r="S9">
        <v>0.123428</v>
      </c>
      <c r="T9">
        <v>4</v>
      </c>
      <c r="U9">
        <v>64</v>
      </c>
      <c r="V9">
        <v>152</v>
      </c>
      <c r="W9">
        <v>0.37624000000000002</v>
      </c>
      <c r="X9">
        <v>0.410576</v>
      </c>
      <c r="Y9">
        <v>4</v>
      </c>
      <c r="Z9">
        <v>66</v>
      </c>
      <c r="AA9">
        <v>155</v>
      </c>
      <c r="AB9">
        <v>0.392239</v>
      </c>
      <c r="AC9">
        <v>0.866371</v>
      </c>
      <c r="AD9">
        <v>4</v>
      </c>
    </row>
    <row r="10" spans="1:30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48</v>
      </c>
      <c r="L10">
        <v>19</v>
      </c>
      <c r="M10">
        <v>-4.5666000000000001E-4</v>
      </c>
      <c r="N10">
        <v>3.1728699999999999E-3</v>
      </c>
      <c r="O10">
        <v>4</v>
      </c>
      <c r="P10">
        <v>64</v>
      </c>
      <c r="Q10">
        <v>37</v>
      </c>
      <c r="R10">
        <v>-9.2070800000000001E-4</v>
      </c>
      <c r="S10">
        <v>0.168407</v>
      </c>
      <c r="T10">
        <v>4</v>
      </c>
      <c r="U10">
        <v>67</v>
      </c>
      <c r="V10">
        <v>42</v>
      </c>
      <c r="W10">
        <v>-2.3766099999999999E-3</v>
      </c>
      <c r="X10">
        <v>0.56982100000000002</v>
      </c>
      <c r="Y10">
        <v>4</v>
      </c>
      <c r="Z10">
        <v>63</v>
      </c>
      <c r="AA10">
        <v>38</v>
      </c>
      <c r="AB10">
        <v>-2.18966E-3</v>
      </c>
      <c r="AC10">
        <v>1.26108</v>
      </c>
      <c r="AD10">
        <v>4</v>
      </c>
    </row>
    <row r="11" spans="1:30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59</v>
      </c>
      <c r="L11">
        <v>42</v>
      </c>
      <c r="M11">
        <v>1.3283100000000001E-2</v>
      </c>
      <c r="N11">
        <v>2.1381400000000002E-3</v>
      </c>
      <c r="O11">
        <v>4</v>
      </c>
      <c r="P11">
        <v>80</v>
      </c>
      <c r="Q11">
        <v>75</v>
      </c>
      <c r="R11">
        <v>2.9114999999999999E-2</v>
      </c>
      <c r="S11">
        <v>3.5094E-2</v>
      </c>
      <c r="T11">
        <v>4</v>
      </c>
      <c r="U11">
        <v>76</v>
      </c>
      <c r="V11">
        <v>68</v>
      </c>
      <c r="W11">
        <v>3.1461599999999999E-2</v>
      </c>
      <c r="X11">
        <v>0.101327</v>
      </c>
      <c r="Y11">
        <v>4</v>
      </c>
      <c r="Z11">
        <v>75</v>
      </c>
      <c r="AA11">
        <v>70</v>
      </c>
      <c r="AB11">
        <v>3.1435699999999997E-2</v>
      </c>
      <c r="AC11">
        <v>0.20366699999999999</v>
      </c>
      <c r="AD11">
        <v>4</v>
      </c>
    </row>
    <row r="12" spans="1:30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40</v>
      </c>
      <c r="L12">
        <v>31</v>
      </c>
      <c r="M12">
        <v>0.10045999999999999</v>
      </c>
      <c r="N12">
        <v>2.4089799999999998E-3</v>
      </c>
      <c r="O12">
        <v>4</v>
      </c>
      <c r="P12">
        <v>60</v>
      </c>
      <c r="Q12">
        <v>71</v>
      </c>
      <c r="R12">
        <v>0.472719</v>
      </c>
      <c r="S12">
        <v>0.108086</v>
      </c>
      <c r="T12">
        <v>4</v>
      </c>
      <c r="U12">
        <v>54</v>
      </c>
      <c r="V12">
        <v>58</v>
      </c>
      <c r="W12">
        <v>0.56790600000000002</v>
      </c>
      <c r="X12">
        <v>0.35607699999999998</v>
      </c>
      <c r="Y12">
        <v>4</v>
      </c>
      <c r="Z12">
        <v>53</v>
      </c>
      <c r="AA12">
        <v>57</v>
      </c>
      <c r="AB12">
        <v>0.58704599999999996</v>
      </c>
      <c r="AC12">
        <v>0.79608800000000002</v>
      </c>
      <c r="AD12">
        <v>4</v>
      </c>
    </row>
    <row r="13" spans="1:30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73</v>
      </c>
      <c r="L13">
        <v>73</v>
      </c>
      <c r="M13">
        <v>8.2965399999999995E-2</v>
      </c>
      <c r="N13">
        <v>4.9998799999999999E-3</v>
      </c>
      <c r="O13">
        <v>4</v>
      </c>
      <c r="P13">
        <v>66</v>
      </c>
      <c r="Q13">
        <v>102</v>
      </c>
      <c r="R13">
        <v>0.176846</v>
      </c>
      <c r="S13">
        <v>0.108361</v>
      </c>
      <c r="T13">
        <v>4</v>
      </c>
      <c r="U13">
        <v>61</v>
      </c>
      <c r="V13">
        <v>97</v>
      </c>
      <c r="W13">
        <v>0.187365</v>
      </c>
      <c r="X13">
        <v>0.41744999999999999</v>
      </c>
      <c r="Y13">
        <v>4</v>
      </c>
      <c r="Z13">
        <v>62</v>
      </c>
      <c r="AA13">
        <v>96</v>
      </c>
      <c r="AB13">
        <v>0.19198399999999999</v>
      </c>
      <c r="AC13">
        <v>0.64459699999999998</v>
      </c>
      <c r="AD13">
        <v>4</v>
      </c>
    </row>
    <row r="14" spans="1:30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49</v>
      </c>
      <c r="L14">
        <v>21</v>
      </c>
      <c r="M14">
        <v>8.2498299999999997E-2</v>
      </c>
      <c r="N14">
        <v>3.2310500000000001E-3</v>
      </c>
      <c r="O14">
        <v>4</v>
      </c>
      <c r="P14">
        <v>67</v>
      </c>
      <c r="Q14">
        <v>46</v>
      </c>
      <c r="R14">
        <v>0.24377699999999999</v>
      </c>
      <c r="S14">
        <v>0.15236</v>
      </c>
      <c r="T14">
        <v>4</v>
      </c>
      <c r="U14">
        <v>66</v>
      </c>
      <c r="V14">
        <v>40</v>
      </c>
      <c r="W14">
        <v>0.287686</v>
      </c>
      <c r="X14">
        <v>0.54882799999999998</v>
      </c>
      <c r="Y14">
        <v>4</v>
      </c>
      <c r="Z14">
        <v>64</v>
      </c>
      <c r="AA14">
        <v>35</v>
      </c>
      <c r="AB14">
        <v>0.29976399999999997</v>
      </c>
      <c r="AC14">
        <v>1.1551899999999999</v>
      </c>
      <c r="AD14">
        <v>4</v>
      </c>
    </row>
    <row r="15" spans="1:30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53</v>
      </c>
      <c r="L15">
        <v>44</v>
      </c>
      <c r="M15">
        <v>1.0001899999999999E-2</v>
      </c>
      <c r="N15">
        <v>2.4659600000000001E-3</v>
      </c>
      <c r="O15">
        <v>4</v>
      </c>
      <c r="P15">
        <v>57</v>
      </c>
      <c r="Q15">
        <v>43</v>
      </c>
      <c r="R15">
        <v>1.8729300000000001E-2</v>
      </c>
      <c r="S15">
        <v>3.1244000000000001E-2</v>
      </c>
      <c r="T15">
        <v>4</v>
      </c>
      <c r="U15">
        <v>57</v>
      </c>
      <c r="V15">
        <v>43</v>
      </c>
      <c r="W15">
        <v>1.8729300000000001E-2</v>
      </c>
      <c r="X15">
        <v>7.8583E-2</v>
      </c>
      <c r="Y15">
        <v>4</v>
      </c>
      <c r="Z15">
        <v>57</v>
      </c>
      <c r="AA15">
        <v>43</v>
      </c>
      <c r="AB15">
        <v>1.8854200000000002E-2</v>
      </c>
      <c r="AC15">
        <v>0.160362</v>
      </c>
      <c r="AD15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6"/>
  <sheetViews>
    <sheetView showRuler="0" workbookViewId="0">
      <selection activeCell="A25" sqref="A25"/>
    </sheetView>
  </sheetViews>
  <sheetFormatPr baseColWidth="10" defaultRowHeight="15" x14ac:dyDescent="0"/>
  <cols>
    <col min="2" max="2" width="12.33203125" bestFit="1" customWidth="1"/>
  </cols>
  <sheetData>
    <row r="2" spans="1:31">
      <c r="A2" t="s">
        <v>51</v>
      </c>
    </row>
    <row r="3" spans="1:31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1">
      <c r="E6" t="s">
        <v>45</v>
      </c>
      <c r="H6" t="s">
        <v>50</v>
      </c>
      <c r="L6" t="s">
        <v>57</v>
      </c>
      <c r="S6" t="s">
        <v>65</v>
      </c>
      <c r="Z6" t="s">
        <v>64</v>
      </c>
    </row>
    <row r="7" spans="1:31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69</v>
      </c>
      <c r="Q7" t="s">
        <v>70</v>
      </c>
      <c r="R7" t="s">
        <v>47</v>
      </c>
      <c r="S7" t="s">
        <v>62</v>
      </c>
      <c r="T7" t="s">
        <v>48</v>
      </c>
      <c r="U7" t="s">
        <v>49</v>
      </c>
      <c r="V7" t="s">
        <v>63</v>
      </c>
      <c r="W7" t="s">
        <v>68</v>
      </c>
      <c r="X7" t="s">
        <v>70</v>
      </c>
      <c r="Y7" t="s">
        <v>47</v>
      </c>
      <c r="Z7" t="s">
        <v>62</v>
      </c>
      <c r="AA7" t="s">
        <v>48</v>
      </c>
      <c r="AB7" t="s">
        <v>49</v>
      </c>
      <c r="AC7" t="s">
        <v>63</v>
      </c>
      <c r="AD7" t="s">
        <v>67</v>
      </c>
      <c r="AE7" t="s">
        <v>70</v>
      </c>
    </row>
    <row r="8" spans="1:31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60</v>
      </c>
      <c r="L8">
        <v>64</v>
      </c>
      <c r="M8">
        <v>0.75763000000000003</v>
      </c>
      <c r="N8">
        <v>3.1135099999999999E-2</v>
      </c>
      <c r="O8">
        <v>4</v>
      </c>
      <c r="P8">
        <f>M8/H8*100</f>
        <v>89.957694486034896</v>
      </c>
      <c r="Q8">
        <f>I8/N8</f>
        <v>29.323817813336078</v>
      </c>
      <c r="R8">
        <v>49</v>
      </c>
      <c r="S8">
        <v>76</v>
      </c>
      <c r="T8">
        <v>0.824627</v>
      </c>
      <c r="U8">
        <v>0.25547599999999998</v>
      </c>
      <c r="V8">
        <v>4</v>
      </c>
      <c r="W8">
        <f t="shared" ref="W8:W15" si="0">T8/H8*100</f>
        <v>97.912627180728734</v>
      </c>
      <c r="X8">
        <f>I8/U8</f>
        <v>3.5737212106029532</v>
      </c>
      <c r="Y8">
        <v>40</v>
      </c>
      <c r="Z8">
        <v>59</v>
      </c>
      <c r="AA8">
        <v>0.83953800000000001</v>
      </c>
      <c r="AB8">
        <v>0.91206200000000004</v>
      </c>
      <c r="AC8">
        <v>4</v>
      </c>
      <c r="AD8">
        <f t="shared" ref="AD8:AD15" si="1">AA8/H8*100</f>
        <v>99.683094536141354</v>
      </c>
      <c r="AE8">
        <f>I8/AB8</f>
        <v>1.0010284388561304</v>
      </c>
    </row>
    <row r="9" spans="1:31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87</v>
      </c>
      <c r="L9">
        <v>116</v>
      </c>
      <c r="M9">
        <v>0.280053</v>
      </c>
      <c r="N9">
        <v>1.5886999999999998E-2</v>
      </c>
      <c r="O9">
        <v>4</v>
      </c>
      <c r="P9">
        <f>M9/H9*100</f>
        <v>69.624051551825289</v>
      </c>
      <c r="Q9">
        <f>I9/N9</f>
        <v>53.817586706111918</v>
      </c>
      <c r="R9">
        <v>83</v>
      </c>
      <c r="S9">
        <v>158</v>
      </c>
      <c r="T9">
        <v>0.36341600000000002</v>
      </c>
      <c r="U9">
        <v>8.9420100000000002E-2</v>
      </c>
      <c r="V9">
        <v>4</v>
      </c>
      <c r="W9">
        <f t="shared" si="0"/>
        <v>90.348949373004899</v>
      </c>
      <c r="X9">
        <f>I9/U9</f>
        <v>9.561608631616382</v>
      </c>
      <c r="Y9">
        <v>68</v>
      </c>
      <c r="Z9">
        <v>158</v>
      </c>
      <c r="AA9">
        <v>0.39464700000000003</v>
      </c>
      <c r="AB9">
        <v>0.25410100000000002</v>
      </c>
      <c r="AC9">
        <v>4</v>
      </c>
      <c r="AD9">
        <f t="shared" si="1"/>
        <v>98.113296671605738</v>
      </c>
      <c r="AE9">
        <f>I9/AB9</f>
        <v>3.3648037591351465</v>
      </c>
    </row>
    <row r="10" spans="1:31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76</v>
      </c>
      <c r="L10">
        <v>46</v>
      </c>
      <c r="M10">
        <v>-1.8992200000000001E-3</v>
      </c>
      <c r="N10">
        <v>2.4927899999999999E-2</v>
      </c>
      <c r="O10">
        <v>4</v>
      </c>
      <c r="P10">
        <f t="shared" ref="P10:P15" si="2">M10/H10*100</f>
        <v>95.877589758087325</v>
      </c>
      <c r="Q10">
        <f t="shared" ref="Q10:Q15" si="3">I10/N10</f>
        <v>29.364687759498395</v>
      </c>
      <c r="R10">
        <v>65</v>
      </c>
      <c r="S10">
        <v>39</v>
      </c>
      <c r="T10">
        <v>-1.9928599999999999E-3</v>
      </c>
      <c r="U10">
        <v>0.159332</v>
      </c>
      <c r="V10">
        <v>4</v>
      </c>
      <c r="W10">
        <f t="shared" si="0"/>
        <v>100.60478171317797</v>
      </c>
      <c r="X10">
        <f t="shared" ref="X10:X15" si="4">I10/U10</f>
        <v>4.5941807044410412</v>
      </c>
      <c r="Y10">
        <v>61</v>
      </c>
      <c r="Z10">
        <v>35</v>
      </c>
      <c r="AA10">
        <v>-2.2480199999999999E-3</v>
      </c>
      <c r="AB10">
        <v>0.54999600000000004</v>
      </c>
      <c r="AC10">
        <v>4</v>
      </c>
      <c r="AD10">
        <f t="shared" si="1"/>
        <v>113.48592544727596</v>
      </c>
      <c r="AE10">
        <f t="shared" ref="AE10:AE15" si="5">I10/AB10</f>
        <v>1.3309187703183294</v>
      </c>
    </row>
    <row r="11" spans="1:31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74</v>
      </c>
      <c r="L11">
        <v>56</v>
      </c>
      <c r="M11">
        <v>1.9789500000000002E-2</v>
      </c>
      <c r="N11">
        <v>5.0818900000000004E-3</v>
      </c>
      <c r="O11">
        <v>4</v>
      </c>
      <c r="P11">
        <f t="shared" si="2"/>
        <v>65.965000000000003</v>
      </c>
      <c r="Q11">
        <f t="shared" si="3"/>
        <v>70.446231618551352</v>
      </c>
      <c r="R11">
        <v>79</v>
      </c>
      <c r="S11">
        <v>66</v>
      </c>
      <c r="T11">
        <v>2.77805E-2</v>
      </c>
      <c r="U11">
        <v>1.5967100000000001E-2</v>
      </c>
      <c r="V11">
        <v>4</v>
      </c>
      <c r="W11">
        <f t="shared" si="0"/>
        <v>92.601666666666674</v>
      </c>
      <c r="X11">
        <f t="shared" si="4"/>
        <v>22.42110339385361</v>
      </c>
      <c r="Y11">
        <v>79</v>
      </c>
      <c r="Z11">
        <v>72</v>
      </c>
      <c r="AA11">
        <v>3.0200299999999999E-2</v>
      </c>
      <c r="AB11">
        <v>4.1770000000000002E-2</v>
      </c>
      <c r="AC11">
        <v>4</v>
      </c>
      <c r="AD11">
        <f t="shared" si="1"/>
        <v>100.66766666666666</v>
      </c>
      <c r="AE11">
        <f t="shared" si="5"/>
        <v>8.5707445535073017</v>
      </c>
    </row>
    <row r="12" spans="1:31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69</v>
      </c>
      <c r="L12">
        <v>67</v>
      </c>
      <c r="M12">
        <v>0.46099600000000002</v>
      </c>
      <c r="N12">
        <v>1.3454000000000001E-2</v>
      </c>
      <c r="O12">
        <v>4</v>
      </c>
      <c r="P12">
        <f t="shared" si="2"/>
        <v>75.314452821865899</v>
      </c>
      <c r="Q12">
        <f t="shared" si="3"/>
        <v>44.001783856102271</v>
      </c>
      <c r="R12">
        <v>64</v>
      </c>
      <c r="S12">
        <v>73</v>
      </c>
      <c r="T12">
        <v>0.57736399999999999</v>
      </c>
      <c r="U12">
        <v>9.0029999999999999E-2</v>
      </c>
      <c r="V12">
        <v>4</v>
      </c>
      <c r="W12">
        <f t="shared" si="0"/>
        <v>94.325880786479232</v>
      </c>
      <c r="X12">
        <f t="shared" si="4"/>
        <v>6.5755859158058421</v>
      </c>
      <c r="Y12">
        <v>55</v>
      </c>
      <c r="Z12">
        <v>60</v>
      </c>
      <c r="AA12">
        <v>0.60531000000000001</v>
      </c>
      <c r="AB12">
        <v>0.32089499999999999</v>
      </c>
      <c r="AC12">
        <v>4</v>
      </c>
      <c r="AD12">
        <f t="shared" si="1"/>
        <v>98.891511938506298</v>
      </c>
      <c r="AE12">
        <f t="shared" si="5"/>
        <v>1.8448402125305785</v>
      </c>
    </row>
    <row r="13" spans="1:31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92</v>
      </c>
      <c r="L13">
        <v>93</v>
      </c>
      <c r="M13">
        <v>0.109227</v>
      </c>
      <c r="N13">
        <v>6.2849500000000001E-3</v>
      </c>
      <c r="O13">
        <v>4</v>
      </c>
      <c r="P13">
        <f t="shared" si="2"/>
        <v>56.540689398135449</v>
      </c>
      <c r="Q13">
        <f t="shared" si="3"/>
        <v>69.053850865957557</v>
      </c>
      <c r="R13">
        <v>85</v>
      </c>
      <c r="S13">
        <v>102</v>
      </c>
      <c r="T13">
        <v>0.15245600000000001</v>
      </c>
      <c r="U13">
        <v>2.3877900000000001E-2</v>
      </c>
      <c r="V13">
        <v>4</v>
      </c>
      <c r="W13">
        <f t="shared" si="0"/>
        <v>78.917917208035917</v>
      </c>
      <c r="X13">
        <f t="shared" si="4"/>
        <v>18.175802729720786</v>
      </c>
      <c r="Y13">
        <v>77</v>
      </c>
      <c r="Z13">
        <v>106</v>
      </c>
      <c r="AA13">
        <v>0.16934299999999999</v>
      </c>
      <c r="AB13">
        <v>6.83589E-2</v>
      </c>
      <c r="AC13">
        <v>4</v>
      </c>
      <c r="AD13">
        <f t="shared" si="1"/>
        <v>87.65936961326824</v>
      </c>
      <c r="AE13">
        <f t="shared" si="5"/>
        <v>6.3488441153968243</v>
      </c>
    </row>
    <row r="14" spans="1:31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79</v>
      </c>
      <c r="L14">
        <v>59</v>
      </c>
      <c r="M14">
        <v>0.23926600000000001</v>
      </c>
      <c r="N14">
        <v>1.1403099999999999E-2</v>
      </c>
      <c r="O14">
        <v>4</v>
      </c>
      <c r="P14">
        <f t="shared" si="2"/>
        <v>78.75358769781711</v>
      </c>
      <c r="Q14">
        <f t="shared" si="3"/>
        <v>41.392252983837729</v>
      </c>
      <c r="R14">
        <v>74</v>
      </c>
      <c r="S14">
        <v>55</v>
      </c>
      <c r="T14">
        <v>0.292717</v>
      </c>
      <c r="U14">
        <v>6.3992999999999994E-2</v>
      </c>
      <c r="V14">
        <v>4</v>
      </c>
      <c r="W14">
        <f t="shared" si="0"/>
        <v>96.346802011743961</v>
      </c>
      <c r="X14">
        <f t="shared" si="4"/>
        <v>7.3758067288609697</v>
      </c>
      <c r="Y14">
        <v>69</v>
      </c>
      <c r="Z14">
        <v>46</v>
      </c>
      <c r="AA14">
        <v>0.30113499999999999</v>
      </c>
      <c r="AB14">
        <v>0.20505200000000001</v>
      </c>
      <c r="AC14">
        <v>4</v>
      </c>
      <c r="AD14">
        <f t="shared" si="1"/>
        <v>99.117557995628943</v>
      </c>
      <c r="AE14">
        <f t="shared" si="5"/>
        <v>2.3018551391842066</v>
      </c>
    </row>
    <row r="15" spans="1:31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58</v>
      </c>
      <c r="L15">
        <v>46</v>
      </c>
      <c r="M15">
        <v>1.28416E-2</v>
      </c>
      <c r="N15">
        <v>4.5001499999999996E-3</v>
      </c>
      <c r="O15">
        <v>4</v>
      </c>
      <c r="P15">
        <f t="shared" si="2"/>
        <v>68.11002323089815</v>
      </c>
      <c r="Q15">
        <f t="shared" si="3"/>
        <v>72.442029710120778</v>
      </c>
      <c r="R15">
        <v>61</v>
      </c>
      <c r="S15">
        <v>49</v>
      </c>
      <c r="T15">
        <v>1.6754499999999999E-2</v>
      </c>
      <c r="U15">
        <v>1.0696900000000001E-2</v>
      </c>
      <c r="V15">
        <v>4</v>
      </c>
      <c r="W15">
        <f t="shared" si="0"/>
        <v>88.863489302118353</v>
      </c>
      <c r="X15">
        <f t="shared" si="4"/>
        <v>30.47611924950219</v>
      </c>
      <c r="Y15">
        <v>59</v>
      </c>
      <c r="Z15">
        <v>45</v>
      </c>
      <c r="AA15">
        <v>1.7733599999999999E-2</v>
      </c>
      <c r="AB15">
        <v>3.4079999999999999E-2</v>
      </c>
      <c r="AC15">
        <v>4</v>
      </c>
      <c r="AD15">
        <f t="shared" si="1"/>
        <v>94.056496695696438</v>
      </c>
      <c r="AE15">
        <f t="shared" si="5"/>
        <v>9.5657276995305178</v>
      </c>
    </row>
    <row r="16" spans="1:31">
      <c r="P16">
        <f>SUM(P8:P15)/8</f>
        <v>75.017886118083013</v>
      </c>
      <c r="Q16">
        <f>SUM(Q8:Q15)/8</f>
        <v>51.230280164189516</v>
      </c>
      <c r="W16">
        <f>SUM(W8:W15)/8</f>
        <v>92.490264280244475</v>
      </c>
      <c r="X16">
        <f>SUM(X8:X15)/8</f>
        <v>12.844241070550471</v>
      </c>
      <c r="AD16">
        <f>SUM(AD8:AD15)/8</f>
        <v>98.959364945598693</v>
      </c>
      <c r="AE16">
        <f>SUM(AE8:AE15)/8</f>
        <v>4.2910953360573796</v>
      </c>
    </row>
    <row r="19" spans="1:15">
      <c r="C19" t="s">
        <v>78</v>
      </c>
      <c r="F19" t="s">
        <v>83</v>
      </c>
      <c r="J19" t="s">
        <v>84</v>
      </c>
    </row>
    <row r="20" spans="1:15">
      <c r="A20" t="s">
        <v>77</v>
      </c>
      <c r="B20" t="s">
        <v>47</v>
      </c>
      <c r="C20" t="s">
        <v>79</v>
      </c>
      <c r="D20" t="s">
        <v>80</v>
      </c>
      <c r="E20" t="s">
        <v>47</v>
      </c>
      <c r="F20" t="s">
        <v>79</v>
      </c>
      <c r="G20" t="s">
        <v>81</v>
      </c>
      <c r="H20" t="s">
        <v>82</v>
      </c>
      <c r="I20" t="s">
        <v>47</v>
      </c>
      <c r="J20" t="s">
        <v>79</v>
      </c>
      <c r="K20" t="s">
        <v>81</v>
      </c>
      <c r="L20" t="s">
        <v>82</v>
      </c>
    </row>
    <row r="21" spans="1:15">
      <c r="A21" s="3" t="s">
        <v>18</v>
      </c>
      <c r="B21">
        <v>4132</v>
      </c>
      <c r="C21">
        <f>3228+1014+473+230+108+67+22+14+8+7+4+4+1</f>
        <v>5180</v>
      </c>
      <c r="D21">
        <v>68.459999999999994</v>
      </c>
      <c r="E21">
        <v>3081</v>
      </c>
      <c r="F21">
        <v>3937</v>
      </c>
      <c r="G21">
        <v>0.13043299999999999</v>
      </c>
      <c r="H21">
        <v>14.000299999999999</v>
      </c>
      <c r="I21">
        <v>3070</v>
      </c>
      <c r="J21">
        <v>4460</v>
      </c>
      <c r="K21">
        <v>0.91746499999999997</v>
      </c>
      <c r="L21">
        <v>417.15100000000001</v>
      </c>
      <c r="M21">
        <f>D21/G21*0.95</f>
        <v>498.62381452546515</v>
      </c>
      <c r="N21">
        <f>D21/K21*0.95</f>
        <v>70.887717787599527</v>
      </c>
      <c r="O21">
        <f>D21/H21</f>
        <v>4.8898952165310741</v>
      </c>
    </row>
    <row r="22" spans="1:15">
      <c r="A22" s="3" t="s">
        <v>17</v>
      </c>
      <c r="B22" t="s">
        <v>66</v>
      </c>
      <c r="C22" t="s">
        <v>66</v>
      </c>
      <c r="D22" t="s">
        <v>66</v>
      </c>
      <c r="E22">
        <v>3947</v>
      </c>
      <c r="F22">
        <v>4229</v>
      </c>
      <c r="G22">
        <v>9.5930799999999997E-2</v>
      </c>
      <c r="H22">
        <v>7.5047800000000002</v>
      </c>
      <c r="I22">
        <v>2518</v>
      </c>
      <c r="J22">
        <v>3899</v>
      </c>
      <c r="K22">
        <v>0.81851499999999999</v>
      </c>
      <c r="L22">
        <v>353.23599999999999</v>
      </c>
    </row>
    <row r="23" spans="1:15">
      <c r="A23" s="3" t="s">
        <v>19</v>
      </c>
      <c r="B23">
        <v>3675</v>
      </c>
      <c r="C23">
        <f>2951+1096+228+29+4</f>
        <v>4308</v>
      </c>
      <c r="D23">
        <v>9.67</v>
      </c>
      <c r="E23">
        <v>2185</v>
      </c>
      <c r="F23">
        <v>1799</v>
      </c>
      <c r="G23">
        <v>3.9567900000000003E-2</v>
      </c>
      <c r="H23">
        <v>1.1317200000000001</v>
      </c>
      <c r="I23">
        <v>3222</v>
      </c>
      <c r="J23">
        <v>4154</v>
      </c>
      <c r="K23">
        <v>0.300431</v>
      </c>
      <c r="L23">
        <v>95.595799999999997</v>
      </c>
      <c r="M23">
        <f>D23/G23*0.95</f>
        <v>232.17052206460286</v>
      </c>
      <c r="N23">
        <f>D23/K23*0.95</f>
        <v>30.577736651677093</v>
      </c>
      <c r="O23">
        <f>D23/H23</f>
        <v>8.5445163114551299</v>
      </c>
    </row>
    <row r="24" spans="1:15">
      <c r="A24" s="3" t="s">
        <v>16</v>
      </c>
      <c r="B24">
        <v>41</v>
      </c>
      <c r="C24">
        <v>0</v>
      </c>
      <c r="D24">
        <v>312.20999999999998</v>
      </c>
      <c r="E24">
        <v>42</v>
      </c>
      <c r="F24">
        <v>0</v>
      </c>
      <c r="G24">
        <v>1.78826</v>
      </c>
      <c r="H24">
        <v>2.2901500000000001</v>
      </c>
      <c r="I24">
        <v>42</v>
      </c>
      <c r="J24">
        <v>0</v>
      </c>
      <c r="K24">
        <v>13.2875</v>
      </c>
      <c r="L24">
        <v>21.6205</v>
      </c>
      <c r="M24">
        <f>D24/G24*0.95</f>
        <v>165.85927102322927</v>
      </c>
      <c r="N24">
        <f>D24/K24*0.95</f>
        <v>22.321693320790214</v>
      </c>
      <c r="O24">
        <f>D24/H24</f>
        <v>136.3273148047071</v>
      </c>
    </row>
    <row r="25" spans="1:15">
      <c r="A25" s="3" t="s">
        <v>76</v>
      </c>
      <c r="B25">
        <v>29</v>
      </c>
      <c r="C25">
        <v>29</v>
      </c>
      <c r="D25">
        <v>3.42</v>
      </c>
      <c r="E25">
        <v>38</v>
      </c>
      <c r="F25">
        <v>46</v>
      </c>
      <c r="G25">
        <v>2.30503E-3</v>
      </c>
      <c r="H25">
        <v>1.1018E-2</v>
      </c>
      <c r="I25">
        <v>19</v>
      </c>
      <c r="J25">
        <v>27</v>
      </c>
      <c r="K25">
        <v>2.29871E-2</v>
      </c>
      <c r="L25">
        <v>0.25202200000000002</v>
      </c>
      <c r="M25">
        <f>D25/G25*0.95</f>
        <v>1409.5261233042518</v>
      </c>
      <c r="N25">
        <f>D25/K25*0.95</f>
        <v>141.34014294974136</v>
      </c>
      <c r="O25">
        <f>D25/H25</f>
        <v>310.40116173534216</v>
      </c>
    </row>
    <row r="26" spans="1:15">
      <c r="M26">
        <f>(M21+M23+M24+M25)/4</f>
        <v>576.54493272938726</v>
      </c>
      <c r="N26">
        <f>SUM(N21:N25)/4</f>
        <v>66.281822677452055</v>
      </c>
      <c r="O26">
        <f>SUM(O21:O25)/4</f>
        <v>115.04072201700887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data_parallelization</vt:lpstr>
      <vt:lpstr>data_eppstein_strash</vt:lpstr>
      <vt:lpstr>data_eppstein_strash_latex</vt:lpstr>
      <vt:lpstr>data_dimacs</vt:lpstr>
      <vt:lpstr>plots</vt:lpstr>
      <vt:lpstr>plots_goodonly</vt:lpstr>
      <vt:lpstr>data_12</vt:lpstr>
      <vt:lpstr>data_communities_WRONG!</vt:lpstr>
      <vt:lpstr>data_comm_correct</vt:lpstr>
      <vt:lpstr>data_comm_paper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Pattabiraman</dc:creator>
  <cp:lastModifiedBy>Bharath Pattabiraman</cp:lastModifiedBy>
  <cp:lastPrinted>2014-03-05T23:40:26Z</cp:lastPrinted>
  <dcterms:created xsi:type="dcterms:W3CDTF">2014-03-05T19:21:57Z</dcterms:created>
  <dcterms:modified xsi:type="dcterms:W3CDTF">2014-11-02T03:18:35Z</dcterms:modified>
</cp:coreProperties>
</file>