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ownloads\"/>
    </mc:Choice>
  </mc:AlternateContent>
  <xr:revisionPtr revIDLastSave="0" documentId="13_ncr:1_{9CA09E56-9584-43E1-B8FC-619A9FF4CF4D}" xr6:coauthVersionLast="47" xr6:coauthVersionMax="47" xr10:uidLastSave="{00000000-0000-0000-0000-000000000000}"/>
  <bookViews>
    <workbookView xWindow="-120" yWindow="-120" windowWidth="20730" windowHeight="11160" xr2:uid="{3286E882-FCED-48FC-88BE-904DBBE79C6D}"/>
  </bookViews>
  <sheets>
    <sheet name="New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26" i="1" l="1"/>
  <c r="H25" i="1"/>
  <c r="G13" i="1"/>
  <c r="B4" i="1"/>
  <c r="G14" i="1" l="1"/>
  <c r="G16" i="1" s="1"/>
  <c r="G17" i="1" s="1"/>
  <c r="G18" i="1" s="1"/>
  <c r="B7" i="1"/>
  <c r="G19" i="1" l="1"/>
  <c r="G20" i="1" s="1"/>
  <c r="G22" i="1" s="1"/>
  <c r="B8" i="1"/>
  <c r="B9" i="1" l="1"/>
  <c r="B10" i="1" s="1"/>
  <c r="B12" i="1" s="1"/>
</calcChain>
</file>

<file path=xl/sharedStrings.xml><?xml version="1.0" encoding="utf-8"?>
<sst xmlns="http://schemas.openxmlformats.org/spreadsheetml/2006/main" count="32" uniqueCount="27">
  <si>
    <t>Amount</t>
  </si>
  <si>
    <t>Gross salary</t>
  </si>
  <si>
    <t>Standard Deduction</t>
  </si>
  <si>
    <t>Net salary</t>
  </si>
  <si>
    <t>Other sources income</t>
  </si>
  <si>
    <t>NEW</t>
  </si>
  <si>
    <t>Other deductions</t>
  </si>
  <si>
    <t>Name</t>
  </si>
  <si>
    <t>Tax (with Marginel Relife)</t>
  </si>
  <si>
    <t xml:space="preserve">Gross salary </t>
  </si>
  <si>
    <t>Surcharge</t>
  </si>
  <si>
    <t>Basic pay + DA</t>
  </si>
  <si>
    <t>Rental income</t>
  </si>
  <si>
    <t>Cess</t>
  </si>
  <si>
    <t>Other Income (Business + Other)</t>
  </si>
  <si>
    <t>Total Tax</t>
  </si>
  <si>
    <t>TDS/TCS</t>
  </si>
  <si>
    <t>Standard Deduction (Sec 16)</t>
  </si>
  <si>
    <t>Tax payable</t>
  </si>
  <si>
    <t>Emploer Contribution to NPS</t>
  </si>
  <si>
    <t>Total income</t>
  </si>
  <si>
    <t>Taxable income</t>
  </si>
  <si>
    <t>Total Deductions</t>
  </si>
  <si>
    <t>Tax Payable</t>
  </si>
  <si>
    <t>(NPS - by com) Sec 80CCD 1B</t>
  </si>
  <si>
    <t>Salaried</t>
  </si>
  <si>
    <t>Sec 24B(Interest paid on Letout property)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</si>
</sst>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rgb="FFFFFF00"/>
      <name val="Aptos Narrow"/>
      <family val="2"/>
      <scheme val="minor"/>
    </font>
    <font>
      <b/>
      <sz val="18"/>
      <color theme="1"/>
      <name val="Aptos Narrow"/>
      <family val="2"/>
      <scheme val="minor"/>
    </font>
    <font>
      <sz val="16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3" borderId="1" xfId="0" applyFill="1" applyBorder="1"/>
    <xf numFmtId="0" fontId="0" fillId="0" borderId="1" xfId="0" applyBorder="1"/>
    <xf numFmtId="0" fontId="0" fillId="4" borderId="1" xfId="0" applyFill="1" applyBorder="1"/>
    <xf numFmtId="0" fontId="0" fillId="5" borderId="1" xfId="0" applyFill="1" applyBorder="1"/>
    <xf numFmtId="0" fontId="0" fillId="5" borderId="2" xfId="0" applyFill="1" applyBorder="1"/>
    <xf numFmtId="0" fontId="2" fillId="2" borderId="0" xfId="0" applyFont="1" applyFill="1"/>
    <xf numFmtId="0" fontId="0" fillId="6" borderId="1" xfId="0" applyFill="1" applyBorder="1"/>
    <xf numFmtId="0" fontId="3" fillId="6" borderId="1" xfId="0" applyFont="1" applyFill="1" applyBorder="1"/>
    <xf numFmtId="0" fontId="4" fillId="6" borderId="1" xfId="0" applyFont="1" applyFill="1" applyBorder="1"/>
    <xf numFmtId="0" fontId="1" fillId="6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4D2413-6278-4D8F-8591-AAC932BF9E51}">
  <dimension ref="A1:H26"/>
  <sheetViews>
    <sheetView showGridLines="0" tabSelected="1" topLeftCell="E1" workbookViewId="0">
      <selection activeCell="J5" sqref="J5"/>
    </sheetView>
  </sheetViews>
  <sheetFormatPr defaultRowHeight="15" x14ac:dyDescent="0.25"/>
  <cols>
    <col min="1" max="1" width="22.28515625" hidden="1" customWidth="1"/>
    <col min="2" max="2" width="11.28515625" hidden="1" customWidth="1"/>
    <col min="3" max="3" width="10.28515625" hidden="1" customWidth="1"/>
    <col min="4" max="4" width="9.85546875" hidden="1" customWidth="1"/>
    <col min="5" max="5" width="9.85546875" customWidth="1"/>
    <col min="6" max="6" width="38.85546875" bestFit="1" customWidth="1"/>
    <col min="7" max="7" width="16.85546875" customWidth="1"/>
    <col min="8" max="8" width="11.5703125" hidden="1" customWidth="1"/>
  </cols>
  <sheetData>
    <row r="1" spans="1:8" x14ac:dyDescent="0.25">
      <c r="B1" t="s">
        <v>0</v>
      </c>
    </row>
    <row r="2" spans="1:8" x14ac:dyDescent="0.25">
      <c r="A2" t="s">
        <v>1</v>
      </c>
      <c r="B2">
        <v>60000000</v>
      </c>
    </row>
    <row r="3" spans="1:8" ht="18.75" x14ac:dyDescent="0.3">
      <c r="A3" t="s">
        <v>2</v>
      </c>
      <c r="B3">
        <v>75000</v>
      </c>
      <c r="F3" s="6" t="s">
        <v>5</v>
      </c>
    </row>
    <row r="4" spans="1:8" x14ac:dyDescent="0.25">
      <c r="A4" t="s">
        <v>3</v>
      </c>
      <c r="B4">
        <f>B2-B3</f>
        <v>59925000</v>
      </c>
      <c r="F4" s="4" t="s">
        <v>25</v>
      </c>
    </row>
    <row r="5" spans="1:8" ht="18.75" x14ac:dyDescent="0.3">
      <c r="A5" t="s">
        <v>4</v>
      </c>
      <c r="B5">
        <v>0</v>
      </c>
      <c r="H5" s="6"/>
    </row>
    <row r="6" spans="1:8" ht="18.75" customHeight="1" x14ac:dyDescent="0.25">
      <c r="A6" t="s">
        <v>6</v>
      </c>
      <c r="B6">
        <v>0</v>
      </c>
      <c r="F6" s="7" t="s">
        <v>7</v>
      </c>
      <c r="G6" s="7"/>
    </row>
    <row r="7" spans="1:8" ht="21.75" customHeight="1" x14ac:dyDescent="0.25">
      <c r="A7" t="s">
        <v>8</v>
      </c>
      <c r="B7" t="e">
        <f>MIN(IF(#REF!&lt;=1200000,0,MAX(60000+(#REF!-1200000)*15%,120000+(#REF!-1600000)*20%,200000+(#REF!-2000000)*25%,300000+(#REF!-2400000)*30%)),#REF!-1200000)</f>
        <v>#REF!</v>
      </c>
      <c r="F7" s="7" t="s">
        <v>9</v>
      </c>
      <c r="G7" s="3"/>
      <c r="H7" s="2"/>
    </row>
    <row r="8" spans="1:8" x14ac:dyDescent="0.25">
      <c r="A8" t="s">
        <v>10</v>
      </c>
      <c r="B8" t="e">
        <f>IF(#REF!&lt;5000000,0,(IF(#REF!&lt;10000000,(B7*10%),(IF(#REF!&lt;=20000000,(B7*15%),(B7*25%))))))</f>
        <v>#REF!</v>
      </c>
      <c r="F8" s="7" t="s">
        <v>11</v>
      </c>
      <c r="G8" s="3"/>
      <c r="H8" s="2"/>
    </row>
    <row r="9" spans="1:8" ht="17.25" customHeight="1" x14ac:dyDescent="0.25">
      <c r="A9" t="s">
        <v>13</v>
      </c>
      <c r="B9" t="e">
        <f>(B7+B8)*4%</f>
        <v>#REF!</v>
      </c>
      <c r="F9" s="7" t="s">
        <v>14</v>
      </c>
      <c r="G9" s="3"/>
      <c r="H9" s="2"/>
    </row>
    <row r="10" spans="1:8" ht="15.75" customHeight="1" x14ac:dyDescent="0.25">
      <c r="A10" t="s">
        <v>15</v>
      </c>
      <c r="B10" t="e">
        <f>B7+B8+B9</f>
        <v>#REF!</v>
      </c>
      <c r="F10" s="7" t="s">
        <v>12</v>
      </c>
      <c r="G10" s="3"/>
      <c r="H10" s="2"/>
    </row>
    <row r="11" spans="1:8" hidden="1" x14ac:dyDescent="0.25">
      <c r="A11" t="s">
        <v>16</v>
      </c>
      <c r="B11">
        <v>0</v>
      </c>
      <c r="F11" s="7" t="s">
        <v>17</v>
      </c>
      <c r="G11" s="4">
        <v>75000</v>
      </c>
      <c r="H11" s="2"/>
    </row>
    <row r="12" spans="1:8" ht="16.5" customHeight="1" x14ac:dyDescent="0.25">
      <c r="A12" t="s">
        <v>18</v>
      </c>
      <c r="B12" t="e">
        <f>B10-B11</f>
        <v>#REF!</v>
      </c>
      <c r="F12" s="7" t="s">
        <v>19</v>
      </c>
      <c r="G12" s="3"/>
    </row>
    <row r="13" spans="1:8" hidden="1" x14ac:dyDescent="0.25">
      <c r="F13" s="7" t="s">
        <v>20</v>
      </c>
      <c r="G13" s="1">
        <f>G7+G9+G10</f>
        <v>0</v>
      </c>
      <c r="H13" s="2"/>
    </row>
    <row r="14" spans="1:8" hidden="1" x14ac:dyDescent="0.25">
      <c r="F14" s="7" t="s">
        <v>22</v>
      </c>
      <c r="G14" s="1">
        <f>G11+H25+H26</f>
        <v>75000</v>
      </c>
      <c r="H14" s="2"/>
    </row>
    <row r="15" spans="1:8" hidden="1" x14ac:dyDescent="0.25">
      <c r="F15" s="7"/>
      <c r="G15" s="1"/>
      <c r="H15" s="2"/>
    </row>
    <row r="16" spans="1:8" hidden="1" x14ac:dyDescent="0.25">
      <c r="F16" s="7" t="s">
        <v>21</v>
      </c>
      <c r="G16" s="1">
        <f>G13-G14</f>
        <v>-75000</v>
      </c>
      <c r="H16" s="2"/>
    </row>
    <row r="17" spans="6:8" hidden="1" x14ac:dyDescent="0.25">
      <c r="F17" s="7" t="s">
        <v>8</v>
      </c>
      <c r="G17" s="1">
        <f>MIN(IF(G16&lt;=1200000,0,MAX(60000+(G16-1200000)*15%,120000+(G16-1600000)*20%,200000+(G16-2000000)*25%,300000+(G16-2400000)*30%)),G16-1200000)</f>
        <v>-1275000</v>
      </c>
      <c r="H17" s="2"/>
    </row>
    <row r="18" spans="6:8" hidden="1" x14ac:dyDescent="0.25">
      <c r="F18" s="7" t="s">
        <v>10</v>
      </c>
      <c r="G18" s="1">
        <f>IF(G16&lt;5000000,0,(IF(G16&lt;10000000,(G17*10%),(IF(G16&lt;=20000000,(G17*15%),(G17*25%))))))</f>
        <v>0</v>
      </c>
      <c r="H18" s="2"/>
    </row>
    <row r="19" spans="6:8" hidden="1" x14ac:dyDescent="0.25">
      <c r="F19" s="7" t="s">
        <v>13</v>
      </c>
      <c r="G19" s="1">
        <f>(G17+G18)*4%</f>
        <v>-51000</v>
      </c>
      <c r="H19" s="2"/>
    </row>
    <row r="20" spans="6:8" ht="4.5" hidden="1" x14ac:dyDescent="0.25">
      <c r="F20" s="7" t="s">
        <v>15</v>
      </c>
      <c r="G20" s="1">
        <f>G19+G18+G17</f>
        <v>-1326000</v>
      </c>
      <c r="H20" s="2"/>
    </row>
    <row r="21" spans="6:8" ht="18.75" customHeight="1" x14ac:dyDescent="0.25">
      <c r="F21" s="7" t="s">
        <v>16</v>
      </c>
      <c r="G21" s="3"/>
      <c r="H21" s="2"/>
    </row>
    <row r="22" spans="6:8" ht="24" x14ac:dyDescent="0.4">
      <c r="F22" s="8" t="s">
        <v>23</v>
      </c>
      <c r="G22" s="9">
        <f>G20-G21</f>
        <v>-1326000</v>
      </c>
      <c r="H22" s="2"/>
    </row>
    <row r="24" spans="6:8" hidden="1" x14ac:dyDescent="0.25"/>
    <row r="25" spans="6:8" x14ac:dyDescent="0.25">
      <c r="F25" s="10" t="s">
        <v>26</v>
      </c>
      <c r="G25" s="3"/>
      <c r="H25" s="4">
        <f>IF((G10*70%)-MIN(G25,200000)&lt;0,0,G10*70%-MIN(G25,200000))</f>
        <v>0</v>
      </c>
    </row>
    <row r="26" spans="6:8" x14ac:dyDescent="0.25">
      <c r="F26" s="10" t="s">
        <v>24</v>
      </c>
      <c r="G26" s="3"/>
      <c r="H26" s="5">
        <f>MIN(14%*G8,G12)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Chandrakanth Vellanki [MAHE-BC]</dc:creator>
  <cp:lastModifiedBy>Chandrakanth Vellanki [MAHE-BC]</cp:lastModifiedBy>
  <dcterms:created xsi:type="dcterms:W3CDTF">2025-02-21T06:06:54Z</dcterms:created>
  <dcterms:modified xsi:type="dcterms:W3CDTF">2025-02-21T06:35:30Z</dcterms:modified>
</cp:coreProperties>
</file>