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s 1" sheetId="3" r:id="rId6"/>
    <sheet state="visible" name="sales costs small" sheetId="4" r:id="rId7"/>
    <sheet state="visible" name="sales costs med" sheetId="5" r:id="rId8"/>
    <sheet state="visible" name="sales costs large" sheetId="6" r:id="rId9"/>
    <sheet state="visible" name="sales costs supreme" sheetId="7" r:id="rId10"/>
    <sheet state="visible" name="sales cost cons" sheetId="8" r:id="rId11"/>
    <sheet state="visible" name="purchases" sheetId="9" r:id="rId12"/>
    <sheet state="visible" name="Cash Details" sheetId="10" r:id="rId13"/>
    <sheet state="visible" name="balances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4">
      <text>
        <t xml:space="preserve">You have calculated the incorrect Profit amount from Month 4. Kindly check your calculations and do the needful changes.
	-Prajakta</t>
      </text>
    </comment>
  </commentList>
</comments>
</file>

<file path=xl/sharedStrings.xml><?xml version="1.0" encoding="utf-8"?>
<sst xmlns="http://schemas.openxmlformats.org/spreadsheetml/2006/main" count="447" uniqueCount="101">
  <si>
    <t>Description</t>
  </si>
  <si>
    <t>A company runs a chain of small, medium, large and supreme (extra large) Coffee House outlets.</t>
  </si>
  <si>
    <t>It sells 5 products - dosa, idli, vada, upma and coffee. The selling price of dosa is Rs 80, idli is Rs 50, vada is Rs 45, upma is Rs 40 and coffee is Rs 25.</t>
  </si>
  <si>
    <t>The cost of dosa is 20%, idli is 21%, vada is 20%, upma is 18% and coffee is 40%. The cost of packaging is Rs 8 for dosa, Rs 6 for idli, Rs 7 for vada, Rs 6 for upma and 0 for coffee.</t>
  </si>
  <si>
    <t>It estimates that a small outlet will receive 3500 orders per month. An average order will comprise 0.85 dosa, 0.3 idli, 0.5 vada, 0.4 upma and 0.8 coffee.</t>
  </si>
  <si>
    <t>Each small outlet has 1 customer service representative, 1 chef, 1 manager and 1 housekeeper. The monthly salary of a customer service representative is Rs 10000, chef is Rs 18000, manager is Rs 25000 and housekeeper is Rs 6000.</t>
  </si>
  <si>
    <t>The small outlet has a monthly rental cost of Rs 30000 and electricity cost of Rs 12000.</t>
  </si>
  <si>
    <t>Initially, the compay has 0 outlets. The company estimates that it will open 2 new outlets every month, with the first small outlet opening in month 1.</t>
  </si>
  <si>
    <t>It estimates that a medium outlet will receive 4000 orders per month. An average order will comprise 1.0 dosa, 0.5 idli, 0.7 vada, 0.5 upma and 0.9 coffee.</t>
  </si>
  <si>
    <t>Each medium outlet has 2 customer service representatives, 2 chefs, 1 manager and 2 housekeepers. The monthly salary of each employee is the same as that of small outlet.</t>
  </si>
  <si>
    <t>The medium outlet has a monthly rental cost of Rs 45000 and electricity cost of Rs 20000.</t>
  </si>
  <si>
    <t>Initially, the compay has 0 outlets. The company estimates that it will open 1 new outlet every month, with the first medium outlet opening in month 1.</t>
  </si>
  <si>
    <t>It estimates that a large outlet will receive 5000 orders per month. An average order will comprise 1.2 dosa, 0.7 idli, 0.9 vada, 0.6 upma and 1.0 coffee.</t>
  </si>
  <si>
    <t>Each large outlet has 3 customer service representatives, 3 chefs, 2 managers and 4 housekeepers. The monthly salary of each employee is the same as that of small and medium outlets.</t>
  </si>
  <si>
    <t>The large outlet has a monthly rental cost of Rs 75000 and electricity cost of Rs 35000.</t>
  </si>
  <si>
    <t>Initially, the compay has 0 outlets. The company estimates that it will open 1 new outlet every 2 months, with the first large outlet opening in month 2.</t>
  </si>
  <si>
    <t>It estimates that a supreme outlet will receive 6500 orders per month. An average order will comprise 1.5 dosa, 1.0 idli, 1.2 vada, 0.9 upma and 1.4 coffee.</t>
  </si>
  <si>
    <t>Each supreme outlet has 5 customer service representatives, 4 chefs, 3 managers and 5 housekeepers. The monthly salary of each employee is the same as that of small and medium outlets.</t>
  </si>
  <si>
    <t>The supreme outlet has a monthly rental cost of Rs 100000 and electricity cost of Rs 60000.</t>
  </si>
  <si>
    <t>Initially, the compay has 0 outlets. The company estimates that it will open 1 new outlet every 3 months, with the first supreme outlet opening in month 3.</t>
  </si>
  <si>
    <t>All the outlets deliver all their orders. It costs the outlets Rs 65 to deliver an order.</t>
  </si>
  <si>
    <t>Make a model for the company for 15 months.</t>
  </si>
  <si>
    <t>selling price</t>
  </si>
  <si>
    <t>cost price</t>
  </si>
  <si>
    <t>packaging cost</t>
  </si>
  <si>
    <t>dosa</t>
  </si>
  <si>
    <t>idli</t>
  </si>
  <si>
    <t>vada</t>
  </si>
  <si>
    <t>upma</t>
  </si>
  <si>
    <t>coffee</t>
  </si>
  <si>
    <t>small</t>
  </si>
  <si>
    <t>medium</t>
  </si>
  <si>
    <t>large</t>
  </si>
  <si>
    <t>supreme</t>
  </si>
  <si>
    <t>no of order per month</t>
  </si>
  <si>
    <t>order mix</t>
  </si>
  <si>
    <t>staff</t>
  </si>
  <si>
    <t>cust ser rep</t>
  </si>
  <si>
    <t>chef</t>
  </si>
  <si>
    <t>manager</t>
  </si>
  <si>
    <t>house keper</t>
  </si>
  <si>
    <t>salaries</t>
  </si>
  <si>
    <t>del cost per order</t>
  </si>
  <si>
    <t>other costs</t>
  </si>
  <si>
    <t>rent</t>
  </si>
  <si>
    <t>elec</t>
  </si>
  <si>
    <t>outlet plan</t>
  </si>
  <si>
    <t>initial</t>
  </si>
  <si>
    <t>new outlet every month</t>
  </si>
  <si>
    <t>every 2 months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</si>
  <si>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</si>
  <si>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</si>
  <si>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</si>
  <si>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</si>
  <si>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</si>
  <si>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</si>
  <si>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</si>
  <si>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</si>
  <si>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</si>
  <si>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</si>
  <si>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</si>
  <si>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</si>
  <si>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</si>
  <si>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</si>
  <si>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</si>
  <si>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</si>
  <si>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no of outlet</t>
  </si>
  <si>
    <t>no of order</t>
  </si>
  <si>
    <t>qty in units</t>
  </si>
  <si>
    <t>sales in rs</t>
  </si>
  <si>
    <t>total sales</t>
  </si>
  <si>
    <t>cost of goods sold in rs</t>
  </si>
  <si>
    <t>total cost of goods sold</t>
  </si>
  <si>
    <t>cost of packaging</t>
  </si>
  <si>
    <t>total cost of packaging</t>
  </si>
  <si>
    <t>salary cost</t>
  </si>
  <si>
    <t>hk</t>
  </si>
  <si>
    <t>Total sal cost</t>
  </si>
  <si>
    <t>del cost</t>
  </si>
  <si>
    <t>total cost</t>
  </si>
  <si>
    <t>profit</t>
  </si>
  <si>
    <t>purchases in rs</t>
  </si>
  <si>
    <t>total purchases</t>
  </si>
  <si>
    <t>cash inflow</t>
  </si>
  <si>
    <t>cash collected from sales</t>
  </si>
  <si>
    <t>cash outflow</t>
  </si>
  <si>
    <t>cash paid for purchases</t>
  </si>
  <si>
    <t>cash paid for other costs</t>
  </si>
  <si>
    <t>net cash for month</t>
  </si>
  <si>
    <t>cash in hand</t>
  </si>
  <si>
    <t>opening cash</t>
  </si>
  <si>
    <t>closing cash</t>
  </si>
  <si>
    <t>Assets</t>
  </si>
  <si>
    <t>Total assets TA</t>
  </si>
  <si>
    <t>liabilities</t>
  </si>
  <si>
    <t>total liabilities TL</t>
  </si>
  <si>
    <t>difference 1 (TA-TL)</t>
  </si>
  <si>
    <t>opening profit</t>
  </si>
  <si>
    <t>profit for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</si>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</sst>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3" fontId="2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12</v>
      </c>
      <c r="B16" s="2"/>
      <c r="C16" s="2"/>
      <c r="D16" s="2"/>
      <c r="E16" s="2"/>
      <c r="F16" s="2"/>
      <c r="G16" s="2"/>
      <c r="H16" s="2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13</v>
      </c>
      <c r="B17" s="2"/>
      <c r="C17" s="2"/>
      <c r="D17" s="2"/>
      <c r="E17" s="2"/>
      <c r="F17" s="2"/>
      <c r="G17" s="2"/>
      <c r="H17" s="2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16</v>
      </c>
      <c r="B21" s="2"/>
      <c r="C21" s="8"/>
      <c r="D21" s="2"/>
      <c r="E21" s="2"/>
      <c r="F21" s="2"/>
      <c r="G21" s="2"/>
      <c r="H21" s="2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17</v>
      </c>
      <c r="B22" s="2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18</v>
      </c>
      <c r="B23" s="2"/>
      <c r="C23" s="8"/>
      <c r="D23" s="2"/>
      <c r="E23" s="2"/>
      <c r="F23" s="6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20</v>
      </c>
      <c r="B26" s="2"/>
      <c r="C26" s="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21</v>
      </c>
      <c r="B27" s="2"/>
      <c r="C27" s="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7"/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6" t="s">
        <v>83</v>
      </c>
    </row>
    <row r="3">
      <c r="A3" s="2" t="s">
        <v>84</v>
      </c>
      <c r="B3" s="14">
        <f>'sales cost cons'!B20</f>
        <v>1706500</v>
      </c>
      <c r="C3" s="14">
        <f>'sales cost cons'!C20</f>
        <v>4515500</v>
      </c>
      <c r="D3" s="14">
        <f>'sales cost cons'!D20</f>
        <v>8139500</v>
      </c>
      <c r="E3" s="14">
        <f>'sales cost cons'!E20</f>
        <v>10948500</v>
      </c>
      <c r="F3" s="14">
        <f>'sales cost cons'!F20</f>
        <v>12655000</v>
      </c>
      <c r="G3" s="14">
        <f>'sales cost cons'!G20</f>
        <v>17381500</v>
      </c>
      <c r="H3" s="14">
        <f>'sales cost cons'!H20</f>
        <v>19088000</v>
      </c>
      <c r="I3" s="14">
        <f>'sales cost cons'!I20</f>
        <v>21897000</v>
      </c>
      <c r="J3" s="14">
        <f>'sales cost cons'!J20</f>
        <v>25521000</v>
      </c>
      <c r="K3" s="14">
        <f>'sales cost cons'!K20</f>
        <v>28330000</v>
      </c>
      <c r="L3" s="14">
        <f>'sales cost cons'!L20</f>
        <v>30036500</v>
      </c>
      <c r="M3" s="14">
        <f>'sales cost cons'!M20</f>
        <v>34763000</v>
      </c>
      <c r="N3" s="14">
        <f>'sales cost cons'!N20</f>
        <v>36469500</v>
      </c>
      <c r="O3" s="14">
        <f>'sales cost cons'!O20</f>
        <v>39278500</v>
      </c>
      <c r="P3" s="14">
        <f>'sales cost cons'!P20</f>
        <v>42902500</v>
      </c>
    </row>
    <row r="4">
      <c r="A4" s="2"/>
    </row>
    <row r="5">
      <c r="A5" s="16" t="s">
        <v>85</v>
      </c>
    </row>
    <row r="6">
      <c r="A6" s="2" t="s">
        <v>86</v>
      </c>
      <c r="B6" s="14">
        <f>purchases!B9</f>
        <v>385510</v>
      </c>
      <c r="C6" s="14">
        <f>purchases!C9</f>
        <v>1015870</v>
      </c>
      <c r="D6" s="14">
        <f>purchases!D9</f>
        <v>1828950</v>
      </c>
      <c r="E6" s="14">
        <f>purchases!E9</f>
        <v>2459310</v>
      </c>
      <c r="F6" s="14">
        <f>purchases!F9</f>
        <v>2844820</v>
      </c>
      <c r="G6" s="14">
        <f>purchases!G9</f>
        <v>3902750</v>
      </c>
      <c r="H6" s="14">
        <f>purchases!H9</f>
        <v>4288260</v>
      </c>
      <c r="I6" s="14">
        <f>purchases!I9</f>
        <v>4918620</v>
      </c>
      <c r="J6" s="14">
        <f>purchases!J9</f>
        <v>5731700</v>
      </c>
      <c r="K6" s="14">
        <f>purchases!K9</f>
        <v>6362060</v>
      </c>
      <c r="L6" s="14">
        <f>purchases!L9</f>
        <v>6747570</v>
      </c>
      <c r="M6" s="14">
        <f>purchases!M9</f>
        <v>7805500</v>
      </c>
      <c r="N6" s="14">
        <f>purchases!N9</f>
        <v>8191010</v>
      </c>
      <c r="O6" s="14">
        <f>purchases!O9</f>
        <v>8821370</v>
      </c>
      <c r="P6" s="14">
        <f>purchases!P9</f>
        <v>9634450</v>
      </c>
    </row>
    <row r="7">
      <c r="A7" s="2" t="s">
        <v>87</v>
      </c>
      <c r="B7" s="14">
        <f>'sales cost cons'!B37+'sales cost cons'!B46+'sales cost cons'!B48+'sales cost cons'!B51+'sales cost cons'!B52</f>
        <v>1252100</v>
      </c>
      <c r="C7" s="14">
        <f>'sales cost cons'!C37+'sales cost cons'!C46+'sales cost cons'!C48+'sales cost cons'!C51+'sales cost cons'!C52</f>
        <v>3215700</v>
      </c>
      <c r="D7" s="14">
        <f>'sales cost cons'!D37+'sales cost cons'!D46+'sales cost cons'!D48+'sales cost cons'!D51+'sales cost cons'!D52</f>
        <v>4901500</v>
      </c>
      <c r="E7" s="14">
        <f>'sales cost cons'!E37+'sales cost cons'!E46+'sales cost cons'!E48+'sales cost cons'!E51+'sales cost cons'!E52</f>
        <v>6865100</v>
      </c>
      <c r="F7" s="14">
        <f>'sales cost cons'!F37+'sales cost cons'!F46+'sales cost cons'!F48+'sales cost cons'!F51+'sales cost cons'!F52</f>
        <v>8117200</v>
      </c>
      <c r="G7" s="14">
        <f>'sales cost cons'!G37+'sales cost cons'!G46+'sales cost cons'!G48+'sales cost cons'!G51+'sales cost cons'!G52</f>
        <v>10514500</v>
      </c>
      <c r="H7" s="14">
        <f>'sales cost cons'!H37+'sales cost cons'!H46+'sales cost cons'!H48+'sales cost cons'!H51+'sales cost cons'!H52</f>
        <v>11766600</v>
      </c>
      <c r="I7" s="14">
        <f>'sales cost cons'!I37+'sales cost cons'!I46+'sales cost cons'!I48+'sales cost cons'!I51+'sales cost cons'!I52</f>
        <v>13730200</v>
      </c>
      <c r="J7" s="14">
        <f>'sales cost cons'!J37+'sales cost cons'!J46+'sales cost cons'!J48+'sales cost cons'!J51+'sales cost cons'!J52</f>
        <v>15416000</v>
      </c>
      <c r="K7" s="14">
        <f>'sales cost cons'!K37+'sales cost cons'!K46+'sales cost cons'!K48+'sales cost cons'!K51+'sales cost cons'!K52</f>
        <v>17379600</v>
      </c>
      <c r="L7" s="14">
        <f>'sales cost cons'!L37+'sales cost cons'!L46+'sales cost cons'!L48+'sales cost cons'!L51+'sales cost cons'!L52</f>
        <v>18631700</v>
      </c>
      <c r="M7" s="14">
        <f>'sales cost cons'!M37+'sales cost cons'!M46+'sales cost cons'!M48+'sales cost cons'!M51+'sales cost cons'!M52</f>
        <v>21029000</v>
      </c>
      <c r="N7" s="14">
        <f>'sales cost cons'!N37+'sales cost cons'!N46+'sales cost cons'!N48+'sales cost cons'!N51+'sales cost cons'!N52</f>
        <v>22281100</v>
      </c>
      <c r="O7" s="14">
        <f>'sales cost cons'!O37+'sales cost cons'!O46+'sales cost cons'!O48+'sales cost cons'!O51+'sales cost cons'!O52</f>
        <v>24244700</v>
      </c>
      <c r="P7" s="14">
        <f>'sales cost cons'!P37+'sales cost cons'!P46+'sales cost cons'!P48+'sales cost cons'!P51+'sales cost cons'!P52</f>
        <v>25930500</v>
      </c>
    </row>
    <row r="8">
      <c r="A8" s="2"/>
    </row>
    <row r="9">
      <c r="A9" s="16" t="s">
        <v>88</v>
      </c>
      <c r="B9" s="14">
        <f t="shared" ref="B9:P9" si="1">B3-B6-B7</f>
        <v>68890</v>
      </c>
      <c r="C9" s="14">
        <f t="shared" si="1"/>
        <v>283930</v>
      </c>
      <c r="D9" s="14">
        <f t="shared" si="1"/>
        <v>1409050</v>
      </c>
      <c r="E9" s="14">
        <f t="shared" si="1"/>
        <v>1624090</v>
      </c>
      <c r="F9" s="14">
        <f t="shared" si="1"/>
        <v>1692980</v>
      </c>
      <c r="G9" s="14">
        <f t="shared" si="1"/>
        <v>2964250</v>
      </c>
      <c r="H9" s="14">
        <f t="shared" si="1"/>
        <v>3033140</v>
      </c>
      <c r="I9" s="14">
        <f t="shared" si="1"/>
        <v>3248180</v>
      </c>
      <c r="J9" s="14">
        <f t="shared" si="1"/>
        <v>4373300</v>
      </c>
      <c r="K9" s="14">
        <f t="shared" si="1"/>
        <v>4588340</v>
      </c>
      <c r="L9" s="14">
        <f t="shared" si="1"/>
        <v>4657230</v>
      </c>
      <c r="M9" s="14">
        <f t="shared" si="1"/>
        <v>5928500</v>
      </c>
      <c r="N9" s="14">
        <f t="shared" si="1"/>
        <v>5997390</v>
      </c>
      <c r="O9" s="14">
        <f t="shared" si="1"/>
        <v>6212430</v>
      </c>
      <c r="P9" s="14">
        <f t="shared" si="1"/>
        <v>7337550</v>
      </c>
    </row>
    <row r="10">
      <c r="A10" s="2"/>
    </row>
    <row r="11">
      <c r="A11" s="16" t="s">
        <v>89</v>
      </c>
    </row>
    <row r="12">
      <c r="A12" s="2" t="s">
        <v>90</v>
      </c>
      <c r="B12" s="10">
        <v>0.0</v>
      </c>
      <c r="C12" s="14">
        <f t="shared" ref="C12:P12" si="2">B14</f>
        <v>68890</v>
      </c>
      <c r="D12" s="14">
        <f t="shared" si="2"/>
        <v>352820</v>
      </c>
      <c r="E12" s="14">
        <f t="shared" si="2"/>
        <v>1761870</v>
      </c>
      <c r="F12" s="14">
        <f t="shared" si="2"/>
        <v>3385960</v>
      </c>
      <c r="G12" s="14">
        <f t="shared" si="2"/>
        <v>5078940</v>
      </c>
      <c r="H12" s="14">
        <f t="shared" si="2"/>
        <v>8043190</v>
      </c>
      <c r="I12" s="14">
        <f t="shared" si="2"/>
        <v>11076330</v>
      </c>
      <c r="J12" s="14">
        <f t="shared" si="2"/>
        <v>14324510</v>
      </c>
      <c r="K12" s="14">
        <f t="shared" si="2"/>
        <v>18697810</v>
      </c>
      <c r="L12" s="14">
        <f t="shared" si="2"/>
        <v>23286150</v>
      </c>
      <c r="M12" s="14">
        <f t="shared" si="2"/>
        <v>27943380</v>
      </c>
      <c r="N12" s="14">
        <f t="shared" si="2"/>
        <v>33871880</v>
      </c>
      <c r="O12" s="14">
        <f t="shared" si="2"/>
        <v>39869270</v>
      </c>
      <c r="P12" s="14">
        <f t="shared" si="2"/>
        <v>46081700</v>
      </c>
    </row>
    <row r="13">
      <c r="A13" s="2" t="s">
        <v>88</v>
      </c>
      <c r="B13" s="14">
        <f t="shared" ref="B13:P13" si="3">B9</f>
        <v>68890</v>
      </c>
      <c r="C13" s="14">
        <f t="shared" si="3"/>
        <v>283930</v>
      </c>
      <c r="D13" s="14">
        <f t="shared" si="3"/>
        <v>1409050</v>
      </c>
      <c r="E13" s="14">
        <f t="shared" si="3"/>
        <v>1624090</v>
      </c>
      <c r="F13" s="14">
        <f t="shared" si="3"/>
        <v>1692980</v>
      </c>
      <c r="G13" s="14">
        <f t="shared" si="3"/>
        <v>2964250</v>
      </c>
      <c r="H13" s="14">
        <f t="shared" si="3"/>
        <v>3033140</v>
      </c>
      <c r="I13" s="14">
        <f t="shared" si="3"/>
        <v>3248180</v>
      </c>
      <c r="J13" s="14">
        <f t="shared" si="3"/>
        <v>4373300</v>
      </c>
      <c r="K13" s="14">
        <f t="shared" si="3"/>
        <v>4588340</v>
      </c>
      <c r="L13" s="14">
        <f t="shared" si="3"/>
        <v>4657230</v>
      </c>
      <c r="M13" s="14">
        <f t="shared" si="3"/>
        <v>5928500</v>
      </c>
      <c r="N13" s="14">
        <f t="shared" si="3"/>
        <v>5997390</v>
      </c>
      <c r="O13" s="14">
        <f t="shared" si="3"/>
        <v>6212430</v>
      </c>
      <c r="P13" s="14">
        <f t="shared" si="3"/>
        <v>7337550</v>
      </c>
    </row>
    <row r="14">
      <c r="A14" s="2" t="s">
        <v>91</v>
      </c>
      <c r="B14" s="14">
        <f t="shared" ref="B14:P14" si="4">B12+B13</f>
        <v>68890</v>
      </c>
      <c r="C14" s="14">
        <f t="shared" si="4"/>
        <v>352820</v>
      </c>
      <c r="D14" s="14">
        <f t="shared" si="4"/>
        <v>1761870</v>
      </c>
      <c r="E14" s="14">
        <f t="shared" si="4"/>
        <v>3385960</v>
      </c>
      <c r="F14" s="14">
        <f t="shared" si="4"/>
        <v>5078940</v>
      </c>
      <c r="G14" s="14">
        <f t="shared" si="4"/>
        <v>8043190</v>
      </c>
      <c r="H14" s="14">
        <f t="shared" si="4"/>
        <v>11076330</v>
      </c>
      <c r="I14" s="14">
        <f t="shared" si="4"/>
        <v>14324510</v>
      </c>
      <c r="J14" s="14">
        <f t="shared" si="4"/>
        <v>18697810</v>
      </c>
      <c r="K14" s="14">
        <f t="shared" si="4"/>
        <v>23286150</v>
      </c>
      <c r="L14" s="14">
        <f t="shared" si="4"/>
        <v>27943380</v>
      </c>
      <c r="M14" s="14">
        <f t="shared" si="4"/>
        <v>33871880</v>
      </c>
      <c r="N14" s="14">
        <f t="shared" si="4"/>
        <v>39869270</v>
      </c>
      <c r="O14" s="14">
        <f t="shared" si="4"/>
        <v>46081700</v>
      </c>
      <c r="P14" s="14">
        <f t="shared" si="4"/>
        <v>53419250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2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6" t="s">
        <v>92</v>
      </c>
    </row>
    <row r="3">
      <c r="A3" s="2" t="s">
        <v>89</v>
      </c>
      <c r="B3" s="14">
        <f>'Cash Details'!B14</f>
        <v>68890</v>
      </c>
      <c r="C3" s="14">
        <f>'Cash Details'!C14</f>
        <v>352820</v>
      </c>
      <c r="D3" s="14">
        <f>'Cash Details'!D14</f>
        <v>1761870</v>
      </c>
      <c r="E3" s="14">
        <f>'Cash Details'!E14</f>
        <v>3385960</v>
      </c>
      <c r="F3" s="14">
        <f>'Cash Details'!F14</f>
        <v>5078940</v>
      </c>
      <c r="G3" s="14">
        <f>'Cash Details'!G14</f>
        <v>8043190</v>
      </c>
      <c r="H3" s="14">
        <f>'Cash Details'!H14</f>
        <v>11076330</v>
      </c>
      <c r="I3" s="14">
        <f>'Cash Details'!I14</f>
        <v>14324510</v>
      </c>
      <c r="J3" s="14">
        <f>'Cash Details'!J14</f>
        <v>18697810</v>
      </c>
      <c r="K3" s="14">
        <f>'Cash Details'!K14</f>
        <v>23286150</v>
      </c>
      <c r="L3" s="14">
        <f>'Cash Details'!L14</f>
        <v>27943380</v>
      </c>
      <c r="M3" s="14">
        <f>'Cash Details'!M14</f>
        <v>33871880</v>
      </c>
      <c r="N3" s="14">
        <f>'Cash Details'!N14</f>
        <v>39869270</v>
      </c>
      <c r="O3" s="14">
        <f>'Cash Details'!O14</f>
        <v>46081700</v>
      </c>
      <c r="P3" s="14">
        <f>'Cash Details'!P14</f>
        <v>53419250</v>
      </c>
    </row>
    <row r="4">
      <c r="A4" s="2"/>
    </row>
    <row r="5">
      <c r="A5" s="16" t="s">
        <v>93</v>
      </c>
      <c r="B5" s="14">
        <f t="shared" ref="B5:P5" si="1">B3</f>
        <v>68890</v>
      </c>
      <c r="C5" s="14">
        <f t="shared" si="1"/>
        <v>352820</v>
      </c>
      <c r="D5" s="14">
        <f t="shared" si="1"/>
        <v>1761870</v>
      </c>
      <c r="E5" s="14">
        <f t="shared" si="1"/>
        <v>3385960</v>
      </c>
      <c r="F5" s="14">
        <f t="shared" si="1"/>
        <v>5078940</v>
      </c>
      <c r="G5" s="14">
        <f t="shared" si="1"/>
        <v>8043190</v>
      </c>
      <c r="H5" s="14">
        <f t="shared" si="1"/>
        <v>11076330</v>
      </c>
      <c r="I5" s="14">
        <f t="shared" si="1"/>
        <v>14324510</v>
      </c>
      <c r="J5" s="14">
        <f t="shared" si="1"/>
        <v>18697810</v>
      </c>
      <c r="K5" s="14">
        <f t="shared" si="1"/>
        <v>23286150</v>
      </c>
      <c r="L5" s="14">
        <f t="shared" si="1"/>
        <v>27943380</v>
      </c>
      <c r="M5" s="14">
        <f t="shared" si="1"/>
        <v>33871880</v>
      </c>
      <c r="N5" s="14">
        <f t="shared" si="1"/>
        <v>39869270</v>
      </c>
      <c r="O5" s="14">
        <f t="shared" si="1"/>
        <v>46081700</v>
      </c>
      <c r="P5" s="14">
        <f t="shared" si="1"/>
        <v>53419250</v>
      </c>
    </row>
    <row r="6">
      <c r="A6" s="2"/>
    </row>
    <row r="7">
      <c r="A7" s="16" t="s">
        <v>94</v>
      </c>
    </row>
    <row r="8">
      <c r="A8" s="2"/>
    </row>
    <row r="9">
      <c r="A9" s="16" t="s">
        <v>95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</row>
    <row r="10">
      <c r="A10" s="2"/>
    </row>
    <row r="11">
      <c r="A11" s="16" t="s">
        <v>96</v>
      </c>
      <c r="B11" s="14">
        <f t="shared" ref="B11:P11" si="2">B5-B9</f>
        <v>68890</v>
      </c>
      <c r="C11" s="14">
        <f t="shared" si="2"/>
        <v>352820</v>
      </c>
      <c r="D11" s="14">
        <f t="shared" si="2"/>
        <v>1761870</v>
      </c>
      <c r="E11" s="14">
        <f t="shared" si="2"/>
        <v>3385960</v>
      </c>
      <c r="F11" s="14">
        <f t="shared" si="2"/>
        <v>5078940</v>
      </c>
      <c r="G11" s="14">
        <f t="shared" si="2"/>
        <v>8043190</v>
      </c>
      <c r="H11" s="14">
        <f t="shared" si="2"/>
        <v>11076330</v>
      </c>
      <c r="I11" s="14">
        <f t="shared" si="2"/>
        <v>14324510</v>
      </c>
      <c r="J11" s="14">
        <f t="shared" si="2"/>
        <v>18697810</v>
      </c>
      <c r="K11" s="14">
        <f t="shared" si="2"/>
        <v>23286150</v>
      </c>
      <c r="L11" s="14">
        <f t="shared" si="2"/>
        <v>27943380</v>
      </c>
      <c r="M11" s="14">
        <f t="shared" si="2"/>
        <v>33871880</v>
      </c>
      <c r="N11" s="14">
        <f t="shared" si="2"/>
        <v>39869270</v>
      </c>
      <c r="O11" s="14">
        <f t="shared" si="2"/>
        <v>46081700</v>
      </c>
      <c r="P11" s="14">
        <f t="shared" si="2"/>
        <v>53419250</v>
      </c>
    </row>
    <row r="12">
      <c r="A12" s="2"/>
    </row>
    <row r="13">
      <c r="A13" s="2" t="s">
        <v>97</v>
      </c>
      <c r="B13" s="10">
        <v>0.0</v>
      </c>
      <c r="C13" s="14">
        <f t="shared" ref="C13:P13" si="3">B15</f>
        <v>68890</v>
      </c>
      <c r="D13" s="14">
        <f t="shared" si="3"/>
        <v>352820</v>
      </c>
      <c r="E13" s="14">
        <f t="shared" si="3"/>
        <v>1761870</v>
      </c>
      <c r="F13" s="14">
        <f t="shared" si="3"/>
        <v>3385960</v>
      </c>
      <c r="G13" s="14">
        <f t="shared" si="3"/>
        <v>5078940</v>
      </c>
      <c r="H13" s="14">
        <f t="shared" si="3"/>
        <v>8043190</v>
      </c>
      <c r="I13" s="14">
        <f t="shared" si="3"/>
        <v>11076330</v>
      </c>
      <c r="J13" s="14">
        <f t="shared" si="3"/>
        <v>14324510</v>
      </c>
      <c r="K13" s="14">
        <f t="shared" si="3"/>
        <v>18697810</v>
      </c>
      <c r="L13" s="14">
        <f t="shared" si="3"/>
        <v>23286150</v>
      </c>
      <c r="M13" s="14">
        <f t="shared" si="3"/>
        <v>27943380</v>
      </c>
      <c r="N13" s="14">
        <f t="shared" si="3"/>
        <v>33871880</v>
      </c>
      <c r="O13" s="14">
        <f t="shared" si="3"/>
        <v>39869270</v>
      </c>
      <c r="P13" s="14">
        <f t="shared" si="3"/>
        <v>46081700</v>
      </c>
    </row>
    <row r="14">
      <c r="A14" s="2" t="s">
        <v>98</v>
      </c>
      <c r="B14" s="14">
        <f>'sales cost cons'!B56</f>
        <v>68890</v>
      </c>
      <c r="C14" s="14">
        <f>'sales cost cons'!C56</f>
        <v>283930</v>
      </c>
      <c r="D14" s="14">
        <f>'sales cost cons'!D56</f>
        <v>1409050</v>
      </c>
      <c r="E14" s="14">
        <f>'sales cost cons'!E56</f>
        <v>1624090</v>
      </c>
      <c r="F14" s="14">
        <f>'sales cost cons'!F56</f>
        <v>1692980</v>
      </c>
      <c r="G14" s="14">
        <f>'sales cost cons'!G56</f>
        <v>2964250</v>
      </c>
      <c r="H14" s="14">
        <f>'sales cost cons'!H56</f>
        <v>3033140</v>
      </c>
      <c r="I14" s="14">
        <f>'sales cost cons'!I56</f>
        <v>3248180</v>
      </c>
      <c r="J14" s="14">
        <f>'sales cost cons'!J56</f>
        <v>4373300</v>
      </c>
      <c r="K14" s="14">
        <f>'sales cost cons'!K56</f>
        <v>4588340</v>
      </c>
      <c r="L14" s="14">
        <f>'sales cost cons'!L56</f>
        <v>4657230</v>
      </c>
      <c r="M14" s="14">
        <f>'sales cost cons'!M56</f>
        <v>5928500</v>
      </c>
      <c r="N14" s="14">
        <f>'sales cost cons'!N56</f>
        <v>5997390</v>
      </c>
      <c r="O14" s="14">
        <f>'sales cost cons'!O56</f>
        <v>6212430</v>
      </c>
      <c r="P14" s="14">
        <f>'sales cost cons'!P56</f>
        <v>7337550</v>
      </c>
    </row>
    <row r="15">
      <c r="A15" s="2" t="s">
        <v>99</v>
      </c>
      <c r="B15" s="14">
        <f t="shared" ref="B15:P15" si="4">B13+B14</f>
        <v>68890</v>
      </c>
      <c r="C15" s="14">
        <f t="shared" si="4"/>
        <v>352820</v>
      </c>
      <c r="D15" s="14">
        <f t="shared" si="4"/>
        <v>1761870</v>
      </c>
      <c r="E15" s="14">
        <f t="shared" si="4"/>
        <v>3385960</v>
      </c>
      <c r="F15" s="14">
        <f t="shared" si="4"/>
        <v>5078940</v>
      </c>
      <c r="G15" s="14">
        <f t="shared" si="4"/>
        <v>8043190</v>
      </c>
      <c r="H15" s="14">
        <f t="shared" si="4"/>
        <v>11076330</v>
      </c>
      <c r="I15" s="14">
        <f t="shared" si="4"/>
        <v>14324510</v>
      </c>
      <c r="J15" s="14">
        <f t="shared" si="4"/>
        <v>18697810</v>
      </c>
      <c r="K15" s="14">
        <f t="shared" si="4"/>
        <v>23286150</v>
      </c>
      <c r="L15" s="14">
        <f t="shared" si="4"/>
        <v>27943380</v>
      </c>
      <c r="M15" s="14">
        <f t="shared" si="4"/>
        <v>33871880</v>
      </c>
      <c r="N15" s="14">
        <f t="shared" si="4"/>
        <v>39869270</v>
      </c>
      <c r="O15" s="14">
        <f t="shared" si="4"/>
        <v>46081700</v>
      </c>
      <c r="P15" s="14">
        <f t="shared" si="4"/>
        <v>53419250</v>
      </c>
    </row>
    <row r="16">
      <c r="A16" s="2"/>
    </row>
    <row r="17">
      <c r="A17" s="16" t="s">
        <v>100</v>
      </c>
      <c r="B17" s="14">
        <f t="shared" ref="B17:P17" si="5">B11-B15</f>
        <v>0</v>
      </c>
      <c r="C17" s="14">
        <f t="shared" si="5"/>
        <v>0</v>
      </c>
      <c r="D17" s="14">
        <f t="shared" si="5"/>
        <v>0</v>
      </c>
      <c r="E17" s="14">
        <f t="shared" si="5"/>
        <v>0</v>
      </c>
      <c r="F17" s="14">
        <f t="shared" si="5"/>
        <v>0</v>
      </c>
      <c r="G17" s="14">
        <f t="shared" si="5"/>
        <v>0</v>
      </c>
      <c r="H17" s="14">
        <f t="shared" si="5"/>
        <v>0</v>
      </c>
      <c r="I17" s="14">
        <f t="shared" si="5"/>
        <v>0</v>
      </c>
      <c r="J17" s="14">
        <f t="shared" si="5"/>
        <v>0</v>
      </c>
      <c r="K17" s="14">
        <f t="shared" si="5"/>
        <v>0</v>
      </c>
      <c r="L17" s="14">
        <f t="shared" si="5"/>
        <v>0</v>
      </c>
      <c r="M17" s="14">
        <f t="shared" si="5"/>
        <v>0</v>
      </c>
      <c r="N17" s="14">
        <f t="shared" si="5"/>
        <v>0</v>
      </c>
      <c r="O17" s="14">
        <f t="shared" si="5"/>
        <v>0</v>
      </c>
      <c r="P17" s="14">
        <f t="shared" si="5"/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22</v>
      </c>
      <c r="C1" s="10" t="s">
        <v>23</v>
      </c>
      <c r="D1" s="10" t="s">
        <v>24</v>
      </c>
    </row>
    <row r="2">
      <c r="A2" s="10" t="s">
        <v>25</v>
      </c>
      <c r="B2" s="10">
        <v>80.0</v>
      </c>
      <c r="C2" s="11">
        <v>0.2</v>
      </c>
      <c r="D2" s="10">
        <v>8.0</v>
      </c>
    </row>
    <row r="3">
      <c r="A3" s="10" t="s">
        <v>26</v>
      </c>
      <c r="B3" s="10">
        <v>50.0</v>
      </c>
      <c r="C3" s="11">
        <v>0.21</v>
      </c>
      <c r="D3" s="10">
        <v>6.0</v>
      </c>
    </row>
    <row r="4">
      <c r="A4" s="10" t="s">
        <v>27</v>
      </c>
      <c r="B4" s="10">
        <v>45.0</v>
      </c>
      <c r="C4" s="11">
        <v>0.2</v>
      </c>
      <c r="D4" s="10">
        <v>7.0</v>
      </c>
    </row>
    <row r="5">
      <c r="A5" s="10" t="s">
        <v>28</v>
      </c>
      <c r="B5" s="10">
        <v>40.0</v>
      </c>
      <c r="C5" s="11">
        <v>0.18</v>
      </c>
      <c r="D5" s="10">
        <v>6.0</v>
      </c>
    </row>
    <row r="6">
      <c r="A6" s="10" t="s">
        <v>29</v>
      </c>
      <c r="B6" s="10">
        <v>25.0</v>
      </c>
      <c r="C6" s="11">
        <v>0.4</v>
      </c>
      <c r="D6" s="10">
        <v>0.0</v>
      </c>
    </row>
    <row r="10">
      <c r="A10" s="10"/>
      <c r="B10" s="10" t="s">
        <v>30</v>
      </c>
      <c r="C10" s="10" t="s">
        <v>31</v>
      </c>
      <c r="D10" s="10" t="s">
        <v>32</v>
      </c>
      <c r="E10" s="10" t="s">
        <v>33</v>
      </c>
    </row>
    <row r="11">
      <c r="A11" s="10" t="s">
        <v>34</v>
      </c>
      <c r="B11" s="10">
        <v>3500.0</v>
      </c>
      <c r="C11" s="10">
        <v>4000.0</v>
      </c>
      <c r="D11" s="10">
        <v>5000.0</v>
      </c>
      <c r="E11" s="10">
        <v>6500.0</v>
      </c>
    </row>
    <row r="13">
      <c r="A13" s="10" t="s">
        <v>35</v>
      </c>
      <c r="B13" s="10" t="s">
        <v>30</v>
      </c>
      <c r="C13" s="10" t="s">
        <v>31</v>
      </c>
      <c r="D13" s="10" t="s">
        <v>32</v>
      </c>
      <c r="E13" s="10" t="s">
        <v>33</v>
      </c>
    </row>
    <row r="14">
      <c r="A14" s="10" t="s">
        <v>25</v>
      </c>
      <c r="B14" s="10">
        <v>0.85</v>
      </c>
      <c r="C14" s="10">
        <v>1.0</v>
      </c>
      <c r="D14" s="10">
        <v>1.2</v>
      </c>
      <c r="E14" s="10">
        <v>1.5</v>
      </c>
    </row>
    <row r="15">
      <c r="A15" s="10" t="s">
        <v>26</v>
      </c>
      <c r="B15" s="10">
        <v>0.3</v>
      </c>
      <c r="C15" s="10">
        <v>0.5</v>
      </c>
      <c r="D15" s="10">
        <v>0.7</v>
      </c>
      <c r="E15" s="10">
        <v>1.0</v>
      </c>
    </row>
    <row r="16">
      <c r="A16" s="10" t="s">
        <v>27</v>
      </c>
      <c r="B16" s="10">
        <v>0.5</v>
      </c>
      <c r="C16" s="10">
        <v>0.7</v>
      </c>
      <c r="D16" s="10">
        <v>0.9</v>
      </c>
      <c r="E16" s="10">
        <v>1.2</v>
      </c>
    </row>
    <row r="17">
      <c r="A17" s="10" t="s">
        <v>28</v>
      </c>
      <c r="B17" s="10">
        <v>0.4</v>
      </c>
      <c r="C17" s="10">
        <v>0.5</v>
      </c>
      <c r="D17" s="10">
        <v>0.6</v>
      </c>
      <c r="E17" s="10">
        <v>0.9</v>
      </c>
    </row>
    <row r="18">
      <c r="A18" s="10" t="s">
        <v>29</v>
      </c>
      <c r="B18" s="10">
        <v>0.8</v>
      </c>
      <c r="C18" s="10">
        <v>0.9</v>
      </c>
      <c r="D18" s="10">
        <v>1.0</v>
      </c>
      <c r="E18" s="10">
        <v>1.4</v>
      </c>
    </row>
    <row r="20">
      <c r="A20" s="10" t="s">
        <v>36</v>
      </c>
      <c r="B20" s="10" t="s">
        <v>30</v>
      </c>
      <c r="C20" s="10" t="s">
        <v>31</v>
      </c>
      <c r="D20" s="10" t="s">
        <v>32</v>
      </c>
      <c r="E20" s="10" t="s">
        <v>33</v>
      </c>
    </row>
    <row r="21">
      <c r="A21" s="10" t="s">
        <v>37</v>
      </c>
      <c r="B21" s="10">
        <v>1.0</v>
      </c>
      <c r="C21" s="10">
        <v>2.0</v>
      </c>
      <c r="D21" s="10">
        <v>3.0</v>
      </c>
      <c r="E21" s="10">
        <v>5.0</v>
      </c>
    </row>
    <row r="22">
      <c r="A22" s="10" t="s">
        <v>38</v>
      </c>
      <c r="B22" s="10">
        <v>1.0</v>
      </c>
      <c r="C22" s="10">
        <v>2.0</v>
      </c>
      <c r="D22" s="10">
        <v>3.0</v>
      </c>
      <c r="E22" s="10">
        <v>4.0</v>
      </c>
    </row>
    <row r="23">
      <c r="A23" s="10" t="s">
        <v>39</v>
      </c>
      <c r="B23" s="10">
        <v>1.0</v>
      </c>
      <c r="C23" s="10">
        <v>1.0</v>
      </c>
      <c r="D23" s="10">
        <v>2.0</v>
      </c>
      <c r="E23" s="10">
        <v>3.0</v>
      </c>
    </row>
    <row r="24">
      <c r="A24" s="10" t="s">
        <v>40</v>
      </c>
      <c r="B24" s="10">
        <v>1.0</v>
      </c>
      <c r="C24" s="10">
        <v>2.0</v>
      </c>
      <c r="D24" s="10">
        <v>4.0</v>
      </c>
      <c r="E24" s="10">
        <v>5.0</v>
      </c>
    </row>
    <row r="27">
      <c r="A27" s="10" t="s">
        <v>41</v>
      </c>
    </row>
    <row r="28">
      <c r="A28" s="10" t="s">
        <v>37</v>
      </c>
      <c r="B28" s="10">
        <v>10000.0</v>
      </c>
    </row>
    <row r="29">
      <c r="A29" s="10" t="s">
        <v>38</v>
      </c>
      <c r="B29" s="10">
        <v>18000.0</v>
      </c>
    </row>
    <row r="30">
      <c r="A30" s="10" t="s">
        <v>39</v>
      </c>
      <c r="B30" s="10">
        <v>25000.0</v>
      </c>
    </row>
    <row r="31">
      <c r="A31" s="10" t="s">
        <v>40</v>
      </c>
      <c r="B31" s="10">
        <v>6000.0</v>
      </c>
    </row>
    <row r="34">
      <c r="A34" s="10" t="s">
        <v>42</v>
      </c>
      <c r="B34" s="10">
        <v>65.0</v>
      </c>
    </row>
    <row r="36">
      <c r="A36" s="10" t="s">
        <v>43</v>
      </c>
      <c r="B36" s="10" t="s">
        <v>30</v>
      </c>
      <c r="C36" s="10" t="s">
        <v>31</v>
      </c>
      <c r="D36" s="10" t="s">
        <v>32</v>
      </c>
      <c r="E36" s="10" t="s">
        <v>33</v>
      </c>
    </row>
    <row r="37">
      <c r="A37" s="10" t="s">
        <v>44</v>
      </c>
      <c r="B37" s="10">
        <v>30000.0</v>
      </c>
      <c r="C37" s="10">
        <v>45000.0</v>
      </c>
      <c r="D37" s="10">
        <v>75000.0</v>
      </c>
      <c r="E37" s="10">
        <v>100000.0</v>
      </c>
    </row>
    <row r="38">
      <c r="A38" s="10" t="s">
        <v>45</v>
      </c>
      <c r="B38" s="10">
        <v>12000.0</v>
      </c>
      <c r="C38" s="10">
        <v>20000.0</v>
      </c>
      <c r="D38" s="10">
        <v>35000.0</v>
      </c>
      <c r="E38" s="10">
        <v>60000.0</v>
      </c>
    </row>
    <row r="40">
      <c r="A40" s="10" t="s">
        <v>46</v>
      </c>
      <c r="B40" s="10" t="s">
        <v>30</v>
      </c>
      <c r="C40" s="10" t="s">
        <v>31</v>
      </c>
      <c r="D40" s="10" t="s">
        <v>32</v>
      </c>
    </row>
    <row r="41">
      <c r="A41" s="10" t="s">
        <v>47</v>
      </c>
      <c r="B41" s="10">
        <v>0.0</v>
      </c>
      <c r="C41" s="10">
        <v>0.0</v>
      </c>
      <c r="D41" s="10">
        <v>0.0</v>
      </c>
      <c r="E41" s="10">
        <v>0.0</v>
      </c>
    </row>
    <row r="42">
      <c r="A42" s="10" t="s">
        <v>48</v>
      </c>
      <c r="B42" s="10">
        <v>2.0</v>
      </c>
      <c r="C42" s="10">
        <v>1.0</v>
      </c>
      <c r="D42" s="10">
        <v>1.0</v>
      </c>
      <c r="E42" s="10">
        <v>1.0</v>
      </c>
    </row>
    <row r="43">
      <c r="D43" s="10" t="s">
        <v>49</v>
      </c>
      <c r="E43" s="10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63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</row>
    <row r="3">
      <c r="A3" s="10" t="s">
        <v>30</v>
      </c>
      <c r="B3" s="14">
        <f>assumptions!B41+assumptions!B42</f>
        <v>2</v>
      </c>
      <c r="C3" s="14">
        <f>B3+assumptions!$B$42</f>
        <v>4</v>
      </c>
      <c r="D3" s="14">
        <f>C3+assumptions!$B$42</f>
        <v>6</v>
      </c>
      <c r="E3" s="14">
        <f>D3+assumptions!$B$42</f>
        <v>8</v>
      </c>
      <c r="F3" s="14">
        <f>E3+assumptions!$B$42</f>
        <v>10</v>
      </c>
      <c r="G3" s="14">
        <f>F3+assumptions!$B$42</f>
        <v>12</v>
      </c>
      <c r="H3" s="14">
        <f>G3+assumptions!$B$42</f>
        <v>14</v>
      </c>
      <c r="I3" s="14">
        <f>H3+assumptions!$B$42</f>
        <v>16</v>
      </c>
      <c r="J3" s="14">
        <f>I3+assumptions!$B$42</f>
        <v>18</v>
      </c>
      <c r="K3" s="14">
        <f>J3+assumptions!$B$42</f>
        <v>20</v>
      </c>
      <c r="L3" s="14">
        <f>K3+assumptions!$B$42</f>
        <v>22</v>
      </c>
      <c r="M3" s="14">
        <f>L3+assumptions!$B$42</f>
        <v>24</v>
      </c>
      <c r="N3" s="14">
        <f>M3+assumptions!$B$42</f>
        <v>26</v>
      </c>
      <c r="O3" s="14">
        <f>N3+assumptions!$B$42</f>
        <v>28</v>
      </c>
      <c r="P3" s="14">
        <f>O3+assumptions!$B$42</f>
        <v>30</v>
      </c>
    </row>
    <row r="4">
      <c r="A4" s="10" t="s">
        <v>31</v>
      </c>
      <c r="B4" s="14">
        <f>assumptions!C41+assumptions!C42</f>
        <v>1</v>
      </c>
      <c r="C4" s="14">
        <f>B4+assumptions!$C$42</f>
        <v>2</v>
      </c>
      <c r="D4" s="14">
        <f>C4+assumptions!$C$42</f>
        <v>3</v>
      </c>
      <c r="E4" s="14">
        <f>D4+assumptions!$C$42</f>
        <v>4</v>
      </c>
      <c r="F4" s="14">
        <f>E4+assumptions!$C$42</f>
        <v>5</v>
      </c>
      <c r="G4" s="14">
        <f>F4+assumptions!$C$42</f>
        <v>6</v>
      </c>
      <c r="H4" s="14">
        <f>G4+assumptions!$C$42</f>
        <v>7</v>
      </c>
      <c r="I4" s="14">
        <f>H4+assumptions!$C$42</f>
        <v>8</v>
      </c>
      <c r="J4" s="14">
        <f>I4+assumptions!$C$42</f>
        <v>9</v>
      </c>
      <c r="K4" s="14">
        <f>J4+assumptions!$C$42</f>
        <v>10</v>
      </c>
      <c r="L4" s="14">
        <f>K4+assumptions!$C$42</f>
        <v>11</v>
      </c>
      <c r="M4" s="14">
        <f>L4+assumptions!$C$42</f>
        <v>12</v>
      </c>
      <c r="N4" s="14">
        <f>M4+assumptions!$C$42</f>
        <v>13</v>
      </c>
      <c r="O4" s="14">
        <f>N4+assumptions!$C$42</f>
        <v>14</v>
      </c>
      <c r="P4" s="14">
        <f>O4+assumptions!$C$42</f>
        <v>15</v>
      </c>
    </row>
    <row r="5">
      <c r="A5" s="10" t="s">
        <v>32</v>
      </c>
      <c r="B5" s="10">
        <v>0.0</v>
      </c>
      <c r="C5" s="14">
        <f>assumptions!D42</f>
        <v>1</v>
      </c>
      <c r="D5" s="14">
        <f>C5</f>
        <v>1</v>
      </c>
      <c r="E5" s="14">
        <f>D5+assumptions!$D$42</f>
        <v>2</v>
      </c>
      <c r="F5" s="14">
        <f>E5</f>
        <v>2</v>
      </c>
      <c r="G5" s="14">
        <f>F5+assumptions!$D$42</f>
        <v>3</v>
      </c>
      <c r="H5" s="14">
        <f t="shared" ref="H5:H6" si="2">G5</f>
        <v>3</v>
      </c>
      <c r="I5" s="14">
        <f>H5+assumptions!$D$42</f>
        <v>4</v>
      </c>
      <c r="J5" s="14">
        <f>I5</f>
        <v>4</v>
      </c>
      <c r="K5" s="14">
        <f>J5+assumptions!$D$42</f>
        <v>5</v>
      </c>
      <c r="L5" s="14">
        <f>K5</f>
        <v>5</v>
      </c>
      <c r="M5" s="14">
        <f>L5+assumptions!$D$42</f>
        <v>6</v>
      </c>
      <c r="N5" s="14">
        <f t="shared" ref="N5:N6" si="4">M5</f>
        <v>6</v>
      </c>
      <c r="O5" s="14">
        <f>N5+assumptions!$D$42</f>
        <v>7</v>
      </c>
      <c r="P5" s="14">
        <f>O5</f>
        <v>7</v>
      </c>
    </row>
    <row r="6">
      <c r="A6" s="10" t="s">
        <v>33</v>
      </c>
      <c r="B6" s="10">
        <v>0.0</v>
      </c>
      <c r="C6" s="10">
        <v>0.0</v>
      </c>
      <c r="D6" s="14">
        <f>assumptions!E42</f>
        <v>1</v>
      </c>
      <c r="E6" s="14">
        <f t="shared" ref="E6:F6" si="1">D6</f>
        <v>1</v>
      </c>
      <c r="F6" s="14">
        <f t="shared" si="1"/>
        <v>1</v>
      </c>
      <c r="G6" s="14">
        <f>F6+assumptions!$E$42</f>
        <v>2</v>
      </c>
      <c r="H6" s="14">
        <f t="shared" si="2"/>
        <v>2</v>
      </c>
      <c r="I6" s="14">
        <f>H6</f>
        <v>2</v>
      </c>
      <c r="J6" s="14">
        <f>I6+assumptions!$E$42</f>
        <v>3</v>
      </c>
      <c r="K6" s="14">
        <f t="shared" ref="K6:L6" si="3">J6</f>
        <v>3</v>
      </c>
      <c r="L6" s="14">
        <f t="shared" si="3"/>
        <v>3</v>
      </c>
      <c r="M6" s="14">
        <f>L6+assumptions!$E$42</f>
        <v>4</v>
      </c>
      <c r="N6" s="14">
        <f t="shared" si="4"/>
        <v>4</v>
      </c>
      <c r="O6" s="14">
        <f>N6</f>
        <v>4</v>
      </c>
      <c r="P6" s="14">
        <f>O6+assumptions!$E$42</f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2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  <c r="B2" s="14">
        <f>'cals 1'!B3</f>
        <v>2</v>
      </c>
      <c r="C2" s="14">
        <f>'cals 1'!C3</f>
        <v>4</v>
      </c>
      <c r="D2" s="14">
        <f>'cals 1'!D3</f>
        <v>6</v>
      </c>
      <c r="E2" s="14">
        <f>'cals 1'!E3</f>
        <v>8</v>
      </c>
      <c r="F2" s="14">
        <f>'cals 1'!F3</f>
        <v>10</v>
      </c>
      <c r="G2" s="14">
        <f>'cals 1'!G3</f>
        <v>12</v>
      </c>
      <c r="H2" s="14">
        <f>'cals 1'!H3</f>
        <v>14</v>
      </c>
      <c r="I2" s="14">
        <f>'cals 1'!I3</f>
        <v>16</v>
      </c>
      <c r="J2" s="14">
        <f>'cals 1'!J3</f>
        <v>18</v>
      </c>
      <c r="K2" s="14">
        <f>'cals 1'!K3</f>
        <v>20</v>
      </c>
      <c r="L2" s="14">
        <f>'cals 1'!L3</f>
        <v>22</v>
      </c>
      <c r="M2" s="14">
        <f>'cals 1'!M3</f>
        <v>24</v>
      </c>
      <c r="N2" s="14">
        <f>'cals 1'!N3</f>
        <v>26</v>
      </c>
      <c r="O2" s="14">
        <f>'cals 1'!O3</f>
        <v>28</v>
      </c>
      <c r="P2" s="14">
        <f>'cals 1'!P3</f>
        <v>30</v>
      </c>
    </row>
    <row r="4">
      <c r="A4" s="10" t="s">
        <v>67</v>
      </c>
      <c r="B4" s="14">
        <f>B2*assumptions!$B$11</f>
        <v>7000</v>
      </c>
      <c r="C4" s="14">
        <f>C2*assumptions!$B$11</f>
        <v>14000</v>
      </c>
      <c r="D4" s="14">
        <f>D2*assumptions!$B$11</f>
        <v>21000</v>
      </c>
      <c r="E4" s="14">
        <f>E2*assumptions!$B$11</f>
        <v>28000</v>
      </c>
      <c r="F4" s="14">
        <f>F2*assumptions!$B$11</f>
        <v>35000</v>
      </c>
      <c r="G4" s="14">
        <f>G2*assumptions!$B$11</f>
        <v>42000</v>
      </c>
      <c r="H4" s="14">
        <f>H2*assumptions!$B$11</f>
        <v>49000</v>
      </c>
      <c r="I4" s="14">
        <f>I2*assumptions!$B$11</f>
        <v>56000</v>
      </c>
      <c r="J4" s="14">
        <f>J2*assumptions!$B$11</f>
        <v>63000</v>
      </c>
      <c r="K4" s="14">
        <f>K2*assumptions!$B$11</f>
        <v>70000</v>
      </c>
      <c r="L4" s="14">
        <f>L2*assumptions!$B$11</f>
        <v>77000</v>
      </c>
      <c r="M4" s="14">
        <f>M2*assumptions!$B$11</f>
        <v>84000</v>
      </c>
      <c r="N4" s="14">
        <f>N2*assumptions!$B$11</f>
        <v>91000</v>
      </c>
      <c r="O4" s="14">
        <f>O2*assumptions!$B$11</f>
        <v>98000</v>
      </c>
      <c r="P4" s="14">
        <f>P2*assumptions!$B$11</f>
        <v>105000</v>
      </c>
    </row>
    <row r="6">
      <c r="A6" s="10" t="s">
        <v>68</v>
      </c>
    </row>
    <row r="7">
      <c r="A7" s="10" t="s">
        <v>25</v>
      </c>
      <c r="B7" s="14">
        <f>B$4*assumptions!$B14</f>
        <v>5950</v>
      </c>
      <c r="C7" s="14">
        <f>C$4*assumptions!$B14</f>
        <v>11900</v>
      </c>
      <c r="D7" s="14">
        <f>D$4*assumptions!$B14</f>
        <v>17850</v>
      </c>
      <c r="E7" s="14">
        <f>E$4*assumptions!$B14</f>
        <v>23800</v>
      </c>
      <c r="F7" s="14">
        <f>F$4*assumptions!$B14</f>
        <v>29750</v>
      </c>
      <c r="G7" s="14">
        <f>G$4*assumptions!$B14</f>
        <v>35700</v>
      </c>
      <c r="H7" s="14">
        <f>H$4*assumptions!$B14</f>
        <v>41650</v>
      </c>
      <c r="I7" s="14">
        <f>I$4*assumptions!$B14</f>
        <v>47600</v>
      </c>
      <c r="J7" s="14">
        <f>J$4*assumptions!$B14</f>
        <v>53550</v>
      </c>
      <c r="K7" s="14">
        <f>K$4*assumptions!$B14</f>
        <v>59500</v>
      </c>
      <c r="L7" s="14">
        <f>L$4*assumptions!$B14</f>
        <v>65450</v>
      </c>
      <c r="M7" s="14">
        <f>M$4*assumptions!$B14</f>
        <v>71400</v>
      </c>
      <c r="N7" s="14">
        <f>N$4*assumptions!$B14</f>
        <v>77350</v>
      </c>
      <c r="O7" s="14">
        <f>O$4*assumptions!$B14</f>
        <v>83300</v>
      </c>
      <c r="P7" s="14">
        <f>P$4*assumptions!$B14</f>
        <v>89250</v>
      </c>
    </row>
    <row r="8">
      <c r="A8" s="10" t="s">
        <v>26</v>
      </c>
      <c r="B8" s="14">
        <f>B$4*assumptions!$B15</f>
        <v>2100</v>
      </c>
      <c r="C8" s="14">
        <f>C$4*assumptions!$B15</f>
        <v>4200</v>
      </c>
      <c r="D8" s="14">
        <f>D$4*assumptions!$B15</f>
        <v>6300</v>
      </c>
      <c r="E8" s="14">
        <f>E$4*assumptions!$B15</f>
        <v>8400</v>
      </c>
      <c r="F8" s="14">
        <f>F$4*assumptions!$B15</f>
        <v>10500</v>
      </c>
      <c r="G8" s="14">
        <f>G$4*assumptions!$B15</f>
        <v>12600</v>
      </c>
      <c r="H8" s="14">
        <f>H$4*assumptions!$B15</f>
        <v>14700</v>
      </c>
      <c r="I8" s="14">
        <f>I$4*assumptions!$B15</f>
        <v>16800</v>
      </c>
      <c r="J8" s="14">
        <f>J$4*assumptions!$B15</f>
        <v>18900</v>
      </c>
      <c r="K8" s="14">
        <f>K$4*assumptions!$B15</f>
        <v>21000</v>
      </c>
      <c r="L8" s="14">
        <f>L$4*assumptions!$B15</f>
        <v>23100</v>
      </c>
      <c r="M8" s="14">
        <f>M$4*assumptions!$B15</f>
        <v>25200</v>
      </c>
      <c r="N8" s="14">
        <f>N$4*assumptions!$B15</f>
        <v>27300</v>
      </c>
      <c r="O8" s="14">
        <f>O$4*assumptions!$B15</f>
        <v>29400</v>
      </c>
      <c r="P8" s="14">
        <f>P$4*assumptions!$B15</f>
        <v>31500</v>
      </c>
    </row>
    <row r="9">
      <c r="A9" s="10" t="s">
        <v>27</v>
      </c>
      <c r="B9" s="14">
        <f>B$4*assumptions!$B16</f>
        <v>3500</v>
      </c>
      <c r="C9" s="14">
        <f>C$4*assumptions!$B16</f>
        <v>7000</v>
      </c>
      <c r="D9" s="14">
        <f>D$4*assumptions!$B16</f>
        <v>10500</v>
      </c>
      <c r="E9" s="14">
        <f>E$4*assumptions!$B16</f>
        <v>14000</v>
      </c>
      <c r="F9" s="14">
        <f>F$4*assumptions!$B16</f>
        <v>17500</v>
      </c>
      <c r="G9" s="14">
        <f>G$4*assumptions!$B16</f>
        <v>21000</v>
      </c>
      <c r="H9" s="14">
        <f>H$4*assumptions!$B16</f>
        <v>24500</v>
      </c>
      <c r="I9" s="14">
        <f>I$4*assumptions!$B16</f>
        <v>28000</v>
      </c>
      <c r="J9" s="14">
        <f>J$4*assumptions!$B16</f>
        <v>31500</v>
      </c>
      <c r="K9" s="14">
        <f>K$4*assumptions!$B16</f>
        <v>35000</v>
      </c>
      <c r="L9" s="14">
        <f>L$4*assumptions!$B16</f>
        <v>38500</v>
      </c>
      <c r="M9" s="14">
        <f>M$4*assumptions!$B16</f>
        <v>42000</v>
      </c>
      <c r="N9" s="14">
        <f>N$4*assumptions!$B16</f>
        <v>45500</v>
      </c>
      <c r="O9" s="14">
        <f>O$4*assumptions!$B16</f>
        <v>49000</v>
      </c>
      <c r="P9" s="14">
        <f>P$4*assumptions!$B16</f>
        <v>52500</v>
      </c>
    </row>
    <row r="10">
      <c r="A10" s="10" t="s">
        <v>28</v>
      </c>
      <c r="B10" s="14">
        <f>B$4*assumptions!$B17</f>
        <v>2800</v>
      </c>
      <c r="C10" s="14">
        <f>C$4*assumptions!$B17</f>
        <v>5600</v>
      </c>
      <c r="D10" s="14">
        <f>D$4*assumptions!$B17</f>
        <v>8400</v>
      </c>
      <c r="E10" s="14">
        <f>E$4*assumptions!$B17</f>
        <v>11200</v>
      </c>
      <c r="F10" s="14">
        <f>F$4*assumptions!$B17</f>
        <v>14000</v>
      </c>
      <c r="G10" s="14">
        <f>G$4*assumptions!$B17</f>
        <v>16800</v>
      </c>
      <c r="H10" s="14">
        <f>H$4*assumptions!$B17</f>
        <v>19600</v>
      </c>
      <c r="I10" s="14">
        <f>I$4*assumptions!$B17</f>
        <v>22400</v>
      </c>
      <c r="J10" s="14">
        <f>J$4*assumptions!$B17</f>
        <v>25200</v>
      </c>
      <c r="K10" s="14">
        <f>K$4*assumptions!$B17</f>
        <v>28000</v>
      </c>
      <c r="L10" s="14">
        <f>L$4*assumptions!$B17</f>
        <v>30800</v>
      </c>
      <c r="M10" s="14">
        <f>M$4*assumptions!$B17</f>
        <v>33600</v>
      </c>
      <c r="N10" s="14">
        <f>N$4*assumptions!$B17</f>
        <v>36400</v>
      </c>
      <c r="O10" s="14">
        <f>O$4*assumptions!$B17</f>
        <v>39200</v>
      </c>
      <c r="P10" s="14">
        <f>P$4*assumptions!$B17</f>
        <v>42000</v>
      </c>
    </row>
    <row r="11">
      <c r="A11" s="10" t="s">
        <v>29</v>
      </c>
      <c r="B11" s="14">
        <f>B$4*assumptions!$B18</f>
        <v>5600</v>
      </c>
      <c r="C11" s="14">
        <f>C$4*assumptions!$B18</f>
        <v>11200</v>
      </c>
      <c r="D11" s="14">
        <f>D$4*assumptions!$B18</f>
        <v>16800</v>
      </c>
      <c r="E11" s="14">
        <f>E$4*assumptions!$B18</f>
        <v>22400</v>
      </c>
      <c r="F11" s="14">
        <f>F$4*assumptions!$B18</f>
        <v>28000</v>
      </c>
      <c r="G11" s="14">
        <f>G$4*assumptions!$B18</f>
        <v>33600</v>
      </c>
      <c r="H11" s="14">
        <f>H$4*assumptions!$B18</f>
        <v>39200</v>
      </c>
      <c r="I11" s="14">
        <f>I$4*assumptions!$B18</f>
        <v>44800</v>
      </c>
      <c r="J11" s="14">
        <f>J$4*assumptions!$B18</f>
        <v>50400</v>
      </c>
      <c r="K11" s="14">
        <f>K$4*assumptions!$B18</f>
        <v>56000</v>
      </c>
      <c r="L11" s="14">
        <f>L$4*assumptions!$B18</f>
        <v>61600</v>
      </c>
      <c r="M11" s="14">
        <f>M$4*assumptions!$B18</f>
        <v>67200</v>
      </c>
      <c r="N11" s="14">
        <f>N$4*assumptions!$B18</f>
        <v>72800</v>
      </c>
      <c r="O11" s="14">
        <f>O$4*assumptions!$B18</f>
        <v>78400</v>
      </c>
      <c r="P11" s="14">
        <f>P$4*assumptions!$B18</f>
        <v>84000</v>
      </c>
    </row>
    <row r="13">
      <c r="A13" s="10" t="s">
        <v>69</v>
      </c>
    </row>
    <row r="14">
      <c r="A14" s="10" t="s">
        <v>25</v>
      </c>
      <c r="B14" s="14">
        <f>B7*assumptions!$B2</f>
        <v>476000</v>
      </c>
      <c r="C14" s="14">
        <f>C7*assumptions!$B2</f>
        <v>952000</v>
      </c>
      <c r="D14" s="14">
        <f>D7*assumptions!$B2</f>
        <v>1428000</v>
      </c>
      <c r="E14" s="14">
        <f>E7*assumptions!$B2</f>
        <v>1904000</v>
      </c>
      <c r="F14" s="14">
        <f>F7*assumptions!$B2</f>
        <v>2380000</v>
      </c>
      <c r="G14" s="14">
        <f>G7*assumptions!$B2</f>
        <v>2856000</v>
      </c>
      <c r="H14" s="14">
        <f>H7*assumptions!$B2</f>
        <v>3332000</v>
      </c>
      <c r="I14" s="14">
        <f>I7*assumptions!$B2</f>
        <v>3808000</v>
      </c>
      <c r="J14" s="14">
        <f>J7*assumptions!$B2</f>
        <v>4284000</v>
      </c>
      <c r="K14" s="14">
        <f>K7*assumptions!$B2</f>
        <v>4760000</v>
      </c>
      <c r="L14" s="14">
        <f>L7*assumptions!$B2</f>
        <v>5236000</v>
      </c>
      <c r="M14" s="14">
        <f>M7*assumptions!$B2</f>
        <v>5712000</v>
      </c>
      <c r="N14" s="14">
        <f>N7*assumptions!$B2</f>
        <v>6188000</v>
      </c>
      <c r="O14" s="14">
        <f>O7*assumptions!$B2</f>
        <v>6664000</v>
      </c>
      <c r="P14" s="14">
        <f>P7*assumptions!$B2</f>
        <v>7140000</v>
      </c>
    </row>
    <row r="15">
      <c r="A15" s="10" t="s">
        <v>26</v>
      </c>
      <c r="B15" s="14">
        <f>B8*assumptions!$B3</f>
        <v>105000</v>
      </c>
      <c r="C15" s="14">
        <f>C8*assumptions!$B3</f>
        <v>210000</v>
      </c>
      <c r="D15" s="14">
        <f>D8*assumptions!$B3</f>
        <v>315000</v>
      </c>
      <c r="E15" s="14">
        <f>E8*assumptions!$B3</f>
        <v>420000</v>
      </c>
      <c r="F15" s="14">
        <f>F8*assumptions!$B3</f>
        <v>525000</v>
      </c>
      <c r="G15" s="14">
        <f>G8*assumptions!$B3</f>
        <v>630000</v>
      </c>
      <c r="H15" s="14">
        <f>H8*assumptions!$B3</f>
        <v>735000</v>
      </c>
      <c r="I15" s="14">
        <f>I8*assumptions!$B3</f>
        <v>840000</v>
      </c>
      <c r="J15" s="14">
        <f>J8*assumptions!$B3</f>
        <v>945000</v>
      </c>
      <c r="K15" s="14">
        <f>K8*assumptions!$B3</f>
        <v>1050000</v>
      </c>
      <c r="L15" s="14">
        <f>L8*assumptions!$B3</f>
        <v>1155000</v>
      </c>
      <c r="M15" s="14">
        <f>M8*assumptions!$B3</f>
        <v>1260000</v>
      </c>
      <c r="N15" s="14">
        <f>N8*assumptions!$B3</f>
        <v>1365000</v>
      </c>
      <c r="O15" s="14">
        <f>O8*assumptions!$B3</f>
        <v>1470000</v>
      </c>
      <c r="P15" s="14">
        <f>P8*assumptions!$B3</f>
        <v>1575000</v>
      </c>
    </row>
    <row r="16">
      <c r="A16" s="10" t="s">
        <v>27</v>
      </c>
      <c r="B16" s="14">
        <f>B9*assumptions!$B4</f>
        <v>157500</v>
      </c>
      <c r="C16" s="14">
        <f>C9*assumptions!$B4</f>
        <v>315000</v>
      </c>
      <c r="D16" s="14">
        <f>D9*assumptions!$B4</f>
        <v>472500</v>
      </c>
      <c r="E16" s="14">
        <f>E9*assumptions!$B4</f>
        <v>630000</v>
      </c>
      <c r="F16" s="14">
        <f>F9*assumptions!$B4</f>
        <v>787500</v>
      </c>
      <c r="G16" s="14">
        <f>G9*assumptions!$B4</f>
        <v>945000</v>
      </c>
      <c r="H16" s="14">
        <f>H9*assumptions!$B4</f>
        <v>1102500</v>
      </c>
      <c r="I16" s="14">
        <f>I9*assumptions!$B4</f>
        <v>1260000</v>
      </c>
      <c r="J16" s="14">
        <f>J9*assumptions!$B4</f>
        <v>1417500</v>
      </c>
      <c r="K16" s="14">
        <f>K9*assumptions!$B4</f>
        <v>1575000</v>
      </c>
      <c r="L16" s="14">
        <f>L9*assumptions!$B4</f>
        <v>1732500</v>
      </c>
      <c r="M16" s="14">
        <f>M9*assumptions!$B4</f>
        <v>1890000</v>
      </c>
      <c r="N16" s="14">
        <f>N9*assumptions!$B4</f>
        <v>2047500</v>
      </c>
      <c r="O16" s="14">
        <f>O9*assumptions!$B4</f>
        <v>2205000</v>
      </c>
      <c r="P16" s="14">
        <f>P9*assumptions!$B4</f>
        <v>2362500</v>
      </c>
    </row>
    <row r="17">
      <c r="A17" s="10" t="s">
        <v>28</v>
      </c>
      <c r="B17" s="14">
        <f>B10*assumptions!$B5</f>
        <v>112000</v>
      </c>
      <c r="C17" s="14">
        <f>C10*assumptions!$B5</f>
        <v>224000</v>
      </c>
      <c r="D17" s="14">
        <f>D10*assumptions!$B5</f>
        <v>336000</v>
      </c>
      <c r="E17" s="14">
        <f>E10*assumptions!$B5</f>
        <v>448000</v>
      </c>
      <c r="F17" s="14">
        <f>F10*assumptions!$B5</f>
        <v>560000</v>
      </c>
      <c r="G17" s="14">
        <f>G10*assumptions!$B5</f>
        <v>672000</v>
      </c>
      <c r="H17" s="14">
        <f>H10*assumptions!$B5</f>
        <v>784000</v>
      </c>
      <c r="I17" s="14">
        <f>I10*assumptions!$B5</f>
        <v>896000</v>
      </c>
      <c r="J17" s="14">
        <f>J10*assumptions!$B5</f>
        <v>1008000</v>
      </c>
      <c r="K17" s="14">
        <f>K10*assumptions!$B5</f>
        <v>1120000</v>
      </c>
      <c r="L17" s="14">
        <f>L10*assumptions!$B5</f>
        <v>1232000</v>
      </c>
      <c r="M17" s="14">
        <f>M10*assumptions!$B5</f>
        <v>1344000</v>
      </c>
      <c r="N17" s="14">
        <f>N10*assumptions!$B5</f>
        <v>1456000</v>
      </c>
      <c r="O17" s="14">
        <f>O10*assumptions!$B5</f>
        <v>1568000</v>
      </c>
      <c r="P17" s="14">
        <f>P10*assumptions!$B5</f>
        <v>1680000</v>
      </c>
    </row>
    <row r="18">
      <c r="A18" s="10" t="s">
        <v>29</v>
      </c>
      <c r="B18" s="14">
        <f>B11*assumptions!$B6</f>
        <v>140000</v>
      </c>
      <c r="C18" s="14">
        <f>C11*assumptions!$B6</f>
        <v>280000</v>
      </c>
      <c r="D18" s="14">
        <f>D11*assumptions!$B6</f>
        <v>420000</v>
      </c>
      <c r="E18" s="14">
        <f>E11*assumptions!$B6</f>
        <v>560000</v>
      </c>
      <c r="F18" s="14">
        <f>F11*assumptions!$B6</f>
        <v>700000</v>
      </c>
      <c r="G18" s="14">
        <f>G11*assumptions!$B6</f>
        <v>840000</v>
      </c>
      <c r="H18" s="14">
        <f>H11*assumptions!$B6</f>
        <v>980000</v>
      </c>
      <c r="I18" s="14">
        <f>I11*assumptions!$B6</f>
        <v>1120000</v>
      </c>
      <c r="J18" s="14">
        <f>J11*assumptions!$B6</f>
        <v>1260000</v>
      </c>
      <c r="K18" s="14">
        <f>K11*assumptions!$B6</f>
        <v>1400000</v>
      </c>
      <c r="L18" s="14">
        <f>L11*assumptions!$B6</f>
        <v>1540000</v>
      </c>
      <c r="M18" s="14">
        <f>M11*assumptions!$B6</f>
        <v>1680000</v>
      </c>
      <c r="N18" s="14">
        <f>N11*assumptions!$B6</f>
        <v>1820000</v>
      </c>
      <c r="O18" s="14">
        <f>O11*assumptions!$B6</f>
        <v>1960000</v>
      </c>
      <c r="P18" s="14">
        <f>P11*assumptions!$B6</f>
        <v>2100000</v>
      </c>
    </row>
    <row r="20">
      <c r="A20" s="10" t="s">
        <v>70</v>
      </c>
      <c r="B20" s="14">
        <f t="shared" ref="B20:P20" si="1">SUM(B14:B18)</f>
        <v>990500</v>
      </c>
      <c r="C20" s="14">
        <f t="shared" si="1"/>
        <v>1981000</v>
      </c>
      <c r="D20" s="14">
        <f t="shared" si="1"/>
        <v>2971500</v>
      </c>
      <c r="E20" s="14">
        <f t="shared" si="1"/>
        <v>3962000</v>
      </c>
      <c r="F20" s="14">
        <f t="shared" si="1"/>
        <v>4952500</v>
      </c>
      <c r="G20" s="14">
        <f t="shared" si="1"/>
        <v>5943000</v>
      </c>
      <c r="H20" s="14">
        <f t="shared" si="1"/>
        <v>6933500</v>
      </c>
      <c r="I20" s="14">
        <f t="shared" si="1"/>
        <v>7924000</v>
      </c>
      <c r="J20" s="14">
        <f t="shared" si="1"/>
        <v>8914500</v>
      </c>
      <c r="K20" s="14">
        <f t="shared" si="1"/>
        <v>9905000</v>
      </c>
      <c r="L20" s="14">
        <f t="shared" si="1"/>
        <v>10895500</v>
      </c>
      <c r="M20" s="14">
        <f t="shared" si="1"/>
        <v>11886000</v>
      </c>
      <c r="N20" s="14">
        <f t="shared" si="1"/>
        <v>12876500</v>
      </c>
      <c r="O20" s="14">
        <f t="shared" si="1"/>
        <v>13867000</v>
      </c>
      <c r="P20" s="14">
        <f t="shared" si="1"/>
        <v>14857500</v>
      </c>
    </row>
    <row r="22">
      <c r="A22" s="10" t="s">
        <v>71</v>
      </c>
    </row>
    <row r="23">
      <c r="A23" s="10" t="s">
        <v>25</v>
      </c>
      <c r="B23" s="14">
        <f>B14*assumptions!$C2</f>
        <v>95200</v>
      </c>
      <c r="C23" s="14">
        <f>C14*assumptions!$C2</f>
        <v>190400</v>
      </c>
      <c r="D23" s="14">
        <f>D14*assumptions!$C2</f>
        <v>285600</v>
      </c>
      <c r="E23" s="14">
        <f>E14*assumptions!$C2</f>
        <v>380800</v>
      </c>
      <c r="F23" s="14">
        <f>F14*assumptions!$C2</f>
        <v>476000</v>
      </c>
      <c r="G23" s="14">
        <f>G14*assumptions!$C2</f>
        <v>571200</v>
      </c>
      <c r="H23" s="14">
        <f>H14*assumptions!$C2</f>
        <v>666400</v>
      </c>
      <c r="I23" s="14">
        <f>I14*assumptions!$C2</f>
        <v>761600</v>
      </c>
      <c r="J23" s="14">
        <f>J14*assumptions!$C2</f>
        <v>856800</v>
      </c>
      <c r="K23" s="14">
        <f>K14*assumptions!$C2</f>
        <v>952000</v>
      </c>
      <c r="L23" s="14">
        <f>L14*assumptions!$C2</f>
        <v>1047200</v>
      </c>
      <c r="M23" s="14">
        <f>M14*assumptions!$C2</f>
        <v>1142400</v>
      </c>
      <c r="N23" s="14">
        <f>N14*assumptions!$C2</f>
        <v>1237600</v>
      </c>
      <c r="O23" s="14">
        <f>O14*assumptions!$C2</f>
        <v>1332800</v>
      </c>
      <c r="P23" s="14">
        <f>P14*assumptions!$C2</f>
        <v>1428000</v>
      </c>
    </row>
    <row r="24">
      <c r="A24" s="10" t="s">
        <v>26</v>
      </c>
      <c r="B24" s="14">
        <f>B15*assumptions!$C3</f>
        <v>22050</v>
      </c>
      <c r="C24" s="14">
        <f>C15*assumptions!$C3</f>
        <v>44100</v>
      </c>
      <c r="D24" s="14">
        <f>D15*assumptions!$C3</f>
        <v>66150</v>
      </c>
      <c r="E24" s="14">
        <f>E15*assumptions!$C3</f>
        <v>88200</v>
      </c>
      <c r="F24" s="14">
        <f>F15*assumptions!$C3</f>
        <v>110250</v>
      </c>
      <c r="G24" s="14">
        <f>G15*assumptions!$C3</f>
        <v>132300</v>
      </c>
      <c r="H24" s="14">
        <f>H15*assumptions!$C3</f>
        <v>154350</v>
      </c>
      <c r="I24" s="14">
        <f>I15*assumptions!$C3</f>
        <v>176400</v>
      </c>
      <c r="J24" s="14">
        <f>J15*assumptions!$C3</f>
        <v>198450</v>
      </c>
      <c r="K24" s="14">
        <f>K15*assumptions!$C3</f>
        <v>220500</v>
      </c>
      <c r="L24" s="14">
        <f>L15*assumptions!$C3</f>
        <v>242550</v>
      </c>
      <c r="M24" s="14">
        <f>M15*assumptions!$C3</f>
        <v>264600</v>
      </c>
      <c r="N24" s="14">
        <f>N15*assumptions!$C3</f>
        <v>286650</v>
      </c>
      <c r="O24" s="14">
        <f>O15*assumptions!$C3</f>
        <v>308700</v>
      </c>
      <c r="P24" s="14">
        <f>P15*assumptions!$C3</f>
        <v>330750</v>
      </c>
    </row>
    <row r="25">
      <c r="A25" s="10" t="s">
        <v>27</v>
      </c>
      <c r="B25" s="14">
        <f>B16*assumptions!$C4</f>
        <v>31500</v>
      </c>
      <c r="C25" s="14">
        <f>C16*assumptions!$C4</f>
        <v>63000</v>
      </c>
      <c r="D25" s="14">
        <f>D16*assumptions!$C4</f>
        <v>94500</v>
      </c>
      <c r="E25" s="14">
        <f>E16*assumptions!$C4</f>
        <v>126000</v>
      </c>
      <c r="F25" s="14">
        <f>F16*assumptions!$C4</f>
        <v>157500</v>
      </c>
      <c r="G25" s="14">
        <f>G16*assumptions!$C4</f>
        <v>189000</v>
      </c>
      <c r="H25" s="14">
        <f>H16*assumptions!$C4</f>
        <v>220500</v>
      </c>
      <c r="I25" s="14">
        <f>I16*assumptions!$C4</f>
        <v>252000</v>
      </c>
      <c r="J25" s="14">
        <f>J16*assumptions!$C4</f>
        <v>283500</v>
      </c>
      <c r="K25" s="14">
        <f>K16*assumptions!$C4</f>
        <v>315000</v>
      </c>
      <c r="L25" s="14">
        <f>L16*assumptions!$C4</f>
        <v>346500</v>
      </c>
      <c r="M25" s="14">
        <f>M16*assumptions!$C4</f>
        <v>378000</v>
      </c>
      <c r="N25" s="14">
        <f>N16*assumptions!$C4</f>
        <v>409500</v>
      </c>
      <c r="O25" s="14">
        <f>O16*assumptions!$C4</f>
        <v>441000</v>
      </c>
      <c r="P25" s="14">
        <f>P16*assumptions!$C4</f>
        <v>472500</v>
      </c>
    </row>
    <row r="26">
      <c r="A26" s="10" t="s">
        <v>28</v>
      </c>
      <c r="B26" s="14">
        <f>B17*assumptions!$C5</f>
        <v>20160</v>
      </c>
      <c r="C26" s="14">
        <f>C17*assumptions!$C5</f>
        <v>40320</v>
      </c>
      <c r="D26" s="14">
        <f>D17*assumptions!$C5</f>
        <v>60480</v>
      </c>
      <c r="E26" s="14">
        <f>E17*assumptions!$C5</f>
        <v>80640</v>
      </c>
      <c r="F26" s="14">
        <f>F17*assumptions!$C5</f>
        <v>100800</v>
      </c>
      <c r="G26" s="14">
        <f>G17*assumptions!$C5</f>
        <v>120960</v>
      </c>
      <c r="H26" s="14">
        <f>H17*assumptions!$C5</f>
        <v>141120</v>
      </c>
      <c r="I26" s="14">
        <f>I17*assumptions!$C5</f>
        <v>161280</v>
      </c>
      <c r="J26" s="14">
        <f>J17*assumptions!$C5</f>
        <v>181440</v>
      </c>
      <c r="K26" s="14">
        <f>K17*assumptions!$C5</f>
        <v>201600</v>
      </c>
      <c r="L26" s="14">
        <f>L17*assumptions!$C5</f>
        <v>221760</v>
      </c>
      <c r="M26" s="14">
        <f>M17*assumptions!$C5</f>
        <v>241920</v>
      </c>
      <c r="N26" s="14">
        <f>N17*assumptions!$C5</f>
        <v>262080</v>
      </c>
      <c r="O26" s="14">
        <f>O17*assumptions!$C5</f>
        <v>282240</v>
      </c>
      <c r="P26" s="14">
        <f>P17*assumptions!$C5</f>
        <v>302400</v>
      </c>
    </row>
    <row r="27">
      <c r="A27" s="10" t="s">
        <v>29</v>
      </c>
      <c r="B27" s="14">
        <f>B18*assumptions!$C6</f>
        <v>56000</v>
      </c>
      <c r="C27" s="14">
        <f>C18*assumptions!$C6</f>
        <v>112000</v>
      </c>
      <c r="D27" s="14">
        <f>D18*assumptions!$C6</f>
        <v>168000</v>
      </c>
      <c r="E27" s="14">
        <f>E18*assumptions!$C6</f>
        <v>224000</v>
      </c>
      <c r="F27" s="14">
        <f>F18*assumptions!$C6</f>
        <v>280000</v>
      </c>
      <c r="G27" s="14">
        <f>G18*assumptions!$C6</f>
        <v>336000</v>
      </c>
      <c r="H27" s="14">
        <f>H18*assumptions!$C6</f>
        <v>392000</v>
      </c>
      <c r="I27" s="14">
        <f>I18*assumptions!$C6</f>
        <v>448000</v>
      </c>
      <c r="J27" s="14">
        <f>J18*assumptions!$C6</f>
        <v>504000</v>
      </c>
      <c r="K27" s="14">
        <f>K18*assumptions!$C6</f>
        <v>560000</v>
      </c>
      <c r="L27" s="14">
        <f>L18*assumptions!$C6</f>
        <v>616000</v>
      </c>
      <c r="M27" s="14">
        <f>M18*assumptions!$C6</f>
        <v>672000</v>
      </c>
      <c r="N27" s="14">
        <f>N18*assumptions!$C6</f>
        <v>728000</v>
      </c>
      <c r="O27" s="14">
        <f>O18*assumptions!$C6</f>
        <v>784000</v>
      </c>
      <c r="P27" s="14">
        <f>P18*assumptions!$C6</f>
        <v>840000</v>
      </c>
    </row>
    <row r="29">
      <c r="A29" s="10" t="s">
        <v>72</v>
      </c>
      <c r="B29" s="14">
        <f t="shared" ref="B29:P29" si="2">SUM(B23:B27)</f>
        <v>224910</v>
      </c>
      <c r="C29" s="14">
        <f t="shared" si="2"/>
        <v>449820</v>
      </c>
      <c r="D29" s="14">
        <f t="shared" si="2"/>
        <v>674730</v>
      </c>
      <c r="E29" s="14">
        <f t="shared" si="2"/>
        <v>899640</v>
      </c>
      <c r="F29" s="14">
        <f t="shared" si="2"/>
        <v>1124550</v>
      </c>
      <c r="G29" s="14">
        <f t="shared" si="2"/>
        <v>1349460</v>
      </c>
      <c r="H29" s="14">
        <f t="shared" si="2"/>
        <v>1574370</v>
      </c>
      <c r="I29" s="14">
        <f t="shared" si="2"/>
        <v>1799280</v>
      </c>
      <c r="J29" s="14">
        <f t="shared" si="2"/>
        <v>2024190</v>
      </c>
      <c r="K29" s="14">
        <f t="shared" si="2"/>
        <v>2249100</v>
      </c>
      <c r="L29" s="14">
        <f t="shared" si="2"/>
        <v>2474010</v>
      </c>
      <c r="M29" s="14">
        <f t="shared" si="2"/>
        <v>2698920</v>
      </c>
      <c r="N29" s="14">
        <f t="shared" si="2"/>
        <v>2923830</v>
      </c>
      <c r="O29" s="14">
        <f t="shared" si="2"/>
        <v>3148740</v>
      </c>
      <c r="P29" s="14">
        <f t="shared" si="2"/>
        <v>3373650</v>
      </c>
    </row>
    <row r="31">
      <c r="A31" s="10" t="s">
        <v>73</v>
      </c>
    </row>
    <row r="32">
      <c r="A32" s="10" t="s">
        <v>25</v>
      </c>
      <c r="B32" s="14">
        <f>B7*assumptions!$D2</f>
        <v>47600</v>
      </c>
      <c r="C32" s="14">
        <f>C7*assumptions!$D2</f>
        <v>95200</v>
      </c>
      <c r="D32" s="14">
        <f>D7*assumptions!$D2</f>
        <v>142800</v>
      </c>
      <c r="E32" s="14">
        <f>E7*assumptions!$D2</f>
        <v>190400</v>
      </c>
      <c r="F32" s="14">
        <f>F7*assumptions!$D2</f>
        <v>238000</v>
      </c>
      <c r="G32" s="14">
        <f>G7*assumptions!$D2</f>
        <v>285600</v>
      </c>
      <c r="H32" s="14">
        <f>H7*assumptions!$D2</f>
        <v>333200</v>
      </c>
      <c r="I32" s="14">
        <f>I7*assumptions!$D2</f>
        <v>380800</v>
      </c>
      <c r="J32" s="14">
        <f>J7*assumptions!$D2</f>
        <v>428400</v>
      </c>
      <c r="K32" s="14">
        <f>K7*assumptions!$D2</f>
        <v>476000</v>
      </c>
      <c r="L32" s="14">
        <f>L7*assumptions!$D2</f>
        <v>523600</v>
      </c>
      <c r="M32" s="14">
        <f>M7*assumptions!$D2</f>
        <v>571200</v>
      </c>
      <c r="N32" s="14">
        <f>N7*assumptions!$D2</f>
        <v>618800</v>
      </c>
      <c r="O32" s="14">
        <f>O7*assumptions!$D2</f>
        <v>666400</v>
      </c>
      <c r="P32" s="14">
        <f>P7*assumptions!$D2</f>
        <v>714000</v>
      </c>
    </row>
    <row r="33">
      <c r="A33" s="10" t="s">
        <v>26</v>
      </c>
      <c r="B33" s="14">
        <f>B8*assumptions!$D3</f>
        <v>12600</v>
      </c>
      <c r="C33" s="14">
        <f>C8*assumptions!$D3</f>
        <v>25200</v>
      </c>
      <c r="D33" s="14">
        <f>D8*assumptions!$D3</f>
        <v>37800</v>
      </c>
      <c r="E33" s="14">
        <f>E8*assumptions!$D3</f>
        <v>50400</v>
      </c>
      <c r="F33" s="14">
        <f>F8*assumptions!$D3</f>
        <v>63000</v>
      </c>
      <c r="G33" s="14">
        <f>G8*assumptions!$D3</f>
        <v>75600</v>
      </c>
      <c r="H33" s="14">
        <f>H8*assumptions!$D3</f>
        <v>88200</v>
      </c>
      <c r="I33" s="14">
        <f>I8*assumptions!$D3</f>
        <v>100800</v>
      </c>
      <c r="J33" s="14">
        <f>J8*assumptions!$D3</f>
        <v>113400</v>
      </c>
      <c r="K33" s="14">
        <f>K8*assumptions!$D3</f>
        <v>126000</v>
      </c>
      <c r="L33" s="14">
        <f>L8*assumptions!$D3</f>
        <v>138600</v>
      </c>
      <c r="M33" s="14">
        <f>M8*assumptions!$D3</f>
        <v>151200</v>
      </c>
      <c r="N33" s="14">
        <f>N8*assumptions!$D3</f>
        <v>163800</v>
      </c>
      <c r="O33" s="14">
        <f>O8*assumptions!$D3</f>
        <v>176400</v>
      </c>
      <c r="P33" s="14">
        <f>P8*assumptions!$D3</f>
        <v>189000</v>
      </c>
    </row>
    <row r="34">
      <c r="A34" s="10" t="s">
        <v>27</v>
      </c>
      <c r="B34" s="14">
        <f>B9*assumptions!$D4</f>
        <v>24500</v>
      </c>
      <c r="C34" s="14">
        <f>C9*assumptions!$D4</f>
        <v>49000</v>
      </c>
      <c r="D34" s="14">
        <f>D9*assumptions!$D4</f>
        <v>73500</v>
      </c>
      <c r="E34" s="14">
        <f>E9*assumptions!$D4</f>
        <v>98000</v>
      </c>
      <c r="F34" s="14">
        <f>F9*assumptions!$D4</f>
        <v>122500</v>
      </c>
      <c r="G34" s="14">
        <f>G9*assumptions!$D4</f>
        <v>147000</v>
      </c>
      <c r="H34" s="14">
        <f>H9*assumptions!$D4</f>
        <v>171500</v>
      </c>
      <c r="I34" s="14">
        <f>I9*assumptions!$D4</f>
        <v>196000</v>
      </c>
      <c r="J34" s="14">
        <f>J9*assumptions!$D4</f>
        <v>220500</v>
      </c>
      <c r="K34" s="14">
        <f>K9*assumptions!$D4</f>
        <v>245000</v>
      </c>
      <c r="L34" s="14">
        <f>L9*assumptions!$D4</f>
        <v>269500</v>
      </c>
      <c r="M34" s="14">
        <f>M9*assumptions!$D4</f>
        <v>294000</v>
      </c>
      <c r="N34" s="14">
        <f>N9*assumptions!$D4</f>
        <v>318500</v>
      </c>
      <c r="O34" s="14">
        <f>O9*assumptions!$D4</f>
        <v>343000</v>
      </c>
      <c r="P34" s="14">
        <f>P9*assumptions!$D4</f>
        <v>367500</v>
      </c>
    </row>
    <row r="35">
      <c r="A35" s="10" t="s">
        <v>28</v>
      </c>
      <c r="B35" s="14">
        <f>B10*assumptions!$D5</f>
        <v>16800</v>
      </c>
      <c r="C35" s="14">
        <f>C10*assumptions!$D5</f>
        <v>33600</v>
      </c>
      <c r="D35" s="14">
        <f>D10*assumptions!$D5</f>
        <v>50400</v>
      </c>
      <c r="E35" s="14">
        <f>E10*assumptions!$D5</f>
        <v>67200</v>
      </c>
      <c r="F35" s="14">
        <f>F10*assumptions!$D5</f>
        <v>84000</v>
      </c>
      <c r="G35" s="14">
        <f>G10*assumptions!$D5</f>
        <v>100800</v>
      </c>
      <c r="H35" s="14">
        <f>H10*assumptions!$D5</f>
        <v>117600</v>
      </c>
      <c r="I35" s="14">
        <f>I10*assumptions!$D5</f>
        <v>134400</v>
      </c>
      <c r="J35" s="14">
        <f>J10*assumptions!$D5</f>
        <v>151200</v>
      </c>
      <c r="K35" s="14">
        <f>K10*assumptions!$D5</f>
        <v>168000</v>
      </c>
      <c r="L35" s="14">
        <f>L10*assumptions!$D5</f>
        <v>184800</v>
      </c>
      <c r="M35" s="14">
        <f>M10*assumptions!$D5</f>
        <v>201600</v>
      </c>
      <c r="N35" s="14">
        <f>N10*assumptions!$D5</f>
        <v>218400</v>
      </c>
      <c r="O35" s="14">
        <f>O10*assumptions!$D5</f>
        <v>235200</v>
      </c>
      <c r="P35" s="14">
        <f>P10*assumptions!$D5</f>
        <v>252000</v>
      </c>
    </row>
    <row r="36">
      <c r="A36" s="10" t="s">
        <v>29</v>
      </c>
      <c r="B36" s="14">
        <f>B11*assumptions!$D6</f>
        <v>0</v>
      </c>
      <c r="C36" s="14">
        <f>C11*assumptions!$D6</f>
        <v>0</v>
      </c>
      <c r="D36" s="14">
        <f>D11*assumptions!$D6</f>
        <v>0</v>
      </c>
      <c r="E36" s="14">
        <f>E11*assumptions!$D6</f>
        <v>0</v>
      </c>
      <c r="F36" s="14">
        <f>F11*assumptions!$D6</f>
        <v>0</v>
      </c>
      <c r="G36" s="14">
        <f>G11*assumptions!$D6</f>
        <v>0</v>
      </c>
      <c r="H36" s="14">
        <f>H11*assumptions!$D6</f>
        <v>0</v>
      </c>
      <c r="I36" s="14">
        <f>I11*assumptions!$D6</f>
        <v>0</v>
      </c>
      <c r="J36" s="14">
        <f>J11*assumptions!$D6</f>
        <v>0</v>
      </c>
      <c r="K36" s="14">
        <f>K11*assumptions!$D6</f>
        <v>0</v>
      </c>
      <c r="L36" s="14">
        <f>L11*assumptions!$D6</f>
        <v>0</v>
      </c>
      <c r="M36" s="14">
        <f>M11*assumptions!$D6</f>
        <v>0</v>
      </c>
      <c r="N36" s="14">
        <f>N11*assumptions!$D6</f>
        <v>0</v>
      </c>
      <c r="O36" s="14">
        <f>O11*assumptions!$D6</f>
        <v>0</v>
      </c>
      <c r="P36" s="14">
        <f>P11*assumptions!$D6</f>
        <v>0</v>
      </c>
    </row>
    <row r="37">
      <c r="A37" s="10" t="s">
        <v>74</v>
      </c>
      <c r="B37" s="14">
        <f t="shared" ref="B37:P37" si="3">SUM(B32:B36)</f>
        <v>101500</v>
      </c>
      <c r="C37" s="14">
        <f t="shared" si="3"/>
        <v>203000</v>
      </c>
      <c r="D37" s="14">
        <f t="shared" si="3"/>
        <v>304500</v>
      </c>
      <c r="E37" s="14">
        <f t="shared" si="3"/>
        <v>406000</v>
      </c>
      <c r="F37" s="14">
        <f t="shared" si="3"/>
        <v>507500</v>
      </c>
      <c r="G37" s="14">
        <f t="shared" si="3"/>
        <v>609000</v>
      </c>
      <c r="H37" s="14">
        <f t="shared" si="3"/>
        <v>710500</v>
      </c>
      <c r="I37" s="14">
        <f t="shared" si="3"/>
        <v>812000</v>
      </c>
      <c r="J37" s="14">
        <f t="shared" si="3"/>
        <v>913500</v>
      </c>
      <c r="K37" s="14">
        <f t="shared" si="3"/>
        <v>1015000</v>
      </c>
      <c r="L37" s="14">
        <f t="shared" si="3"/>
        <v>1116500</v>
      </c>
      <c r="M37" s="14">
        <f t="shared" si="3"/>
        <v>1218000</v>
      </c>
      <c r="N37" s="14">
        <f t="shared" si="3"/>
        <v>1319500</v>
      </c>
      <c r="O37" s="14">
        <f t="shared" si="3"/>
        <v>1421000</v>
      </c>
      <c r="P37" s="14">
        <f t="shared" si="3"/>
        <v>1522500</v>
      </c>
    </row>
    <row r="39">
      <c r="A39" s="10" t="s">
        <v>75</v>
      </c>
    </row>
    <row r="40">
      <c r="A40" s="10" t="s">
        <v>37</v>
      </c>
      <c r="B40" s="14">
        <f>B$2*assumptions!$B21*assumptions!$B28</f>
        <v>20000</v>
      </c>
      <c r="C40" s="14">
        <f>C$2*assumptions!$B21*assumptions!$B28</f>
        <v>40000</v>
      </c>
      <c r="D40" s="14">
        <f>D$2*assumptions!$B21*assumptions!$B28</f>
        <v>60000</v>
      </c>
      <c r="E40" s="14">
        <f>E$2*assumptions!$B21*assumptions!$B28</f>
        <v>80000</v>
      </c>
      <c r="F40" s="14">
        <f>F$2*assumptions!$B21*assumptions!$B28</f>
        <v>100000</v>
      </c>
      <c r="G40" s="14">
        <f>G$2*assumptions!$B21*assumptions!$B28</f>
        <v>120000</v>
      </c>
      <c r="H40" s="14">
        <f>H$2*assumptions!$B21*assumptions!$B28</f>
        <v>140000</v>
      </c>
      <c r="I40" s="14">
        <f>I$2*assumptions!$B21*assumptions!$B28</f>
        <v>160000</v>
      </c>
      <c r="J40" s="14">
        <f>J$2*assumptions!$B21*assumptions!$B28</f>
        <v>180000</v>
      </c>
      <c r="K40" s="14">
        <f>K$2*assumptions!$B21*assumptions!$B28</f>
        <v>200000</v>
      </c>
      <c r="L40" s="14">
        <f>L$2*assumptions!$B21*assumptions!$B28</f>
        <v>220000</v>
      </c>
      <c r="M40" s="14">
        <f>M$2*assumptions!$B21*assumptions!$B28</f>
        <v>240000</v>
      </c>
      <c r="N40" s="14">
        <f>N$2*assumptions!$B21*assumptions!$B28</f>
        <v>260000</v>
      </c>
      <c r="O40" s="14">
        <f>O$2*assumptions!$B21*assumptions!$B28</f>
        <v>280000</v>
      </c>
      <c r="P40" s="14">
        <f>P$2*assumptions!$B21*assumptions!$B28</f>
        <v>300000</v>
      </c>
    </row>
    <row r="41">
      <c r="A41" s="10" t="s">
        <v>38</v>
      </c>
      <c r="B41" s="14">
        <f>B$2*assumptions!$B22*assumptions!$B29</f>
        <v>36000</v>
      </c>
      <c r="C41" s="14">
        <f>C$2*assumptions!$B22*assumptions!$B29</f>
        <v>72000</v>
      </c>
      <c r="D41" s="14">
        <f>D$2*assumptions!$B22*assumptions!$B29</f>
        <v>108000</v>
      </c>
      <c r="E41" s="14">
        <f>E$2*assumptions!$B22*assumptions!$B29</f>
        <v>144000</v>
      </c>
      <c r="F41" s="14">
        <f>F$2*assumptions!$B22*assumptions!$B29</f>
        <v>180000</v>
      </c>
      <c r="G41" s="14">
        <f>G$2*assumptions!$B22*assumptions!$B29</f>
        <v>216000</v>
      </c>
      <c r="H41" s="14">
        <f>H$2*assumptions!$B22*assumptions!$B29</f>
        <v>252000</v>
      </c>
      <c r="I41" s="14">
        <f>I$2*assumptions!$B22*assumptions!$B29</f>
        <v>288000</v>
      </c>
      <c r="J41" s="14">
        <f>J$2*assumptions!$B22*assumptions!$B29</f>
        <v>324000</v>
      </c>
      <c r="K41" s="14">
        <f>K$2*assumptions!$B22*assumptions!$B29</f>
        <v>360000</v>
      </c>
      <c r="L41" s="14">
        <f>L$2*assumptions!$B22*assumptions!$B29</f>
        <v>396000</v>
      </c>
      <c r="M41" s="14">
        <f>M$2*assumptions!$B22*assumptions!$B29</f>
        <v>432000</v>
      </c>
      <c r="N41" s="14">
        <f>N$2*assumptions!$B22*assumptions!$B29</f>
        <v>468000</v>
      </c>
      <c r="O41" s="14">
        <f>O$2*assumptions!$B22*assumptions!$B29</f>
        <v>504000</v>
      </c>
      <c r="P41" s="14">
        <f>P$2*assumptions!$B22*assumptions!$B29</f>
        <v>540000</v>
      </c>
    </row>
    <row r="42">
      <c r="A42" s="10" t="s">
        <v>39</v>
      </c>
      <c r="B42" s="14">
        <f>B$2*assumptions!$B23*assumptions!$B30</f>
        <v>50000</v>
      </c>
      <c r="C42" s="14">
        <f>C$2*assumptions!$B23*assumptions!$B30</f>
        <v>100000</v>
      </c>
      <c r="D42" s="14">
        <f>D$2*assumptions!$B23*assumptions!$B30</f>
        <v>150000</v>
      </c>
      <c r="E42" s="14">
        <f>E$2*assumptions!$B23*assumptions!$B30</f>
        <v>200000</v>
      </c>
      <c r="F42" s="14">
        <f>F$2*assumptions!$B23*assumptions!$B30</f>
        <v>250000</v>
      </c>
      <c r="G42" s="14">
        <f>G$2*assumptions!$B23*assumptions!$B30</f>
        <v>300000</v>
      </c>
      <c r="H42" s="14">
        <f>H$2*assumptions!$B23*assumptions!$B30</f>
        <v>350000</v>
      </c>
      <c r="I42" s="14">
        <f>I$2*assumptions!$B23*assumptions!$B30</f>
        <v>400000</v>
      </c>
      <c r="J42" s="14">
        <f>J$2*assumptions!$B23*assumptions!$B30</f>
        <v>450000</v>
      </c>
      <c r="K42" s="14">
        <f>K$2*assumptions!$B23*assumptions!$B30</f>
        <v>500000</v>
      </c>
      <c r="L42" s="14">
        <f>L$2*assumptions!$B23*assumptions!$B30</f>
        <v>550000</v>
      </c>
      <c r="M42" s="14">
        <f>M$2*assumptions!$B23*assumptions!$B30</f>
        <v>600000</v>
      </c>
      <c r="N42" s="14">
        <f>N$2*assumptions!$B23*assumptions!$B30</f>
        <v>650000</v>
      </c>
      <c r="O42" s="14">
        <f>O$2*assumptions!$B23*assumptions!$B30</f>
        <v>700000</v>
      </c>
      <c r="P42" s="14">
        <f>P$2*assumptions!$B23*assumptions!$B30</f>
        <v>750000</v>
      </c>
    </row>
    <row r="43">
      <c r="A43" s="10" t="s">
        <v>76</v>
      </c>
      <c r="B43" s="14">
        <f>B$2*assumptions!$B24*assumptions!$B31</f>
        <v>12000</v>
      </c>
      <c r="C43" s="14">
        <f>C$2*assumptions!$B24*assumptions!$B31</f>
        <v>24000</v>
      </c>
      <c r="D43" s="14">
        <f>D$2*assumptions!$B24*assumptions!$B31</f>
        <v>36000</v>
      </c>
      <c r="E43" s="14">
        <f>E$2*assumptions!$B24*assumptions!$B31</f>
        <v>48000</v>
      </c>
      <c r="F43" s="14">
        <f>F$2*assumptions!$B24*assumptions!$B31</f>
        <v>60000</v>
      </c>
      <c r="G43" s="14">
        <f>G$2*assumptions!$B24*assumptions!$B31</f>
        <v>72000</v>
      </c>
      <c r="H43" s="14">
        <f>H$2*assumptions!$B24*assumptions!$B31</f>
        <v>84000</v>
      </c>
      <c r="I43" s="14">
        <f>I$2*assumptions!$B24*assumptions!$B31</f>
        <v>96000</v>
      </c>
      <c r="J43" s="14">
        <f>J$2*assumptions!$B24*assumptions!$B31</f>
        <v>108000</v>
      </c>
      <c r="K43" s="14">
        <f>K$2*assumptions!$B24*assumptions!$B31</f>
        <v>120000</v>
      </c>
      <c r="L43" s="14">
        <f>L$2*assumptions!$B24*assumptions!$B31</f>
        <v>132000</v>
      </c>
      <c r="M43" s="14">
        <f>M$2*assumptions!$B24*assumptions!$B31</f>
        <v>144000</v>
      </c>
      <c r="N43" s="14">
        <f>N$2*assumptions!$B24*assumptions!$B31</f>
        <v>156000</v>
      </c>
      <c r="O43" s="14">
        <f>O$2*assumptions!$B24*assumptions!$B31</f>
        <v>168000</v>
      </c>
      <c r="P43" s="14">
        <f>P$2*assumptions!$B24*assumptions!$B31</f>
        <v>180000</v>
      </c>
    </row>
    <row r="46">
      <c r="A46" s="10" t="s">
        <v>77</v>
      </c>
      <c r="B46" s="14">
        <f t="shared" ref="B46:P46" si="4">SUM(B40:B43)</f>
        <v>118000</v>
      </c>
      <c r="C46" s="14">
        <f t="shared" si="4"/>
        <v>236000</v>
      </c>
      <c r="D46" s="14">
        <f t="shared" si="4"/>
        <v>354000</v>
      </c>
      <c r="E46" s="14">
        <f t="shared" si="4"/>
        <v>472000</v>
      </c>
      <c r="F46" s="14">
        <f t="shared" si="4"/>
        <v>590000</v>
      </c>
      <c r="G46" s="14">
        <f t="shared" si="4"/>
        <v>708000</v>
      </c>
      <c r="H46" s="14">
        <f t="shared" si="4"/>
        <v>826000</v>
      </c>
      <c r="I46" s="14">
        <f t="shared" si="4"/>
        <v>944000</v>
      </c>
      <c r="J46" s="14">
        <f t="shared" si="4"/>
        <v>1062000</v>
      </c>
      <c r="K46" s="14">
        <f t="shared" si="4"/>
        <v>1180000</v>
      </c>
      <c r="L46" s="14">
        <f t="shared" si="4"/>
        <v>1298000</v>
      </c>
      <c r="M46" s="14">
        <f t="shared" si="4"/>
        <v>1416000</v>
      </c>
      <c r="N46" s="14">
        <f t="shared" si="4"/>
        <v>1534000</v>
      </c>
      <c r="O46" s="14">
        <f t="shared" si="4"/>
        <v>1652000</v>
      </c>
      <c r="P46" s="14">
        <f t="shared" si="4"/>
        <v>1770000</v>
      </c>
    </row>
    <row r="48">
      <c r="A48" s="10" t="s">
        <v>78</v>
      </c>
      <c r="B48" s="14">
        <f>B4*assumptions!$B$34</f>
        <v>455000</v>
      </c>
      <c r="C48" s="14">
        <f>C4*assumptions!$B$34</f>
        <v>910000</v>
      </c>
      <c r="D48" s="14">
        <f>D4*assumptions!$B$34</f>
        <v>1365000</v>
      </c>
      <c r="E48" s="14">
        <f>E4*assumptions!$B$34</f>
        <v>1820000</v>
      </c>
      <c r="F48" s="14">
        <f>F4*assumptions!$B$34</f>
        <v>2275000</v>
      </c>
      <c r="G48" s="14">
        <f>G4*assumptions!$B$34</f>
        <v>2730000</v>
      </c>
      <c r="H48" s="14">
        <f>H4*assumptions!$B$34</f>
        <v>3185000</v>
      </c>
      <c r="I48" s="14">
        <f>I4*assumptions!$B$34</f>
        <v>3640000</v>
      </c>
      <c r="J48" s="14">
        <f>J4*assumptions!$B$34</f>
        <v>4095000</v>
      </c>
      <c r="K48" s="14">
        <f>K4*assumptions!$B$34</f>
        <v>4550000</v>
      </c>
      <c r="L48" s="14">
        <f>L4*assumptions!$B$34</f>
        <v>5005000</v>
      </c>
      <c r="M48" s="14">
        <f>M4*assumptions!$B$34</f>
        <v>5460000</v>
      </c>
      <c r="N48" s="14">
        <f>N4*assumptions!$B$34</f>
        <v>5915000</v>
      </c>
      <c r="O48" s="14">
        <f>O4*assumptions!$B$34</f>
        <v>6370000</v>
      </c>
      <c r="P48" s="14">
        <f>P4*assumptions!$B$34</f>
        <v>6825000</v>
      </c>
    </row>
    <row r="50">
      <c r="A50" s="10" t="s">
        <v>43</v>
      </c>
    </row>
    <row r="51">
      <c r="A51" s="10" t="s">
        <v>44</v>
      </c>
      <c r="B51" s="14">
        <f>B$2*assumptions!$B37</f>
        <v>60000</v>
      </c>
      <c r="C51" s="14">
        <f>C$2*assumptions!$B37</f>
        <v>120000</v>
      </c>
      <c r="D51" s="14">
        <f>D$2*assumptions!$B37</f>
        <v>180000</v>
      </c>
      <c r="E51" s="14">
        <f>E$2*assumptions!$B37</f>
        <v>240000</v>
      </c>
      <c r="F51" s="14">
        <f>F$2*assumptions!$B37</f>
        <v>300000</v>
      </c>
      <c r="G51" s="14">
        <f>G$2*assumptions!$B37</f>
        <v>360000</v>
      </c>
      <c r="H51" s="14">
        <f>H$2*assumptions!$B37</f>
        <v>420000</v>
      </c>
      <c r="I51" s="14">
        <f>I$2*assumptions!$B37</f>
        <v>480000</v>
      </c>
      <c r="J51" s="14">
        <f>J$2*assumptions!$B37</f>
        <v>540000</v>
      </c>
      <c r="K51" s="14">
        <f>K$2*assumptions!$B37</f>
        <v>600000</v>
      </c>
      <c r="L51" s="14">
        <f>L$2*assumptions!$B37</f>
        <v>660000</v>
      </c>
      <c r="M51" s="14">
        <f>M$2*assumptions!$B37</f>
        <v>720000</v>
      </c>
      <c r="N51" s="14">
        <f>N$2*assumptions!$B37</f>
        <v>780000</v>
      </c>
      <c r="O51" s="14">
        <f>O$2*assumptions!$B37</f>
        <v>840000</v>
      </c>
      <c r="P51" s="14">
        <f>P$2*assumptions!$B37</f>
        <v>900000</v>
      </c>
    </row>
    <row r="52">
      <c r="A52" s="10" t="s">
        <v>45</v>
      </c>
      <c r="B52" s="14">
        <f>B$2*assumptions!$B38</f>
        <v>24000</v>
      </c>
      <c r="C52" s="14">
        <f>C$2*assumptions!$B38</f>
        <v>48000</v>
      </c>
      <c r="D52" s="14">
        <f>D$2*assumptions!$B38</f>
        <v>72000</v>
      </c>
      <c r="E52" s="14">
        <f>E$2*assumptions!$B38</f>
        <v>96000</v>
      </c>
      <c r="F52" s="14">
        <f>F$2*assumptions!$B38</f>
        <v>120000</v>
      </c>
      <c r="G52" s="14">
        <f>G$2*assumptions!$B38</f>
        <v>144000</v>
      </c>
      <c r="H52" s="14">
        <f>H$2*assumptions!$B38</f>
        <v>168000</v>
      </c>
      <c r="I52" s="14">
        <f>I$2*assumptions!$B38</f>
        <v>192000</v>
      </c>
      <c r="J52" s="14">
        <f>J$2*assumptions!$B38</f>
        <v>216000</v>
      </c>
      <c r="K52" s="14">
        <f>K$2*assumptions!$B38</f>
        <v>240000</v>
      </c>
      <c r="L52" s="14">
        <f>L$2*assumptions!$B38</f>
        <v>264000</v>
      </c>
      <c r="M52" s="14">
        <f>M$2*assumptions!$B38</f>
        <v>288000</v>
      </c>
      <c r="N52" s="14">
        <f>N$2*assumptions!$B38</f>
        <v>312000</v>
      </c>
      <c r="O52" s="14">
        <f>O$2*assumptions!$B38</f>
        <v>336000</v>
      </c>
      <c r="P52" s="14">
        <f>P$2*assumptions!$B38</f>
        <v>360000</v>
      </c>
    </row>
    <row r="54">
      <c r="A54" s="15" t="s">
        <v>79</v>
      </c>
      <c r="B54" s="14">
        <f t="shared" ref="B54:P54" si="5">B29+B37+B46+B48+B51+B52</f>
        <v>983410</v>
      </c>
      <c r="C54" s="14">
        <f t="shared" si="5"/>
        <v>1966820</v>
      </c>
      <c r="D54" s="14">
        <f t="shared" si="5"/>
        <v>2950230</v>
      </c>
      <c r="E54" s="14">
        <f t="shared" si="5"/>
        <v>3933640</v>
      </c>
      <c r="F54" s="14">
        <f t="shared" si="5"/>
        <v>4917050</v>
      </c>
      <c r="G54" s="14">
        <f t="shared" si="5"/>
        <v>5900460</v>
      </c>
      <c r="H54" s="14">
        <f t="shared" si="5"/>
        <v>6883870</v>
      </c>
      <c r="I54" s="14">
        <f t="shared" si="5"/>
        <v>7867280</v>
      </c>
      <c r="J54" s="14">
        <f t="shared" si="5"/>
        <v>8850690</v>
      </c>
      <c r="K54" s="14">
        <f t="shared" si="5"/>
        <v>9834100</v>
      </c>
      <c r="L54" s="14">
        <f t="shared" si="5"/>
        <v>10817510</v>
      </c>
      <c r="M54" s="14">
        <f t="shared" si="5"/>
        <v>11800920</v>
      </c>
      <c r="N54" s="14">
        <f t="shared" si="5"/>
        <v>12784330</v>
      </c>
      <c r="O54" s="14">
        <f t="shared" si="5"/>
        <v>13767740</v>
      </c>
      <c r="P54" s="14">
        <f t="shared" si="5"/>
        <v>14751150</v>
      </c>
    </row>
    <row r="56">
      <c r="A56" s="10" t="s">
        <v>80</v>
      </c>
      <c r="B56" s="14">
        <f t="shared" ref="B56:P56" si="6">B20-B54</f>
        <v>7090</v>
      </c>
      <c r="C56" s="14">
        <f t="shared" si="6"/>
        <v>14180</v>
      </c>
      <c r="D56" s="14">
        <f t="shared" si="6"/>
        <v>21270</v>
      </c>
      <c r="E56" s="14">
        <f t="shared" si="6"/>
        <v>28360</v>
      </c>
      <c r="F56" s="14">
        <f t="shared" si="6"/>
        <v>35450</v>
      </c>
      <c r="G56" s="14">
        <f t="shared" si="6"/>
        <v>42540</v>
      </c>
      <c r="H56" s="14">
        <f t="shared" si="6"/>
        <v>49630</v>
      </c>
      <c r="I56" s="14">
        <f t="shared" si="6"/>
        <v>56720</v>
      </c>
      <c r="J56" s="14">
        <f t="shared" si="6"/>
        <v>63810</v>
      </c>
      <c r="K56" s="14">
        <f t="shared" si="6"/>
        <v>70900</v>
      </c>
      <c r="L56" s="14">
        <f t="shared" si="6"/>
        <v>77990</v>
      </c>
      <c r="M56" s="14">
        <f t="shared" si="6"/>
        <v>85080</v>
      </c>
      <c r="N56" s="14">
        <f t="shared" si="6"/>
        <v>92170</v>
      </c>
      <c r="O56" s="14">
        <f t="shared" si="6"/>
        <v>99260</v>
      </c>
      <c r="P56" s="14">
        <f t="shared" si="6"/>
        <v>106350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2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  <c r="B2" s="14">
        <f>'cals 1'!B4</f>
        <v>1</v>
      </c>
      <c r="C2" s="14">
        <f>'cals 1'!C4</f>
        <v>2</v>
      </c>
      <c r="D2" s="14">
        <f>'cals 1'!D4</f>
        <v>3</v>
      </c>
      <c r="E2" s="14">
        <f>'cals 1'!E4</f>
        <v>4</v>
      </c>
      <c r="F2" s="14">
        <f>'cals 1'!F4</f>
        <v>5</v>
      </c>
      <c r="G2" s="14">
        <f>'cals 1'!G4</f>
        <v>6</v>
      </c>
      <c r="H2" s="14">
        <f>'cals 1'!H4</f>
        <v>7</v>
      </c>
      <c r="I2" s="14">
        <f>'cals 1'!I4</f>
        <v>8</v>
      </c>
      <c r="J2" s="14">
        <f>'cals 1'!J4</f>
        <v>9</v>
      </c>
      <c r="K2" s="14">
        <f>'cals 1'!K4</f>
        <v>10</v>
      </c>
      <c r="L2" s="14">
        <f>'cals 1'!L4</f>
        <v>11</v>
      </c>
      <c r="M2" s="14">
        <f>'cals 1'!M4</f>
        <v>12</v>
      </c>
      <c r="N2" s="14">
        <f>'cals 1'!N4</f>
        <v>13</v>
      </c>
      <c r="O2" s="14">
        <f>'cals 1'!O4</f>
        <v>14</v>
      </c>
      <c r="P2" s="14">
        <f>'cals 1'!P4</f>
        <v>15</v>
      </c>
    </row>
    <row r="4">
      <c r="A4" s="10" t="s">
        <v>67</v>
      </c>
      <c r="B4" s="14">
        <f>B2*assumptions!$C$11</f>
        <v>4000</v>
      </c>
      <c r="C4" s="14">
        <f>C2*assumptions!$C$11</f>
        <v>8000</v>
      </c>
      <c r="D4" s="14">
        <f>D2*assumptions!$C$11</f>
        <v>12000</v>
      </c>
      <c r="E4" s="14">
        <f>E2*assumptions!$C$11</f>
        <v>16000</v>
      </c>
      <c r="F4" s="14">
        <f>F2*assumptions!$C$11</f>
        <v>20000</v>
      </c>
      <c r="G4" s="14">
        <f>G2*assumptions!$C$11</f>
        <v>24000</v>
      </c>
      <c r="H4" s="14">
        <f>H2*assumptions!$C$11</f>
        <v>28000</v>
      </c>
      <c r="I4" s="14">
        <f>I2*assumptions!$C$11</f>
        <v>32000</v>
      </c>
      <c r="J4" s="14">
        <f>J2*assumptions!$C$11</f>
        <v>36000</v>
      </c>
      <c r="K4" s="14">
        <f>K2*assumptions!$C$11</f>
        <v>40000</v>
      </c>
      <c r="L4" s="14">
        <f>L2*assumptions!$C$11</f>
        <v>44000</v>
      </c>
      <c r="M4" s="14">
        <f>M2*assumptions!$C$11</f>
        <v>48000</v>
      </c>
      <c r="N4" s="14">
        <f>N2*assumptions!$C$11</f>
        <v>52000</v>
      </c>
      <c r="O4" s="14">
        <f>O2*assumptions!$C$11</f>
        <v>56000</v>
      </c>
      <c r="P4" s="14">
        <f>P2*assumptions!$C$11</f>
        <v>60000</v>
      </c>
    </row>
    <row r="6">
      <c r="A6" s="10" t="s">
        <v>68</v>
      </c>
    </row>
    <row r="7">
      <c r="A7" s="10" t="s">
        <v>25</v>
      </c>
      <c r="B7" s="14">
        <f>B$4*assumptions!$C14</f>
        <v>4000</v>
      </c>
      <c r="C7" s="14">
        <f>C$4*assumptions!$C14</f>
        <v>8000</v>
      </c>
      <c r="D7" s="14">
        <f>D$4*assumptions!$C14</f>
        <v>12000</v>
      </c>
      <c r="E7" s="14">
        <f>E$4*assumptions!$C14</f>
        <v>16000</v>
      </c>
      <c r="F7" s="14">
        <f>F$4*assumptions!$C14</f>
        <v>20000</v>
      </c>
      <c r="G7" s="14">
        <f>G$4*assumptions!$C14</f>
        <v>24000</v>
      </c>
      <c r="H7" s="14">
        <f>H$4*assumptions!$C14</f>
        <v>28000</v>
      </c>
      <c r="I7" s="14">
        <f>I$4*assumptions!$C14</f>
        <v>32000</v>
      </c>
      <c r="J7" s="14">
        <f>J$4*assumptions!$C14</f>
        <v>36000</v>
      </c>
      <c r="K7" s="14">
        <f>K$4*assumptions!$C14</f>
        <v>40000</v>
      </c>
      <c r="L7" s="14">
        <f>L$4*assumptions!$C14</f>
        <v>44000</v>
      </c>
      <c r="M7" s="14">
        <f>M$4*assumptions!$C14</f>
        <v>48000</v>
      </c>
      <c r="N7" s="14">
        <f>N$4*assumptions!$C14</f>
        <v>52000</v>
      </c>
      <c r="O7" s="14">
        <f>O$4*assumptions!$C14</f>
        <v>56000</v>
      </c>
      <c r="P7" s="14">
        <f>P$4*assumptions!$C14</f>
        <v>60000</v>
      </c>
    </row>
    <row r="8">
      <c r="A8" s="10" t="s">
        <v>26</v>
      </c>
      <c r="B8" s="14">
        <f>B$4*assumptions!$C15</f>
        <v>2000</v>
      </c>
      <c r="C8" s="14">
        <f>C$4*assumptions!$C15</f>
        <v>4000</v>
      </c>
      <c r="D8" s="14">
        <f>D$4*assumptions!$C15</f>
        <v>6000</v>
      </c>
      <c r="E8" s="14">
        <f>E$4*assumptions!$C15</f>
        <v>8000</v>
      </c>
      <c r="F8" s="14">
        <f>F$4*assumptions!$C15</f>
        <v>10000</v>
      </c>
      <c r="G8" s="14">
        <f>G$4*assumptions!$C15</f>
        <v>12000</v>
      </c>
      <c r="H8" s="14">
        <f>H$4*assumptions!$C15</f>
        <v>14000</v>
      </c>
      <c r="I8" s="14">
        <f>I$4*assumptions!$C15</f>
        <v>16000</v>
      </c>
      <c r="J8" s="14">
        <f>J$4*assumptions!$C15</f>
        <v>18000</v>
      </c>
      <c r="K8" s="14">
        <f>K$4*assumptions!$C15</f>
        <v>20000</v>
      </c>
      <c r="L8" s="14">
        <f>L$4*assumptions!$C15</f>
        <v>22000</v>
      </c>
      <c r="M8" s="14">
        <f>M$4*assumptions!$C15</f>
        <v>24000</v>
      </c>
      <c r="N8" s="14">
        <f>N$4*assumptions!$C15</f>
        <v>26000</v>
      </c>
      <c r="O8" s="14">
        <f>O$4*assumptions!$C15</f>
        <v>28000</v>
      </c>
      <c r="P8" s="14">
        <f>P$4*assumptions!$C15</f>
        <v>30000</v>
      </c>
    </row>
    <row r="9">
      <c r="A9" s="10" t="s">
        <v>27</v>
      </c>
      <c r="B9" s="14">
        <f>B$4*assumptions!$C16</f>
        <v>2800</v>
      </c>
      <c r="C9" s="14">
        <f>C$4*assumptions!$C16</f>
        <v>5600</v>
      </c>
      <c r="D9" s="14">
        <f>D$4*assumptions!$C16</f>
        <v>8400</v>
      </c>
      <c r="E9" s="14">
        <f>E$4*assumptions!$C16</f>
        <v>11200</v>
      </c>
      <c r="F9" s="14">
        <f>F$4*assumptions!$C16</f>
        <v>14000</v>
      </c>
      <c r="G9" s="14">
        <f>G$4*assumptions!$C16</f>
        <v>16800</v>
      </c>
      <c r="H9" s="14">
        <f>H$4*assumptions!$C16</f>
        <v>19600</v>
      </c>
      <c r="I9" s="14">
        <f>I$4*assumptions!$C16</f>
        <v>22400</v>
      </c>
      <c r="J9" s="14">
        <f>J$4*assumptions!$C16</f>
        <v>25200</v>
      </c>
      <c r="K9" s="14">
        <f>K$4*assumptions!$C16</f>
        <v>28000</v>
      </c>
      <c r="L9" s="14">
        <f>L$4*assumptions!$C16</f>
        <v>30800</v>
      </c>
      <c r="M9" s="14">
        <f>M$4*assumptions!$C16</f>
        <v>33600</v>
      </c>
      <c r="N9" s="14">
        <f>N$4*assumptions!$C16</f>
        <v>36400</v>
      </c>
      <c r="O9" s="14">
        <f>O$4*assumptions!$C16</f>
        <v>39200</v>
      </c>
      <c r="P9" s="14">
        <f>P$4*assumptions!$C16</f>
        <v>42000</v>
      </c>
    </row>
    <row r="10">
      <c r="A10" s="10" t="s">
        <v>28</v>
      </c>
      <c r="B10" s="14">
        <f>B$4*assumptions!$C17</f>
        <v>2000</v>
      </c>
      <c r="C10" s="14">
        <f>C$4*assumptions!$C17</f>
        <v>4000</v>
      </c>
      <c r="D10" s="14">
        <f>D$4*assumptions!$C17</f>
        <v>6000</v>
      </c>
      <c r="E10" s="14">
        <f>E$4*assumptions!$C17</f>
        <v>8000</v>
      </c>
      <c r="F10" s="14">
        <f>F$4*assumptions!$C17</f>
        <v>10000</v>
      </c>
      <c r="G10" s="14">
        <f>G$4*assumptions!$C17</f>
        <v>12000</v>
      </c>
      <c r="H10" s="14">
        <f>H$4*assumptions!$C17</f>
        <v>14000</v>
      </c>
      <c r="I10" s="14">
        <f>I$4*assumptions!$C17</f>
        <v>16000</v>
      </c>
      <c r="J10" s="14">
        <f>J$4*assumptions!$C17</f>
        <v>18000</v>
      </c>
      <c r="K10" s="14">
        <f>K$4*assumptions!$C17</f>
        <v>20000</v>
      </c>
      <c r="L10" s="14">
        <f>L$4*assumptions!$C17</f>
        <v>22000</v>
      </c>
      <c r="M10" s="14">
        <f>M$4*assumptions!$C17</f>
        <v>24000</v>
      </c>
      <c r="N10" s="14">
        <f>N$4*assumptions!$C17</f>
        <v>26000</v>
      </c>
      <c r="O10" s="14">
        <f>O$4*assumptions!$C17</f>
        <v>28000</v>
      </c>
      <c r="P10" s="14">
        <f>P$4*assumptions!$C17</f>
        <v>30000</v>
      </c>
    </row>
    <row r="11">
      <c r="A11" s="10" t="s">
        <v>29</v>
      </c>
      <c r="B11" s="14">
        <f>B$4*assumptions!$C18</f>
        <v>3600</v>
      </c>
      <c r="C11" s="14">
        <f>C$4*assumptions!$C18</f>
        <v>7200</v>
      </c>
      <c r="D11" s="14">
        <f>D$4*assumptions!$C18</f>
        <v>10800</v>
      </c>
      <c r="E11" s="14">
        <f>E$4*assumptions!$C18</f>
        <v>14400</v>
      </c>
      <c r="F11" s="14">
        <f>F$4*assumptions!$C18</f>
        <v>18000</v>
      </c>
      <c r="G11" s="14">
        <f>G$4*assumptions!$C18</f>
        <v>21600</v>
      </c>
      <c r="H11" s="14">
        <f>H$4*assumptions!$C18</f>
        <v>25200</v>
      </c>
      <c r="I11" s="14">
        <f>I$4*assumptions!$C18</f>
        <v>28800</v>
      </c>
      <c r="J11" s="14">
        <f>J$4*assumptions!$C18</f>
        <v>32400</v>
      </c>
      <c r="K11" s="14">
        <f>K$4*assumptions!$C18</f>
        <v>36000</v>
      </c>
      <c r="L11" s="14">
        <f>L$4*assumptions!$C18</f>
        <v>39600</v>
      </c>
      <c r="M11" s="14">
        <f>M$4*assumptions!$C18</f>
        <v>43200</v>
      </c>
      <c r="N11" s="14">
        <f>N$4*assumptions!$C18</f>
        <v>46800</v>
      </c>
      <c r="O11" s="14">
        <f>O$4*assumptions!$C18</f>
        <v>50400</v>
      </c>
      <c r="P11" s="14">
        <f>P$4*assumptions!$C18</f>
        <v>54000</v>
      </c>
    </row>
    <row r="12">
      <c r="A12" s="10"/>
    </row>
    <row r="13">
      <c r="A13" s="10" t="s">
        <v>69</v>
      </c>
    </row>
    <row r="14">
      <c r="A14" s="10" t="s">
        <v>25</v>
      </c>
      <c r="B14" s="14">
        <f>B7*assumptions!$B2</f>
        <v>320000</v>
      </c>
      <c r="C14" s="14">
        <f>C7*assumptions!$B2</f>
        <v>640000</v>
      </c>
      <c r="D14" s="14">
        <f>D7*assumptions!$B2</f>
        <v>960000</v>
      </c>
      <c r="E14" s="14">
        <f>E7*assumptions!$B2</f>
        <v>1280000</v>
      </c>
      <c r="F14" s="14">
        <f>F7*assumptions!$B2</f>
        <v>1600000</v>
      </c>
      <c r="G14" s="14">
        <f>G7*assumptions!$B2</f>
        <v>1920000</v>
      </c>
      <c r="H14" s="14">
        <f>H7*assumptions!$B2</f>
        <v>2240000</v>
      </c>
      <c r="I14" s="14">
        <f>I7*assumptions!$B2</f>
        <v>2560000</v>
      </c>
      <c r="J14" s="14">
        <f>J7*assumptions!$B2</f>
        <v>2880000</v>
      </c>
      <c r="K14" s="14">
        <f>K7*assumptions!$B2</f>
        <v>3200000</v>
      </c>
      <c r="L14" s="14">
        <f>L7*assumptions!$B2</f>
        <v>3520000</v>
      </c>
      <c r="M14" s="14">
        <f>M7*assumptions!$B2</f>
        <v>3840000</v>
      </c>
      <c r="N14" s="14">
        <f>N7*assumptions!$B2</f>
        <v>4160000</v>
      </c>
      <c r="O14" s="14">
        <f>O7*assumptions!$B2</f>
        <v>4480000</v>
      </c>
      <c r="P14" s="14">
        <f>P7*assumptions!$B2</f>
        <v>4800000</v>
      </c>
    </row>
    <row r="15">
      <c r="A15" s="10" t="s">
        <v>26</v>
      </c>
      <c r="B15" s="14">
        <f>B8*assumptions!$B3</f>
        <v>100000</v>
      </c>
      <c r="C15" s="14">
        <f>C8*assumptions!$B3</f>
        <v>200000</v>
      </c>
      <c r="D15" s="14">
        <f>D8*assumptions!$B3</f>
        <v>300000</v>
      </c>
      <c r="E15" s="14">
        <f>E8*assumptions!$B3</f>
        <v>400000</v>
      </c>
      <c r="F15" s="14">
        <f>F8*assumptions!$B3</f>
        <v>500000</v>
      </c>
      <c r="G15" s="14">
        <f>G8*assumptions!$B3</f>
        <v>600000</v>
      </c>
      <c r="H15" s="14">
        <f>H8*assumptions!$B3</f>
        <v>700000</v>
      </c>
      <c r="I15" s="14">
        <f>I8*assumptions!$B3</f>
        <v>800000</v>
      </c>
      <c r="J15" s="14">
        <f>J8*assumptions!$B3</f>
        <v>900000</v>
      </c>
      <c r="K15" s="14">
        <f>K8*assumptions!$B3</f>
        <v>1000000</v>
      </c>
      <c r="L15" s="14">
        <f>L8*assumptions!$B3</f>
        <v>1100000</v>
      </c>
      <c r="M15" s="14">
        <f>M8*assumptions!$B3</f>
        <v>1200000</v>
      </c>
      <c r="N15" s="14">
        <f>N8*assumptions!$B3</f>
        <v>1300000</v>
      </c>
      <c r="O15" s="14">
        <f>O8*assumptions!$B3</f>
        <v>1400000</v>
      </c>
      <c r="P15" s="14">
        <f>P8*assumptions!$B3</f>
        <v>1500000</v>
      </c>
    </row>
    <row r="16">
      <c r="A16" s="10" t="s">
        <v>27</v>
      </c>
      <c r="B16" s="14">
        <f>B9*assumptions!$B4</f>
        <v>126000</v>
      </c>
      <c r="C16" s="14">
        <f>C9*assumptions!$B4</f>
        <v>252000</v>
      </c>
      <c r="D16" s="14">
        <f>D9*assumptions!$B4</f>
        <v>378000</v>
      </c>
      <c r="E16" s="14">
        <f>E9*assumptions!$B4</f>
        <v>504000</v>
      </c>
      <c r="F16" s="14">
        <f>F9*assumptions!$B4</f>
        <v>630000</v>
      </c>
      <c r="G16" s="14">
        <f>G9*assumptions!$B4</f>
        <v>756000</v>
      </c>
      <c r="H16" s="14">
        <f>H9*assumptions!$B4</f>
        <v>882000</v>
      </c>
      <c r="I16" s="14">
        <f>I9*assumptions!$B4</f>
        <v>1008000</v>
      </c>
      <c r="J16" s="14">
        <f>J9*assumptions!$B4</f>
        <v>1134000</v>
      </c>
      <c r="K16" s="14">
        <f>K9*assumptions!$B4</f>
        <v>1260000</v>
      </c>
      <c r="L16" s="14">
        <f>L9*assumptions!$B4</f>
        <v>1386000</v>
      </c>
      <c r="M16" s="14">
        <f>M9*assumptions!$B4</f>
        <v>1512000</v>
      </c>
      <c r="N16" s="14">
        <f>N9*assumptions!$B4</f>
        <v>1638000</v>
      </c>
      <c r="O16" s="14">
        <f>O9*assumptions!$B4</f>
        <v>1764000</v>
      </c>
      <c r="P16" s="14">
        <f>P9*assumptions!$B4</f>
        <v>1890000</v>
      </c>
    </row>
    <row r="17">
      <c r="A17" s="10" t="s">
        <v>28</v>
      </c>
      <c r="B17" s="14">
        <f>B10*assumptions!$B5</f>
        <v>80000</v>
      </c>
      <c r="C17" s="14">
        <f>C10*assumptions!$B5</f>
        <v>160000</v>
      </c>
      <c r="D17" s="14">
        <f>D10*assumptions!$B5</f>
        <v>240000</v>
      </c>
      <c r="E17" s="14">
        <f>E10*assumptions!$B5</f>
        <v>320000</v>
      </c>
      <c r="F17" s="14">
        <f>F10*assumptions!$B5</f>
        <v>400000</v>
      </c>
      <c r="G17" s="14">
        <f>G10*assumptions!$B5</f>
        <v>480000</v>
      </c>
      <c r="H17" s="14">
        <f>H10*assumptions!$B5</f>
        <v>560000</v>
      </c>
      <c r="I17" s="14">
        <f>I10*assumptions!$B5</f>
        <v>640000</v>
      </c>
      <c r="J17" s="14">
        <f>J10*assumptions!$B5</f>
        <v>720000</v>
      </c>
      <c r="K17" s="14">
        <f>K10*assumptions!$B5</f>
        <v>800000</v>
      </c>
      <c r="L17" s="14">
        <f>L10*assumptions!$B5</f>
        <v>880000</v>
      </c>
      <c r="M17" s="14">
        <f>M10*assumptions!$B5</f>
        <v>960000</v>
      </c>
      <c r="N17" s="14">
        <f>N10*assumptions!$B5</f>
        <v>1040000</v>
      </c>
      <c r="O17" s="14">
        <f>O10*assumptions!$B5</f>
        <v>1120000</v>
      </c>
      <c r="P17" s="14">
        <f>P10*assumptions!$B5</f>
        <v>1200000</v>
      </c>
    </row>
    <row r="18">
      <c r="A18" s="10" t="s">
        <v>29</v>
      </c>
      <c r="B18" s="14">
        <f>B11*assumptions!$B6</f>
        <v>90000</v>
      </c>
      <c r="C18" s="14">
        <f>C11*assumptions!$B6</f>
        <v>180000</v>
      </c>
      <c r="D18" s="14">
        <f>D11*assumptions!$B6</f>
        <v>270000</v>
      </c>
      <c r="E18" s="14">
        <f>E11*assumptions!$B6</f>
        <v>360000</v>
      </c>
      <c r="F18" s="14">
        <f>F11*assumptions!$B6</f>
        <v>450000</v>
      </c>
      <c r="G18" s="14">
        <f>G11*assumptions!$B6</f>
        <v>540000</v>
      </c>
      <c r="H18" s="14">
        <f>H11*assumptions!$B6</f>
        <v>630000</v>
      </c>
      <c r="I18" s="14">
        <f>I11*assumptions!$B6</f>
        <v>720000</v>
      </c>
      <c r="J18" s="14">
        <f>J11*assumptions!$B6</f>
        <v>810000</v>
      </c>
      <c r="K18" s="14">
        <f>K11*assumptions!$B6</f>
        <v>900000</v>
      </c>
      <c r="L18" s="14">
        <f>L11*assumptions!$B6</f>
        <v>990000</v>
      </c>
      <c r="M18" s="14">
        <f>M11*assumptions!$B6</f>
        <v>1080000</v>
      </c>
      <c r="N18" s="14">
        <f>N11*assumptions!$B6</f>
        <v>1170000</v>
      </c>
      <c r="O18" s="14">
        <f>O11*assumptions!$B6</f>
        <v>1260000</v>
      </c>
      <c r="P18" s="14">
        <f>P11*assumptions!$B6</f>
        <v>1350000</v>
      </c>
    </row>
    <row r="20">
      <c r="A20" s="10" t="s">
        <v>70</v>
      </c>
      <c r="B20" s="14">
        <f t="shared" ref="B20:P20" si="1">SUM(B14:B18)</f>
        <v>716000</v>
      </c>
      <c r="C20" s="14">
        <f t="shared" si="1"/>
        <v>1432000</v>
      </c>
      <c r="D20" s="14">
        <f t="shared" si="1"/>
        <v>2148000</v>
      </c>
      <c r="E20" s="14">
        <f t="shared" si="1"/>
        <v>2864000</v>
      </c>
      <c r="F20" s="14">
        <f t="shared" si="1"/>
        <v>3580000</v>
      </c>
      <c r="G20" s="14">
        <f t="shared" si="1"/>
        <v>4296000</v>
      </c>
      <c r="H20" s="14">
        <f t="shared" si="1"/>
        <v>5012000</v>
      </c>
      <c r="I20" s="14">
        <f t="shared" si="1"/>
        <v>5728000</v>
      </c>
      <c r="J20" s="14">
        <f t="shared" si="1"/>
        <v>6444000</v>
      </c>
      <c r="K20" s="14">
        <f t="shared" si="1"/>
        <v>7160000</v>
      </c>
      <c r="L20" s="14">
        <f t="shared" si="1"/>
        <v>7876000</v>
      </c>
      <c r="M20" s="14">
        <f t="shared" si="1"/>
        <v>8592000</v>
      </c>
      <c r="N20" s="14">
        <f t="shared" si="1"/>
        <v>9308000</v>
      </c>
      <c r="O20" s="14">
        <f t="shared" si="1"/>
        <v>10024000</v>
      </c>
      <c r="P20" s="14">
        <f t="shared" si="1"/>
        <v>10740000</v>
      </c>
    </row>
    <row r="22">
      <c r="A22" s="10" t="s">
        <v>71</v>
      </c>
    </row>
    <row r="23">
      <c r="A23" s="10" t="s">
        <v>25</v>
      </c>
      <c r="B23" s="14">
        <f>B14*assumptions!$C2</f>
        <v>64000</v>
      </c>
      <c r="C23" s="14">
        <f>C14*assumptions!$C2</f>
        <v>128000</v>
      </c>
      <c r="D23" s="14">
        <f>D14*assumptions!$C2</f>
        <v>192000</v>
      </c>
      <c r="E23" s="14">
        <f>E14*assumptions!$C2</f>
        <v>256000</v>
      </c>
      <c r="F23" s="14">
        <f>F14*assumptions!$C2</f>
        <v>320000</v>
      </c>
      <c r="G23" s="14">
        <f>G14*assumptions!$C2</f>
        <v>384000</v>
      </c>
      <c r="H23" s="14">
        <f>H14*assumptions!$C2</f>
        <v>448000</v>
      </c>
      <c r="I23" s="14">
        <f>I14*assumptions!$C2</f>
        <v>512000</v>
      </c>
      <c r="J23" s="14">
        <f>J14*assumptions!$C2</f>
        <v>576000</v>
      </c>
      <c r="K23" s="14">
        <f>K14*assumptions!$C2</f>
        <v>640000</v>
      </c>
      <c r="L23" s="14">
        <f>L14*assumptions!$C2</f>
        <v>704000</v>
      </c>
      <c r="M23" s="14">
        <f>M14*assumptions!$C2</f>
        <v>768000</v>
      </c>
      <c r="N23" s="14">
        <f>N14*assumptions!$C2</f>
        <v>832000</v>
      </c>
      <c r="O23" s="14">
        <f>O14*assumptions!$C2</f>
        <v>896000</v>
      </c>
      <c r="P23" s="14">
        <f>P14*assumptions!$C2</f>
        <v>960000</v>
      </c>
    </row>
    <row r="24">
      <c r="A24" s="10" t="s">
        <v>26</v>
      </c>
      <c r="B24" s="14">
        <f>B15*assumptions!$C3</f>
        <v>21000</v>
      </c>
      <c r="C24" s="14">
        <f>C15*assumptions!$C3</f>
        <v>42000</v>
      </c>
      <c r="D24" s="14">
        <f>D15*assumptions!$C3</f>
        <v>63000</v>
      </c>
      <c r="E24" s="14">
        <f>E15*assumptions!$C3</f>
        <v>84000</v>
      </c>
      <c r="F24" s="14">
        <f>F15*assumptions!$C3</f>
        <v>105000</v>
      </c>
      <c r="G24" s="14">
        <f>G15*assumptions!$C3</f>
        <v>126000</v>
      </c>
      <c r="H24" s="14">
        <f>H15*assumptions!$C3</f>
        <v>147000</v>
      </c>
      <c r="I24" s="14">
        <f>I15*assumptions!$C3</f>
        <v>168000</v>
      </c>
      <c r="J24" s="14">
        <f>J15*assumptions!$C3</f>
        <v>189000</v>
      </c>
      <c r="K24" s="14">
        <f>K15*assumptions!$C3</f>
        <v>210000</v>
      </c>
      <c r="L24" s="14">
        <f>L15*assumptions!$C3</f>
        <v>231000</v>
      </c>
      <c r="M24" s="14">
        <f>M15*assumptions!$C3</f>
        <v>252000</v>
      </c>
      <c r="N24" s="14">
        <f>N15*assumptions!$C3</f>
        <v>273000</v>
      </c>
      <c r="O24" s="14">
        <f>O15*assumptions!$C3</f>
        <v>294000</v>
      </c>
      <c r="P24" s="14">
        <f>P15*assumptions!$C3</f>
        <v>315000</v>
      </c>
    </row>
    <row r="25">
      <c r="A25" s="10" t="s">
        <v>27</v>
      </c>
      <c r="B25" s="14">
        <f>B16*assumptions!$C4</f>
        <v>25200</v>
      </c>
      <c r="C25" s="14">
        <f>C16*assumptions!$C4</f>
        <v>50400</v>
      </c>
      <c r="D25" s="14">
        <f>D16*assumptions!$C4</f>
        <v>75600</v>
      </c>
      <c r="E25" s="14">
        <f>E16*assumptions!$C4</f>
        <v>100800</v>
      </c>
      <c r="F25" s="14">
        <f>F16*assumptions!$C4</f>
        <v>126000</v>
      </c>
      <c r="G25" s="14">
        <f>G16*assumptions!$C4</f>
        <v>151200</v>
      </c>
      <c r="H25" s="14">
        <f>H16*assumptions!$C4</f>
        <v>176400</v>
      </c>
      <c r="I25" s="14">
        <f>I16*assumptions!$C4</f>
        <v>201600</v>
      </c>
      <c r="J25" s="14">
        <f>J16*assumptions!$C4</f>
        <v>226800</v>
      </c>
      <c r="K25" s="14">
        <f>K16*assumptions!$C4</f>
        <v>252000</v>
      </c>
      <c r="L25" s="14">
        <f>L16*assumptions!$C4</f>
        <v>277200</v>
      </c>
      <c r="M25" s="14">
        <f>M16*assumptions!$C4</f>
        <v>302400</v>
      </c>
      <c r="N25" s="14">
        <f>N16*assumptions!$C4</f>
        <v>327600</v>
      </c>
      <c r="O25" s="14">
        <f>O16*assumptions!$C4</f>
        <v>352800</v>
      </c>
      <c r="P25" s="14">
        <f>P16*assumptions!$C4</f>
        <v>378000</v>
      </c>
    </row>
    <row r="26">
      <c r="A26" s="10" t="s">
        <v>28</v>
      </c>
      <c r="B26" s="14">
        <f>B17*assumptions!$C5</f>
        <v>14400</v>
      </c>
      <c r="C26" s="14">
        <f>C17*assumptions!$C5</f>
        <v>28800</v>
      </c>
      <c r="D26" s="14">
        <f>D17*assumptions!$C5</f>
        <v>43200</v>
      </c>
      <c r="E26" s="14">
        <f>E17*assumptions!$C5</f>
        <v>57600</v>
      </c>
      <c r="F26" s="14">
        <f>F17*assumptions!$C5</f>
        <v>72000</v>
      </c>
      <c r="G26" s="14">
        <f>G17*assumptions!$C5</f>
        <v>86400</v>
      </c>
      <c r="H26" s="14">
        <f>H17*assumptions!$C5</f>
        <v>100800</v>
      </c>
      <c r="I26" s="14">
        <f>I17*assumptions!$C5</f>
        <v>115200</v>
      </c>
      <c r="J26" s="14">
        <f>J17*assumptions!$C5</f>
        <v>129600</v>
      </c>
      <c r="K26" s="14">
        <f>K17*assumptions!$C5</f>
        <v>144000</v>
      </c>
      <c r="L26" s="14">
        <f>L17*assumptions!$C5</f>
        <v>158400</v>
      </c>
      <c r="M26" s="14">
        <f>M17*assumptions!$C5</f>
        <v>172800</v>
      </c>
      <c r="N26" s="14">
        <f>N17*assumptions!$C5</f>
        <v>187200</v>
      </c>
      <c r="O26" s="14">
        <f>O17*assumptions!$C5</f>
        <v>201600</v>
      </c>
      <c r="P26" s="14">
        <f>P17*assumptions!$C5</f>
        <v>216000</v>
      </c>
    </row>
    <row r="27">
      <c r="A27" s="10" t="s">
        <v>29</v>
      </c>
      <c r="B27" s="14">
        <f>B18*assumptions!$C6</f>
        <v>36000</v>
      </c>
      <c r="C27" s="14">
        <f>C18*assumptions!$C6</f>
        <v>72000</v>
      </c>
      <c r="D27" s="14">
        <f>D18*assumptions!$C6</f>
        <v>108000</v>
      </c>
      <c r="E27" s="14">
        <f>E18*assumptions!$C6</f>
        <v>144000</v>
      </c>
      <c r="F27" s="14">
        <f>F18*assumptions!$C6</f>
        <v>180000</v>
      </c>
      <c r="G27" s="14">
        <f>G18*assumptions!$C6</f>
        <v>216000</v>
      </c>
      <c r="H27" s="14">
        <f>H18*assumptions!$C6</f>
        <v>252000</v>
      </c>
      <c r="I27" s="14">
        <f>I18*assumptions!$C6</f>
        <v>288000</v>
      </c>
      <c r="J27" s="14">
        <f>J18*assumptions!$C6</f>
        <v>324000</v>
      </c>
      <c r="K27" s="14">
        <f>K18*assumptions!$C6</f>
        <v>360000</v>
      </c>
      <c r="L27" s="14">
        <f>L18*assumptions!$C6</f>
        <v>396000</v>
      </c>
      <c r="M27" s="14">
        <f>M18*assumptions!$C6</f>
        <v>432000</v>
      </c>
      <c r="N27" s="14">
        <f>N18*assumptions!$C6</f>
        <v>468000</v>
      </c>
      <c r="O27" s="14">
        <f>O18*assumptions!$C6</f>
        <v>504000</v>
      </c>
      <c r="P27" s="14">
        <f>P18*assumptions!$C6</f>
        <v>540000</v>
      </c>
    </row>
    <row r="29">
      <c r="A29" s="10" t="s">
        <v>72</v>
      </c>
      <c r="B29" s="14">
        <f t="shared" ref="B29:P29" si="2">SUM(B23:B27)</f>
        <v>160600</v>
      </c>
      <c r="C29" s="14">
        <f t="shared" si="2"/>
        <v>321200</v>
      </c>
      <c r="D29" s="14">
        <f t="shared" si="2"/>
        <v>481800</v>
      </c>
      <c r="E29" s="14">
        <f t="shared" si="2"/>
        <v>642400</v>
      </c>
      <c r="F29" s="14">
        <f t="shared" si="2"/>
        <v>803000</v>
      </c>
      <c r="G29" s="14">
        <f t="shared" si="2"/>
        <v>963600</v>
      </c>
      <c r="H29" s="14">
        <f t="shared" si="2"/>
        <v>1124200</v>
      </c>
      <c r="I29" s="14">
        <f t="shared" si="2"/>
        <v>1284800</v>
      </c>
      <c r="J29" s="14">
        <f t="shared" si="2"/>
        <v>1445400</v>
      </c>
      <c r="K29" s="14">
        <f t="shared" si="2"/>
        <v>1606000</v>
      </c>
      <c r="L29" s="14">
        <f t="shared" si="2"/>
        <v>1766600</v>
      </c>
      <c r="M29" s="14">
        <f t="shared" si="2"/>
        <v>1927200</v>
      </c>
      <c r="N29" s="14">
        <f t="shared" si="2"/>
        <v>2087800</v>
      </c>
      <c r="O29" s="14">
        <f t="shared" si="2"/>
        <v>2248400</v>
      </c>
      <c r="P29" s="14">
        <f t="shared" si="2"/>
        <v>2409000</v>
      </c>
    </row>
    <row r="31">
      <c r="A31" s="10" t="s">
        <v>73</v>
      </c>
    </row>
    <row r="32">
      <c r="A32" s="10" t="s">
        <v>25</v>
      </c>
      <c r="B32" s="14">
        <f>B7*assumptions!$D2</f>
        <v>32000</v>
      </c>
      <c r="C32" s="14">
        <f>C7*assumptions!$D2</f>
        <v>64000</v>
      </c>
      <c r="D32" s="14">
        <f>D7*assumptions!$D2</f>
        <v>96000</v>
      </c>
      <c r="E32" s="14">
        <f>E7*assumptions!$D2</f>
        <v>128000</v>
      </c>
      <c r="F32" s="14">
        <f>F7*assumptions!$D2</f>
        <v>160000</v>
      </c>
      <c r="G32" s="14">
        <f>G7*assumptions!$D2</f>
        <v>192000</v>
      </c>
      <c r="H32" s="14">
        <f>H7*assumptions!$D2</f>
        <v>224000</v>
      </c>
      <c r="I32" s="14">
        <f>I7*assumptions!$D2</f>
        <v>256000</v>
      </c>
      <c r="J32" s="14">
        <f>J7*assumptions!$D2</f>
        <v>288000</v>
      </c>
      <c r="K32" s="14">
        <f>K7*assumptions!$D2</f>
        <v>320000</v>
      </c>
      <c r="L32" s="14">
        <f>L7*assumptions!$D2</f>
        <v>352000</v>
      </c>
      <c r="M32" s="14">
        <f>M7*assumptions!$D2</f>
        <v>384000</v>
      </c>
      <c r="N32" s="14">
        <f>N7*assumptions!$D2</f>
        <v>416000</v>
      </c>
      <c r="O32" s="14">
        <f>O7*assumptions!$D2</f>
        <v>448000</v>
      </c>
      <c r="P32" s="14">
        <f>P7*assumptions!$D2</f>
        <v>480000</v>
      </c>
    </row>
    <row r="33">
      <c r="A33" s="10" t="s">
        <v>26</v>
      </c>
      <c r="B33" s="14">
        <f>B8*assumptions!$D3</f>
        <v>12000</v>
      </c>
      <c r="C33" s="14">
        <f>C8*assumptions!$D3</f>
        <v>24000</v>
      </c>
      <c r="D33" s="14">
        <f>D8*assumptions!$D3</f>
        <v>36000</v>
      </c>
      <c r="E33" s="14">
        <f>E8*assumptions!$D3</f>
        <v>48000</v>
      </c>
      <c r="F33" s="14">
        <f>F8*assumptions!$D3</f>
        <v>60000</v>
      </c>
      <c r="G33" s="14">
        <f>G8*assumptions!$D3</f>
        <v>72000</v>
      </c>
      <c r="H33" s="14">
        <f>H8*assumptions!$D3</f>
        <v>84000</v>
      </c>
      <c r="I33" s="14">
        <f>I8*assumptions!$D3</f>
        <v>96000</v>
      </c>
      <c r="J33" s="14">
        <f>J8*assumptions!$D3</f>
        <v>108000</v>
      </c>
      <c r="K33" s="14">
        <f>K8*assumptions!$D3</f>
        <v>120000</v>
      </c>
      <c r="L33" s="14">
        <f>L8*assumptions!$D3</f>
        <v>132000</v>
      </c>
      <c r="M33" s="14">
        <f>M8*assumptions!$D3</f>
        <v>144000</v>
      </c>
      <c r="N33" s="14">
        <f>N8*assumptions!$D3</f>
        <v>156000</v>
      </c>
      <c r="O33" s="14">
        <f>O8*assumptions!$D3</f>
        <v>168000</v>
      </c>
      <c r="P33" s="14">
        <f>P8*assumptions!$D3</f>
        <v>180000</v>
      </c>
    </row>
    <row r="34">
      <c r="A34" s="10" t="s">
        <v>27</v>
      </c>
      <c r="B34" s="14">
        <f>B9*assumptions!$D4</f>
        <v>19600</v>
      </c>
      <c r="C34" s="14">
        <f>C9*assumptions!$D4</f>
        <v>39200</v>
      </c>
      <c r="D34" s="14">
        <f>D9*assumptions!$D4</f>
        <v>58800</v>
      </c>
      <c r="E34" s="14">
        <f>E9*assumptions!$D4</f>
        <v>78400</v>
      </c>
      <c r="F34" s="14">
        <f>F9*assumptions!$D4</f>
        <v>98000</v>
      </c>
      <c r="G34" s="14">
        <f>G9*assumptions!$D4</f>
        <v>117600</v>
      </c>
      <c r="H34" s="14">
        <f>H9*assumptions!$D4</f>
        <v>137200</v>
      </c>
      <c r="I34" s="14">
        <f>I9*assumptions!$D4</f>
        <v>156800</v>
      </c>
      <c r="J34" s="14">
        <f>J9*assumptions!$D4</f>
        <v>176400</v>
      </c>
      <c r="K34" s="14">
        <f>K9*assumptions!$D4</f>
        <v>196000</v>
      </c>
      <c r="L34" s="14">
        <f>L9*assumptions!$D4</f>
        <v>215600</v>
      </c>
      <c r="M34" s="14">
        <f>M9*assumptions!$D4</f>
        <v>235200</v>
      </c>
      <c r="N34" s="14">
        <f>N9*assumptions!$D4</f>
        <v>254800</v>
      </c>
      <c r="O34" s="14">
        <f>O9*assumptions!$D4</f>
        <v>274400</v>
      </c>
      <c r="P34" s="14">
        <f>P9*assumptions!$D4</f>
        <v>294000</v>
      </c>
    </row>
    <row r="35">
      <c r="A35" s="10" t="s">
        <v>28</v>
      </c>
      <c r="B35" s="14">
        <f>B10*assumptions!$D5</f>
        <v>12000</v>
      </c>
      <c r="C35" s="14">
        <f>C10*assumptions!$D5</f>
        <v>24000</v>
      </c>
      <c r="D35" s="14">
        <f>D10*assumptions!$D5</f>
        <v>36000</v>
      </c>
      <c r="E35" s="14">
        <f>E10*assumptions!$D5</f>
        <v>48000</v>
      </c>
      <c r="F35" s="14">
        <f>F10*assumptions!$D5</f>
        <v>60000</v>
      </c>
      <c r="G35" s="14">
        <f>G10*assumptions!$D5</f>
        <v>72000</v>
      </c>
      <c r="H35" s="14">
        <f>H10*assumptions!$D5</f>
        <v>84000</v>
      </c>
      <c r="I35" s="14">
        <f>I10*assumptions!$D5</f>
        <v>96000</v>
      </c>
      <c r="J35" s="14">
        <f>J10*assumptions!$D5</f>
        <v>108000</v>
      </c>
      <c r="K35" s="14">
        <f>K10*assumptions!$D5</f>
        <v>120000</v>
      </c>
      <c r="L35" s="14">
        <f>L10*assumptions!$D5</f>
        <v>132000</v>
      </c>
      <c r="M35" s="14">
        <f>M10*assumptions!$D5</f>
        <v>144000</v>
      </c>
      <c r="N35" s="14">
        <f>N10*assumptions!$D5</f>
        <v>156000</v>
      </c>
      <c r="O35" s="14">
        <f>O10*assumptions!$D5</f>
        <v>168000</v>
      </c>
      <c r="P35" s="14">
        <f>P10*assumptions!$D5</f>
        <v>180000</v>
      </c>
    </row>
    <row r="36">
      <c r="A36" s="10" t="s">
        <v>29</v>
      </c>
      <c r="B36" s="14">
        <f>B11*assumptions!$D6</f>
        <v>0</v>
      </c>
      <c r="C36" s="14">
        <f>C11*assumptions!$D6</f>
        <v>0</v>
      </c>
      <c r="D36" s="14">
        <f>D11*assumptions!$D6</f>
        <v>0</v>
      </c>
      <c r="E36" s="14">
        <f>E11*assumptions!$D6</f>
        <v>0</v>
      </c>
      <c r="F36" s="14">
        <f>F11*assumptions!$D6</f>
        <v>0</v>
      </c>
      <c r="G36" s="14">
        <f>G11*assumptions!$D6</f>
        <v>0</v>
      </c>
      <c r="H36" s="14">
        <f>H11*assumptions!$D6</f>
        <v>0</v>
      </c>
      <c r="I36" s="14">
        <f>I11*assumptions!$D6</f>
        <v>0</v>
      </c>
      <c r="J36" s="14">
        <f>J11*assumptions!$D6</f>
        <v>0</v>
      </c>
      <c r="K36" s="14">
        <f>K11*assumptions!$D6</f>
        <v>0</v>
      </c>
      <c r="L36" s="14">
        <f>L11*assumptions!$D6</f>
        <v>0</v>
      </c>
      <c r="M36" s="14">
        <f>M11*assumptions!$D6</f>
        <v>0</v>
      </c>
      <c r="N36" s="14">
        <f>N11*assumptions!$D6</f>
        <v>0</v>
      </c>
      <c r="O36" s="14">
        <f>O11*assumptions!$D6</f>
        <v>0</v>
      </c>
      <c r="P36" s="14">
        <f>P11*assumptions!$D6</f>
        <v>0</v>
      </c>
    </row>
    <row r="37">
      <c r="A37" s="10" t="s">
        <v>74</v>
      </c>
      <c r="B37" s="14">
        <f t="shared" ref="B37:P37" si="3">SUM(B32:B36)</f>
        <v>75600</v>
      </c>
      <c r="C37" s="14">
        <f t="shared" si="3"/>
        <v>151200</v>
      </c>
      <c r="D37" s="14">
        <f t="shared" si="3"/>
        <v>226800</v>
      </c>
      <c r="E37" s="14">
        <f t="shared" si="3"/>
        <v>302400</v>
      </c>
      <c r="F37" s="14">
        <f t="shared" si="3"/>
        <v>378000</v>
      </c>
      <c r="G37" s="14">
        <f t="shared" si="3"/>
        <v>453600</v>
      </c>
      <c r="H37" s="14">
        <f t="shared" si="3"/>
        <v>529200</v>
      </c>
      <c r="I37" s="14">
        <f t="shared" si="3"/>
        <v>604800</v>
      </c>
      <c r="J37" s="14">
        <f t="shared" si="3"/>
        <v>680400</v>
      </c>
      <c r="K37" s="14">
        <f t="shared" si="3"/>
        <v>756000</v>
      </c>
      <c r="L37" s="14">
        <f t="shared" si="3"/>
        <v>831600</v>
      </c>
      <c r="M37" s="14">
        <f t="shared" si="3"/>
        <v>907200</v>
      </c>
      <c r="N37" s="14">
        <f t="shared" si="3"/>
        <v>982800</v>
      </c>
      <c r="O37" s="14">
        <f t="shared" si="3"/>
        <v>1058400</v>
      </c>
      <c r="P37" s="14">
        <f t="shared" si="3"/>
        <v>1134000</v>
      </c>
    </row>
    <row r="39">
      <c r="A39" s="10" t="s">
        <v>75</v>
      </c>
    </row>
    <row r="40">
      <c r="A40" s="10" t="s">
        <v>37</v>
      </c>
      <c r="B40" s="14">
        <f>B$2*assumptions!$C21*assumptions!$B28</f>
        <v>20000</v>
      </c>
      <c r="C40" s="14">
        <f>C$2*assumptions!$C21*assumptions!$B28</f>
        <v>40000</v>
      </c>
      <c r="D40" s="14">
        <f>D$2*assumptions!$C21*assumptions!$B28</f>
        <v>60000</v>
      </c>
      <c r="E40" s="14">
        <f>E$2*assumptions!$C21*assumptions!$B28</f>
        <v>80000</v>
      </c>
      <c r="F40" s="14">
        <f>F$2*assumptions!$C21*assumptions!$B28</f>
        <v>100000</v>
      </c>
      <c r="G40" s="14">
        <f>G$2*assumptions!$C21*assumptions!$B28</f>
        <v>120000</v>
      </c>
      <c r="H40" s="14">
        <f>H$2*assumptions!$C21*assumptions!$B28</f>
        <v>140000</v>
      </c>
      <c r="I40" s="14">
        <f>I$2*assumptions!$C21*assumptions!$B28</f>
        <v>160000</v>
      </c>
      <c r="J40" s="14">
        <f>J$2*assumptions!$C21*assumptions!$B28</f>
        <v>180000</v>
      </c>
      <c r="K40" s="14">
        <f>K$2*assumptions!$C21*assumptions!$B28</f>
        <v>200000</v>
      </c>
      <c r="L40" s="14">
        <f>L$2*assumptions!$C21*assumptions!$B28</f>
        <v>220000</v>
      </c>
      <c r="M40" s="14">
        <f>M$2*assumptions!$C21*assumptions!$B28</f>
        <v>240000</v>
      </c>
      <c r="N40" s="14">
        <f>N$2*assumptions!$C21*assumptions!$B28</f>
        <v>260000</v>
      </c>
      <c r="O40" s="14">
        <f>O$2*assumptions!$C21*assumptions!$B28</f>
        <v>280000</v>
      </c>
      <c r="P40" s="14">
        <f>P$2*assumptions!$C21*assumptions!$B28</f>
        <v>300000</v>
      </c>
    </row>
    <row r="41">
      <c r="A41" s="10" t="s">
        <v>38</v>
      </c>
      <c r="B41" s="14">
        <f>B$2*assumptions!$C22*assumptions!$B29</f>
        <v>36000</v>
      </c>
      <c r="C41" s="14">
        <f>C$2*assumptions!$C22*assumptions!$B29</f>
        <v>72000</v>
      </c>
      <c r="D41" s="14">
        <f>D$2*assumptions!$C22*assumptions!$B29</f>
        <v>108000</v>
      </c>
      <c r="E41" s="14">
        <f>E$2*assumptions!$C22*assumptions!$B29</f>
        <v>144000</v>
      </c>
      <c r="F41" s="14">
        <f>F$2*assumptions!$C22*assumptions!$B29</f>
        <v>180000</v>
      </c>
      <c r="G41" s="14">
        <f>G$2*assumptions!$C22*assumptions!$B29</f>
        <v>216000</v>
      </c>
      <c r="H41" s="14">
        <f>H$2*assumptions!$C22*assumptions!$B29</f>
        <v>252000</v>
      </c>
      <c r="I41" s="14">
        <f>I$2*assumptions!$C22*assumptions!$B29</f>
        <v>288000</v>
      </c>
      <c r="J41" s="14">
        <f>J$2*assumptions!$C22*assumptions!$B29</f>
        <v>324000</v>
      </c>
      <c r="K41" s="14">
        <f>K$2*assumptions!$C22*assumptions!$B29</f>
        <v>360000</v>
      </c>
      <c r="L41" s="14">
        <f>L$2*assumptions!$C22*assumptions!$B29</f>
        <v>396000</v>
      </c>
      <c r="M41" s="14">
        <f>M$2*assumptions!$C22*assumptions!$B29</f>
        <v>432000</v>
      </c>
      <c r="N41" s="14">
        <f>N$2*assumptions!$C22*assumptions!$B29</f>
        <v>468000</v>
      </c>
      <c r="O41" s="14">
        <f>O$2*assumptions!$C22*assumptions!$B29</f>
        <v>504000</v>
      </c>
      <c r="P41" s="14">
        <f>P$2*assumptions!$C22*assumptions!$B29</f>
        <v>540000</v>
      </c>
    </row>
    <row r="42">
      <c r="A42" s="10" t="s">
        <v>39</v>
      </c>
      <c r="B42" s="14">
        <f>B$2*assumptions!$C23*assumptions!$B30</f>
        <v>25000</v>
      </c>
      <c r="C42" s="14">
        <f>C$2*assumptions!$C23*assumptions!$B30</f>
        <v>50000</v>
      </c>
      <c r="D42" s="14">
        <f>D$2*assumptions!$C23*assumptions!$B30</f>
        <v>75000</v>
      </c>
      <c r="E42" s="14">
        <f>E$2*assumptions!$C23*assumptions!$B30</f>
        <v>100000</v>
      </c>
      <c r="F42" s="14">
        <f>F$2*assumptions!$C23*assumptions!$B30</f>
        <v>125000</v>
      </c>
      <c r="G42" s="14">
        <f>G$2*assumptions!$C23*assumptions!$B30</f>
        <v>150000</v>
      </c>
      <c r="H42" s="14">
        <f>H$2*assumptions!$C23*assumptions!$B30</f>
        <v>175000</v>
      </c>
      <c r="I42" s="14">
        <f>I$2*assumptions!$C23*assumptions!$B30</f>
        <v>200000</v>
      </c>
      <c r="J42" s="14">
        <f>J$2*assumptions!$C23*assumptions!$B30</f>
        <v>225000</v>
      </c>
      <c r="K42" s="14">
        <f>K$2*assumptions!$C23*assumptions!$B30</f>
        <v>250000</v>
      </c>
      <c r="L42" s="14">
        <f>L$2*assumptions!$C23*assumptions!$B30</f>
        <v>275000</v>
      </c>
      <c r="M42" s="14">
        <f>M$2*assumptions!$C23*assumptions!$B30</f>
        <v>300000</v>
      </c>
      <c r="N42" s="14">
        <f>N$2*assumptions!$C23*assumptions!$B30</f>
        <v>325000</v>
      </c>
      <c r="O42" s="14">
        <f>O$2*assumptions!$C23*assumptions!$B30</f>
        <v>350000</v>
      </c>
      <c r="P42" s="14">
        <f>P$2*assumptions!$C23*assumptions!$B30</f>
        <v>375000</v>
      </c>
    </row>
    <row r="43">
      <c r="A43" s="10" t="s">
        <v>76</v>
      </c>
      <c r="B43" s="14">
        <f>B$2*assumptions!$C24*assumptions!$B31</f>
        <v>12000</v>
      </c>
      <c r="C43" s="14">
        <f>C$2*assumptions!$C24*assumptions!$B31</f>
        <v>24000</v>
      </c>
      <c r="D43" s="14">
        <f>D$2*assumptions!$C24*assumptions!$B31</f>
        <v>36000</v>
      </c>
      <c r="E43" s="14">
        <f>E$2*assumptions!$C24*assumptions!$B31</f>
        <v>48000</v>
      </c>
      <c r="F43" s="14">
        <f>F$2*assumptions!$C24*assumptions!$B31</f>
        <v>60000</v>
      </c>
      <c r="G43" s="14">
        <f>G$2*assumptions!$C24*assumptions!$B31</f>
        <v>72000</v>
      </c>
      <c r="H43" s="14">
        <f>H$2*assumptions!$C24*assumptions!$B31</f>
        <v>84000</v>
      </c>
      <c r="I43" s="14">
        <f>I$2*assumptions!$C24*assumptions!$B31</f>
        <v>96000</v>
      </c>
      <c r="J43" s="14">
        <f>J$2*assumptions!$C24*assumptions!$B31</f>
        <v>108000</v>
      </c>
      <c r="K43" s="14">
        <f>K$2*assumptions!$C24*assumptions!$B31</f>
        <v>120000</v>
      </c>
      <c r="L43" s="14">
        <f>L$2*assumptions!$C24*assumptions!$B31</f>
        <v>132000</v>
      </c>
      <c r="M43" s="14">
        <f>M$2*assumptions!$C24*assumptions!$B31</f>
        <v>144000</v>
      </c>
      <c r="N43" s="14">
        <f>N$2*assumptions!$C24*assumptions!$B31</f>
        <v>156000</v>
      </c>
      <c r="O43" s="14">
        <f>O$2*assumptions!$C24*assumptions!$B31</f>
        <v>168000</v>
      </c>
      <c r="P43" s="14">
        <f>P$2*assumptions!$C24*assumptions!$B31</f>
        <v>180000</v>
      </c>
    </row>
    <row r="46">
      <c r="A46" s="10" t="s">
        <v>77</v>
      </c>
      <c r="B46" s="14">
        <f t="shared" ref="B46:P46" si="4">SUM(B40:B43)</f>
        <v>93000</v>
      </c>
      <c r="C46" s="14">
        <f t="shared" si="4"/>
        <v>186000</v>
      </c>
      <c r="D46" s="14">
        <f t="shared" si="4"/>
        <v>279000</v>
      </c>
      <c r="E46" s="14">
        <f t="shared" si="4"/>
        <v>372000</v>
      </c>
      <c r="F46" s="14">
        <f t="shared" si="4"/>
        <v>465000</v>
      </c>
      <c r="G46" s="14">
        <f t="shared" si="4"/>
        <v>558000</v>
      </c>
      <c r="H46" s="14">
        <f t="shared" si="4"/>
        <v>651000</v>
      </c>
      <c r="I46" s="14">
        <f t="shared" si="4"/>
        <v>744000</v>
      </c>
      <c r="J46" s="14">
        <f t="shared" si="4"/>
        <v>837000</v>
      </c>
      <c r="K46" s="14">
        <f t="shared" si="4"/>
        <v>930000</v>
      </c>
      <c r="L46" s="14">
        <f t="shared" si="4"/>
        <v>1023000</v>
      </c>
      <c r="M46" s="14">
        <f t="shared" si="4"/>
        <v>1116000</v>
      </c>
      <c r="N46" s="14">
        <f t="shared" si="4"/>
        <v>1209000</v>
      </c>
      <c r="O46" s="14">
        <f t="shared" si="4"/>
        <v>1302000</v>
      </c>
      <c r="P46" s="14">
        <f t="shared" si="4"/>
        <v>1395000</v>
      </c>
    </row>
    <row r="48">
      <c r="A48" s="10" t="s">
        <v>78</v>
      </c>
      <c r="B48" s="14">
        <f>B4*assumptions!$B$34</f>
        <v>260000</v>
      </c>
      <c r="C48" s="14">
        <f>C4*assumptions!$B$34</f>
        <v>520000</v>
      </c>
      <c r="D48" s="14">
        <f>D4*assumptions!$B$34</f>
        <v>780000</v>
      </c>
      <c r="E48" s="14">
        <f>E4*assumptions!$B$34</f>
        <v>1040000</v>
      </c>
      <c r="F48" s="14">
        <f>F4*assumptions!$B$34</f>
        <v>1300000</v>
      </c>
      <c r="G48" s="14">
        <f>G4*assumptions!$B$34</f>
        <v>1560000</v>
      </c>
      <c r="H48" s="14">
        <f>H4*assumptions!$B$34</f>
        <v>1820000</v>
      </c>
      <c r="I48" s="14">
        <f>I4*assumptions!$B$34</f>
        <v>2080000</v>
      </c>
      <c r="J48" s="14">
        <f>J4*assumptions!$B$34</f>
        <v>2340000</v>
      </c>
      <c r="K48" s="14">
        <f>K4*assumptions!$B$34</f>
        <v>2600000</v>
      </c>
      <c r="L48" s="14">
        <f>L4*assumptions!$B$34</f>
        <v>2860000</v>
      </c>
      <c r="M48" s="14">
        <f>M4*assumptions!$B$34</f>
        <v>3120000</v>
      </c>
      <c r="N48" s="14">
        <f>N4*assumptions!$B$34</f>
        <v>3380000</v>
      </c>
      <c r="O48" s="14">
        <f>O4*assumptions!$B$34</f>
        <v>3640000</v>
      </c>
      <c r="P48" s="14">
        <f>P4*assumptions!$B$34</f>
        <v>3900000</v>
      </c>
    </row>
    <row r="50">
      <c r="A50" s="10" t="s">
        <v>43</v>
      </c>
    </row>
    <row r="51">
      <c r="A51" s="10" t="s">
        <v>44</v>
      </c>
      <c r="B51" s="14">
        <f>B$2*assumptions!$C37</f>
        <v>45000</v>
      </c>
      <c r="C51" s="14">
        <f>C$2*assumptions!$C37</f>
        <v>90000</v>
      </c>
      <c r="D51" s="14">
        <f>D$2*assumptions!$C37</f>
        <v>135000</v>
      </c>
      <c r="E51" s="14">
        <f>E$2*assumptions!$C37</f>
        <v>180000</v>
      </c>
      <c r="F51" s="14">
        <f>F$2*assumptions!$C37</f>
        <v>225000</v>
      </c>
      <c r="G51" s="14">
        <f>G$2*assumptions!$C37</f>
        <v>270000</v>
      </c>
      <c r="H51" s="14">
        <f>H$2*assumptions!$C37</f>
        <v>315000</v>
      </c>
      <c r="I51" s="14">
        <f>I$2*assumptions!$C37</f>
        <v>360000</v>
      </c>
      <c r="J51" s="14">
        <f>J$2*assumptions!$C37</f>
        <v>405000</v>
      </c>
      <c r="K51" s="14">
        <f>K$2*assumptions!$C37</f>
        <v>450000</v>
      </c>
      <c r="L51" s="14">
        <f>L$2*assumptions!$C37</f>
        <v>495000</v>
      </c>
      <c r="M51" s="14">
        <f>M$2*assumptions!$C37</f>
        <v>540000</v>
      </c>
      <c r="N51" s="14">
        <f>N$2*assumptions!$C37</f>
        <v>585000</v>
      </c>
      <c r="O51" s="14">
        <f>O$2*assumptions!$C37</f>
        <v>630000</v>
      </c>
      <c r="P51" s="14">
        <f>P$2*assumptions!$C37</f>
        <v>675000</v>
      </c>
    </row>
    <row r="52">
      <c r="A52" s="10" t="s">
        <v>45</v>
      </c>
      <c r="B52" s="14">
        <f>B$2*assumptions!$C38</f>
        <v>20000</v>
      </c>
      <c r="C52" s="14">
        <f>C$2*assumptions!$C38</f>
        <v>40000</v>
      </c>
      <c r="D52" s="14">
        <f>D$2*assumptions!$C38</f>
        <v>60000</v>
      </c>
      <c r="E52" s="14">
        <f>E$2*assumptions!$C38</f>
        <v>80000</v>
      </c>
      <c r="F52" s="14">
        <f>F$2*assumptions!$C38</f>
        <v>100000</v>
      </c>
      <c r="G52" s="14">
        <f>G$2*assumptions!$C38</f>
        <v>120000</v>
      </c>
      <c r="H52" s="14">
        <f>H$2*assumptions!$C38</f>
        <v>140000</v>
      </c>
      <c r="I52" s="14">
        <f>I$2*assumptions!$C38</f>
        <v>160000</v>
      </c>
      <c r="J52" s="14">
        <f>J$2*assumptions!$C38</f>
        <v>180000</v>
      </c>
      <c r="K52" s="14">
        <f>K$2*assumptions!$C38</f>
        <v>200000</v>
      </c>
      <c r="L52" s="14">
        <f>L$2*assumptions!$C38</f>
        <v>220000</v>
      </c>
      <c r="M52" s="14">
        <f>M$2*assumptions!$C38</f>
        <v>240000</v>
      </c>
      <c r="N52" s="14">
        <f>N$2*assumptions!$C38</f>
        <v>260000</v>
      </c>
      <c r="O52" s="14">
        <f>O$2*assumptions!$C38</f>
        <v>280000</v>
      </c>
      <c r="P52" s="14">
        <f>P$2*assumptions!$C38</f>
        <v>300000</v>
      </c>
    </row>
    <row r="54">
      <c r="A54" s="15" t="s">
        <v>79</v>
      </c>
      <c r="B54" s="14">
        <f t="shared" ref="B54:P54" si="5">B29+B37+B44+B48+B51+B52</f>
        <v>561200</v>
      </c>
      <c r="C54" s="14">
        <f t="shared" si="5"/>
        <v>1122400</v>
      </c>
      <c r="D54" s="14">
        <f t="shared" si="5"/>
        <v>1683600</v>
      </c>
      <c r="E54" s="14">
        <f t="shared" si="5"/>
        <v>2244800</v>
      </c>
      <c r="F54" s="14">
        <f t="shared" si="5"/>
        <v>2806000</v>
      </c>
      <c r="G54" s="14">
        <f t="shared" si="5"/>
        <v>3367200</v>
      </c>
      <c r="H54" s="14">
        <f t="shared" si="5"/>
        <v>3928400</v>
      </c>
      <c r="I54" s="14">
        <f t="shared" si="5"/>
        <v>4489600</v>
      </c>
      <c r="J54" s="14">
        <f t="shared" si="5"/>
        <v>5050800</v>
      </c>
      <c r="K54" s="14">
        <f t="shared" si="5"/>
        <v>5612000</v>
      </c>
      <c r="L54" s="14">
        <f t="shared" si="5"/>
        <v>6173200</v>
      </c>
      <c r="M54" s="14">
        <f t="shared" si="5"/>
        <v>6734400</v>
      </c>
      <c r="N54" s="14">
        <f t="shared" si="5"/>
        <v>7295600</v>
      </c>
      <c r="O54" s="14">
        <f t="shared" si="5"/>
        <v>7856800</v>
      </c>
      <c r="P54" s="14">
        <f t="shared" si="5"/>
        <v>8418000</v>
      </c>
    </row>
    <row r="56">
      <c r="A56" s="10" t="s">
        <v>80</v>
      </c>
      <c r="B56" s="14">
        <f t="shared" ref="B56:P56" si="6">B20-B54</f>
        <v>154800</v>
      </c>
      <c r="C56" s="14">
        <f t="shared" si="6"/>
        <v>309600</v>
      </c>
      <c r="D56" s="14">
        <f t="shared" si="6"/>
        <v>464400</v>
      </c>
      <c r="E56" s="14">
        <f t="shared" si="6"/>
        <v>619200</v>
      </c>
      <c r="F56" s="14">
        <f t="shared" si="6"/>
        <v>774000</v>
      </c>
      <c r="G56" s="14">
        <f t="shared" si="6"/>
        <v>928800</v>
      </c>
      <c r="H56" s="14">
        <f t="shared" si="6"/>
        <v>1083600</v>
      </c>
      <c r="I56" s="14">
        <f t="shared" si="6"/>
        <v>1238400</v>
      </c>
      <c r="J56" s="14">
        <f t="shared" si="6"/>
        <v>1393200</v>
      </c>
      <c r="K56" s="14">
        <f t="shared" si="6"/>
        <v>1548000</v>
      </c>
      <c r="L56" s="14">
        <f t="shared" si="6"/>
        <v>1702800</v>
      </c>
      <c r="M56" s="14">
        <f t="shared" si="6"/>
        <v>1857600</v>
      </c>
      <c r="N56" s="14">
        <f t="shared" si="6"/>
        <v>2012400</v>
      </c>
      <c r="O56" s="14">
        <f t="shared" si="6"/>
        <v>2167200</v>
      </c>
      <c r="P56" s="14">
        <f t="shared" si="6"/>
        <v>2322000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2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  <c r="B2" s="14">
        <f>'cals 1'!B5</f>
        <v>0</v>
      </c>
      <c r="C2" s="14">
        <f>'cals 1'!C5</f>
        <v>1</v>
      </c>
      <c r="D2" s="14">
        <f>'cals 1'!D5</f>
        <v>1</v>
      </c>
      <c r="E2" s="14">
        <f>'cals 1'!E5</f>
        <v>2</v>
      </c>
      <c r="F2" s="14">
        <f>'cals 1'!F5</f>
        <v>2</v>
      </c>
      <c r="G2" s="14">
        <f>'cals 1'!G5</f>
        <v>3</v>
      </c>
      <c r="H2" s="14">
        <f>'cals 1'!H5</f>
        <v>3</v>
      </c>
      <c r="I2" s="14">
        <f>'cals 1'!I5</f>
        <v>4</v>
      </c>
      <c r="J2" s="14">
        <f>'cals 1'!J5</f>
        <v>4</v>
      </c>
      <c r="K2" s="14">
        <f>'cals 1'!K5</f>
        <v>5</v>
      </c>
      <c r="L2" s="14">
        <f>'cals 1'!L5</f>
        <v>5</v>
      </c>
      <c r="M2" s="14">
        <f>'cals 1'!M5</f>
        <v>6</v>
      </c>
      <c r="N2" s="14">
        <f>'cals 1'!N5</f>
        <v>6</v>
      </c>
      <c r="O2" s="14">
        <f>'cals 1'!O5</f>
        <v>7</v>
      </c>
      <c r="P2" s="14">
        <f>'cals 1'!P5</f>
        <v>7</v>
      </c>
    </row>
    <row r="4">
      <c r="A4" s="10" t="s">
        <v>67</v>
      </c>
      <c r="B4" s="14">
        <f>B2*assumptions!$D$11</f>
        <v>0</v>
      </c>
      <c r="C4" s="14">
        <f>C2*assumptions!$D$11</f>
        <v>5000</v>
      </c>
      <c r="D4" s="14">
        <f>D2*assumptions!$D$11</f>
        <v>5000</v>
      </c>
      <c r="E4" s="14">
        <f>E2*assumptions!$D$11</f>
        <v>10000</v>
      </c>
      <c r="F4" s="14">
        <f>F2*assumptions!$D$11</f>
        <v>10000</v>
      </c>
      <c r="G4" s="14">
        <f>G2*assumptions!$D$11</f>
        <v>15000</v>
      </c>
      <c r="H4" s="14">
        <f>H2*assumptions!$D$11</f>
        <v>15000</v>
      </c>
      <c r="I4" s="14">
        <f>I2*assumptions!$D$11</f>
        <v>20000</v>
      </c>
      <c r="J4" s="14">
        <f>J2*assumptions!$D$11</f>
        <v>20000</v>
      </c>
      <c r="K4" s="14">
        <f>K2*assumptions!$D$11</f>
        <v>25000</v>
      </c>
      <c r="L4" s="14">
        <f>L2*assumptions!$D$11</f>
        <v>25000</v>
      </c>
      <c r="M4" s="14">
        <f>M2*assumptions!$D$11</f>
        <v>30000</v>
      </c>
      <c r="N4" s="14">
        <f>N2*assumptions!$D$11</f>
        <v>30000</v>
      </c>
      <c r="O4" s="14">
        <f>O2*assumptions!$D$11</f>
        <v>35000</v>
      </c>
      <c r="P4" s="14">
        <f>P2*assumptions!$D$11</f>
        <v>35000</v>
      </c>
    </row>
    <row r="6">
      <c r="A6" s="10" t="s">
        <v>68</v>
      </c>
    </row>
    <row r="7">
      <c r="A7" s="10" t="s">
        <v>25</v>
      </c>
      <c r="B7" s="14">
        <f>B$4*assumptions!$D14</f>
        <v>0</v>
      </c>
      <c r="C7" s="14">
        <f>C$4*assumptions!$D14</f>
        <v>6000</v>
      </c>
      <c r="D7" s="14">
        <f>D$4*assumptions!$D14</f>
        <v>6000</v>
      </c>
      <c r="E7" s="14">
        <f>E$4*assumptions!$D14</f>
        <v>12000</v>
      </c>
      <c r="F7" s="14">
        <f>F$4*assumptions!$D14</f>
        <v>12000</v>
      </c>
      <c r="G7" s="14">
        <f>G$4*assumptions!$D14</f>
        <v>18000</v>
      </c>
      <c r="H7" s="14">
        <f>H$4*assumptions!$D14</f>
        <v>18000</v>
      </c>
      <c r="I7" s="14">
        <f>I$4*assumptions!$D14</f>
        <v>24000</v>
      </c>
      <c r="J7" s="14">
        <f>J$4*assumptions!$D14</f>
        <v>24000</v>
      </c>
      <c r="K7" s="14">
        <f>K$4*assumptions!$D14</f>
        <v>30000</v>
      </c>
      <c r="L7" s="14">
        <f>L$4*assumptions!$D14</f>
        <v>30000</v>
      </c>
      <c r="M7" s="14">
        <f>M$4*assumptions!$D14</f>
        <v>36000</v>
      </c>
      <c r="N7" s="14">
        <f>N$4*assumptions!$D14</f>
        <v>36000</v>
      </c>
      <c r="O7" s="14">
        <f>O$4*assumptions!$D14</f>
        <v>42000</v>
      </c>
      <c r="P7" s="14">
        <f>P$4*assumptions!$D14</f>
        <v>42000</v>
      </c>
    </row>
    <row r="8">
      <c r="A8" s="10" t="s">
        <v>26</v>
      </c>
      <c r="B8" s="14">
        <f>B$4*assumptions!$D15</f>
        <v>0</v>
      </c>
      <c r="C8" s="14">
        <f>C$4*assumptions!$D15</f>
        <v>3500</v>
      </c>
      <c r="D8" s="14">
        <f>D$4*assumptions!$D15</f>
        <v>3500</v>
      </c>
      <c r="E8" s="14">
        <f>E$4*assumptions!$D15</f>
        <v>7000</v>
      </c>
      <c r="F8" s="14">
        <f>F$4*assumptions!$D15</f>
        <v>7000</v>
      </c>
      <c r="G8" s="14">
        <f>G$4*assumptions!$D15</f>
        <v>10500</v>
      </c>
      <c r="H8" s="14">
        <f>H$4*assumptions!$D15</f>
        <v>10500</v>
      </c>
      <c r="I8" s="14">
        <f>I$4*assumptions!$D15</f>
        <v>14000</v>
      </c>
      <c r="J8" s="14">
        <f>J$4*assumptions!$D15</f>
        <v>14000</v>
      </c>
      <c r="K8" s="14">
        <f>K$4*assumptions!$D15</f>
        <v>17500</v>
      </c>
      <c r="L8" s="14">
        <f>L$4*assumptions!$D15</f>
        <v>17500</v>
      </c>
      <c r="M8" s="14">
        <f>M$4*assumptions!$D15</f>
        <v>21000</v>
      </c>
      <c r="N8" s="14">
        <f>N$4*assumptions!$D15</f>
        <v>21000</v>
      </c>
      <c r="O8" s="14">
        <f>O$4*assumptions!$D15</f>
        <v>24500</v>
      </c>
      <c r="P8" s="14">
        <f>P$4*assumptions!$D15</f>
        <v>24500</v>
      </c>
    </row>
    <row r="9">
      <c r="A9" s="10" t="s">
        <v>27</v>
      </c>
      <c r="B9" s="14">
        <f>B$4*assumptions!$D16</f>
        <v>0</v>
      </c>
      <c r="C9" s="14">
        <f>C$4*assumptions!$D16</f>
        <v>4500</v>
      </c>
      <c r="D9" s="14">
        <f>D$4*assumptions!$D16</f>
        <v>4500</v>
      </c>
      <c r="E9" s="14">
        <f>E$4*assumptions!$D16</f>
        <v>9000</v>
      </c>
      <c r="F9" s="14">
        <f>F$4*assumptions!$D16</f>
        <v>9000</v>
      </c>
      <c r="G9" s="14">
        <f>G$4*assumptions!$D16</f>
        <v>13500</v>
      </c>
      <c r="H9" s="14">
        <f>H$4*assumptions!$D16</f>
        <v>13500</v>
      </c>
      <c r="I9" s="14">
        <f>I$4*assumptions!$D16</f>
        <v>18000</v>
      </c>
      <c r="J9" s="14">
        <f>J$4*assumptions!$D16</f>
        <v>18000</v>
      </c>
      <c r="K9" s="14">
        <f>K$4*assumptions!$D16</f>
        <v>22500</v>
      </c>
      <c r="L9" s="14">
        <f>L$4*assumptions!$D16</f>
        <v>22500</v>
      </c>
      <c r="M9" s="14">
        <f>M$4*assumptions!$D16</f>
        <v>27000</v>
      </c>
      <c r="N9" s="14">
        <f>N$4*assumptions!$D16</f>
        <v>27000</v>
      </c>
      <c r="O9" s="14">
        <f>O$4*assumptions!$D16</f>
        <v>31500</v>
      </c>
      <c r="P9" s="14">
        <f>P$4*assumptions!$D16</f>
        <v>31500</v>
      </c>
    </row>
    <row r="10">
      <c r="A10" s="10" t="s">
        <v>28</v>
      </c>
      <c r="B10" s="14">
        <f>B$4*assumptions!$D17</f>
        <v>0</v>
      </c>
      <c r="C10" s="14">
        <f>C$4*assumptions!$D17</f>
        <v>3000</v>
      </c>
      <c r="D10" s="14">
        <f>D$4*assumptions!$D17</f>
        <v>3000</v>
      </c>
      <c r="E10" s="14">
        <f>E$4*assumptions!$D17</f>
        <v>6000</v>
      </c>
      <c r="F10" s="14">
        <f>F$4*assumptions!$D17</f>
        <v>6000</v>
      </c>
      <c r="G10" s="14">
        <f>G$4*assumptions!$D17</f>
        <v>9000</v>
      </c>
      <c r="H10" s="14">
        <f>H$4*assumptions!$D17</f>
        <v>9000</v>
      </c>
      <c r="I10" s="14">
        <f>I$4*assumptions!$D17</f>
        <v>12000</v>
      </c>
      <c r="J10" s="14">
        <f>J$4*assumptions!$D17</f>
        <v>12000</v>
      </c>
      <c r="K10" s="14">
        <f>K$4*assumptions!$D17</f>
        <v>15000</v>
      </c>
      <c r="L10" s="14">
        <f>L$4*assumptions!$D17</f>
        <v>15000</v>
      </c>
      <c r="M10" s="14">
        <f>M$4*assumptions!$D17</f>
        <v>18000</v>
      </c>
      <c r="N10" s="14">
        <f>N$4*assumptions!$D17</f>
        <v>18000</v>
      </c>
      <c r="O10" s="14">
        <f>O$4*assumptions!$D17</f>
        <v>21000</v>
      </c>
      <c r="P10" s="14">
        <f>P$4*assumptions!$D17</f>
        <v>21000</v>
      </c>
    </row>
    <row r="11">
      <c r="A11" s="10" t="s">
        <v>29</v>
      </c>
      <c r="B11" s="14">
        <f>B$4*assumptions!$D18</f>
        <v>0</v>
      </c>
      <c r="C11" s="14">
        <f>C$4*assumptions!$D18</f>
        <v>5000</v>
      </c>
      <c r="D11" s="14">
        <f>D$4*assumptions!$D18</f>
        <v>5000</v>
      </c>
      <c r="E11" s="14">
        <f>E$4*assumptions!$D18</f>
        <v>10000</v>
      </c>
      <c r="F11" s="14">
        <f>F$4*assumptions!$D18</f>
        <v>10000</v>
      </c>
      <c r="G11" s="14">
        <f>G$4*assumptions!$D18</f>
        <v>15000</v>
      </c>
      <c r="H11" s="14">
        <f>H$4*assumptions!$D18</f>
        <v>15000</v>
      </c>
      <c r="I11" s="14">
        <f>I$4*assumptions!$D18</f>
        <v>20000</v>
      </c>
      <c r="J11" s="14">
        <f>J$4*assumptions!$D18</f>
        <v>20000</v>
      </c>
      <c r="K11" s="14">
        <f>K$4*assumptions!$D18</f>
        <v>25000</v>
      </c>
      <c r="L11" s="14">
        <f>L$4*assumptions!$D18</f>
        <v>25000</v>
      </c>
      <c r="M11" s="14">
        <f>M$4*assumptions!$D18</f>
        <v>30000</v>
      </c>
      <c r="N11" s="14">
        <f>N$4*assumptions!$D18</f>
        <v>30000</v>
      </c>
      <c r="O11" s="14">
        <f>O$4*assumptions!$D18</f>
        <v>35000</v>
      </c>
      <c r="P11" s="14">
        <f>P$4*assumptions!$D18</f>
        <v>35000</v>
      </c>
    </row>
    <row r="13">
      <c r="A13" s="10" t="s">
        <v>69</v>
      </c>
    </row>
    <row r="14">
      <c r="A14" s="10" t="s">
        <v>25</v>
      </c>
      <c r="B14" s="14">
        <f>B7*assumptions!$B2</f>
        <v>0</v>
      </c>
      <c r="C14" s="14">
        <f>C7*assumptions!$B2</f>
        <v>480000</v>
      </c>
      <c r="D14" s="14">
        <f>D7*assumptions!$B2</f>
        <v>480000</v>
      </c>
      <c r="E14" s="14">
        <f>E7*assumptions!$B2</f>
        <v>960000</v>
      </c>
      <c r="F14" s="14">
        <f>F7*assumptions!$B2</f>
        <v>960000</v>
      </c>
      <c r="G14" s="14">
        <f>G7*assumptions!$B2</f>
        <v>1440000</v>
      </c>
      <c r="H14" s="14">
        <f>H7*assumptions!$B2</f>
        <v>1440000</v>
      </c>
      <c r="I14" s="14">
        <f>I7*assumptions!$B2</f>
        <v>1920000</v>
      </c>
      <c r="J14" s="14">
        <f>J7*assumptions!$B2</f>
        <v>1920000</v>
      </c>
      <c r="K14" s="14">
        <f>K7*assumptions!$B2</f>
        <v>2400000</v>
      </c>
      <c r="L14" s="14">
        <f>L7*assumptions!$B2</f>
        <v>2400000</v>
      </c>
      <c r="M14" s="14">
        <f>M7*assumptions!$B2</f>
        <v>2880000</v>
      </c>
      <c r="N14" s="14">
        <f>N7*assumptions!$B2</f>
        <v>2880000</v>
      </c>
      <c r="O14" s="14">
        <f>O7*assumptions!$B2</f>
        <v>3360000</v>
      </c>
      <c r="P14" s="14">
        <f>P7*assumptions!$B2</f>
        <v>3360000</v>
      </c>
    </row>
    <row r="15">
      <c r="A15" s="10" t="s">
        <v>26</v>
      </c>
      <c r="B15" s="14">
        <f>B8*assumptions!$B3</f>
        <v>0</v>
      </c>
      <c r="C15" s="14">
        <f>C8*assumptions!$B3</f>
        <v>175000</v>
      </c>
      <c r="D15" s="14">
        <f>D8*assumptions!$B3</f>
        <v>175000</v>
      </c>
      <c r="E15" s="14">
        <f>E8*assumptions!$B3</f>
        <v>350000</v>
      </c>
      <c r="F15" s="14">
        <f>F8*assumptions!$B3</f>
        <v>350000</v>
      </c>
      <c r="G15" s="14">
        <f>G8*assumptions!$B3</f>
        <v>525000</v>
      </c>
      <c r="H15" s="14">
        <f>H8*assumptions!$B3</f>
        <v>525000</v>
      </c>
      <c r="I15" s="14">
        <f>I8*assumptions!$B3</f>
        <v>700000</v>
      </c>
      <c r="J15" s="14">
        <f>J8*assumptions!$B3</f>
        <v>700000</v>
      </c>
      <c r="K15" s="14">
        <f>K8*assumptions!$B3</f>
        <v>875000</v>
      </c>
      <c r="L15" s="14">
        <f>L8*assumptions!$B3</f>
        <v>875000</v>
      </c>
      <c r="M15" s="14">
        <f>M8*assumptions!$B3</f>
        <v>1050000</v>
      </c>
      <c r="N15" s="14">
        <f>N8*assumptions!$B3</f>
        <v>1050000</v>
      </c>
      <c r="O15" s="14">
        <f>O8*assumptions!$B3</f>
        <v>1225000</v>
      </c>
      <c r="P15" s="14">
        <f>P8*assumptions!$B3</f>
        <v>1225000</v>
      </c>
    </row>
    <row r="16">
      <c r="A16" s="10" t="s">
        <v>27</v>
      </c>
      <c r="B16" s="14">
        <f>B9*assumptions!$B4</f>
        <v>0</v>
      </c>
      <c r="C16" s="14">
        <f>C9*assumptions!$B4</f>
        <v>202500</v>
      </c>
      <c r="D16" s="14">
        <f>D9*assumptions!$B4</f>
        <v>202500</v>
      </c>
      <c r="E16" s="14">
        <f>E9*assumptions!$B4</f>
        <v>405000</v>
      </c>
      <c r="F16" s="14">
        <f>F9*assumptions!$B4</f>
        <v>405000</v>
      </c>
      <c r="G16" s="14">
        <f>G9*assumptions!$B4</f>
        <v>607500</v>
      </c>
      <c r="H16" s="14">
        <f>H9*assumptions!$B4</f>
        <v>607500</v>
      </c>
      <c r="I16" s="14">
        <f>I9*assumptions!$B4</f>
        <v>810000</v>
      </c>
      <c r="J16" s="14">
        <f>J9*assumptions!$B4</f>
        <v>810000</v>
      </c>
      <c r="K16" s="14">
        <f>K9*assumptions!$B4</f>
        <v>1012500</v>
      </c>
      <c r="L16" s="14">
        <f>L9*assumptions!$B4</f>
        <v>1012500</v>
      </c>
      <c r="M16" s="14">
        <f>M9*assumptions!$B4</f>
        <v>1215000</v>
      </c>
      <c r="N16" s="14">
        <f>N9*assumptions!$B4</f>
        <v>1215000</v>
      </c>
      <c r="O16" s="14">
        <f>O9*assumptions!$B4</f>
        <v>1417500</v>
      </c>
      <c r="P16" s="14">
        <f>P9*assumptions!$B4</f>
        <v>1417500</v>
      </c>
    </row>
    <row r="17">
      <c r="A17" s="10" t="s">
        <v>28</v>
      </c>
      <c r="B17" s="14">
        <f>B10*assumptions!$B5</f>
        <v>0</v>
      </c>
      <c r="C17" s="14">
        <f>C10*assumptions!$B5</f>
        <v>120000</v>
      </c>
      <c r="D17" s="14">
        <f>D10*assumptions!$B5</f>
        <v>120000</v>
      </c>
      <c r="E17" s="14">
        <f>E10*assumptions!$B5</f>
        <v>240000</v>
      </c>
      <c r="F17" s="14">
        <f>F10*assumptions!$B5</f>
        <v>240000</v>
      </c>
      <c r="G17" s="14">
        <f>G10*assumptions!$B5</f>
        <v>360000</v>
      </c>
      <c r="H17" s="14">
        <f>H10*assumptions!$B5</f>
        <v>360000</v>
      </c>
      <c r="I17" s="14">
        <f>I10*assumptions!$B5</f>
        <v>480000</v>
      </c>
      <c r="J17" s="14">
        <f>J10*assumptions!$B5</f>
        <v>480000</v>
      </c>
      <c r="K17" s="14">
        <f>K10*assumptions!$B5</f>
        <v>600000</v>
      </c>
      <c r="L17" s="14">
        <f>L10*assumptions!$B5</f>
        <v>600000</v>
      </c>
      <c r="M17" s="14">
        <f>M10*assumptions!$B5</f>
        <v>720000</v>
      </c>
      <c r="N17" s="14">
        <f>N10*assumptions!$B5</f>
        <v>720000</v>
      </c>
      <c r="O17" s="14">
        <f>O10*assumptions!$B5</f>
        <v>840000</v>
      </c>
      <c r="P17" s="14">
        <f>P10*assumptions!$B5</f>
        <v>840000</v>
      </c>
    </row>
    <row r="18">
      <c r="A18" s="10" t="s">
        <v>29</v>
      </c>
      <c r="B18" s="14">
        <f>B11*assumptions!$B6</f>
        <v>0</v>
      </c>
      <c r="C18" s="14">
        <f>C11*assumptions!$B6</f>
        <v>125000</v>
      </c>
      <c r="D18" s="14">
        <f>D11*assumptions!$B6</f>
        <v>125000</v>
      </c>
      <c r="E18" s="14">
        <f>E11*assumptions!$B6</f>
        <v>250000</v>
      </c>
      <c r="F18" s="14">
        <f>F11*assumptions!$B6</f>
        <v>250000</v>
      </c>
      <c r="G18" s="14">
        <f>G11*assumptions!$B6</f>
        <v>375000</v>
      </c>
      <c r="H18" s="14">
        <f>H11*assumptions!$B6</f>
        <v>375000</v>
      </c>
      <c r="I18" s="14">
        <f>I11*assumptions!$B6</f>
        <v>500000</v>
      </c>
      <c r="J18" s="14">
        <f>J11*assumptions!$B6</f>
        <v>500000</v>
      </c>
      <c r="K18" s="14">
        <f>K11*assumptions!$B6</f>
        <v>625000</v>
      </c>
      <c r="L18" s="14">
        <f>L11*assumptions!$B6</f>
        <v>625000</v>
      </c>
      <c r="M18" s="14">
        <f>M11*assumptions!$B6</f>
        <v>750000</v>
      </c>
      <c r="N18" s="14">
        <f>N11*assumptions!$B6</f>
        <v>750000</v>
      </c>
      <c r="O18" s="14">
        <f>O11*assumptions!$B6</f>
        <v>875000</v>
      </c>
      <c r="P18" s="14">
        <f>P11*assumptions!$B6</f>
        <v>875000</v>
      </c>
    </row>
    <row r="20">
      <c r="A20" s="10" t="s">
        <v>70</v>
      </c>
      <c r="B20" s="14">
        <f t="shared" ref="B20:P20" si="1">SUM(B14:B18)</f>
        <v>0</v>
      </c>
      <c r="C20" s="14">
        <f t="shared" si="1"/>
        <v>1102500</v>
      </c>
      <c r="D20" s="14">
        <f t="shared" si="1"/>
        <v>1102500</v>
      </c>
      <c r="E20" s="14">
        <f t="shared" si="1"/>
        <v>2205000</v>
      </c>
      <c r="F20" s="14">
        <f t="shared" si="1"/>
        <v>2205000</v>
      </c>
      <c r="G20" s="14">
        <f t="shared" si="1"/>
        <v>3307500</v>
      </c>
      <c r="H20" s="14">
        <f t="shared" si="1"/>
        <v>3307500</v>
      </c>
      <c r="I20" s="14">
        <f t="shared" si="1"/>
        <v>4410000</v>
      </c>
      <c r="J20" s="14">
        <f t="shared" si="1"/>
        <v>4410000</v>
      </c>
      <c r="K20" s="14">
        <f t="shared" si="1"/>
        <v>5512500</v>
      </c>
      <c r="L20" s="14">
        <f t="shared" si="1"/>
        <v>5512500</v>
      </c>
      <c r="M20" s="14">
        <f t="shared" si="1"/>
        <v>6615000</v>
      </c>
      <c r="N20" s="14">
        <f t="shared" si="1"/>
        <v>6615000</v>
      </c>
      <c r="O20" s="14">
        <f t="shared" si="1"/>
        <v>7717500</v>
      </c>
      <c r="P20" s="14">
        <f t="shared" si="1"/>
        <v>7717500</v>
      </c>
    </row>
    <row r="22">
      <c r="A22" s="10" t="s">
        <v>71</v>
      </c>
    </row>
    <row r="23">
      <c r="A23" s="10" t="s">
        <v>25</v>
      </c>
      <c r="B23" s="14">
        <f>B14*assumptions!$C2</f>
        <v>0</v>
      </c>
      <c r="C23" s="14">
        <f>C14*assumptions!$C2</f>
        <v>96000</v>
      </c>
      <c r="D23" s="14">
        <f>D14*assumptions!$C2</f>
        <v>96000</v>
      </c>
      <c r="E23" s="14">
        <f>E14*assumptions!$C2</f>
        <v>192000</v>
      </c>
      <c r="F23" s="14">
        <f>F14*assumptions!$C2</f>
        <v>192000</v>
      </c>
      <c r="G23" s="14">
        <f>G14*assumptions!$C2</f>
        <v>288000</v>
      </c>
      <c r="H23" s="14">
        <f>H14*assumptions!$C2</f>
        <v>288000</v>
      </c>
      <c r="I23" s="14">
        <f>I14*assumptions!$C2</f>
        <v>384000</v>
      </c>
      <c r="J23" s="14">
        <f>J14*assumptions!$C2</f>
        <v>384000</v>
      </c>
      <c r="K23" s="14">
        <f>K14*assumptions!$C2</f>
        <v>480000</v>
      </c>
      <c r="L23" s="14">
        <f>L14*assumptions!$C2</f>
        <v>480000</v>
      </c>
      <c r="M23" s="14">
        <f>M14*assumptions!$C2</f>
        <v>576000</v>
      </c>
      <c r="N23" s="14">
        <f>N14*assumptions!$C2</f>
        <v>576000</v>
      </c>
      <c r="O23" s="14">
        <f>O14*assumptions!$C2</f>
        <v>672000</v>
      </c>
      <c r="P23" s="14">
        <f>P14*assumptions!$C2</f>
        <v>672000</v>
      </c>
    </row>
    <row r="24">
      <c r="A24" s="10" t="s">
        <v>26</v>
      </c>
      <c r="B24" s="14">
        <f>B15*assumptions!$C3</f>
        <v>0</v>
      </c>
      <c r="C24" s="14">
        <f>C15*assumptions!$C3</f>
        <v>36750</v>
      </c>
      <c r="D24" s="14">
        <f>D15*assumptions!$C3</f>
        <v>36750</v>
      </c>
      <c r="E24" s="14">
        <f>E15*assumptions!$C3</f>
        <v>73500</v>
      </c>
      <c r="F24" s="14">
        <f>F15*assumptions!$C3</f>
        <v>73500</v>
      </c>
      <c r="G24" s="14">
        <f>G15*assumptions!$C3</f>
        <v>110250</v>
      </c>
      <c r="H24" s="14">
        <f>H15*assumptions!$C3</f>
        <v>110250</v>
      </c>
      <c r="I24" s="14">
        <f>I15*assumptions!$C3</f>
        <v>147000</v>
      </c>
      <c r="J24" s="14">
        <f>J15*assumptions!$C3</f>
        <v>147000</v>
      </c>
      <c r="K24" s="14">
        <f>K15*assumptions!$C3</f>
        <v>183750</v>
      </c>
      <c r="L24" s="14">
        <f>L15*assumptions!$C3</f>
        <v>183750</v>
      </c>
      <c r="M24" s="14">
        <f>M15*assumptions!$C3</f>
        <v>220500</v>
      </c>
      <c r="N24" s="14">
        <f>N15*assumptions!$C3</f>
        <v>220500</v>
      </c>
      <c r="O24" s="14">
        <f>O15*assumptions!$C3</f>
        <v>257250</v>
      </c>
      <c r="P24" s="14">
        <f>P15*assumptions!$C3</f>
        <v>257250</v>
      </c>
    </row>
    <row r="25">
      <c r="A25" s="10" t="s">
        <v>27</v>
      </c>
      <c r="B25" s="14">
        <f>B16*assumptions!$C4</f>
        <v>0</v>
      </c>
      <c r="C25" s="14">
        <f>C16*assumptions!$C4</f>
        <v>40500</v>
      </c>
      <c r="D25" s="14">
        <f>D16*assumptions!$C4</f>
        <v>40500</v>
      </c>
      <c r="E25" s="14">
        <f>E16*assumptions!$C4</f>
        <v>81000</v>
      </c>
      <c r="F25" s="14">
        <f>F16*assumptions!$C4</f>
        <v>81000</v>
      </c>
      <c r="G25" s="14">
        <f>G16*assumptions!$C4</f>
        <v>121500</v>
      </c>
      <c r="H25" s="14">
        <f>H16*assumptions!$C4</f>
        <v>121500</v>
      </c>
      <c r="I25" s="14">
        <f>I16*assumptions!$C4</f>
        <v>162000</v>
      </c>
      <c r="J25" s="14">
        <f>J16*assumptions!$C4</f>
        <v>162000</v>
      </c>
      <c r="K25" s="14">
        <f>K16*assumptions!$C4</f>
        <v>202500</v>
      </c>
      <c r="L25" s="14">
        <f>L16*assumptions!$C4</f>
        <v>202500</v>
      </c>
      <c r="M25" s="14">
        <f>M16*assumptions!$C4</f>
        <v>243000</v>
      </c>
      <c r="N25" s="14">
        <f>N16*assumptions!$C4</f>
        <v>243000</v>
      </c>
      <c r="O25" s="14">
        <f>O16*assumptions!$C4</f>
        <v>283500</v>
      </c>
      <c r="P25" s="14">
        <f>P16*assumptions!$C4</f>
        <v>283500</v>
      </c>
    </row>
    <row r="26">
      <c r="A26" s="10" t="s">
        <v>28</v>
      </c>
      <c r="B26" s="14">
        <f>B17*assumptions!$C5</f>
        <v>0</v>
      </c>
      <c r="C26" s="14">
        <f>C17*assumptions!$C5</f>
        <v>21600</v>
      </c>
      <c r="D26" s="14">
        <f>D17*assumptions!$C5</f>
        <v>21600</v>
      </c>
      <c r="E26" s="14">
        <f>E17*assumptions!$C5</f>
        <v>43200</v>
      </c>
      <c r="F26" s="14">
        <f>F17*assumptions!$C5</f>
        <v>43200</v>
      </c>
      <c r="G26" s="14">
        <f>G17*assumptions!$C5</f>
        <v>64800</v>
      </c>
      <c r="H26" s="14">
        <f>H17*assumptions!$C5</f>
        <v>64800</v>
      </c>
      <c r="I26" s="14">
        <f>I17*assumptions!$C5</f>
        <v>86400</v>
      </c>
      <c r="J26" s="14">
        <f>J17*assumptions!$C5</f>
        <v>86400</v>
      </c>
      <c r="K26" s="14">
        <f>K17*assumptions!$C5</f>
        <v>108000</v>
      </c>
      <c r="L26" s="14">
        <f>L17*assumptions!$C5</f>
        <v>108000</v>
      </c>
      <c r="M26" s="14">
        <f>M17*assumptions!$C5</f>
        <v>129600</v>
      </c>
      <c r="N26" s="14">
        <f>N17*assumptions!$C5</f>
        <v>129600</v>
      </c>
      <c r="O26" s="14">
        <f>O17*assumptions!$C5</f>
        <v>151200</v>
      </c>
      <c r="P26" s="14">
        <f>P17*assumptions!$C5</f>
        <v>151200</v>
      </c>
    </row>
    <row r="27">
      <c r="A27" s="10" t="s">
        <v>29</v>
      </c>
      <c r="B27" s="14">
        <f>B18*assumptions!$C6</f>
        <v>0</v>
      </c>
      <c r="C27" s="14">
        <f>C18*assumptions!$C6</f>
        <v>50000</v>
      </c>
      <c r="D27" s="14">
        <f>D18*assumptions!$C6</f>
        <v>50000</v>
      </c>
      <c r="E27" s="14">
        <f>E18*assumptions!$C6</f>
        <v>100000</v>
      </c>
      <c r="F27" s="14">
        <f>F18*assumptions!$C6</f>
        <v>100000</v>
      </c>
      <c r="G27" s="14">
        <f>G18*assumptions!$C6</f>
        <v>150000</v>
      </c>
      <c r="H27" s="14">
        <f>H18*assumptions!$C6</f>
        <v>150000</v>
      </c>
      <c r="I27" s="14">
        <f>I18*assumptions!$C6</f>
        <v>200000</v>
      </c>
      <c r="J27" s="14">
        <f>J18*assumptions!$C6</f>
        <v>200000</v>
      </c>
      <c r="K27" s="14">
        <f>K18*assumptions!$C6</f>
        <v>250000</v>
      </c>
      <c r="L27" s="14">
        <f>L18*assumptions!$C6</f>
        <v>250000</v>
      </c>
      <c r="M27" s="14">
        <f>M18*assumptions!$C6</f>
        <v>300000</v>
      </c>
      <c r="N27" s="14">
        <f>N18*assumptions!$C6</f>
        <v>300000</v>
      </c>
      <c r="O27" s="14">
        <f>O18*assumptions!$C6</f>
        <v>350000</v>
      </c>
      <c r="P27" s="14">
        <f>P18*assumptions!$C6</f>
        <v>350000</v>
      </c>
    </row>
    <row r="29">
      <c r="A29" s="10" t="s">
        <v>72</v>
      </c>
      <c r="B29" s="14">
        <f t="shared" ref="B29:P29" si="2">SUM(B23:B27)</f>
        <v>0</v>
      </c>
      <c r="C29" s="14">
        <f t="shared" si="2"/>
        <v>244850</v>
      </c>
      <c r="D29" s="14">
        <f t="shared" si="2"/>
        <v>244850</v>
      </c>
      <c r="E29" s="14">
        <f t="shared" si="2"/>
        <v>489700</v>
      </c>
      <c r="F29" s="14">
        <f t="shared" si="2"/>
        <v>489700</v>
      </c>
      <c r="G29" s="14">
        <f t="shared" si="2"/>
        <v>734550</v>
      </c>
      <c r="H29" s="14">
        <f t="shared" si="2"/>
        <v>734550</v>
      </c>
      <c r="I29" s="14">
        <f t="shared" si="2"/>
        <v>979400</v>
      </c>
      <c r="J29" s="14">
        <f t="shared" si="2"/>
        <v>979400</v>
      </c>
      <c r="K29" s="14">
        <f t="shared" si="2"/>
        <v>1224250</v>
      </c>
      <c r="L29" s="14">
        <f t="shared" si="2"/>
        <v>1224250</v>
      </c>
      <c r="M29" s="14">
        <f t="shared" si="2"/>
        <v>1469100</v>
      </c>
      <c r="N29" s="14">
        <f t="shared" si="2"/>
        <v>1469100</v>
      </c>
      <c r="O29" s="14">
        <f t="shared" si="2"/>
        <v>1713950</v>
      </c>
      <c r="P29" s="14">
        <f t="shared" si="2"/>
        <v>1713950</v>
      </c>
    </row>
    <row r="31">
      <c r="A31" s="10" t="s">
        <v>73</v>
      </c>
    </row>
    <row r="32">
      <c r="A32" s="10" t="s">
        <v>25</v>
      </c>
      <c r="B32" s="14">
        <f>B7*assumptions!$D2</f>
        <v>0</v>
      </c>
      <c r="C32" s="14">
        <f>C7*assumptions!$D2</f>
        <v>48000</v>
      </c>
      <c r="D32" s="14">
        <f>D7*assumptions!$D2</f>
        <v>48000</v>
      </c>
      <c r="E32" s="14">
        <f>E7*assumptions!$D2</f>
        <v>96000</v>
      </c>
      <c r="F32" s="14">
        <f>F7*assumptions!$D2</f>
        <v>96000</v>
      </c>
      <c r="G32" s="14">
        <f>G7*assumptions!$D2</f>
        <v>144000</v>
      </c>
      <c r="H32" s="14">
        <f>H7*assumptions!$D2</f>
        <v>144000</v>
      </c>
      <c r="I32" s="14">
        <f>I7*assumptions!$D2</f>
        <v>192000</v>
      </c>
      <c r="J32" s="14">
        <f>J7*assumptions!$D2</f>
        <v>192000</v>
      </c>
      <c r="K32" s="14">
        <f>K7*assumptions!$D2</f>
        <v>240000</v>
      </c>
      <c r="L32" s="14">
        <f>L7*assumptions!$D2</f>
        <v>240000</v>
      </c>
      <c r="M32" s="14">
        <f>M7*assumptions!$D2</f>
        <v>288000</v>
      </c>
      <c r="N32" s="14">
        <f>N7*assumptions!$D2</f>
        <v>288000</v>
      </c>
      <c r="O32" s="14">
        <f>O7*assumptions!$D2</f>
        <v>336000</v>
      </c>
      <c r="P32" s="14">
        <f>P7*assumptions!$D2</f>
        <v>336000</v>
      </c>
    </row>
    <row r="33">
      <c r="A33" s="10" t="s">
        <v>26</v>
      </c>
      <c r="B33" s="14">
        <f>B8*assumptions!$D3</f>
        <v>0</v>
      </c>
      <c r="C33" s="14">
        <f>C8*assumptions!$D3</f>
        <v>21000</v>
      </c>
      <c r="D33" s="14">
        <f>D8*assumptions!$D3</f>
        <v>21000</v>
      </c>
      <c r="E33" s="14">
        <f>E8*assumptions!$D3</f>
        <v>42000</v>
      </c>
      <c r="F33" s="14">
        <f>F8*assumptions!$D3</f>
        <v>42000</v>
      </c>
      <c r="G33" s="14">
        <f>G8*assumptions!$D3</f>
        <v>63000</v>
      </c>
      <c r="H33" s="14">
        <f>H8*assumptions!$D3</f>
        <v>63000</v>
      </c>
      <c r="I33" s="14">
        <f>I8*assumptions!$D3</f>
        <v>84000</v>
      </c>
      <c r="J33" s="14">
        <f>J8*assumptions!$D3</f>
        <v>84000</v>
      </c>
      <c r="K33" s="14">
        <f>K8*assumptions!$D3</f>
        <v>105000</v>
      </c>
      <c r="L33" s="14">
        <f>L8*assumptions!$D3</f>
        <v>105000</v>
      </c>
      <c r="M33" s="14">
        <f>M8*assumptions!$D3</f>
        <v>126000</v>
      </c>
      <c r="N33" s="14">
        <f>N8*assumptions!$D3</f>
        <v>126000</v>
      </c>
      <c r="O33" s="14">
        <f>O8*assumptions!$D3</f>
        <v>147000</v>
      </c>
      <c r="P33" s="14">
        <f>P8*assumptions!$D3</f>
        <v>147000</v>
      </c>
    </row>
    <row r="34">
      <c r="A34" s="10" t="s">
        <v>27</v>
      </c>
      <c r="B34" s="14">
        <f>B9*assumptions!$D4</f>
        <v>0</v>
      </c>
      <c r="C34" s="14">
        <f>C9*assumptions!$D4</f>
        <v>31500</v>
      </c>
      <c r="D34" s="14">
        <f>D9*assumptions!$D4</f>
        <v>31500</v>
      </c>
      <c r="E34" s="14">
        <f>E9*assumptions!$D4</f>
        <v>63000</v>
      </c>
      <c r="F34" s="14">
        <f>F9*assumptions!$D4</f>
        <v>63000</v>
      </c>
      <c r="G34" s="14">
        <f>G9*assumptions!$D4</f>
        <v>94500</v>
      </c>
      <c r="H34" s="14">
        <f>H9*assumptions!$D4</f>
        <v>94500</v>
      </c>
      <c r="I34" s="14">
        <f>I9*assumptions!$D4</f>
        <v>126000</v>
      </c>
      <c r="J34" s="14">
        <f>J9*assumptions!$D4</f>
        <v>126000</v>
      </c>
      <c r="K34" s="14">
        <f>K9*assumptions!$D4</f>
        <v>157500</v>
      </c>
      <c r="L34" s="14">
        <f>L9*assumptions!$D4</f>
        <v>157500</v>
      </c>
      <c r="M34" s="14">
        <f>M9*assumptions!$D4</f>
        <v>189000</v>
      </c>
      <c r="N34" s="14">
        <f>N9*assumptions!$D4</f>
        <v>189000</v>
      </c>
      <c r="O34" s="14">
        <f>O9*assumptions!$D4</f>
        <v>220500</v>
      </c>
      <c r="P34" s="14">
        <f>P9*assumptions!$D4</f>
        <v>220500</v>
      </c>
    </row>
    <row r="35">
      <c r="A35" s="10" t="s">
        <v>28</v>
      </c>
      <c r="B35" s="14">
        <f>B10*assumptions!$D5</f>
        <v>0</v>
      </c>
      <c r="C35" s="14">
        <f>C10*assumptions!$D5</f>
        <v>18000</v>
      </c>
      <c r="D35" s="14">
        <f>D10*assumptions!$D5</f>
        <v>18000</v>
      </c>
      <c r="E35" s="14">
        <f>E10*assumptions!$D5</f>
        <v>36000</v>
      </c>
      <c r="F35" s="14">
        <f>F10*assumptions!$D5</f>
        <v>36000</v>
      </c>
      <c r="G35" s="14">
        <f>G10*assumptions!$D5</f>
        <v>54000</v>
      </c>
      <c r="H35" s="14">
        <f>H10*assumptions!$D5</f>
        <v>54000</v>
      </c>
      <c r="I35" s="14">
        <f>I10*assumptions!$D5</f>
        <v>72000</v>
      </c>
      <c r="J35" s="14">
        <f>J10*assumptions!$D5</f>
        <v>72000</v>
      </c>
      <c r="K35" s="14">
        <f>K10*assumptions!$D5</f>
        <v>90000</v>
      </c>
      <c r="L35" s="14">
        <f>L10*assumptions!$D5</f>
        <v>90000</v>
      </c>
      <c r="M35" s="14">
        <f>M10*assumptions!$D5</f>
        <v>108000</v>
      </c>
      <c r="N35" s="14">
        <f>N10*assumptions!$D5</f>
        <v>108000</v>
      </c>
      <c r="O35" s="14">
        <f>O10*assumptions!$D5</f>
        <v>126000</v>
      </c>
      <c r="P35" s="14">
        <f>P10*assumptions!$D5</f>
        <v>126000</v>
      </c>
    </row>
    <row r="36">
      <c r="A36" s="10" t="s">
        <v>29</v>
      </c>
      <c r="B36" s="14">
        <f>B11*assumptions!$D6</f>
        <v>0</v>
      </c>
      <c r="C36" s="14">
        <f>C11*assumptions!$D6</f>
        <v>0</v>
      </c>
      <c r="D36" s="14">
        <f>D11*assumptions!$D6</f>
        <v>0</v>
      </c>
      <c r="E36" s="14">
        <f>E11*assumptions!$D6</f>
        <v>0</v>
      </c>
      <c r="F36" s="14">
        <f>F11*assumptions!$D6</f>
        <v>0</v>
      </c>
      <c r="G36" s="14">
        <f>G11*assumptions!$D6</f>
        <v>0</v>
      </c>
      <c r="H36" s="14">
        <f>H11*assumptions!$D6</f>
        <v>0</v>
      </c>
      <c r="I36" s="14">
        <f>I11*assumptions!$D6</f>
        <v>0</v>
      </c>
      <c r="J36" s="14">
        <f>J11*assumptions!$D6</f>
        <v>0</v>
      </c>
      <c r="K36" s="14">
        <f>K11*assumptions!$D6</f>
        <v>0</v>
      </c>
      <c r="L36" s="14">
        <f>L11*assumptions!$D6</f>
        <v>0</v>
      </c>
      <c r="M36" s="14">
        <f>M11*assumptions!$D6</f>
        <v>0</v>
      </c>
      <c r="N36" s="14">
        <f>N11*assumptions!$D6</f>
        <v>0</v>
      </c>
      <c r="O36" s="14">
        <f>O11*assumptions!$D6</f>
        <v>0</v>
      </c>
      <c r="P36" s="14">
        <f>P11*assumptions!$D6</f>
        <v>0</v>
      </c>
    </row>
    <row r="37">
      <c r="A37" s="10" t="s">
        <v>74</v>
      </c>
      <c r="B37" s="14">
        <f t="shared" ref="B37:P37" si="3">SUM(B32:B36)</f>
        <v>0</v>
      </c>
      <c r="C37" s="14">
        <f t="shared" si="3"/>
        <v>118500</v>
      </c>
      <c r="D37" s="14">
        <f t="shared" si="3"/>
        <v>118500</v>
      </c>
      <c r="E37" s="14">
        <f t="shared" si="3"/>
        <v>237000</v>
      </c>
      <c r="F37" s="14">
        <f t="shared" si="3"/>
        <v>237000</v>
      </c>
      <c r="G37" s="14">
        <f t="shared" si="3"/>
        <v>355500</v>
      </c>
      <c r="H37" s="14">
        <f t="shared" si="3"/>
        <v>355500</v>
      </c>
      <c r="I37" s="14">
        <f t="shared" si="3"/>
        <v>474000</v>
      </c>
      <c r="J37" s="14">
        <f t="shared" si="3"/>
        <v>474000</v>
      </c>
      <c r="K37" s="14">
        <f t="shared" si="3"/>
        <v>592500</v>
      </c>
      <c r="L37" s="14">
        <f t="shared" si="3"/>
        <v>592500</v>
      </c>
      <c r="M37" s="14">
        <f t="shared" si="3"/>
        <v>711000</v>
      </c>
      <c r="N37" s="14">
        <f t="shared" si="3"/>
        <v>711000</v>
      </c>
      <c r="O37" s="14">
        <f t="shared" si="3"/>
        <v>829500</v>
      </c>
      <c r="P37" s="14">
        <f t="shared" si="3"/>
        <v>829500</v>
      </c>
    </row>
    <row r="39">
      <c r="A39" s="10" t="s">
        <v>75</v>
      </c>
    </row>
    <row r="40">
      <c r="A40" s="10" t="s">
        <v>37</v>
      </c>
      <c r="B40" s="14">
        <f>B$2*assumptions!$D21*assumptions!$B28</f>
        <v>0</v>
      </c>
      <c r="C40" s="14">
        <f>C$2*assumptions!$D21*assumptions!$B28</f>
        <v>30000</v>
      </c>
      <c r="D40" s="14">
        <f>D$2*assumptions!$D21*assumptions!$B28</f>
        <v>30000</v>
      </c>
      <c r="E40" s="14">
        <f>E$2*assumptions!$D21*assumptions!$B28</f>
        <v>60000</v>
      </c>
      <c r="F40" s="14">
        <f>F$2*assumptions!$D21*assumptions!$B28</f>
        <v>60000</v>
      </c>
      <c r="G40" s="14">
        <f>G$2*assumptions!$D21*assumptions!$B28</f>
        <v>90000</v>
      </c>
      <c r="H40" s="14">
        <f>H$2*assumptions!$D21*assumptions!$B28</f>
        <v>90000</v>
      </c>
      <c r="I40" s="14">
        <f>I$2*assumptions!$D21*assumptions!$B28</f>
        <v>120000</v>
      </c>
      <c r="J40" s="14">
        <f>J$2*assumptions!$D21*assumptions!$B28</f>
        <v>120000</v>
      </c>
      <c r="K40" s="14">
        <f>K$2*assumptions!$D21*assumptions!$B28</f>
        <v>150000</v>
      </c>
      <c r="L40" s="14">
        <f>L$2*assumptions!$D21*assumptions!$B28</f>
        <v>150000</v>
      </c>
      <c r="M40" s="14">
        <f>M$2*assumptions!$D21*assumptions!$B28</f>
        <v>180000</v>
      </c>
      <c r="N40" s="14">
        <f>N$2*assumptions!$D21*assumptions!$B28</f>
        <v>180000</v>
      </c>
      <c r="O40" s="14">
        <f>O$2*assumptions!$D21*assumptions!$B28</f>
        <v>210000</v>
      </c>
      <c r="P40" s="14">
        <f>P$2*assumptions!$D21*assumptions!$B28</f>
        <v>210000</v>
      </c>
    </row>
    <row r="41">
      <c r="A41" s="10" t="s">
        <v>38</v>
      </c>
      <c r="B41" s="14">
        <f>B$2*assumptions!$D22*assumptions!$B29</f>
        <v>0</v>
      </c>
      <c r="C41" s="14">
        <f>C$2*assumptions!$D22*assumptions!$B29</f>
        <v>54000</v>
      </c>
      <c r="D41" s="14">
        <f>D$2*assumptions!$D22*assumptions!$B29</f>
        <v>54000</v>
      </c>
      <c r="E41" s="14">
        <f>E$2*assumptions!$D22*assumptions!$B29</f>
        <v>108000</v>
      </c>
      <c r="F41" s="14">
        <f>F$2*assumptions!$D22*assumptions!$B29</f>
        <v>108000</v>
      </c>
      <c r="G41" s="14">
        <f>G$2*assumptions!$D22*assumptions!$B29</f>
        <v>162000</v>
      </c>
      <c r="H41" s="14">
        <f>H$2*assumptions!$D22*assumptions!$B29</f>
        <v>162000</v>
      </c>
      <c r="I41" s="14">
        <f>I$2*assumptions!$D22*assumptions!$B29</f>
        <v>216000</v>
      </c>
      <c r="J41" s="14">
        <f>J$2*assumptions!$D22*assumptions!$B29</f>
        <v>216000</v>
      </c>
      <c r="K41" s="14">
        <f>K$2*assumptions!$D22*assumptions!$B29</f>
        <v>270000</v>
      </c>
      <c r="L41" s="14">
        <f>L$2*assumptions!$D22*assumptions!$B29</f>
        <v>270000</v>
      </c>
      <c r="M41" s="14">
        <f>M$2*assumptions!$D22*assumptions!$B29</f>
        <v>324000</v>
      </c>
      <c r="N41" s="14">
        <f>N$2*assumptions!$D22*assumptions!$B29</f>
        <v>324000</v>
      </c>
      <c r="O41" s="14">
        <f>O$2*assumptions!$D22*assumptions!$B29</f>
        <v>378000</v>
      </c>
      <c r="P41" s="14">
        <f>P$2*assumptions!$D22*assumptions!$B29</f>
        <v>378000</v>
      </c>
    </row>
    <row r="42">
      <c r="A42" s="10" t="s">
        <v>39</v>
      </c>
      <c r="B42" s="14">
        <f>B$2*assumptions!$D23*assumptions!$B30</f>
        <v>0</v>
      </c>
      <c r="C42" s="14">
        <f>C$2*assumptions!$D23*assumptions!$B30</f>
        <v>50000</v>
      </c>
      <c r="D42" s="14">
        <f>D$2*assumptions!$D23*assumptions!$B30</f>
        <v>50000</v>
      </c>
      <c r="E42" s="14">
        <f>E$2*assumptions!$D23*assumptions!$B30</f>
        <v>100000</v>
      </c>
      <c r="F42" s="14">
        <f>F$2*assumptions!$D23*assumptions!$B30</f>
        <v>100000</v>
      </c>
      <c r="G42" s="14">
        <f>G$2*assumptions!$D23*assumptions!$B30</f>
        <v>150000</v>
      </c>
      <c r="H42" s="14">
        <f>H$2*assumptions!$D23*assumptions!$B30</f>
        <v>150000</v>
      </c>
      <c r="I42" s="14">
        <f>I$2*assumptions!$D23*assumptions!$B30</f>
        <v>200000</v>
      </c>
      <c r="J42" s="14">
        <f>J$2*assumptions!$D23*assumptions!$B30</f>
        <v>200000</v>
      </c>
      <c r="K42" s="14">
        <f>K$2*assumptions!$D23*assumptions!$B30</f>
        <v>250000</v>
      </c>
      <c r="L42" s="14">
        <f>L$2*assumptions!$D23*assumptions!$B30</f>
        <v>250000</v>
      </c>
      <c r="M42" s="14">
        <f>M$2*assumptions!$D23*assumptions!$B30</f>
        <v>300000</v>
      </c>
      <c r="N42" s="14">
        <f>N$2*assumptions!$D23*assumptions!$B30</f>
        <v>300000</v>
      </c>
      <c r="O42" s="14">
        <f>O$2*assumptions!$D23*assumptions!$B30</f>
        <v>350000</v>
      </c>
      <c r="P42" s="14">
        <f>P$2*assumptions!$D23*assumptions!$B30</f>
        <v>350000</v>
      </c>
    </row>
    <row r="43">
      <c r="A43" s="10" t="s">
        <v>76</v>
      </c>
      <c r="B43" s="14">
        <f>B$2*assumptions!$D24*assumptions!$B31</f>
        <v>0</v>
      </c>
      <c r="C43" s="14">
        <f>C$2*assumptions!$D24*assumptions!$B31</f>
        <v>24000</v>
      </c>
      <c r="D43" s="14">
        <f>D$2*assumptions!$D24*assumptions!$B31</f>
        <v>24000</v>
      </c>
      <c r="E43" s="14">
        <f>E$2*assumptions!$D24*assumptions!$B31</f>
        <v>48000</v>
      </c>
      <c r="F43" s="14">
        <f>F$2*assumptions!$D24*assumptions!$B31</f>
        <v>48000</v>
      </c>
      <c r="G43" s="14">
        <f>G$2*assumptions!$D24*assumptions!$B31</f>
        <v>72000</v>
      </c>
      <c r="H43" s="14">
        <f>H$2*assumptions!$D24*assumptions!$B31</f>
        <v>72000</v>
      </c>
      <c r="I43" s="14">
        <f>I$2*assumptions!$D24*assumptions!$B31</f>
        <v>96000</v>
      </c>
      <c r="J43" s="14">
        <f>J$2*assumptions!$D24*assumptions!$B31</f>
        <v>96000</v>
      </c>
      <c r="K43" s="14">
        <f>K$2*assumptions!$D24*assumptions!$B31</f>
        <v>120000</v>
      </c>
      <c r="L43" s="14">
        <f>L$2*assumptions!$D24*assumptions!$B31</f>
        <v>120000</v>
      </c>
      <c r="M43" s="14">
        <f>M$2*assumptions!$D24*assumptions!$B31</f>
        <v>144000</v>
      </c>
      <c r="N43" s="14">
        <f>N$2*assumptions!$D24*assumptions!$B31</f>
        <v>144000</v>
      </c>
      <c r="O43" s="14">
        <f>O$2*assumptions!$D24*assumptions!$B31</f>
        <v>168000</v>
      </c>
      <c r="P43" s="14">
        <f>P$2*assumptions!$D24*assumptions!$B31</f>
        <v>168000</v>
      </c>
    </row>
    <row r="46">
      <c r="A46" s="10" t="s">
        <v>77</v>
      </c>
      <c r="B46" s="14">
        <f t="shared" ref="B46:P46" si="4">SUM(B40:B43)</f>
        <v>0</v>
      </c>
      <c r="C46" s="14">
        <f t="shared" si="4"/>
        <v>158000</v>
      </c>
      <c r="D46" s="14">
        <f t="shared" si="4"/>
        <v>158000</v>
      </c>
      <c r="E46" s="14">
        <f t="shared" si="4"/>
        <v>316000</v>
      </c>
      <c r="F46" s="14">
        <f t="shared" si="4"/>
        <v>316000</v>
      </c>
      <c r="G46" s="14">
        <f t="shared" si="4"/>
        <v>474000</v>
      </c>
      <c r="H46" s="14">
        <f t="shared" si="4"/>
        <v>474000</v>
      </c>
      <c r="I46" s="14">
        <f t="shared" si="4"/>
        <v>632000</v>
      </c>
      <c r="J46" s="14">
        <f t="shared" si="4"/>
        <v>632000</v>
      </c>
      <c r="K46" s="14">
        <f t="shared" si="4"/>
        <v>790000</v>
      </c>
      <c r="L46" s="14">
        <f t="shared" si="4"/>
        <v>790000</v>
      </c>
      <c r="M46" s="14">
        <f t="shared" si="4"/>
        <v>948000</v>
      </c>
      <c r="N46" s="14">
        <f t="shared" si="4"/>
        <v>948000</v>
      </c>
      <c r="O46" s="14">
        <f t="shared" si="4"/>
        <v>1106000</v>
      </c>
      <c r="P46" s="14">
        <f t="shared" si="4"/>
        <v>1106000</v>
      </c>
    </row>
    <row r="48">
      <c r="A48" s="10" t="s">
        <v>78</v>
      </c>
      <c r="B48" s="14">
        <f>B4*assumptions!$B$34</f>
        <v>0</v>
      </c>
      <c r="C48" s="14">
        <f>C4*assumptions!$B$34</f>
        <v>325000</v>
      </c>
      <c r="D48" s="14">
        <f>D4*assumptions!$B$34</f>
        <v>325000</v>
      </c>
      <c r="E48" s="14">
        <f>E4*assumptions!$B$34</f>
        <v>650000</v>
      </c>
      <c r="F48" s="14">
        <f>F4*assumptions!$B$34</f>
        <v>650000</v>
      </c>
      <c r="G48" s="14">
        <f>G4*assumptions!$B$34</f>
        <v>975000</v>
      </c>
      <c r="H48" s="14">
        <f>H4*assumptions!$B$34</f>
        <v>975000</v>
      </c>
      <c r="I48" s="14">
        <f>I4*assumptions!$B$34</f>
        <v>1300000</v>
      </c>
      <c r="J48" s="14">
        <f>J4*assumptions!$B$34</f>
        <v>1300000</v>
      </c>
      <c r="K48" s="14">
        <f>K4*assumptions!$B$34</f>
        <v>1625000</v>
      </c>
      <c r="L48" s="14">
        <f>L4*assumptions!$B$34</f>
        <v>1625000</v>
      </c>
      <c r="M48" s="14">
        <f>M4*assumptions!$B$34</f>
        <v>1950000</v>
      </c>
      <c r="N48" s="14">
        <f>N4*assumptions!$B$34</f>
        <v>1950000</v>
      </c>
      <c r="O48" s="14">
        <f>O4*assumptions!$B$34</f>
        <v>2275000</v>
      </c>
      <c r="P48" s="14">
        <f>P4*assumptions!$B$34</f>
        <v>2275000</v>
      </c>
    </row>
    <row r="50">
      <c r="A50" s="10" t="s">
        <v>43</v>
      </c>
    </row>
    <row r="51">
      <c r="A51" s="10" t="s">
        <v>44</v>
      </c>
      <c r="B51" s="14">
        <f>B$2*assumptions!$D37</f>
        <v>0</v>
      </c>
      <c r="C51" s="14">
        <f>C$2*assumptions!$D37</f>
        <v>75000</v>
      </c>
      <c r="D51" s="14">
        <f>D$2*assumptions!$D37</f>
        <v>75000</v>
      </c>
      <c r="E51" s="14">
        <f>E$2*assumptions!$D37</f>
        <v>150000</v>
      </c>
      <c r="F51" s="14">
        <f>F$2*assumptions!$D37</f>
        <v>150000</v>
      </c>
      <c r="G51" s="14">
        <f>G$2*assumptions!$D37</f>
        <v>225000</v>
      </c>
      <c r="H51" s="14">
        <f>H$2*assumptions!$D37</f>
        <v>225000</v>
      </c>
      <c r="I51" s="14">
        <f>I$2*assumptions!$D37</f>
        <v>300000</v>
      </c>
      <c r="J51" s="14">
        <f>J$2*assumptions!$D37</f>
        <v>300000</v>
      </c>
      <c r="K51" s="14">
        <f>K$2*assumptions!$D37</f>
        <v>375000</v>
      </c>
      <c r="L51" s="14">
        <f>L$2*assumptions!$D37</f>
        <v>375000</v>
      </c>
      <c r="M51" s="14">
        <f>M$2*assumptions!$D37</f>
        <v>450000</v>
      </c>
      <c r="N51" s="14">
        <f>N$2*assumptions!$D37</f>
        <v>450000</v>
      </c>
      <c r="O51" s="14">
        <f>O$2*assumptions!$D37</f>
        <v>525000</v>
      </c>
      <c r="P51" s="14">
        <f>P$2*assumptions!$D37</f>
        <v>525000</v>
      </c>
    </row>
    <row r="52">
      <c r="A52" s="10" t="s">
        <v>45</v>
      </c>
      <c r="B52" s="14">
        <f>B$2*assumptions!$D38</f>
        <v>0</v>
      </c>
      <c r="C52" s="14">
        <f>C$2*assumptions!$D38</f>
        <v>35000</v>
      </c>
      <c r="D52" s="14">
        <f>D$2*assumptions!$D38</f>
        <v>35000</v>
      </c>
      <c r="E52" s="14">
        <f>E$2*assumptions!$D38</f>
        <v>70000</v>
      </c>
      <c r="F52" s="14">
        <f>F$2*assumptions!$D38</f>
        <v>70000</v>
      </c>
      <c r="G52" s="14">
        <f>G$2*assumptions!$D38</f>
        <v>105000</v>
      </c>
      <c r="H52" s="14">
        <f>H$2*assumptions!$D38</f>
        <v>105000</v>
      </c>
      <c r="I52" s="14">
        <f>I$2*assumptions!$D38</f>
        <v>140000</v>
      </c>
      <c r="J52" s="14">
        <f>J$2*assumptions!$D38</f>
        <v>140000</v>
      </c>
      <c r="K52" s="14">
        <f>K$2*assumptions!$D38</f>
        <v>175000</v>
      </c>
      <c r="L52" s="14">
        <f>L$2*assumptions!$D38</f>
        <v>175000</v>
      </c>
      <c r="M52" s="14">
        <f>M$2*assumptions!$D38</f>
        <v>210000</v>
      </c>
      <c r="N52" s="14">
        <f>N$2*assumptions!$D38</f>
        <v>210000</v>
      </c>
      <c r="O52" s="14">
        <f>O$2*assumptions!$D38</f>
        <v>245000</v>
      </c>
      <c r="P52" s="14">
        <f>P$2*assumptions!$D38</f>
        <v>245000</v>
      </c>
    </row>
    <row r="54">
      <c r="A54" s="15" t="s">
        <v>79</v>
      </c>
      <c r="B54" s="14">
        <f t="shared" ref="B54:P54" si="5">B29+B37+B46+B48+B51+B52</f>
        <v>0</v>
      </c>
      <c r="C54" s="14">
        <f t="shared" si="5"/>
        <v>956350</v>
      </c>
      <c r="D54" s="14">
        <f t="shared" si="5"/>
        <v>956350</v>
      </c>
      <c r="E54" s="14">
        <f t="shared" si="5"/>
        <v>1912700</v>
      </c>
      <c r="F54" s="14">
        <f t="shared" si="5"/>
        <v>1912700</v>
      </c>
      <c r="G54" s="14">
        <f t="shared" si="5"/>
        <v>2869050</v>
      </c>
      <c r="H54" s="14">
        <f t="shared" si="5"/>
        <v>2869050</v>
      </c>
      <c r="I54" s="14">
        <f t="shared" si="5"/>
        <v>3825400</v>
      </c>
      <c r="J54" s="14">
        <f t="shared" si="5"/>
        <v>3825400</v>
      </c>
      <c r="K54" s="14">
        <f t="shared" si="5"/>
        <v>4781750</v>
      </c>
      <c r="L54" s="14">
        <f t="shared" si="5"/>
        <v>4781750</v>
      </c>
      <c r="M54" s="14">
        <f t="shared" si="5"/>
        <v>5738100</v>
      </c>
      <c r="N54" s="14">
        <f t="shared" si="5"/>
        <v>5738100</v>
      </c>
      <c r="O54" s="14">
        <f t="shared" si="5"/>
        <v>6694450</v>
      </c>
      <c r="P54" s="14">
        <f t="shared" si="5"/>
        <v>6694450</v>
      </c>
    </row>
    <row r="56">
      <c r="A56" s="10" t="s">
        <v>80</v>
      </c>
      <c r="B56" s="14">
        <f t="shared" ref="B56:P56" si="6">B20-B54</f>
        <v>0</v>
      </c>
      <c r="C56" s="14">
        <f t="shared" si="6"/>
        <v>146150</v>
      </c>
      <c r="D56" s="14">
        <f t="shared" si="6"/>
        <v>146150</v>
      </c>
      <c r="E56" s="14">
        <f t="shared" si="6"/>
        <v>292300</v>
      </c>
      <c r="F56" s="14">
        <f t="shared" si="6"/>
        <v>292300</v>
      </c>
      <c r="G56" s="14">
        <f t="shared" si="6"/>
        <v>438450</v>
      </c>
      <c r="H56" s="14">
        <f t="shared" si="6"/>
        <v>438450</v>
      </c>
      <c r="I56" s="14">
        <f t="shared" si="6"/>
        <v>584600</v>
      </c>
      <c r="J56" s="14">
        <f t="shared" si="6"/>
        <v>584600</v>
      </c>
      <c r="K56" s="14">
        <f t="shared" si="6"/>
        <v>730750</v>
      </c>
      <c r="L56" s="14">
        <f t="shared" si="6"/>
        <v>730750</v>
      </c>
      <c r="M56" s="14">
        <f t="shared" si="6"/>
        <v>876900</v>
      </c>
      <c r="N56" s="14">
        <f t="shared" si="6"/>
        <v>876900</v>
      </c>
      <c r="O56" s="14">
        <f t="shared" si="6"/>
        <v>1023050</v>
      </c>
      <c r="P56" s="14">
        <f t="shared" si="6"/>
        <v>1023050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2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  <c r="B2" s="14">
        <f>'cals 1'!B6</f>
        <v>0</v>
      </c>
      <c r="C2" s="14">
        <f>'cals 1'!C6</f>
        <v>0</v>
      </c>
      <c r="D2" s="14">
        <f>'cals 1'!D6</f>
        <v>1</v>
      </c>
      <c r="E2" s="14">
        <f>'cals 1'!E6</f>
        <v>1</v>
      </c>
      <c r="F2" s="14">
        <f>'cals 1'!F6</f>
        <v>1</v>
      </c>
      <c r="G2" s="14">
        <f>'cals 1'!G6</f>
        <v>2</v>
      </c>
      <c r="H2" s="14">
        <f>'cals 1'!H6</f>
        <v>2</v>
      </c>
      <c r="I2" s="14">
        <f>'cals 1'!I6</f>
        <v>2</v>
      </c>
      <c r="J2" s="14">
        <f>'cals 1'!J6</f>
        <v>3</v>
      </c>
      <c r="K2" s="14">
        <f>'cals 1'!K6</f>
        <v>3</v>
      </c>
      <c r="L2" s="14">
        <f>'cals 1'!L6</f>
        <v>3</v>
      </c>
      <c r="M2" s="14">
        <f>'cals 1'!M6</f>
        <v>4</v>
      </c>
      <c r="N2" s="14">
        <f>'cals 1'!N6</f>
        <v>4</v>
      </c>
      <c r="O2" s="14">
        <f>'cals 1'!O6</f>
        <v>4</v>
      </c>
      <c r="P2" s="14">
        <f>'cals 1'!P6</f>
        <v>5</v>
      </c>
    </row>
    <row r="4">
      <c r="A4" s="10" t="s">
        <v>67</v>
      </c>
      <c r="B4" s="14">
        <f>B2*assumptions!$E$11</f>
        <v>0</v>
      </c>
      <c r="C4" s="14">
        <f>C2*assumptions!$E$11</f>
        <v>0</v>
      </c>
      <c r="D4" s="14">
        <f>D2*assumptions!$E$11</f>
        <v>6500</v>
      </c>
      <c r="E4" s="14">
        <f>E2*assumptions!$E$11</f>
        <v>6500</v>
      </c>
      <c r="F4" s="14">
        <f>F2*assumptions!$E$11</f>
        <v>6500</v>
      </c>
      <c r="G4" s="14">
        <f>G2*assumptions!$E$11</f>
        <v>13000</v>
      </c>
      <c r="H4" s="14">
        <f>H2*assumptions!$E$11</f>
        <v>13000</v>
      </c>
      <c r="I4" s="14">
        <f>I2*assumptions!$E$11</f>
        <v>13000</v>
      </c>
      <c r="J4" s="14">
        <f>J2*assumptions!$E$11</f>
        <v>19500</v>
      </c>
      <c r="K4" s="14">
        <f>K2*assumptions!$E$11</f>
        <v>19500</v>
      </c>
      <c r="L4" s="14">
        <f>L2*assumptions!$E$11</f>
        <v>19500</v>
      </c>
      <c r="M4" s="14">
        <f>M2*assumptions!$E$11</f>
        <v>26000</v>
      </c>
      <c r="N4" s="14">
        <f>N2*assumptions!$E$11</f>
        <v>26000</v>
      </c>
      <c r="O4" s="14">
        <f>O2*assumptions!$E$11</f>
        <v>26000</v>
      </c>
      <c r="P4" s="14">
        <f>P2*assumptions!$E$11</f>
        <v>32500</v>
      </c>
    </row>
    <row r="6">
      <c r="A6" s="10" t="s">
        <v>68</v>
      </c>
    </row>
    <row r="7">
      <c r="A7" s="10" t="s">
        <v>25</v>
      </c>
      <c r="B7" s="14">
        <f>B$4*assumptions!$E14</f>
        <v>0</v>
      </c>
      <c r="C7" s="14">
        <f>C$4*assumptions!$E14</f>
        <v>0</v>
      </c>
      <c r="D7" s="14">
        <f>D$4*assumptions!$E14</f>
        <v>9750</v>
      </c>
      <c r="E7" s="14">
        <f>E$4*assumptions!$E14</f>
        <v>9750</v>
      </c>
      <c r="F7" s="14">
        <f>F$4*assumptions!$E14</f>
        <v>9750</v>
      </c>
      <c r="G7" s="14">
        <f>G$4*assumptions!$E14</f>
        <v>19500</v>
      </c>
      <c r="H7" s="14">
        <f>H$4*assumptions!$E14</f>
        <v>19500</v>
      </c>
      <c r="I7" s="14">
        <f>I$4*assumptions!$E14</f>
        <v>19500</v>
      </c>
      <c r="J7" s="14">
        <f>J$4*assumptions!$E14</f>
        <v>29250</v>
      </c>
      <c r="K7" s="14">
        <f>K$4*assumptions!$E14</f>
        <v>29250</v>
      </c>
      <c r="L7" s="14">
        <f>L$4*assumptions!$E14</f>
        <v>29250</v>
      </c>
      <c r="M7" s="14">
        <f>M$4*assumptions!$E14</f>
        <v>39000</v>
      </c>
      <c r="N7" s="14">
        <f>N$4*assumptions!$E14</f>
        <v>39000</v>
      </c>
      <c r="O7" s="14">
        <f>O$4*assumptions!$E14</f>
        <v>39000</v>
      </c>
      <c r="P7" s="14">
        <f>P$4*assumptions!$E14</f>
        <v>48750</v>
      </c>
    </row>
    <row r="8">
      <c r="A8" s="10" t="s">
        <v>26</v>
      </c>
      <c r="B8" s="14">
        <f>B$4*assumptions!$E15</f>
        <v>0</v>
      </c>
      <c r="C8" s="14">
        <f>C$4*assumptions!$E15</f>
        <v>0</v>
      </c>
      <c r="D8" s="14">
        <f>D$4*assumptions!$E15</f>
        <v>6500</v>
      </c>
      <c r="E8" s="14">
        <f>E$4*assumptions!$E15</f>
        <v>6500</v>
      </c>
      <c r="F8" s="14">
        <f>F$4*assumptions!$E15</f>
        <v>6500</v>
      </c>
      <c r="G8" s="14">
        <f>G$4*assumptions!$E15</f>
        <v>13000</v>
      </c>
      <c r="H8" s="14">
        <f>H$4*assumptions!$E15</f>
        <v>13000</v>
      </c>
      <c r="I8" s="14">
        <f>I$4*assumptions!$E15</f>
        <v>13000</v>
      </c>
      <c r="J8" s="14">
        <f>J$4*assumptions!$E15</f>
        <v>19500</v>
      </c>
      <c r="K8" s="14">
        <f>K$4*assumptions!$E15</f>
        <v>19500</v>
      </c>
      <c r="L8" s="14">
        <f>L$4*assumptions!$E15</f>
        <v>19500</v>
      </c>
      <c r="M8" s="14">
        <f>M$4*assumptions!$E15</f>
        <v>26000</v>
      </c>
      <c r="N8" s="14">
        <f>N$4*assumptions!$E15</f>
        <v>26000</v>
      </c>
      <c r="O8" s="14">
        <f>O$4*assumptions!$E15</f>
        <v>26000</v>
      </c>
      <c r="P8" s="14">
        <f>P$4*assumptions!$E15</f>
        <v>32500</v>
      </c>
    </row>
    <row r="9">
      <c r="A9" s="10" t="s">
        <v>27</v>
      </c>
      <c r="B9" s="14">
        <f>B$4*assumptions!$E16</f>
        <v>0</v>
      </c>
      <c r="C9" s="14">
        <f>C$4*assumptions!$E16</f>
        <v>0</v>
      </c>
      <c r="D9" s="14">
        <f>D$4*assumptions!$E16</f>
        <v>7800</v>
      </c>
      <c r="E9" s="14">
        <f>E$4*assumptions!$E16</f>
        <v>7800</v>
      </c>
      <c r="F9" s="14">
        <f>F$4*assumptions!$E16</f>
        <v>7800</v>
      </c>
      <c r="G9" s="14">
        <f>G$4*assumptions!$E16</f>
        <v>15600</v>
      </c>
      <c r="H9" s="14">
        <f>H$4*assumptions!$E16</f>
        <v>15600</v>
      </c>
      <c r="I9" s="14">
        <f>I$4*assumptions!$E16</f>
        <v>15600</v>
      </c>
      <c r="J9" s="14">
        <f>J$4*assumptions!$E16</f>
        <v>23400</v>
      </c>
      <c r="K9" s="14">
        <f>K$4*assumptions!$E16</f>
        <v>23400</v>
      </c>
      <c r="L9" s="14">
        <f>L$4*assumptions!$E16</f>
        <v>23400</v>
      </c>
      <c r="M9" s="14">
        <f>M$4*assumptions!$E16</f>
        <v>31200</v>
      </c>
      <c r="N9" s="14">
        <f>N$4*assumptions!$E16</f>
        <v>31200</v>
      </c>
      <c r="O9" s="14">
        <f>O$4*assumptions!$E16</f>
        <v>31200</v>
      </c>
      <c r="P9" s="14">
        <f>P$4*assumptions!$E16</f>
        <v>39000</v>
      </c>
    </row>
    <row r="10">
      <c r="A10" s="10" t="s">
        <v>28</v>
      </c>
      <c r="B10" s="14">
        <f>B$4*assumptions!$E17</f>
        <v>0</v>
      </c>
      <c r="C10" s="14">
        <f>C$4*assumptions!$E17</f>
        <v>0</v>
      </c>
      <c r="D10" s="14">
        <f>D$4*assumptions!$E17</f>
        <v>5850</v>
      </c>
      <c r="E10" s="14">
        <f>E$4*assumptions!$E17</f>
        <v>5850</v>
      </c>
      <c r="F10" s="14">
        <f>F$4*assumptions!$E17</f>
        <v>5850</v>
      </c>
      <c r="G10" s="14">
        <f>G$4*assumptions!$E17</f>
        <v>11700</v>
      </c>
      <c r="H10" s="14">
        <f>H$4*assumptions!$E17</f>
        <v>11700</v>
      </c>
      <c r="I10" s="14">
        <f>I$4*assumptions!$E17</f>
        <v>11700</v>
      </c>
      <c r="J10" s="14">
        <f>J$4*assumptions!$E17</f>
        <v>17550</v>
      </c>
      <c r="K10" s="14">
        <f>K$4*assumptions!$E17</f>
        <v>17550</v>
      </c>
      <c r="L10" s="14">
        <f>L$4*assumptions!$E17</f>
        <v>17550</v>
      </c>
      <c r="M10" s="14">
        <f>M$4*assumptions!$E17</f>
        <v>23400</v>
      </c>
      <c r="N10" s="14">
        <f>N$4*assumptions!$E17</f>
        <v>23400</v>
      </c>
      <c r="O10" s="14">
        <f>O$4*assumptions!$E17</f>
        <v>23400</v>
      </c>
      <c r="P10" s="14">
        <f>P$4*assumptions!$E17</f>
        <v>29250</v>
      </c>
    </row>
    <row r="11">
      <c r="A11" s="10" t="s">
        <v>29</v>
      </c>
      <c r="B11" s="14">
        <f>B$4*assumptions!$E18</f>
        <v>0</v>
      </c>
      <c r="C11" s="14">
        <f>C$4*assumptions!$E18</f>
        <v>0</v>
      </c>
      <c r="D11" s="14">
        <f>D$4*assumptions!$E18</f>
        <v>9100</v>
      </c>
      <c r="E11" s="14">
        <f>E$4*assumptions!$E18</f>
        <v>9100</v>
      </c>
      <c r="F11" s="14">
        <f>F$4*assumptions!$E18</f>
        <v>9100</v>
      </c>
      <c r="G11" s="14">
        <f>G$4*assumptions!$E18</f>
        <v>18200</v>
      </c>
      <c r="H11" s="14">
        <f>H$4*assumptions!$E18</f>
        <v>18200</v>
      </c>
      <c r="I11" s="14">
        <f>I$4*assumptions!$E18</f>
        <v>18200</v>
      </c>
      <c r="J11" s="14">
        <f>J$4*assumptions!$E18</f>
        <v>27300</v>
      </c>
      <c r="K11" s="14">
        <f>K$4*assumptions!$E18</f>
        <v>27300</v>
      </c>
      <c r="L11" s="14">
        <f>L$4*assumptions!$E18</f>
        <v>27300</v>
      </c>
      <c r="M11" s="14">
        <f>M$4*assumptions!$E18</f>
        <v>36400</v>
      </c>
      <c r="N11" s="14">
        <f>N$4*assumptions!$E18</f>
        <v>36400</v>
      </c>
      <c r="O11" s="14">
        <f>O$4*assumptions!$E18</f>
        <v>36400</v>
      </c>
      <c r="P11" s="14">
        <f>P$4*assumptions!$E18</f>
        <v>45500</v>
      </c>
    </row>
    <row r="13">
      <c r="A13" s="10" t="s">
        <v>69</v>
      </c>
    </row>
    <row r="14">
      <c r="A14" s="10" t="s">
        <v>25</v>
      </c>
      <c r="B14" s="14">
        <f>B7*assumptions!$B2</f>
        <v>0</v>
      </c>
      <c r="C14" s="14">
        <f>C7*assumptions!$B2</f>
        <v>0</v>
      </c>
      <c r="D14" s="14">
        <f>D7*assumptions!$B2</f>
        <v>780000</v>
      </c>
      <c r="E14" s="14">
        <f>E7*assumptions!$B2</f>
        <v>780000</v>
      </c>
      <c r="F14" s="14">
        <f>F7*assumptions!$B2</f>
        <v>780000</v>
      </c>
      <c r="G14" s="14">
        <f>G7*assumptions!$B2</f>
        <v>1560000</v>
      </c>
      <c r="H14" s="14">
        <f>H7*assumptions!$B2</f>
        <v>1560000</v>
      </c>
      <c r="I14" s="14">
        <f>I7*assumptions!$B2</f>
        <v>1560000</v>
      </c>
      <c r="J14" s="14">
        <f>J7*assumptions!$B2</f>
        <v>2340000</v>
      </c>
      <c r="K14" s="14">
        <f>K7*assumptions!$B2</f>
        <v>2340000</v>
      </c>
      <c r="L14" s="14">
        <f>L7*assumptions!$B2</f>
        <v>2340000</v>
      </c>
      <c r="M14" s="14">
        <f>M7*assumptions!$B2</f>
        <v>3120000</v>
      </c>
      <c r="N14" s="14">
        <f>N7*assumptions!$B2</f>
        <v>3120000</v>
      </c>
      <c r="O14" s="14">
        <f>O7*assumptions!$B2</f>
        <v>3120000</v>
      </c>
      <c r="P14" s="14">
        <f>P7*assumptions!$B2</f>
        <v>3900000</v>
      </c>
    </row>
    <row r="15">
      <c r="A15" s="10" t="s">
        <v>26</v>
      </c>
      <c r="B15" s="14">
        <f>B8*assumptions!$B3</f>
        <v>0</v>
      </c>
      <c r="C15" s="14">
        <f>C8*assumptions!$B3</f>
        <v>0</v>
      </c>
      <c r="D15" s="14">
        <f>D8*assumptions!$B3</f>
        <v>325000</v>
      </c>
      <c r="E15" s="14">
        <f>E8*assumptions!$B3</f>
        <v>325000</v>
      </c>
      <c r="F15" s="14">
        <f>F8*assumptions!$B3</f>
        <v>325000</v>
      </c>
      <c r="G15" s="14">
        <f>G8*assumptions!$B3</f>
        <v>650000</v>
      </c>
      <c r="H15" s="14">
        <f>H8*assumptions!$B3</f>
        <v>650000</v>
      </c>
      <c r="I15" s="14">
        <f>I8*assumptions!$B3</f>
        <v>650000</v>
      </c>
      <c r="J15" s="14">
        <f>J8*assumptions!$B3</f>
        <v>975000</v>
      </c>
      <c r="K15" s="14">
        <f>K8*assumptions!$B3</f>
        <v>975000</v>
      </c>
      <c r="L15" s="14">
        <f>L8*assumptions!$B3</f>
        <v>975000</v>
      </c>
      <c r="M15" s="14">
        <f>M8*assumptions!$B3</f>
        <v>1300000</v>
      </c>
      <c r="N15" s="14">
        <f>N8*assumptions!$B3</f>
        <v>1300000</v>
      </c>
      <c r="O15" s="14">
        <f>O8*assumptions!$B3</f>
        <v>1300000</v>
      </c>
      <c r="P15" s="14">
        <f>P8*assumptions!$B3</f>
        <v>1625000</v>
      </c>
    </row>
    <row r="16">
      <c r="A16" s="10" t="s">
        <v>27</v>
      </c>
      <c r="B16" s="14">
        <f>B9*assumptions!$B4</f>
        <v>0</v>
      </c>
      <c r="C16" s="14">
        <f>C9*assumptions!$B4</f>
        <v>0</v>
      </c>
      <c r="D16" s="14">
        <f>D9*assumptions!$B4</f>
        <v>351000</v>
      </c>
      <c r="E16" s="14">
        <f>E9*assumptions!$B4</f>
        <v>351000</v>
      </c>
      <c r="F16" s="14">
        <f>F9*assumptions!$B4</f>
        <v>351000</v>
      </c>
      <c r="G16" s="14">
        <f>G9*assumptions!$B4</f>
        <v>702000</v>
      </c>
      <c r="H16" s="14">
        <f>H9*assumptions!$B4</f>
        <v>702000</v>
      </c>
      <c r="I16" s="14">
        <f>I9*assumptions!$B4</f>
        <v>702000</v>
      </c>
      <c r="J16" s="14">
        <f>J9*assumptions!$B4</f>
        <v>1053000</v>
      </c>
      <c r="K16" s="14">
        <f>K9*assumptions!$B4</f>
        <v>1053000</v>
      </c>
      <c r="L16" s="14">
        <f>L9*assumptions!$B4</f>
        <v>1053000</v>
      </c>
      <c r="M16" s="14">
        <f>M9*assumptions!$B4</f>
        <v>1404000</v>
      </c>
      <c r="N16" s="14">
        <f>N9*assumptions!$B4</f>
        <v>1404000</v>
      </c>
      <c r="O16" s="14">
        <f>O9*assumptions!$B4</f>
        <v>1404000</v>
      </c>
      <c r="P16" s="14">
        <f>P9*assumptions!$B4</f>
        <v>1755000</v>
      </c>
    </row>
    <row r="17">
      <c r="A17" s="10" t="s">
        <v>28</v>
      </c>
      <c r="B17" s="14">
        <f>B10*assumptions!$B5</f>
        <v>0</v>
      </c>
      <c r="C17" s="14">
        <f>C10*assumptions!$B5</f>
        <v>0</v>
      </c>
      <c r="D17" s="14">
        <f>D10*assumptions!$B5</f>
        <v>234000</v>
      </c>
      <c r="E17" s="14">
        <f>E10*assumptions!$B5</f>
        <v>234000</v>
      </c>
      <c r="F17" s="14">
        <f>F10*assumptions!$B5</f>
        <v>234000</v>
      </c>
      <c r="G17" s="14">
        <f>G10*assumptions!$B5</f>
        <v>468000</v>
      </c>
      <c r="H17" s="14">
        <f>H10*assumptions!$B5</f>
        <v>468000</v>
      </c>
      <c r="I17" s="14">
        <f>I10*assumptions!$B5</f>
        <v>468000</v>
      </c>
      <c r="J17" s="14">
        <f>J10*assumptions!$B5</f>
        <v>702000</v>
      </c>
      <c r="K17" s="14">
        <f>K10*assumptions!$B5</f>
        <v>702000</v>
      </c>
      <c r="L17" s="14">
        <f>L10*assumptions!$B5</f>
        <v>702000</v>
      </c>
      <c r="M17" s="14">
        <f>M10*assumptions!$B5</f>
        <v>936000</v>
      </c>
      <c r="N17" s="14">
        <f>N10*assumptions!$B5</f>
        <v>936000</v>
      </c>
      <c r="O17" s="14">
        <f>O10*assumptions!$B5</f>
        <v>936000</v>
      </c>
      <c r="P17" s="14">
        <f>P10*assumptions!$B5</f>
        <v>1170000</v>
      </c>
    </row>
    <row r="18">
      <c r="A18" s="10" t="s">
        <v>29</v>
      </c>
      <c r="B18" s="14">
        <f>B11*assumptions!$B6</f>
        <v>0</v>
      </c>
      <c r="C18" s="14">
        <f>C11*assumptions!$B6</f>
        <v>0</v>
      </c>
      <c r="D18" s="14">
        <f>D11*assumptions!$B6</f>
        <v>227500</v>
      </c>
      <c r="E18" s="14">
        <f>E11*assumptions!$B6</f>
        <v>227500</v>
      </c>
      <c r="F18" s="14">
        <f>F11*assumptions!$B6</f>
        <v>227500</v>
      </c>
      <c r="G18" s="14">
        <f>G11*assumptions!$B6</f>
        <v>455000</v>
      </c>
      <c r="H18" s="14">
        <f>H11*assumptions!$B6</f>
        <v>455000</v>
      </c>
      <c r="I18" s="14">
        <f>I11*assumptions!$B6</f>
        <v>455000</v>
      </c>
      <c r="J18" s="14">
        <f>J11*assumptions!$B6</f>
        <v>682500</v>
      </c>
      <c r="K18" s="14">
        <f>K11*assumptions!$B6</f>
        <v>682500</v>
      </c>
      <c r="L18" s="14">
        <f>L11*assumptions!$B6</f>
        <v>682500</v>
      </c>
      <c r="M18" s="14">
        <f>M11*assumptions!$B6</f>
        <v>910000</v>
      </c>
      <c r="N18" s="14">
        <f>N11*assumptions!$B6</f>
        <v>910000</v>
      </c>
      <c r="O18" s="14">
        <f>O11*assumptions!$B6</f>
        <v>910000</v>
      </c>
      <c r="P18" s="14">
        <f>P11*assumptions!$B6</f>
        <v>1137500</v>
      </c>
    </row>
    <row r="20">
      <c r="A20" s="10" t="s">
        <v>70</v>
      </c>
      <c r="B20" s="14">
        <f t="shared" ref="B20:P20" si="1">SUM(B14:B18)</f>
        <v>0</v>
      </c>
      <c r="C20" s="14">
        <f t="shared" si="1"/>
        <v>0</v>
      </c>
      <c r="D20" s="14">
        <f t="shared" si="1"/>
        <v>1917500</v>
      </c>
      <c r="E20" s="14">
        <f t="shared" si="1"/>
        <v>1917500</v>
      </c>
      <c r="F20" s="14">
        <f t="shared" si="1"/>
        <v>1917500</v>
      </c>
      <c r="G20" s="14">
        <f t="shared" si="1"/>
        <v>3835000</v>
      </c>
      <c r="H20" s="14">
        <f t="shared" si="1"/>
        <v>3835000</v>
      </c>
      <c r="I20" s="14">
        <f t="shared" si="1"/>
        <v>3835000</v>
      </c>
      <c r="J20" s="14">
        <f t="shared" si="1"/>
        <v>5752500</v>
      </c>
      <c r="K20" s="14">
        <f t="shared" si="1"/>
        <v>5752500</v>
      </c>
      <c r="L20" s="14">
        <f t="shared" si="1"/>
        <v>5752500</v>
      </c>
      <c r="M20" s="14">
        <f t="shared" si="1"/>
        <v>7670000</v>
      </c>
      <c r="N20" s="14">
        <f t="shared" si="1"/>
        <v>7670000</v>
      </c>
      <c r="O20" s="14">
        <f t="shared" si="1"/>
        <v>7670000</v>
      </c>
      <c r="P20" s="14">
        <f t="shared" si="1"/>
        <v>9587500</v>
      </c>
    </row>
    <row r="22">
      <c r="A22" s="10" t="s">
        <v>71</v>
      </c>
    </row>
    <row r="23">
      <c r="A23" s="10" t="s">
        <v>25</v>
      </c>
      <c r="B23" s="14">
        <f>B14*assumptions!$C2</f>
        <v>0</v>
      </c>
      <c r="C23" s="14">
        <f>C14*assumptions!$C2</f>
        <v>0</v>
      </c>
      <c r="D23" s="14">
        <f>D14*assumptions!$C2</f>
        <v>156000</v>
      </c>
      <c r="E23" s="14">
        <f>E14*assumptions!$C2</f>
        <v>156000</v>
      </c>
      <c r="F23" s="14">
        <f>F14*assumptions!$C2</f>
        <v>156000</v>
      </c>
      <c r="G23" s="14">
        <f>G14*assumptions!$C2</f>
        <v>312000</v>
      </c>
      <c r="H23" s="14">
        <f>H14*assumptions!$C2</f>
        <v>312000</v>
      </c>
      <c r="I23" s="14">
        <f>I14*assumptions!$C2</f>
        <v>312000</v>
      </c>
      <c r="J23" s="14">
        <f>J14*assumptions!$C2</f>
        <v>468000</v>
      </c>
      <c r="K23" s="14">
        <f>K14*assumptions!$C2</f>
        <v>468000</v>
      </c>
      <c r="L23" s="14">
        <f>L14*assumptions!$C2</f>
        <v>468000</v>
      </c>
      <c r="M23" s="14">
        <f>M14*assumptions!$C2</f>
        <v>624000</v>
      </c>
      <c r="N23" s="14">
        <f>N14*assumptions!$C2</f>
        <v>624000</v>
      </c>
      <c r="O23" s="14">
        <f>O14*assumptions!$C2</f>
        <v>624000</v>
      </c>
      <c r="P23" s="14">
        <f>P14*assumptions!$C2</f>
        <v>780000</v>
      </c>
    </row>
    <row r="24">
      <c r="A24" s="10" t="s">
        <v>26</v>
      </c>
      <c r="B24" s="14">
        <f>B15*assumptions!$C3</f>
        <v>0</v>
      </c>
      <c r="C24" s="14">
        <f>C15*assumptions!$C3</f>
        <v>0</v>
      </c>
      <c r="D24" s="14">
        <f>D15*assumptions!$C3</f>
        <v>68250</v>
      </c>
      <c r="E24" s="14">
        <f>E15*assumptions!$C3</f>
        <v>68250</v>
      </c>
      <c r="F24" s="14">
        <f>F15*assumptions!$C3</f>
        <v>68250</v>
      </c>
      <c r="G24" s="14">
        <f>G15*assumptions!$C3</f>
        <v>136500</v>
      </c>
      <c r="H24" s="14">
        <f>H15*assumptions!$C3</f>
        <v>136500</v>
      </c>
      <c r="I24" s="14">
        <f>I15*assumptions!$C3</f>
        <v>136500</v>
      </c>
      <c r="J24" s="14">
        <f>J15*assumptions!$C3</f>
        <v>204750</v>
      </c>
      <c r="K24" s="14">
        <f>K15*assumptions!$C3</f>
        <v>204750</v>
      </c>
      <c r="L24" s="14">
        <f>L15*assumptions!$C3</f>
        <v>204750</v>
      </c>
      <c r="M24" s="14">
        <f>M15*assumptions!$C3</f>
        <v>273000</v>
      </c>
      <c r="N24" s="14">
        <f>N15*assumptions!$C3</f>
        <v>273000</v>
      </c>
      <c r="O24" s="14">
        <f>O15*assumptions!$C3</f>
        <v>273000</v>
      </c>
      <c r="P24" s="14">
        <f>P15*assumptions!$C3</f>
        <v>341250</v>
      </c>
    </row>
    <row r="25">
      <c r="A25" s="10" t="s">
        <v>27</v>
      </c>
      <c r="B25" s="14">
        <f>B16*assumptions!$C4</f>
        <v>0</v>
      </c>
      <c r="C25" s="14">
        <f>C16*assumptions!$C4</f>
        <v>0</v>
      </c>
      <c r="D25" s="14">
        <f>D16*assumptions!$C4</f>
        <v>70200</v>
      </c>
      <c r="E25" s="14">
        <f>E16*assumptions!$C4</f>
        <v>70200</v>
      </c>
      <c r="F25" s="14">
        <f>F16*assumptions!$C4</f>
        <v>70200</v>
      </c>
      <c r="G25" s="14">
        <f>G16*assumptions!$C4</f>
        <v>140400</v>
      </c>
      <c r="H25" s="14">
        <f>H16*assumptions!$C4</f>
        <v>140400</v>
      </c>
      <c r="I25" s="14">
        <f>I16*assumptions!$C4</f>
        <v>140400</v>
      </c>
      <c r="J25" s="14">
        <f>J16*assumptions!$C4</f>
        <v>210600</v>
      </c>
      <c r="K25" s="14">
        <f>K16*assumptions!$C4</f>
        <v>210600</v>
      </c>
      <c r="L25" s="14">
        <f>L16*assumptions!$C4</f>
        <v>210600</v>
      </c>
      <c r="M25" s="14">
        <f>M16*assumptions!$C4</f>
        <v>280800</v>
      </c>
      <c r="N25" s="14">
        <f>N16*assumptions!$C4</f>
        <v>280800</v>
      </c>
      <c r="O25" s="14">
        <f>O16*assumptions!$C4</f>
        <v>280800</v>
      </c>
      <c r="P25" s="14">
        <f>P16*assumptions!$C4</f>
        <v>351000</v>
      </c>
    </row>
    <row r="26">
      <c r="A26" s="10" t="s">
        <v>28</v>
      </c>
      <c r="B26" s="14">
        <f>B17*assumptions!$C5</f>
        <v>0</v>
      </c>
      <c r="C26" s="14">
        <f>C17*assumptions!$C5</f>
        <v>0</v>
      </c>
      <c r="D26" s="14">
        <f>D17*assumptions!$C5</f>
        <v>42120</v>
      </c>
      <c r="E26" s="14">
        <f>E17*assumptions!$C5</f>
        <v>42120</v>
      </c>
      <c r="F26" s="14">
        <f>F17*assumptions!$C5</f>
        <v>42120</v>
      </c>
      <c r="G26" s="14">
        <f>G17*assumptions!$C5</f>
        <v>84240</v>
      </c>
      <c r="H26" s="14">
        <f>H17*assumptions!$C5</f>
        <v>84240</v>
      </c>
      <c r="I26" s="14">
        <f>I17*assumptions!$C5</f>
        <v>84240</v>
      </c>
      <c r="J26" s="14">
        <f>J17*assumptions!$C5</f>
        <v>126360</v>
      </c>
      <c r="K26" s="14">
        <f>K17*assumptions!$C5</f>
        <v>126360</v>
      </c>
      <c r="L26" s="14">
        <f>L17*assumptions!$C5</f>
        <v>126360</v>
      </c>
      <c r="M26" s="14">
        <f>M17*assumptions!$C5</f>
        <v>168480</v>
      </c>
      <c r="N26" s="14">
        <f>N17*assumptions!$C5</f>
        <v>168480</v>
      </c>
      <c r="O26" s="14">
        <f>O17*assumptions!$C5</f>
        <v>168480</v>
      </c>
      <c r="P26" s="14">
        <f>P17*assumptions!$C5</f>
        <v>210600</v>
      </c>
    </row>
    <row r="27">
      <c r="A27" s="10" t="s">
        <v>29</v>
      </c>
      <c r="B27" s="14">
        <f>B18*assumptions!$C6</f>
        <v>0</v>
      </c>
      <c r="C27" s="14">
        <f>C18*assumptions!$C6</f>
        <v>0</v>
      </c>
      <c r="D27" s="14">
        <f>D18*assumptions!$C6</f>
        <v>91000</v>
      </c>
      <c r="E27" s="14">
        <f>E18*assumptions!$C6</f>
        <v>91000</v>
      </c>
      <c r="F27" s="14">
        <f>F18*assumptions!$C6</f>
        <v>91000</v>
      </c>
      <c r="G27" s="14">
        <f>G18*assumptions!$C6</f>
        <v>182000</v>
      </c>
      <c r="H27" s="14">
        <f>H18*assumptions!$C6</f>
        <v>182000</v>
      </c>
      <c r="I27" s="14">
        <f>I18*assumptions!$C6</f>
        <v>182000</v>
      </c>
      <c r="J27" s="14">
        <f>J18*assumptions!$C6</f>
        <v>273000</v>
      </c>
      <c r="K27" s="14">
        <f>K18*assumptions!$C6</f>
        <v>273000</v>
      </c>
      <c r="L27" s="14">
        <f>L18*assumptions!$C6</f>
        <v>273000</v>
      </c>
      <c r="M27" s="14">
        <f>M18*assumptions!$C6</f>
        <v>364000</v>
      </c>
      <c r="N27" s="14">
        <f>N18*assumptions!$C6</f>
        <v>364000</v>
      </c>
      <c r="O27" s="14">
        <f>O18*assumptions!$C6</f>
        <v>364000</v>
      </c>
      <c r="P27" s="14">
        <f>P18*assumptions!$C6</f>
        <v>455000</v>
      </c>
    </row>
    <row r="29">
      <c r="A29" s="10" t="s">
        <v>72</v>
      </c>
      <c r="B29" s="14">
        <f t="shared" ref="B29:P29" si="2">SUM(B23:B27)</f>
        <v>0</v>
      </c>
      <c r="C29" s="14">
        <f t="shared" si="2"/>
        <v>0</v>
      </c>
      <c r="D29" s="14">
        <f t="shared" si="2"/>
        <v>427570</v>
      </c>
      <c r="E29" s="14">
        <f t="shared" si="2"/>
        <v>427570</v>
      </c>
      <c r="F29" s="14">
        <f t="shared" si="2"/>
        <v>427570</v>
      </c>
      <c r="G29" s="14">
        <f t="shared" si="2"/>
        <v>855140</v>
      </c>
      <c r="H29" s="14">
        <f t="shared" si="2"/>
        <v>855140</v>
      </c>
      <c r="I29" s="14">
        <f t="shared" si="2"/>
        <v>855140</v>
      </c>
      <c r="J29" s="14">
        <f t="shared" si="2"/>
        <v>1282710</v>
      </c>
      <c r="K29" s="14">
        <f t="shared" si="2"/>
        <v>1282710</v>
      </c>
      <c r="L29" s="14">
        <f t="shared" si="2"/>
        <v>1282710</v>
      </c>
      <c r="M29" s="14">
        <f t="shared" si="2"/>
        <v>1710280</v>
      </c>
      <c r="N29" s="14">
        <f t="shared" si="2"/>
        <v>1710280</v>
      </c>
      <c r="O29" s="14">
        <f t="shared" si="2"/>
        <v>1710280</v>
      </c>
      <c r="P29" s="14">
        <f t="shared" si="2"/>
        <v>2137850</v>
      </c>
    </row>
    <row r="31">
      <c r="A31" s="10" t="s">
        <v>73</v>
      </c>
    </row>
    <row r="32">
      <c r="A32" s="10" t="s">
        <v>25</v>
      </c>
      <c r="B32" s="14">
        <f>B7*assumptions!$D2</f>
        <v>0</v>
      </c>
      <c r="C32" s="14">
        <f>C7*assumptions!$D2</f>
        <v>0</v>
      </c>
      <c r="D32" s="14">
        <f>D7*assumptions!$D2</f>
        <v>78000</v>
      </c>
      <c r="E32" s="14">
        <f>E7*assumptions!$D2</f>
        <v>78000</v>
      </c>
      <c r="F32" s="14">
        <f>F7*assumptions!$D2</f>
        <v>78000</v>
      </c>
      <c r="G32" s="14">
        <f>G7*assumptions!$D2</f>
        <v>156000</v>
      </c>
      <c r="H32" s="14">
        <f>H7*assumptions!$D2</f>
        <v>156000</v>
      </c>
      <c r="I32" s="14">
        <f>I7*assumptions!$D2</f>
        <v>156000</v>
      </c>
      <c r="J32" s="14">
        <f>J7*assumptions!$D2</f>
        <v>234000</v>
      </c>
      <c r="K32" s="14">
        <f>K7*assumptions!$D2</f>
        <v>234000</v>
      </c>
      <c r="L32" s="14">
        <f>L7*assumptions!$D2</f>
        <v>234000</v>
      </c>
      <c r="M32" s="14">
        <f>M7*assumptions!$D2</f>
        <v>312000</v>
      </c>
      <c r="N32" s="14">
        <f>N7*assumptions!$D2</f>
        <v>312000</v>
      </c>
      <c r="O32" s="14">
        <f>O7*assumptions!$D2</f>
        <v>312000</v>
      </c>
      <c r="P32" s="14">
        <f>P7*assumptions!$D2</f>
        <v>390000</v>
      </c>
    </row>
    <row r="33">
      <c r="A33" s="10" t="s">
        <v>26</v>
      </c>
      <c r="B33" s="14">
        <f>B8*assumptions!$D3</f>
        <v>0</v>
      </c>
      <c r="C33" s="14">
        <f>C8*assumptions!$D3</f>
        <v>0</v>
      </c>
      <c r="D33" s="14">
        <f>D8*assumptions!$D3</f>
        <v>39000</v>
      </c>
      <c r="E33" s="14">
        <f>E8*assumptions!$D3</f>
        <v>39000</v>
      </c>
      <c r="F33" s="14">
        <f>F8*assumptions!$D3</f>
        <v>39000</v>
      </c>
      <c r="G33" s="14">
        <f>G8*assumptions!$D3</f>
        <v>78000</v>
      </c>
      <c r="H33" s="14">
        <f>H8*assumptions!$D3</f>
        <v>78000</v>
      </c>
      <c r="I33" s="14">
        <f>I8*assumptions!$D3</f>
        <v>78000</v>
      </c>
      <c r="J33" s="14">
        <f>J8*assumptions!$D3</f>
        <v>117000</v>
      </c>
      <c r="K33" s="14">
        <f>K8*assumptions!$D3</f>
        <v>117000</v>
      </c>
      <c r="L33" s="14">
        <f>L8*assumptions!$D3</f>
        <v>117000</v>
      </c>
      <c r="M33" s="14">
        <f>M8*assumptions!$D3</f>
        <v>156000</v>
      </c>
      <c r="N33" s="14">
        <f>N8*assumptions!$D3</f>
        <v>156000</v>
      </c>
      <c r="O33" s="14">
        <f>O8*assumptions!$D3</f>
        <v>156000</v>
      </c>
      <c r="P33" s="14">
        <f>P8*assumptions!$D3</f>
        <v>195000</v>
      </c>
    </row>
    <row r="34">
      <c r="A34" s="10" t="s">
        <v>27</v>
      </c>
      <c r="B34" s="14">
        <f>B9*assumptions!$D4</f>
        <v>0</v>
      </c>
      <c r="C34" s="14">
        <f>C9*assumptions!$D4</f>
        <v>0</v>
      </c>
      <c r="D34" s="14">
        <f>D9*assumptions!$D4</f>
        <v>54600</v>
      </c>
      <c r="E34" s="14">
        <f>E9*assumptions!$D4</f>
        <v>54600</v>
      </c>
      <c r="F34" s="14">
        <f>F9*assumptions!$D4</f>
        <v>54600</v>
      </c>
      <c r="G34" s="14">
        <f>G9*assumptions!$D4</f>
        <v>109200</v>
      </c>
      <c r="H34" s="14">
        <f>H9*assumptions!$D4</f>
        <v>109200</v>
      </c>
      <c r="I34" s="14">
        <f>I9*assumptions!$D4</f>
        <v>109200</v>
      </c>
      <c r="J34" s="14">
        <f>J9*assumptions!$D4</f>
        <v>163800</v>
      </c>
      <c r="K34" s="14">
        <f>K9*assumptions!$D4</f>
        <v>163800</v>
      </c>
      <c r="L34" s="14">
        <f>L9*assumptions!$D4</f>
        <v>163800</v>
      </c>
      <c r="M34" s="14">
        <f>M9*assumptions!$D4</f>
        <v>218400</v>
      </c>
      <c r="N34" s="14">
        <f>N9*assumptions!$D4</f>
        <v>218400</v>
      </c>
      <c r="O34" s="14">
        <f>O9*assumptions!$D4</f>
        <v>218400</v>
      </c>
      <c r="P34" s="14">
        <f>P9*assumptions!$D4</f>
        <v>273000</v>
      </c>
    </row>
    <row r="35">
      <c r="A35" s="10" t="s">
        <v>28</v>
      </c>
      <c r="B35" s="14">
        <f>B10*assumptions!$D5</f>
        <v>0</v>
      </c>
      <c r="C35" s="14">
        <f>C10*assumptions!$D5</f>
        <v>0</v>
      </c>
      <c r="D35" s="14">
        <f>D10*assumptions!$D5</f>
        <v>35100</v>
      </c>
      <c r="E35" s="14">
        <f>E10*assumptions!$D5</f>
        <v>35100</v>
      </c>
      <c r="F35" s="14">
        <f>F10*assumptions!$D5</f>
        <v>35100</v>
      </c>
      <c r="G35" s="14">
        <f>G10*assumptions!$D5</f>
        <v>70200</v>
      </c>
      <c r="H35" s="14">
        <f>H10*assumptions!$D5</f>
        <v>70200</v>
      </c>
      <c r="I35" s="14">
        <f>I10*assumptions!$D5</f>
        <v>70200</v>
      </c>
      <c r="J35" s="14">
        <f>J10*assumptions!$D5</f>
        <v>105300</v>
      </c>
      <c r="K35" s="14">
        <f>K10*assumptions!$D5</f>
        <v>105300</v>
      </c>
      <c r="L35" s="14">
        <f>L10*assumptions!$D5</f>
        <v>105300</v>
      </c>
      <c r="M35" s="14">
        <f>M10*assumptions!$D5</f>
        <v>140400</v>
      </c>
      <c r="N35" s="14">
        <f>N10*assumptions!$D5</f>
        <v>140400</v>
      </c>
      <c r="O35" s="14">
        <f>O10*assumptions!$D5</f>
        <v>140400</v>
      </c>
      <c r="P35" s="14">
        <f>P10*assumptions!$D5</f>
        <v>175500</v>
      </c>
    </row>
    <row r="36">
      <c r="A36" s="10" t="s">
        <v>29</v>
      </c>
      <c r="B36" s="14">
        <f>B11*assumptions!$D6</f>
        <v>0</v>
      </c>
      <c r="C36" s="14">
        <f>C11*assumptions!$D6</f>
        <v>0</v>
      </c>
      <c r="D36" s="14">
        <f>D11*assumptions!$D6</f>
        <v>0</v>
      </c>
      <c r="E36" s="14">
        <f>E11*assumptions!$D6</f>
        <v>0</v>
      </c>
      <c r="F36" s="14">
        <f>F11*assumptions!$D6</f>
        <v>0</v>
      </c>
      <c r="G36" s="14">
        <f>G11*assumptions!$D6</f>
        <v>0</v>
      </c>
      <c r="H36" s="14">
        <f>H11*assumptions!$D6</f>
        <v>0</v>
      </c>
      <c r="I36" s="14">
        <f>I11*assumptions!$D6</f>
        <v>0</v>
      </c>
      <c r="J36" s="14">
        <f>J11*assumptions!$D6</f>
        <v>0</v>
      </c>
      <c r="K36" s="14">
        <f>K11*assumptions!$D6</f>
        <v>0</v>
      </c>
      <c r="L36" s="14">
        <f>L11*assumptions!$D6</f>
        <v>0</v>
      </c>
      <c r="M36" s="14">
        <f>M11*assumptions!$D6</f>
        <v>0</v>
      </c>
      <c r="N36" s="14">
        <f>N11*assumptions!$D6</f>
        <v>0</v>
      </c>
      <c r="O36" s="14">
        <f>O11*assumptions!$D6</f>
        <v>0</v>
      </c>
      <c r="P36" s="14">
        <f>P11*assumptions!$D6</f>
        <v>0</v>
      </c>
    </row>
    <row r="37">
      <c r="A37" s="10" t="s">
        <v>74</v>
      </c>
      <c r="B37" s="14">
        <f t="shared" ref="B37:P37" si="3">SUM(B32:B36)</f>
        <v>0</v>
      </c>
      <c r="C37" s="14">
        <f t="shared" si="3"/>
        <v>0</v>
      </c>
      <c r="D37" s="14">
        <f t="shared" si="3"/>
        <v>206700</v>
      </c>
      <c r="E37" s="14">
        <f t="shared" si="3"/>
        <v>206700</v>
      </c>
      <c r="F37" s="14">
        <f t="shared" si="3"/>
        <v>206700</v>
      </c>
      <c r="G37" s="14">
        <f t="shared" si="3"/>
        <v>413400</v>
      </c>
      <c r="H37" s="14">
        <f t="shared" si="3"/>
        <v>413400</v>
      </c>
      <c r="I37" s="14">
        <f t="shared" si="3"/>
        <v>413400</v>
      </c>
      <c r="J37" s="14">
        <f t="shared" si="3"/>
        <v>620100</v>
      </c>
      <c r="K37" s="14">
        <f t="shared" si="3"/>
        <v>620100</v>
      </c>
      <c r="L37" s="14">
        <f t="shared" si="3"/>
        <v>620100</v>
      </c>
      <c r="M37" s="14">
        <f t="shared" si="3"/>
        <v>826800</v>
      </c>
      <c r="N37" s="14">
        <f t="shared" si="3"/>
        <v>826800</v>
      </c>
      <c r="O37" s="14">
        <f t="shared" si="3"/>
        <v>826800</v>
      </c>
      <c r="P37" s="14">
        <f t="shared" si="3"/>
        <v>1033500</v>
      </c>
    </row>
    <row r="39">
      <c r="A39" s="10" t="s">
        <v>75</v>
      </c>
    </row>
    <row r="40">
      <c r="A40" s="10" t="s">
        <v>37</v>
      </c>
      <c r="B40" s="14">
        <f>B$2*assumptions!$E21*assumptions!$B28</f>
        <v>0</v>
      </c>
      <c r="C40" s="14">
        <f>C$2*assumptions!$E21*assumptions!$B28</f>
        <v>0</v>
      </c>
      <c r="D40" s="14">
        <f>D$2*assumptions!$E21*assumptions!$B28</f>
        <v>50000</v>
      </c>
      <c r="E40" s="14">
        <f>E$2*assumptions!$E21*assumptions!$B28</f>
        <v>50000</v>
      </c>
      <c r="F40" s="14">
        <f>F$2*assumptions!$E21*assumptions!$B28</f>
        <v>50000</v>
      </c>
      <c r="G40" s="14">
        <f>G$2*assumptions!$E21*assumptions!$B28</f>
        <v>100000</v>
      </c>
      <c r="H40" s="14">
        <f>H$2*assumptions!$E21*assumptions!$B28</f>
        <v>100000</v>
      </c>
      <c r="I40" s="14">
        <f>I$2*assumptions!$E21*assumptions!$B28</f>
        <v>100000</v>
      </c>
      <c r="J40" s="14">
        <f>J$2*assumptions!$E21*assumptions!$B28</f>
        <v>150000</v>
      </c>
      <c r="K40" s="14">
        <f>K$2*assumptions!$E21*assumptions!$B28</f>
        <v>150000</v>
      </c>
      <c r="L40" s="14">
        <f>L$2*assumptions!$E21*assumptions!$B28</f>
        <v>150000</v>
      </c>
      <c r="M40" s="14">
        <f>M$2*assumptions!$E21*assumptions!$B28</f>
        <v>200000</v>
      </c>
      <c r="N40" s="14">
        <f>N$2*assumptions!$E21*assumptions!$B28</f>
        <v>200000</v>
      </c>
      <c r="O40" s="14">
        <f>O$2*assumptions!$E21*assumptions!$B28</f>
        <v>200000</v>
      </c>
      <c r="P40" s="14">
        <f>P$2*assumptions!$E21*assumptions!$B28</f>
        <v>250000</v>
      </c>
    </row>
    <row r="41">
      <c r="A41" s="10" t="s">
        <v>38</v>
      </c>
      <c r="B41" s="14">
        <f>B$2*assumptions!$E22*assumptions!$B29</f>
        <v>0</v>
      </c>
      <c r="C41" s="14">
        <f>C$2*assumptions!$E22*assumptions!$B29</f>
        <v>0</v>
      </c>
      <c r="D41" s="14">
        <f>D$2*assumptions!$E22*assumptions!$B29</f>
        <v>72000</v>
      </c>
      <c r="E41" s="14">
        <f>E$2*assumptions!$E22*assumptions!$B29</f>
        <v>72000</v>
      </c>
      <c r="F41" s="14">
        <f>F$2*assumptions!$E22*assumptions!$B29</f>
        <v>72000</v>
      </c>
      <c r="G41" s="14">
        <f>G$2*assumptions!$E22*assumptions!$B29</f>
        <v>144000</v>
      </c>
      <c r="H41" s="14">
        <f>H$2*assumptions!$E22*assumptions!$B29</f>
        <v>144000</v>
      </c>
      <c r="I41" s="14">
        <f>I$2*assumptions!$E22*assumptions!$B29</f>
        <v>144000</v>
      </c>
      <c r="J41" s="14">
        <f>J$2*assumptions!$E22*assumptions!$B29</f>
        <v>216000</v>
      </c>
      <c r="K41" s="14">
        <f>K$2*assumptions!$E22*assumptions!$B29</f>
        <v>216000</v>
      </c>
      <c r="L41" s="14">
        <f>L$2*assumptions!$E22*assumptions!$B29</f>
        <v>216000</v>
      </c>
      <c r="M41" s="14">
        <f>M$2*assumptions!$E22*assumptions!$B29</f>
        <v>288000</v>
      </c>
      <c r="N41" s="14">
        <f>N$2*assumptions!$E22*assumptions!$B29</f>
        <v>288000</v>
      </c>
      <c r="O41" s="14">
        <f>O$2*assumptions!$E22*assumptions!$B29</f>
        <v>288000</v>
      </c>
      <c r="P41" s="14">
        <f>P$2*assumptions!$E22*assumptions!$B29</f>
        <v>360000</v>
      </c>
    </row>
    <row r="42">
      <c r="A42" s="10" t="s">
        <v>39</v>
      </c>
      <c r="B42" s="14">
        <f>B$2*assumptions!$E23*assumptions!$B30</f>
        <v>0</v>
      </c>
      <c r="C42" s="14">
        <f>C$2*assumptions!$E23*assumptions!$B30</f>
        <v>0</v>
      </c>
      <c r="D42" s="14">
        <f>D$2*assumptions!$E23*assumptions!$B30</f>
        <v>75000</v>
      </c>
      <c r="E42" s="14">
        <f>E$2*assumptions!$E23*assumptions!$B30</f>
        <v>75000</v>
      </c>
      <c r="F42" s="14">
        <f>F$2*assumptions!$E23*assumptions!$B30</f>
        <v>75000</v>
      </c>
      <c r="G42" s="14">
        <f>G$2*assumptions!$E23*assumptions!$B30</f>
        <v>150000</v>
      </c>
      <c r="H42" s="14">
        <f>H$2*assumptions!$E23*assumptions!$B30</f>
        <v>150000</v>
      </c>
      <c r="I42" s="14">
        <f>I$2*assumptions!$E23*assumptions!$B30</f>
        <v>150000</v>
      </c>
      <c r="J42" s="14">
        <f>J$2*assumptions!$E23*assumptions!$B30</f>
        <v>225000</v>
      </c>
      <c r="K42" s="14">
        <f>K$2*assumptions!$E23*assumptions!$B30</f>
        <v>225000</v>
      </c>
      <c r="L42" s="14">
        <f>L$2*assumptions!$E23*assumptions!$B30</f>
        <v>225000</v>
      </c>
      <c r="M42" s="14">
        <f>M$2*assumptions!$E23*assumptions!$B30</f>
        <v>300000</v>
      </c>
      <c r="N42" s="14">
        <f>N$2*assumptions!$E23*assumptions!$B30</f>
        <v>300000</v>
      </c>
      <c r="O42" s="14">
        <f>O$2*assumptions!$E23*assumptions!$B30</f>
        <v>300000</v>
      </c>
      <c r="P42" s="14">
        <f>P$2*assumptions!$E23*assumptions!$B30</f>
        <v>375000</v>
      </c>
    </row>
    <row r="43">
      <c r="A43" s="10" t="s">
        <v>76</v>
      </c>
      <c r="B43" s="14">
        <f>B$2*assumptions!$E24*assumptions!$B31</f>
        <v>0</v>
      </c>
      <c r="C43" s="14">
        <f>C$2*assumptions!$E24*assumptions!$B31</f>
        <v>0</v>
      </c>
      <c r="D43" s="14">
        <f>D$2*assumptions!$E24*assumptions!$B31</f>
        <v>30000</v>
      </c>
      <c r="E43" s="14">
        <f>E$2*assumptions!$E24*assumptions!$B31</f>
        <v>30000</v>
      </c>
      <c r="F43" s="14">
        <f>F$2*assumptions!$E24*assumptions!$B31</f>
        <v>30000</v>
      </c>
      <c r="G43" s="14">
        <f>G$2*assumptions!$E24*assumptions!$B31</f>
        <v>60000</v>
      </c>
      <c r="H43" s="14">
        <f>H$2*assumptions!$E24*assumptions!$B31</f>
        <v>60000</v>
      </c>
      <c r="I43" s="14">
        <f>I$2*assumptions!$E24*assumptions!$B31</f>
        <v>60000</v>
      </c>
      <c r="J43" s="14">
        <f>J$2*assumptions!$E24*assumptions!$B31</f>
        <v>90000</v>
      </c>
      <c r="K43" s="14">
        <f>K$2*assumptions!$E24*assumptions!$B31</f>
        <v>90000</v>
      </c>
      <c r="L43" s="14">
        <f>L$2*assumptions!$E24*assumptions!$B31</f>
        <v>90000</v>
      </c>
      <c r="M43" s="14">
        <f>M$2*assumptions!$E24*assumptions!$B31</f>
        <v>120000</v>
      </c>
      <c r="N43" s="14">
        <f>N$2*assumptions!$E24*assumptions!$B31</f>
        <v>120000</v>
      </c>
      <c r="O43" s="14">
        <f>O$2*assumptions!$E24*assumptions!$B31</f>
        <v>120000</v>
      </c>
      <c r="P43" s="14">
        <f>P$2*assumptions!$E24*assumptions!$B31</f>
        <v>150000</v>
      </c>
    </row>
    <row r="46">
      <c r="A46" s="10" t="s">
        <v>77</v>
      </c>
      <c r="B46" s="14">
        <f t="shared" ref="B46:P46" si="4">SUM(B40:B43)</f>
        <v>0</v>
      </c>
      <c r="C46" s="14">
        <f t="shared" si="4"/>
        <v>0</v>
      </c>
      <c r="D46" s="14">
        <f t="shared" si="4"/>
        <v>227000</v>
      </c>
      <c r="E46" s="14">
        <f t="shared" si="4"/>
        <v>227000</v>
      </c>
      <c r="F46" s="14">
        <f t="shared" si="4"/>
        <v>227000</v>
      </c>
      <c r="G46" s="14">
        <f t="shared" si="4"/>
        <v>454000</v>
      </c>
      <c r="H46" s="14">
        <f t="shared" si="4"/>
        <v>454000</v>
      </c>
      <c r="I46" s="14">
        <f t="shared" si="4"/>
        <v>454000</v>
      </c>
      <c r="J46" s="14">
        <f t="shared" si="4"/>
        <v>681000</v>
      </c>
      <c r="K46" s="14">
        <f t="shared" si="4"/>
        <v>681000</v>
      </c>
      <c r="L46" s="14">
        <f t="shared" si="4"/>
        <v>681000</v>
      </c>
      <c r="M46" s="14">
        <f t="shared" si="4"/>
        <v>908000</v>
      </c>
      <c r="N46" s="14">
        <f t="shared" si="4"/>
        <v>908000</v>
      </c>
      <c r="O46" s="14">
        <f t="shared" si="4"/>
        <v>908000</v>
      </c>
      <c r="P46" s="14">
        <f t="shared" si="4"/>
        <v>1135000</v>
      </c>
    </row>
    <row r="48">
      <c r="A48" s="10" t="s">
        <v>78</v>
      </c>
      <c r="B48" s="14">
        <f>B4*assumptions!$B$34</f>
        <v>0</v>
      </c>
      <c r="C48" s="14">
        <f>C4*assumptions!$B$34</f>
        <v>0</v>
      </c>
      <c r="D48" s="14">
        <f>D4*assumptions!$B$34</f>
        <v>422500</v>
      </c>
      <c r="E48" s="14">
        <f>E4*assumptions!$B$34</f>
        <v>422500</v>
      </c>
      <c r="F48" s="14">
        <f>F4*assumptions!$B$34</f>
        <v>422500</v>
      </c>
      <c r="G48" s="14">
        <f>G4*assumptions!$B$34</f>
        <v>845000</v>
      </c>
      <c r="H48" s="14">
        <f>H4*assumptions!$B$34</f>
        <v>845000</v>
      </c>
      <c r="I48" s="14">
        <f>I4*assumptions!$B$34</f>
        <v>845000</v>
      </c>
      <c r="J48" s="14">
        <f>J4*assumptions!$B$34</f>
        <v>1267500</v>
      </c>
      <c r="K48" s="14">
        <f>K4*assumptions!$B$34</f>
        <v>1267500</v>
      </c>
      <c r="L48" s="14">
        <f>L4*assumptions!$B$34</f>
        <v>1267500</v>
      </c>
      <c r="M48" s="14">
        <f>M4*assumptions!$B$34</f>
        <v>1690000</v>
      </c>
      <c r="N48" s="14">
        <f>N4*assumptions!$B$34</f>
        <v>1690000</v>
      </c>
      <c r="O48" s="14">
        <f>O4*assumptions!$B$34</f>
        <v>1690000</v>
      </c>
      <c r="P48" s="14">
        <f>P4*assumptions!$B$34</f>
        <v>2112500</v>
      </c>
    </row>
    <row r="50">
      <c r="A50" s="10" t="s">
        <v>43</v>
      </c>
    </row>
    <row r="51">
      <c r="A51" s="10" t="s">
        <v>44</v>
      </c>
      <c r="B51" s="14">
        <f>B$2*assumptions!$D37</f>
        <v>0</v>
      </c>
      <c r="C51" s="14">
        <f>C$2*assumptions!$D37</f>
        <v>0</v>
      </c>
      <c r="D51" s="14">
        <f>D$2*assumptions!$D37</f>
        <v>75000</v>
      </c>
      <c r="E51" s="14">
        <f>E$2*assumptions!$D37</f>
        <v>75000</v>
      </c>
      <c r="F51" s="14">
        <f>F$2*assumptions!$D37</f>
        <v>75000</v>
      </c>
      <c r="G51" s="14">
        <f>G$2*assumptions!$D37</f>
        <v>150000</v>
      </c>
      <c r="H51" s="14">
        <f>H$2*assumptions!$D37</f>
        <v>150000</v>
      </c>
      <c r="I51" s="14">
        <f>I$2*assumptions!$D37</f>
        <v>150000</v>
      </c>
      <c r="J51" s="14">
        <f>J$2*assumptions!$D37</f>
        <v>225000</v>
      </c>
      <c r="K51" s="14">
        <f>K$2*assumptions!$D37</f>
        <v>225000</v>
      </c>
      <c r="L51" s="14">
        <f>L$2*assumptions!$D37</f>
        <v>225000</v>
      </c>
      <c r="M51" s="14">
        <f>M$2*assumptions!$D37</f>
        <v>300000</v>
      </c>
      <c r="N51" s="14">
        <f>N$2*assumptions!$D37</f>
        <v>300000</v>
      </c>
      <c r="O51" s="14">
        <f>O$2*assumptions!$D37</f>
        <v>300000</v>
      </c>
      <c r="P51" s="14">
        <f>P$2*assumptions!$D37</f>
        <v>375000</v>
      </c>
    </row>
    <row r="52">
      <c r="A52" s="10" t="s">
        <v>45</v>
      </c>
      <c r="B52" s="14">
        <f>B$2*assumptions!$D38</f>
        <v>0</v>
      </c>
      <c r="C52" s="14">
        <f>C$2*assumptions!$D38</f>
        <v>0</v>
      </c>
      <c r="D52" s="14">
        <f>D$2*assumptions!$D38</f>
        <v>35000</v>
      </c>
      <c r="E52" s="14">
        <f>E$2*assumptions!$D38</f>
        <v>35000</v>
      </c>
      <c r="F52" s="14">
        <f>F$2*assumptions!$D38</f>
        <v>35000</v>
      </c>
      <c r="G52" s="14">
        <f>G$2*assumptions!$D38</f>
        <v>70000</v>
      </c>
      <c r="H52" s="14">
        <f>H$2*assumptions!$D38</f>
        <v>70000</v>
      </c>
      <c r="I52" s="14">
        <f>I$2*assumptions!$D38</f>
        <v>70000</v>
      </c>
      <c r="J52" s="14">
        <f>J$2*assumptions!$D38</f>
        <v>105000</v>
      </c>
      <c r="K52" s="14">
        <f>K$2*assumptions!$D38</f>
        <v>105000</v>
      </c>
      <c r="L52" s="14">
        <f>L$2*assumptions!$D38</f>
        <v>105000</v>
      </c>
      <c r="M52" s="14">
        <f>M$2*assumptions!$D38</f>
        <v>140000</v>
      </c>
      <c r="N52" s="14">
        <f>N$2*assumptions!$D38</f>
        <v>140000</v>
      </c>
      <c r="O52" s="14">
        <f>O$2*assumptions!$D38</f>
        <v>140000</v>
      </c>
      <c r="P52" s="14">
        <f>P$2*assumptions!$D38</f>
        <v>175000</v>
      </c>
    </row>
    <row r="54">
      <c r="A54" s="15" t="s">
        <v>79</v>
      </c>
      <c r="B54" s="14">
        <f t="shared" ref="B54:P54" si="5">B29+B37+B46+B48+B51+B52</f>
        <v>0</v>
      </c>
      <c r="C54" s="14">
        <f t="shared" si="5"/>
        <v>0</v>
      </c>
      <c r="D54" s="14">
        <f t="shared" si="5"/>
        <v>1393770</v>
      </c>
      <c r="E54" s="14">
        <f t="shared" si="5"/>
        <v>1393770</v>
      </c>
      <c r="F54" s="14">
        <f t="shared" si="5"/>
        <v>1393770</v>
      </c>
      <c r="G54" s="14">
        <f t="shared" si="5"/>
        <v>2787540</v>
      </c>
      <c r="H54" s="14">
        <f t="shared" si="5"/>
        <v>2787540</v>
      </c>
      <c r="I54" s="14">
        <f t="shared" si="5"/>
        <v>2787540</v>
      </c>
      <c r="J54" s="14">
        <f t="shared" si="5"/>
        <v>4181310</v>
      </c>
      <c r="K54" s="14">
        <f t="shared" si="5"/>
        <v>4181310</v>
      </c>
      <c r="L54" s="14">
        <f t="shared" si="5"/>
        <v>4181310</v>
      </c>
      <c r="M54" s="14">
        <f t="shared" si="5"/>
        <v>5575080</v>
      </c>
      <c r="N54" s="14">
        <f t="shared" si="5"/>
        <v>5575080</v>
      </c>
      <c r="O54" s="14">
        <f t="shared" si="5"/>
        <v>5575080</v>
      </c>
      <c r="P54" s="14">
        <f t="shared" si="5"/>
        <v>6968850</v>
      </c>
    </row>
    <row r="56">
      <c r="A56" s="10" t="s">
        <v>80</v>
      </c>
      <c r="B56" s="14">
        <f t="shared" ref="B56:P56" si="6">B20-B54</f>
        <v>0</v>
      </c>
      <c r="C56" s="14">
        <f t="shared" si="6"/>
        <v>0</v>
      </c>
      <c r="D56" s="14">
        <f t="shared" si="6"/>
        <v>523730</v>
      </c>
      <c r="E56" s="14">
        <f t="shared" si="6"/>
        <v>523730</v>
      </c>
      <c r="F56" s="14">
        <f t="shared" si="6"/>
        <v>523730</v>
      </c>
      <c r="G56" s="14">
        <f t="shared" si="6"/>
        <v>1047460</v>
      </c>
      <c r="H56" s="14">
        <f t="shared" si="6"/>
        <v>1047460</v>
      </c>
      <c r="I56" s="14">
        <f t="shared" si="6"/>
        <v>1047460</v>
      </c>
      <c r="J56" s="14">
        <f t="shared" si="6"/>
        <v>1571190</v>
      </c>
      <c r="K56" s="14">
        <f t="shared" si="6"/>
        <v>1571190</v>
      </c>
      <c r="L56" s="14">
        <f t="shared" si="6"/>
        <v>1571190</v>
      </c>
      <c r="M56" s="14">
        <f t="shared" si="6"/>
        <v>2094920</v>
      </c>
      <c r="N56" s="14">
        <f t="shared" si="6"/>
        <v>2094920</v>
      </c>
      <c r="O56" s="14">
        <f t="shared" si="6"/>
        <v>2094920</v>
      </c>
      <c r="P56" s="14">
        <f t="shared" si="6"/>
        <v>2618650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66</v>
      </c>
      <c r="B2" s="14">
        <f>'sales costs small'!B2+'sales costs med'!B2+'sales costs large'!B2+'sales costs supreme'!B2</f>
        <v>3</v>
      </c>
      <c r="C2" s="14">
        <f>'sales costs small'!C2+'sales costs med'!C2+'sales costs large'!C2+'sales costs supreme'!C2</f>
        <v>7</v>
      </c>
      <c r="D2" s="14">
        <f>'sales costs small'!D2+'sales costs med'!D2+'sales costs large'!D2+'sales costs supreme'!D2</f>
        <v>11</v>
      </c>
      <c r="E2" s="14">
        <f>'sales costs small'!E2+'sales costs med'!E2+'sales costs large'!E2+'sales costs supreme'!E2</f>
        <v>15</v>
      </c>
      <c r="F2" s="14">
        <f>'sales costs small'!F2+'sales costs med'!F2+'sales costs large'!F2+'sales costs supreme'!F2</f>
        <v>18</v>
      </c>
      <c r="G2" s="14">
        <f>'sales costs small'!G2+'sales costs med'!G2+'sales costs large'!G2+'sales costs supreme'!G2</f>
        <v>23</v>
      </c>
      <c r="H2" s="14">
        <f>'sales costs small'!H2+'sales costs med'!H2+'sales costs large'!H2+'sales costs supreme'!H2</f>
        <v>26</v>
      </c>
      <c r="I2" s="14">
        <f>'sales costs small'!I2+'sales costs med'!I2+'sales costs large'!I2+'sales costs supreme'!I2</f>
        <v>30</v>
      </c>
      <c r="J2" s="14">
        <f>'sales costs small'!J2+'sales costs med'!J2+'sales costs large'!J2+'sales costs supreme'!J2</f>
        <v>34</v>
      </c>
      <c r="K2" s="14">
        <f>'sales costs small'!K2+'sales costs med'!K2+'sales costs large'!K2+'sales costs supreme'!K2</f>
        <v>38</v>
      </c>
      <c r="L2" s="14">
        <f>'sales costs small'!L2+'sales costs med'!L2+'sales costs large'!L2+'sales costs supreme'!L2</f>
        <v>41</v>
      </c>
      <c r="M2" s="14">
        <f>'sales costs small'!M2+'sales costs med'!M2+'sales costs large'!M2+'sales costs supreme'!M2</f>
        <v>46</v>
      </c>
      <c r="N2" s="14">
        <f>'sales costs small'!N2+'sales costs med'!N2+'sales costs large'!N2+'sales costs supreme'!N2</f>
        <v>49</v>
      </c>
      <c r="O2" s="14">
        <f>'sales costs small'!O2+'sales costs med'!O2+'sales costs large'!O2+'sales costs supreme'!O2</f>
        <v>53</v>
      </c>
      <c r="P2" s="14">
        <f>'sales costs small'!P2+'sales costs med'!P2+'sales costs large'!P2+'sales costs supreme'!P2</f>
        <v>57</v>
      </c>
    </row>
    <row r="4">
      <c r="A4" s="10" t="s">
        <v>67</v>
      </c>
      <c r="B4" s="14">
        <f>'sales costs small'!B4+'sales costs med'!B4+'sales costs large'!B4+'sales costs supreme'!B4</f>
        <v>11000</v>
      </c>
      <c r="C4" s="14">
        <f>'sales costs small'!C4+'sales costs med'!C4+'sales costs large'!C4+'sales costs supreme'!C4</f>
        <v>27000</v>
      </c>
      <c r="D4" s="14">
        <f>'sales costs small'!D4+'sales costs med'!D4+'sales costs large'!D4+'sales costs supreme'!D4</f>
        <v>44500</v>
      </c>
      <c r="E4" s="14">
        <f>'sales costs small'!E4+'sales costs med'!E4+'sales costs large'!E4+'sales costs supreme'!E4</f>
        <v>60500</v>
      </c>
      <c r="F4" s="14">
        <f>'sales costs small'!F4+'sales costs med'!F4+'sales costs large'!F4+'sales costs supreme'!F4</f>
        <v>71500</v>
      </c>
      <c r="G4" s="14">
        <f>'sales costs small'!G4+'sales costs med'!G4+'sales costs large'!G4+'sales costs supreme'!G4</f>
        <v>94000</v>
      </c>
      <c r="H4" s="14">
        <f>'sales costs small'!H4+'sales costs med'!H4+'sales costs large'!H4+'sales costs supreme'!H4</f>
        <v>105000</v>
      </c>
      <c r="I4" s="14">
        <f>'sales costs small'!I4+'sales costs med'!I4+'sales costs large'!I4+'sales costs supreme'!I4</f>
        <v>121000</v>
      </c>
      <c r="J4" s="14">
        <f>'sales costs small'!J4+'sales costs med'!J4+'sales costs large'!J4+'sales costs supreme'!J4</f>
        <v>138500</v>
      </c>
      <c r="K4" s="14">
        <f>'sales costs small'!K4+'sales costs med'!K4+'sales costs large'!K4+'sales costs supreme'!K4</f>
        <v>154500</v>
      </c>
      <c r="L4" s="14">
        <f>'sales costs small'!L4+'sales costs med'!L4+'sales costs large'!L4+'sales costs supreme'!L4</f>
        <v>165500</v>
      </c>
      <c r="M4" s="14">
        <f>'sales costs small'!M4+'sales costs med'!M4+'sales costs large'!M4+'sales costs supreme'!M4</f>
        <v>188000</v>
      </c>
      <c r="N4" s="14">
        <f>'sales costs small'!N4+'sales costs med'!N4+'sales costs large'!N4+'sales costs supreme'!N4</f>
        <v>199000</v>
      </c>
      <c r="O4" s="14">
        <f>'sales costs small'!O4+'sales costs med'!O4+'sales costs large'!O4+'sales costs supreme'!O4</f>
        <v>215000</v>
      </c>
      <c r="P4" s="14">
        <f>'sales costs small'!P4+'sales costs med'!P4+'sales costs large'!P4+'sales costs supreme'!P4</f>
        <v>232500</v>
      </c>
    </row>
    <row r="6">
      <c r="A6" s="10" t="s">
        <v>68</v>
      </c>
    </row>
    <row r="7">
      <c r="A7" s="10" t="s">
        <v>25</v>
      </c>
      <c r="B7" s="14">
        <f>'sales costs small'!B7+'sales costs med'!B7+'sales costs large'!B7+'sales costs supreme'!B7</f>
        <v>9950</v>
      </c>
      <c r="C7" s="14">
        <f>'sales costs small'!C7+'sales costs med'!C7+'sales costs large'!C7+'sales costs supreme'!C7</f>
        <v>25900</v>
      </c>
      <c r="D7" s="14">
        <f>'sales costs small'!D7+'sales costs med'!D7+'sales costs large'!D7+'sales costs supreme'!D7</f>
        <v>45600</v>
      </c>
      <c r="E7" s="14">
        <f>'sales costs small'!E7+'sales costs med'!E7+'sales costs large'!E7+'sales costs supreme'!E7</f>
        <v>61550</v>
      </c>
      <c r="F7" s="14">
        <f>'sales costs small'!F7+'sales costs med'!F7+'sales costs large'!F7+'sales costs supreme'!F7</f>
        <v>71500</v>
      </c>
      <c r="G7" s="14">
        <f>'sales costs small'!G7+'sales costs med'!G7+'sales costs large'!G7+'sales costs supreme'!G7</f>
        <v>97200</v>
      </c>
      <c r="H7" s="14">
        <f>'sales costs small'!H7+'sales costs med'!H7+'sales costs large'!H7+'sales costs supreme'!H7</f>
        <v>107150</v>
      </c>
      <c r="I7" s="14">
        <f>'sales costs small'!I7+'sales costs med'!I7+'sales costs large'!I7+'sales costs supreme'!I7</f>
        <v>123100</v>
      </c>
      <c r="J7" s="14">
        <f>'sales costs small'!J7+'sales costs med'!J7+'sales costs large'!J7+'sales costs supreme'!J7</f>
        <v>142800</v>
      </c>
      <c r="K7" s="14">
        <f>'sales costs small'!K7+'sales costs med'!K7+'sales costs large'!K7+'sales costs supreme'!K7</f>
        <v>158750</v>
      </c>
      <c r="L7" s="14">
        <f>'sales costs small'!L7+'sales costs med'!L7+'sales costs large'!L7+'sales costs supreme'!L7</f>
        <v>168700</v>
      </c>
      <c r="M7" s="14">
        <f>'sales costs small'!M7+'sales costs med'!M7+'sales costs large'!M7+'sales costs supreme'!M7</f>
        <v>194400</v>
      </c>
      <c r="N7" s="14">
        <f>'sales costs small'!N7+'sales costs med'!N7+'sales costs large'!N7+'sales costs supreme'!N7</f>
        <v>204350</v>
      </c>
      <c r="O7" s="14">
        <f>'sales costs small'!O7+'sales costs med'!O7+'sales costs large'!O7+'sales costs supreme'!O7</f>
        <v>220300</v>
      </c>
      <c r="P7" s="14">
        <f>'sales costs small'!P7+'sales costs med'!P7+'sales costs large'!P7+'sales costs supreme'!P7</f>
        <v>240000</v>
      </c>
    </row>
    <row r="8">
      <c r="A8" s="10" t="s">
        <v>26</v>
      </c>
      <c r="B8" s="14">
        <f>'sales costs small'!B8+'sales costs med'!B8+'sales costs large'!B8+'sales costs supreme'!B8</f>
        <v>4100</v>
      </c>
      <c r="C8" s="14">
        <f>'sales costs small'!C8+'sales costs med'!C8+'sales costs large'!C8+'sales costs supreme'!C8</f>
        <v>11700</v>
      </c>
      <c r="D8" s="14">
        <f>'sales costs small'!D8+'sales costs med'!D8+'sales costs large'!D8+'sales costs supreme'!D8</f>
        <v>22300</v>
      </c>
      <c r="E8" s="14">
        <f>'sales costs small'!E8+'sales costs med'!E8+'sales costs large'!E8+'sales costs supreme'!E8</f>
        <v>29900</v>
      </c>
      <c r="F8" s="14">
        <f>'sales costs small'!F8+'sales costs med'!F8+'sales costs large'!F8+'sales costs supreme'!F8</f>
        <v>34000</v>
      </c>
      <c r="G8" s="14">
        <f>'sales costs small'!G8+'sales costs med'!G8+'sales costs large'!G8+'sales costs supreme'!G8</f>
        <v>48100</v>
      </c>
      <c r="H8" s="14">
        <f>'sales costs small'!H8+'sales costs med'!H8+'sales costs large'!H8+'sales costs supreme'!H8</f>
        <v>52200</v>
      </c>
      <c r="I8" s="14">
        <f>'sales costs small'!I8+'sales costs med'!I8+'sales costs large'!I8+'sales costs supreme'!I8</f>
        <v>59800</v>
      </c>
      <c r="J8" s="14">
        <f>'sales costs small'!J8+'sales costs med'!J8+'sales costs large'!J8+'sales costs supreme'!J8</f>
        <v>70400</v>
      </c>
      <c r="K8" s="14">
        <f>'sales costs small'!K8+'sales costs med'!K8+'sales costs large'!K8+'sales costs supreme'!K8</f>
        <v>78000</v>
      </c>
      <c r="L8" s="14">
        <f>'sales costs small'!L8+'sales costs med'!L8+'sales costs large'!L8+'sales costs supreme'!L8</f>
        <v>82100</v>
      </c>
      <c r="M8" s="14">
        <f>'sales costs small'!M8+'sales costs med'!M8+'sales costs large'!M8+'sales costs supreme'!M8</f>
        <v>96200</v>
      </c>
      <c r="N8" s="14">
        <f>'sales costs small'!N8+'sales costs med'!N8+'sales costs large'!N8+'sales costs supreme'!N8</f>
        <v>100300</v>
      </c>
      <c r="O8" s="14">
        <f>'sales costs small'!O8+'sales costs med'!O8+'sales costs large'!O8+'sales costs supreme'!O8</f>
        <v>107900</v>
      </c>
      <c r="P8" s="14">
        <f>'sales costs small'!P8+'sales costs med'!P8+'sales costs large'!P8+'sales costs supreme'!P8</f>
        <v>118500</v>
      </c>
    </row>
    <row r="9">
      <c r="A9" s="10" t="s">
        <v>27</v>
      </c>
      <c r="B9" s="14">
        <f>'sales costs small'!B9+'sales costs med'!B9+'sales costs large'!B9+'sales costs supreme'!B9</f>
        <v>6300</v>
      </c>
      <c r="C9" s="14">
        <f>'sales costs small'!C9+'sales costs med'!C9+'sales costs large'!C9+'sales costs supreme'!C9</f>
        <v>17100</v>
      </c>
      <c r="D9" s="14">
        <f>'sales costs small'!D9+'sales costs med'!D9+'sales costs large'!D9+'sales costs supreme'!D9</f>
        <v>31200</v>
      </c>
      <c r="E9" s="14">
        <f>'sales costs small'!E9+'sales costs med'!E9+'sales costs large'!E9+'sales costs supreme'!E9</f>
        <v>42000</v>
      </c>
      <c r="F9" s="14">
        <f>'sales costs small'!F9+'sales costs med'!F9+'sales costs large'!F9+'sales costs supreme'!F9</f>
        <v>48300</v>
      </c>
      <c r="G9" s="14">
        <f>'sales costs small'!G9+'sales costs med'!G9+'sales costs large'!G9+'sales costs supreme'!G9</f>
        <v>66900</v>
      </c>
      <c r="H9" s="14">
        <f>'sales costs small'!H9+'sales costs med'!H9+'sales costs large'!H9+'sales costs supreme'!H9</f>
        <v>73200</v>
      </c>
      <c r="I9" s="14">
        <f>'sales costs small'!I9+'sales costs med'!I9+'sales costs large'!I9+'sales costs supreme'!I9</f>
        <v>84000</v>
      </c>
      <c r="J9" s="14">
        <f>'sales costs small'!J9+'sales costs med'!J9+'sales costs large'!J9+'sales costs supreme'!J9</f>
        <v>98100</v>
      </c>
      <c r="K9" s="14">
        <f>'sales costs small'!K9+'sales costs med'!K9+'sales costs large'!K9+'sales costs supreme'!K9</f>
        <v>108900</v>
      </c>
      <c r="L9" s="14">
        <f>'sales costs small'!L9+'sales costs med'!L9+'sales costs large'!L9+'sales costs supreme'!L9</f>
        <v>115200</v>
      </c>
      <c r="M9" s="14">
        <f>'sales costs small'!M9+'sales costs med'!M9+'sales costs large'!M9+'sales costs supreme'!M9</f>
        <v>133800</v>
      </c>
      <c r="N9" s="14">
        <f>'sales costs small'!N9+'sales costs med'!N9+'sales costs large'!N9+'sales costs supreme'!N9</f>
        <v>140100</v>
      </c>
      <c r="O9" s="14">
        <f>'sales costs small'!O9+'sales costs med'!O9+'sales costs large'!O9+'sales costs supreme'!O9</f>
        <v>150900</v>
      </c>
      <c r="P9" s="14">
        <f>'sales costs small'!P9+'sales costs med'!P9+'sales costs large'!P9+'sales costs supreme'!P9</f>
        <v>165000</v>
      </c>
    </row>
    <row r="10">
      <c r="A10" s="10" t="s">
        <v>28</v>
      </c>
      <c r="B10" s="14">
        <f>'sales costs small'!B10+'sales costs med'!B10+'sales costs large'!B10+'sales costs supreme'!B10</f>
        <v>4800</v>
      </c>
      <c r="C10" s="14">
        <f>'sales costs small'!C10+'sales costs med'!C10+'sales costs large'!C10+'sales costs supreme'!C10</f>
        <v>12600</v>
      </c>
      <c r="D10" s="14">
        <f>'sales costs small'!D10+'sales costs med'!D10+'sales costs large'!D10+'sales costs supreme'!D10</f>
        <v>23250</v>
      </c>
      <c r="E10" s="14">
        <f>'sales costs small'!E10+'sales costs med'!E10+'sales costs large'!E10+'sales costs supreme'!E10</f>
        <v>31050</v>
      </c>
      <c r="F10" s="14">
        <f>'sales costs small'!F10+'sales costs med'!F10+'sales costs large'!F10+'sales costs supreme'!F10</f>
        <v>35850</v>
      </c>
      <c r="G10" s="14">
        <f>'sales costs small'!G10+'sales costs med'!G10+'sales costs large'!G10+'sales costs supreme'!G10</f>
        <v>49500</v>
      </c>
      <c r="H10" s="14">
        <f>'sales costs small'!H10+'sales costs med'!H10+'sales costs large'!H10+'sales costs supreme'!H10</f>
        <v>54300</v>
      </c>
      <c r="I10" s="14">
        <f>'sales costs small'!I10+'sales costs med'!I10+'sales costs large'!I10+'sales costs supreme'!I10</f>
        <v>62100</v>
      </c>
      <c r="J10" s="14">
        <f>'sales costs small'!J10+'sales costs med'!J10+'sales costs large'!J10+'sales costs supreme'!J10</f>
        <v>72750</v>
      </c>
      <c r="K10" s="14">
        <f>'sales costs small'!K10+'sales costs med'!K10+'sales costs large'!K10+'sales costs supreme'!K10</f>
        <v>80550</v>
      </c>
      <c r="L10" s="14">
        <f>'sales costs small'!L10+'sales costs med'!L10+'sales costs large'!L10+'sales costs supreme'!L10</f>
        <v>85350</v>
      </c>
      <c r="M10" s="14">
        <f>'sales costs small'!M10+'sales costs med'!M10+'sales costs large'!M10+'sales costs supreme'!M10</f>
        <v>99000</v>
      </c>
      <c r="N10" s="14">
        <f>'sales costs small'!N10+'sales costs med'!N10+'sales costs large'!N10+'sales costs supreme'!N10</f>
        <v>103800</v>
      </c>
      <c r="O10" s="14">
        <f>'sales costs small'!O10+'sales costs med'!O10+'sales costs large'!O10+'sales costs supreme'!O10</f>
        <v>111600</v>
      </c>
      <c r="P10" s="14">
        <f>'sales costs small'!P10+'sales costs med'!P10+'sales costs large'!P10+'sales costs supreme'!P10</f>
        <v>122250</v>
      </c>
    </row>
    <row r="11">
      <c r="A11" s="10" t="s">
        <v>29</v>
      </c>
      <c r="B11" s="14">
        <f>'sales costs small'!B11+'sales costs med'!B11+'sales costs large'!B11+'sales costs supreme'!B11</f>
        <v>9200</v>
      </c>
      <c r="C11" s="14">
        <f>'sales costs small'!C11+'sales costs med'!C11+'sales costs large'!C11+'sales costs supreme'!C11</f>
        <v>23400</v>
      </c>
      <c r="D11" s="14">
        <f>'sales costs small'!D11+'sales costs med'!D11+'sales costs large'!D11+'sales costs supreme'!D11</f>
        <v>41700</v>
      </c>
      <c r="E11" s="14">
        <f>'sales costs small'!E11+'sales costs med'!E11+'sales costs large'!E11+'sales costs supreme'!E11</f>
        <v>55900</v>
      </c>
      <c r="F11" s="14">
        <f>'sales costs small'!F11+'sales costs med'!F11+'sales costs large'!F11+'sales costs supreme'!F11</f>
        <v>65100</v>
      </c>
      <c r="G11" s="14">
        <f>'sales costs small'!G11+'sales costs med'!G11+'sales costs large'!G11+'sales costs supreme'!G11</f>
        <v>88400</v>
      </c>
      <c r="H11" s="14">
        <f>'sales costs small'!H11+'sales costs med'!H11+'sales costs large'!H11+'sales costs supreme'!H11</f>
        <v>97600</v>
      </c>
      <c r="I11" s="14">
        <f>'sales costs small'!I11+'sales costs med'!I11+'sales costs large'!I11+'sales costs supreme'!I11</f>
        <v>111800</v>
      </c>
      <c r="J11" s="14">
        <f>'sales costs small'!J11+'sales costs med'!J11+'sales costs large'!J11+'sales costs supreme'!J11</f>
        <v>130100</v>
      </c>
      <c r="K11" s="14">
        <f>'sales costs small'!K11+'sales costs med'!K11+'sales costs large'!K11+'sales costs supreme'!K11</f>
        <v>144300</v>
      </c>
      <c r="L11" s="14">
        <f>'sales costs small'!L11+'sales costs med'!L11+'sales costs large'!L11+'sales costs supreme'!L11</f>
        <v>153500</v>
      </c>
      <c r="M11" s="14">
        <f>'sales costs small'!M11+'sales costs med'!M11+'sales costs large'!M11+'sales costs supreme'!M11</f>
        <v>176800</v>
      </c>
      <c r="N11" s="14">
        <f>'sales costs small'!N11+'sales costs med'!N11+'sales costs large'!N11+'sales costs supreme'!N11</f>
        <v>186000</v>
      </c>
      <c r="O11" s="14">
        <f>'sales costs small'!O11+'sales costs med'!O11+'sales costs large'!O11+'sales costs supreme'!O11</f>
        <v>200200</v>
      </c>
      <c r="P11" s="14">
        <f>'sales costs small'!P11+'sales costs med'!P11+'sales costs large'!P11+'sales costs supreme'!P11</f>
        <v>218500</v>
      </c>
    </row>
    <row r="13">
      <c r="A13" s="10" t="s">
        <v>69</v>
      </c>
    </row>
    <row r="14">
      <c r="A14" s="10" t="s">
        <v>25</v>
      </c>
      <c r="B14" s="14">
        <f>'sales costs small'!B14+'sales costs med'!B14+'sales costs large'!B14+'sales costs supreme'!B14</f>
        <v>796000</v>
      </c>
      <c r="C14" s="14">
        <f>'sales costs small'!C14+'sales costs med'!C14+'sales costs large'!C14+'sales costs supreme'!C14</f>
        <v>2072000</v>
      </c>
      <c r="D14" s="14">
        <f>'sales costs small'!D14+'sales costs med'!D14+'sales costs large'!D14+'sales costs supreme'!D14</f>
        <v>3648000</v>
      </c>
      <c r="E14" s="14">
        <f>'sales costs small'!E14+'sales costs med'!E14+'sales costs large'!E14+'sales costs supreme'!E14</f>
        <v>4924000</v>
      </c>
      <c r="F14" s="14">
        <f>'sales costs small'!F14+'sales costs med'!F14+'sales costs large'!F14+'sales costs supreme'!F14</f>
        <v>5720000</v>
      </c>
      <c r="G14" s="14">
        <f>'sales costs small'!G14+'sales costs med'!G14+'sales costs large'!G14+'sales costs supreme'!G14</f>
        <v>7776000</v>
      </c>
      <c r="H14" s="14">
        <f>'sales costs small'!H14+'sales costs med'!H14+'sales costs large'!H14+'sales costs supreme'!H14</f>
        <v>8572000</v>
      </c>
      <c r="I14" s="14">
        <f>'sales costs small'!I14+'sales costs med'!I14+'sales costs large'!I14+'sales costs supreme'!I14</f>
        <v>9848000</v>
      </c>
      <c r="J14" s="14">
        <f>'sales costs small'!J14+'sales costs med'!J14+'sales costs large'!J14+'sales costs supreme'!J14</f>
        <v>11424000</v>
      </c>
      <c r="K14" s="14">
        <f>'sales costs small'!K14+'sales costs med'!K14+'sales costs large'!K14+'sales costs supreme'!K14</f>
        <v>12700000</v>
      </c>
      <c r="L14" s="14">
        <f>'sales costs small'!L14+'sales costs med'!L14+'sales costs large'!L14+'sales costs supreme'!L14</f>
        <v>13496000</v>
      </c>
      <c r="M14" s="14">
        <f>'sales costs small'!M14+'sales costs med'!M14+'sales costs large'!M14+'sales costs supreme'!M14</f>
        <v>15552000</v>
      </c>
      <c r="N14" s="14">
        <f>'sales costs small'!N14+'sales costs med'!N14+'sales costs large'!N14+'sales costs supreme'!N14</f>
        <v>16348000</v>
      </c>
      <c r="O14" s="14">
        <f>'sales costs small'!O14+'sales costs med'!O14+'sales costs large'!O14+'sales costs supreme'!O14</f>
        <v>17624000</v>
      </c>
      <c r="P14" s="14">
        <f>'sales costs small'!P14+'sales costs med'!P14+'sales costs large'!P14+'sales costs supreme'!P14</f>
        <v>19200000</v>
      </c>
    </row>
    <row r="15">
      <c r="A15" s="10" t="s">
        <v>26</v>
      </c>
      <c r="B15" s="14">
        <f>'sales costs small'!B15+'sales costs med'!B15+'sales costs large'!B15+'sales costs supreme'!B15</f>
        <v>205000</v>
      </c>
      <c r="C15" s="14">
        <f>'sales costs small'!C15+'sales costs med'!C15+'sales costs large'!C15+'sales costs supreme'!C15</f>
        <v>585000</v>
      </c>
      <c r="D15" s="14">
        <f>'sales costs small'!D15+'sales costs med'!D15+'sales costs large'!D15+'sales costs supreme'!D15</f>
        <v>1115000</v>
      </c>
      <c r="E15" s="14">
        <f>'sales costs small'!E15+'sales costs med'!E15+'sales costs large'!E15+'sales costs supreme'!E15</f>
        <v>1495000</v>
      </c>
      <c r="F15" s="14">
        <f>'sales costs small'!F15+'sales costs med'!F15+'sales costs large'!F15+'sales costs supreme'!F15</f>
        <v>1700000</v>
      </c>
      <c r="G15" s="14">
        <f>'sales costs small'!G15+'sales costs med'!G15+'sales costs large'!G15+'sales costs supreme'!G15</f>
        <v>2405000</v>
      </c>
      <c r="H15" s="14">
        <f>'sales costs small'!H15+'sales costs med'!H15+'sales costs large'!H15+'sales costs supreme'!H15</f>
        <v>2610000</v>
      </c>
      <c r="I15" s="14">
        <f>'sales costs small'!I15+'sales costs med'!I15+'sales costs large'!I15+'sales costs supreme'!I15</f>
        <v>2990000</v>
      </c>
      <c r="J15" s="14">
        <f>'sales costs small'!J15+'sales costs med'!J15+'sales costs large'!J15+'sales costs supreme'!J15</f>
        <v>3520000</v>
      </c>
      <c r="K15" s="14">
        <f>'sales costs small'!K15+'sales costs med'!K15+'sales costs large'!K15+'sales costs supreme'!K15</f>
        <v>3900000</v>
      </c>
      <c r="L15" s="14">
        <f>'sales costs small'!L15+'sales costs med'!L15+'sales costs large'!L15+'sales costs supreme'!L15</f>
        <v>4105000</v>
      </c>
      <c r="M15" s="14">
        <f>'sales costs small'!M15+'sales costs med'!M15+'sales costs large'!M15+'sales costs supreme'!M15</f>
        <v>4810000</v>
      </c>
      <c r="N15" s="14">
        <f>'sales costs small'!N15+'sales costs med'!N15+'sales costs large'!N15+'sales costs supreme'!N15</f>
        <v>5015000</v>
      </c>
      <c r="O15" s="14">
        <f>'sales costs small'!O15+'sales costs med'!O15+'sales costs large'!O15+'sales costs supreme'!O15</f>
        <v>5395000</v>
      </c>
      <c r="P15" s="14">
        <f>'sales costs small'!P15+'sales costs med'!P15+'sales costs large'!P15+'sales costs supreme'!P15</f>
        <v>5925000</v>
      </c>
    </row>
    <row r="16">
      <c r="A16" s="10" t="s">
        <v>27</v>
      </c>
      <c r="B16" s="14">
        <f>'sales costs small'!B16+'sales costs med'!B16+'sales costs large'!B16+'sales costs supreme'!B16</f>
        <v>283500</v>
      </c>
      <c r="C16" s="14">
        <f>'sales costs small'!C16+'sales costs med'!C16+'sales costs large'!C16+'sales costs supreme'!C16</f>
        <v>769500</v>
      </c>
      <c r="D16" s="14">
        <f>'sales costs small'!D16+'sales costs med'!D16+'sales costs large'!D16+'sales costs supreme'!D16</f>
        <v>1404000</v>
      </c>
      <c r="E16" s="14">
        <f>'sales costs small'!E16+'sales costs med'!E16+'sales costs large'!E16+'sales costs supreme'!E16</f>
        <v>1890000</v>
      </c>
      <c r="F16" s="14">
        <f>'sales costs small'!F16+'sales costs med'!F16+'sales costs large'!F16+'sales costs supreme'!F16</f>
        <v>2173500</v>
      </c>
      <c r="G16" s="14">
        <f>'sales costs small'!G16+'sales costs med'!G16+'sales costs large'!G16+'sales costs supreme'!G16</f>
        <v>3010500</v>
      </c>
      <c r="H16" s="14">
        <f>'sales costs small'!H16+'sales costs med'!H16+'sales costs large'!H16+'sales costs supreme'!H16</f>
        <v>3294000</v>
      </c>
      <c r="I16" s="14">
        <f>'sales costs small'!I16+'sales costs med'!I16+'sales costs large'!I16+'sales costs supreme'!I16</f>
        <v>3780000</v>
      </c>
      <c r="J16" s="14">
        <f>'sales costs small'!J16+'sales costs med'!J16+'sales costs large'!J16+'sales costs supreme'!J16</f>
        <v>4414500</v>
      </c>
      <c r="K16" s="14">
        <f>'sales costs small'!K16+'sales costs med'!K16+'sales costs large'!K16+'sales costs supreme'!K16</f>
        <v>4900500</v>
      </c>
      <c r="L16" s="14">
        <f>'sales costs small'!L16+'sales costs med'!L16+'sales costs large'!L16+'sales costs supreme'!L16</f>
        <v>5184000</v>
      </c>
      <c r="M16" s="14">
        <f>'sales costs small'!M16+'sales costs med'!M16+'sales costs large'!M16+'sales costs supreme'!M16</f>
        <v>6021000</v>
      </c>
      <c r="N16" s="14">
        <f>'sales costs small'!N16+'sales costs med'!N16+'sales costs large'!N16+'sales costs supreme'!N16</f>
        <v>6304500</v>
      </c>
      <c r="O16" s="14">
        <f>'sales costs small'!O16+'sales costs med'!O16+'sales costs large'!O16+'sales costs supreme'!O16</f>
        <v>6790500</v>
      </c>
      <c r="P16" s="14">
        <f>'sales costs small'!P16+'sales costs med'!P16+'sales costs large'!P16+'sales costs supreme'!P16</f>
        <v>7425000</v>
      </c>
    </row>
    <row r="17">
      <c r="A17" s="10" t="s">
        <v>28</v>
      </c>
      <c r="B17" s="14">
        <f>'sales costs small'!B17+'sales costs med'!B17+'sales costs large'!B17+'sales costs supreme'!B17</f>
        <v>192000</v>
      </c>
      <c r="C17" s="14">
        <f>'sales costs small'!C17+'sales costs med'!C17+'sales costs large'!C17+'sales costs supreme'!C17</f>
        <v>504000</v>
      </c>
      <c r="D17" s="14">
        <f>'sales costs small'!D17+'sales costs med'!D17+'sales costs large'!D17+'sales costs supreme'!D17</f>
        <v>930000</v>
      </c>
      <c r="E17" s="14">
        <f>'sales costs small'!E17+'sales costs med'!E17+'sales costs large'!E17+'sales costs supreme'!E17</f>
        <v>1242000</v>
      </c>
      <c r="F17" s="14">
        <f>'sales costs small'!F17+'sales costs med'!F17+'sales costs large'!F17+'sales costs supreme'!F17</f>
        <v>1434000</v>
      </c>
      <c r="G17" s="14">
        <f>'sales costs small'!G17+'sales costs med'!G17+'sales costs large'!G17+'sales costs supreme'!G17</f>
        <v>1980000</v>
      </c>
      <c r="H17" s="14">
        <f>'sales costs small'!H17+'sales costs med'!H17+'sales costs large'!H17+'sales costs supreme'!H17</f>
        <v>2172000</v>
      </c>
      <c r="I17" s="14">
        <f>'sales costs small'!I17+'sales costs med'!I17+'sales costs large'!I17+'sales costs supreme'!I17</f>
        <v>2484000</v>
      </c>
      <c r="J17" s="14">
        <f>'sales costs small'!J17+'sales costs med'!J17+'sales costs large'!J17+'sales costs supreme'!J17</f>
        <v>2910000</v>
      </c>
      <c r="K17" s="14">
        <f>'sales costs small'!K17+'sales costs med'!K17+'sales costs large'!K17+'sales costs supreme'!K17</f>
        <v>3222000</v>
      </c>
      <c r="L17" s="14">
        <f>'sales costs small'!L17+'sales costs med'!L17+'sales costs large'!L17+'sales costs supreme'!L17</f>
        <v>3414000</v>
      </c>
      <c r="M17" s="14">
        <f>'sales costs small'!M17+'sales costs med'!M17+'sales costs large'!M17+'sales costs supreme'!M17</f>
        <v>3960000</v>
      </c>
      <c r="N17" s="14">
        <f>'sales costs small'!N17+'sales costs med'!N17+'sales costs large'!N17+'sales costs supreme'!N17</f>
        <v>4152000</v>
      </c>
      <c r="O17" s="14">
        <f>'sales costs small'!O17+'sales costs med'!O17+'sales costs large'!O17+'sales costs supreme'!O17</f>
        <v>4464000</v>
      </c>
      <c r="P17" s="14">
        <f>'sales costs small'!P17+'sales costs med'!P17+'sales costs large'!P17+'sales costs supreme'!P17</f>
        <v>4890000</v>
      </c>
    </row>
    <row r="18">
      <c r="A18" s="10" t="s">
        <v>29</v>
      </c>
      <c r="B18" s="14">
        <f>'sales costs small'!B18+'sales costs med'!B18+'sales costs large'!B18+'sales costs supreme'!B18</f>
        <v>230000</v>
      </c>
      <c r="C18" s="14">
        <f>'sales costs small'!C18+'sales costs med'!C18+'sales costs large'!C18+'sales costs supreme'!C18</f>
        <v>585000</v>
      </c>
      <c r="D18" s="14">
        <f>'sales costs small'!D18+'sales costs med'!D18+'sales costs large'!D18+'sales costs supreme'!D18</f>
        <v>1042500</v>
      </c>
      <c r="E18" s="14">
        <f>'sales costs small'!E18+'sales costs med'!E18+'sales costs large'!E18+'sales costs supreme'!E18</f>
        <v>1397500</v>
      </c>
      <c r="F18" s="14">
        <f>'sales costs small'!F18+'sales costs med'!F18+'sales costs large'!F18+'sales costs supreme'!F18</f>
        <v>1627500</v>
      </c>
      <c r="G18" s="14">
        <f>'sales costs small'!G18+'sales costs med'!G18+'sales costs large'!G18+'sales costs supreme'!G18</f>
        <v>2210000</v>
      </c>
      <c r="H18" s="14">
        <f>'sales costs small'!H18+'sales costs med'!H18+'sales costs large'!H18+'sales costs supreme'!H18</f>
        <v>2440000</v>
      </c>
      <c r="I18" s="14">
        <f>'sales costs small'!I18+'sales costs med'!I18+'sales costs large'!I18+'sales costs supreme'!I18</f>
        <v>2795000</v>
      </c>
      <c r="J18" s="14">
        <f>'sales costs small'!J18+'sales costs med'!J18+'sales costs large'!J18+'sales costs supreme'!J18</f>
        <v>3252500</v>
      </c>
      <c r="K18" s="14">
        <f>'sales costs small'!K18+'sales costs med'!K18+'sales costs large'!K18+'sales costs supreme'!K18</f>
        <v>3607500</v>
      </c>
      <c r="L18" s="14">
        <f>'sales costs small'!L18+'sales costs med'!L18+'sales costs large'!L18+'sales costs supreme'!L18</f>
        <v>3837500</v>
      </c>
      <c r="M18" s="14">
        <f>'sales costs small'!M18+'sales costs med'!M18+'sales costs large'!M18+'sales costs supreme'!M18</f>
        <v>4420000</v>
      </c>
      <c r="N18" s="14">
        <f>'sales costs small'!N18+'sales costs med'!N18+'sales costs large'!N18+'sales costs supreme'!N18</f>
        <v>4650000</v>
      </c>
      <c r="O18" s="14">
        <f>'sales costs small'!O18+'sales costs med'!O18+'sales costs large'!O18+'sales costs supreme'!O18</f>
        <v>5005000</v>
      </c>
      <c r="P18" s="14">
        <f>'sales costs small'!P18+'sales costs med'!P18+'sales costs large'!P18+'sales costs supreme'!P18</f>
        <v>5462500</v>
      </c>
    </row>
    <row r="20">
      <c r="A20" s="10" t="s">
        <v>70</v>
      </c>
      <c r="B20" s="14">
        <f t="shared" ref="B20:P20" si="1">SUM(B14:B18)</f>
        <v>1706500</v>
      </c>
      <c r="C20" s="14">
        <f t="shared" si="1"/>
        <v>4515500</v>
      </c>
      <c r="D20" s="14">
        <f t="shared" si="1"/>
        <v>8139500</v>
      </c>
      <c r="E20" s="14">
        <f t="shared" si="1"/>
        <v>10948500</v>
      </c>
      <c r="F20" s="14">
        <f t="shared" si="1"/>
        <v>12655000</v>
      </c>
      <c r="G20" s="14">
        <f t="shared" si="1"/>
        <v>17381500</v>
      </c>
      <c r="H20" s="14">
        <f t="shared" si="1"/>
        <v>19088000</v>
      </c>
      <c r="I20" s="14">
        <f t="shared" si="1"/>
        <v>21897000</v>
      </c>
      <c r="J20" s="14">
        <f t="shared" si="1"/>
        <v>25521000</v>
      </c>
      <c r="K20" s="14">
        <f t="shared" si="1"/>
        <v>28330000</v>
      </c>
      <c r="L20" s="14">
        <f t="shared" si="1"/>
        <v>30036500</v>
      </c>
      <c r="M20" s="14">
        <f t="shared" si="1"/>
        <v>34763000</v>
      </c>
      <c r="N20" s="14">
        <f t="shared" si="1"/>
        <v>36469500</v>
      </c>
      <c r="O20" s="14">
        <f t="shared" si="1"/>
        <v>39278500</v>
      </c>
      <c r="P20" s="14">
        <f t="shared" si="1"/>
        <v>42902500</v>
      </c>
    </row>
    <row r="22">
      <c r="A22" s="10" t="s">
        <v>71</v>
      </c>
    </row>
    <row r="23">
      <c r="A23" s="10" t="s">
        <v>25</v>
      </c>
      <c r="B23" s="14">
        <f>'sales costs small'!B23+'sales costs med'!B23+'sales costs large'!B23+'sales costs supreme'!B23</f>
        <v>159200</v>
      </c>
      <c r="C23" s="14">
        <f>'sales costs small'!C23+'sales costs med'!C23+'sales costs large'!C23+'sales costs supreme'!C23</f>
        <v>414400</v>
      </c>
      <c r="D23" s="14">
        <f>'sales costs small'!D23+'sales costs med'!D23+'sales costs large'!D23+'sales costs supreme'!D23</f>
        <v>729600</v>
      </c>
      <c r="E23" s="14">
        <f>'sales costs small'!E23+'sales costs med'!E23+'sales costs large'!E23+'sales costs supreme'!E23</f>
        <v>984800</v>
      </c>
      <c r="F23" s="14">
        <f>'sales costs small'!F23+'sales costs med'!F23+'sales costs large'!F23+'sales costs supreme'!F23</f>
        <v>1144000</v>
      </c>
      <c r="G23" s="14">
        <f>'sales costs small'!G23+'sales costs med'!G23+'sales costs large'!G23+'sales costs supreme'!G23</f>
        <v>1555200</v>
      </c>
      <c r="H23" s="14">
        <f>'sales costs small'!H23+'sales costs med'!H23+'sales costs large'!H23+'sales costs supreme'!H23</f>
        <v>1714400</v>
      </c>
      <c r="I23" s="14">
        <f>'sales costs small'!I23+'sales costs med'!I23+'sales costs large'!I23+'sales costs supreme'!I23</f>
        <v>1969600</v>
      </c>
      <c r="J23" s="14">
        <f>'sales costs small'!J23+'sales costs med'!J23+'sales costs large'!J23+'sales costs supreme'!J23</f>
        <v>2284800</v>
      </c>
      <c r="K23" s="14">
        <f>'sales costs small'!K23+'sales costs med'!K23+'sales costs large'!K23+'sales costs supreme'!K23</f>
        <v>2540000</v>
      </c>
      <c r="L23" s="14">
        <f>'sales costs small'!L23+'sales costs med'!L23+'sales costs large'!L23+'sales costs supreme'!L23</f>
        <v>2699200</v>
      </c>
      <c r="M23" s="14">
        <f>'sales costs small'!M23+'sales costs med'!M23+'sales costs large'!M23+'sales costs supreme'!M23</f>
        <v>3110400</v>
      </c>
      <c r="N23" s="14">
        <f>'sales costs small'!N23+'sales costs med'!N23+'sales costs large'!N23+'sales costs supreme'!N23</f>
        <v>3269600</v>
      </c>
      <c r="O23" s="14">
        <f>'sales costs small'!O23+'sales costs med'!O23+'sales costs large'!O23+'sales costs supreme'!O23</f>
        <v>3524800</v>
      </c>
      <c r="P23" s="14">
        <f>'sales costs small'!P23+'sales costs med'!P23+'sales costs large'!P23+'sales costs supreme'!P23</f>
        <v>3840000</v>
      </c>
    </row>
    <row r="24">
      <c r="A24" s="10" t="s">
        <v>26</v>
      </c>
      <c r="B24" s="14">
        <f>'sales costs small'!B24+'sales costs med'!B24+'sales costs large'!B24+'sales costs supreme'!B24</f>
        <v>43050</v>
      </c>
      <c r="C24" s="14">
        <f>'sales costs small'!C24+'sales costs med'!C24+'sales costs large'!C24+'sales costs supreme'!C24</f>
        <v>122850</v>
      </c>
      <c r="D24" s="14">
        <f>'sales costs small'!D24+'sales costs med'!D24+'sales costs large'!D24+'sales costs supreme'!D24</f>
        <v>234150</v>
      </c>
      <c r="E24" s="14">
        <f>'sales costs small'!E24+'sales costs med'!E24+'sales costs large'!E24+'sales costs supreme'!E24</f>
        <v>313950</v>
      </c>
      <c r="F24" s="14">
        <f>'sales costs small'!F24+'sales costs med'!F24+'sales costs large'!F24+'sales costs supreme'!F24</f>
        <v>357000</v>
      </c>
      <c r="G24" s="14">
        <f>'sales costs small'!G24+'sales costs med'!G24+'sales costs large'!G24+'sales costs supreme'!G24</f>
        <v>505050</v>
      </c>
      <c r="H24" s="14">
        <f>'sales costs small'!H24+'sales costs med'!H24+'sales costs large'!H24+'sales costs supreme'!H24</f>
        <v>548100</v>
      </c>
      <c r="I24" s="14">
        <f>'sales costs small'!I24+'sales costs med'!I24+'sales costs large'!I24+'sales costs supreme'!I24</f>
        <v>627900</v>
      </c>
      <c r="J24" s="14">
        <f>'sales costs small'!J24+'sales costs med'!J24+'sales costs large'!J24+'sales costs supreme'!J24</f>
        <v>739200</v>
      </c>
      <c r="K24" s="14">
        <f>'sales costs small'!K24+'sales costs med'!K24+'sales costs large'!K24+'sales costs supreme'!K24</f>
        <v>819000</v>
      </c>
      <c r="L24" s="14">
        <f>'sales costs small'!L24+'sales costs med'!L24+'sales costs large'!L24+'sales costs supreme'!L24</f>
        <v>862050</v>
      </c>
      <c r="M24" s="14">
        <f>'sales costs small'!M24+'sales costs med'!M24+'sales costs large'!M24+'sales costs supreme'!M24</f>
        <v>1010100</v>
      </c>
      <c r="N24" s="14">
        <f>'sales costs small'!N24+'sales costs med'!N24+'sales costs large'!N24+'sales costs supreme'!N24</f>
        <v>1053150</v>
      </c>
      <c r="O24" s="14">
        <f>'sales costs small'!O24+'sales costs med'!O24+'sales costs large'!O24+'sales costs supreme'!O24</f>
        <v>1132950</v>
      </c>
      <c r="P24" s="14">
        <f>'sales costs small'!P24+'sales costs med'!P24+'sales costs large'!P24+'sales costs supreme'!P24</f>
        <v>1244250</v>
      </c>
    </row>
    <row r="25">
      <c r="A25" s="10" t="s">
        <v>27</v>
      </c>
      <c r="B25" s="14">
        <f>'sales costs small'!B25+'sales costs med'!B25+'sales costs large'!B25+'sales costs supreme'!B25</f>
        <v>56700</v>
      </c>
      <c r="C25" s="14">
        <f>'sales costs small'!C25+'sales costs med'!C25+'sales costs large'!C25+'sales costs supreme'!C25</f>
        <v>153900</v>
      </c>
      <c r="D25" s="14">
        <f>'sales costs small'!D25+'sales costs med'!D25+'sales costs large'!D25+'sales costs supreme'!D25</f>
        <v>280800</v>
      </c>
      <c r="E25" s="14">
        <f>'sales costs small'!E25+'sales costs med'!E25+'sales costs large'!E25+'sales costs supreme'!E25</f>
        <v>378000</v>
      </c>
      <c r="F25" s="14">
        <f>'sales costs small'!F25+'sales costs med'!F25+'sales costs large'!F25+'sales costs supreme'!F25</f>
        <v>434700</v>
      </c>
      <c r="G25" s="14">
        <f>'sales costs small'!G25+'sales costs med'!G25+'sales costs large'!G25+'sales costs supreme'!G25</f>
        <v>602100</v>
      </c>
      <c r="H25" s="14">
        <f>'sales costs small'!H25+'sales costs med'!H25+'sales costs large'!H25+'sales costs supreme'!H25</f>
        <v>658800</v>
      </c>
      <c r="I25" s="14">
        <f>'sales costs small'!I25+'sales costs med'!I25+'sales costs large'!I25+'sales costs supreme'!I25</f>
        <v>756000</v>
      </c>
      <c r="J25" s="14">
        <f>'sales costs small'!J25+'sales costs med'!J25+'sales costs large'!J25+'sales costs supreme'!J25</f>
        <v>882900</v>
      </c>
      <c r="K25" s="14">
        <f>'sales costs small'!K25+'sales costs med'!K25+'sales costs large'!K25+'sales costs supreme'!K25</f>
        <v>980100</v>
      </c>
      <c r="L25" s="14">
        <f>'sales costs small'!L25+'sales costs med'!L25+'sales costs large'!L25+'sales costs supreme'!L25</f>
        <v>1036800</v>
      </c>
      <c r="M25" s="14">
        <f>'sales costs small'!M25+'sales costs med'!M25+'sales costs large'!M25+'sales costs supreme'!M25</f>
        <v>1204200</v>
      </c>
      <c r="N25" s="14">
        <f>'sales costs small'!N25+'sales costs med'!N25+'sales costs large'!N25+'sales costs supreme'!N25</f>
        <v>1260900</v>
      </c>
      <c r="O25" s="14">
        <f>'sales costs small'!O25+'sales costs med'!O25+'sales costs large'!O25+'sales costs supreme'!O25</f>
        <v>1358100</v>
      </c>
      <c r="P25" s="14">
        <f>'sales costs small'!P25+'sales costs med'!P25+'sales costs large'!P25+'sales costs supreme'!P25</f>
        <v>1485000</v>
      </c>
    </row>
    <row r="26">
      <c r="A26" s="10" t="s">
        <v>28</v>
      </c>
      <c r="B26" s="14">
        <f>'sales costs small'!B26+'sales costs med'!B26+'sales costs large'!B26+'sales costs supreme'!B26</f>
        <v>34560</v>
      </c>
      <c r="C26" s="14">
        <f>'sales costs small'!C26+'sales costs med'!C26+'sales costs large'!C26+'sales costs supreme'!C26</f>
        <v>90720</v>
      </c>
      <c r="D26" s="14">
        <f>'sales costs small'!D26+'sales costs med'!D26+'sales costs large'!D26+'sales costs supreme'!D26</f>
        <v>167400</v>
      </c>
      <c r="E26" s="14">
        <f>'sales costs small'!E26+'sales costs med'!E26+'sales costs large'!E26+'sales costs supreme'!E26</f>
        <v>223560</v>
      </c>
      <c r="F26" s="14">
        <f>'sales costs small'!F26+'sales costs med'!F26+'sales costs large'!F26+'sales costs supreme'!F26</f>
        <v>258120</v>
      </c>
      <c r="G26" s="14">
        <f>'sales costs small'!G26+'sales costs med'!G26+'sales costs large'!G26+'sales costs supreme'!G26</f>
        <v>356400</v>
      </c>
      <c r="H26" s="14">
        <f>'sales costs small'!H26+'sales costs med'!H26+'sales costs large'!H26+'sales costs supreme'!H26</f>
        <v>390960</v>
      </c>
      <c r="I26" s="14">
        <f>'sales costs small'!I26+'sales costs med'!I26+'sales costs large'!I26+'sales costs supreme'!I26</f>
        <v>447120</v>
      </c>
      <c r="J26" s="14">
        <f>'sales costs small'!J26+'sales costs med'!J26+'sales costs large'!J26+'sales costs supreme'!J26</f>
        <v>523800</v>
      </c>
      <c r="K26" s="14">
        <f>'sales costs small'!K26+'sales costs med'!K26+'sales costs large'!K26+'sales costs supreme'!K26</f>
        <v>579960</v>
      </c>
      <c r="L26" s="14">
        <f>'sales costs small'!L26+'sales costs med'!L26+'sales costs large'!L26+'sales costs supreme'!L26</f>
        <v>614520</v>
      </c>
      <c r="M26" s="14">
        <f>'sales costs small'!M26+'sales costs med'!M26+'sales costs large'!M26+'sales costs supreme'!M26</f>
        <v>712800</v>
      </c>
      <c r="N26" s="14">
        <f>'sales costs small'!N26+'sales costs med'!N26+'sales costs large'!N26+'sales costs supreme'!N26</f>
        <v>747360</v>
      </c>
      <c r="O26" s="14">
        <f>'sales costs small'!O26+'sales costs med'!O26+'sales costs large'!O26+'sales costs supreme'!O26</f>
        <v>803520</v>
      </c>
      <c r="P26" s="14">
        <f>'sales costs small'!P26+'sales costs med'!P26+'sales costs large'!P26+'sales costs supreme'!P26</f>
        <v>880200</v>
      </c>
    </row>
    <row r="27">
      <c r="A27" s="10" t="s">
        <v>29</v>
      </c>
      <c r="B27" s="14">
        <f>'sales costs small'!B27+'sales costs med'!B27+'sales costs large'!B27+'sales costs supreme'!B27</f>
        <v>92000</v>
      </c>
      <c r="C27" s="14">
        <f>'sales costs small'!C27+'sales costs med'!C27+'sales costs large'!C27+'sales costs supreme'!C27</f>
        <v>234000</v>
      </c>
      <c r="D27" s="14">
        <f>'sales costs small'!D27+'sales costs med'!D27+'sales costs large'!D27+'sales costs supreme'!D27</f>
        <v>417000</v>
      </c>
      <c r="E27" s="14">
        <f>'sales costs small'!E27+'sales costs med'!E27+'sales costs large'!E27+'sales costs supreme'!E27</f>
        <v>559000</v>
      </c>
      <c r="F27" s="14">
        <f>'sales costs small'!F27+'sales costs med'!F27+'sales costs large'!F27+'sales costs supreme'!F27</f>
        <v>651000</v>
      </c>
      <c r="G27" s="14">
        <f>'sales costs small'!G27+'sales costs med'!G27+'sales costs large'!G27+'sales costs supreme'!G27</f>
        <v>884000</v>
      </c>
      <c r="H27" s="14">
        <f>'sales costs small'!H27+'sales costs med'!H27+'sales costs large'!H27+'sales costs supreme'!H27</f>
        <v>976000</v>
      </c>
      <c r="I27" s="14">
        <f>'sales costs small'!I27+'sales costs med'!I27+'sales costs large'!I27+'sales costs supreme'!I27</f>
        <v>1118000</v>
      </c>
      <c r="J27" s="14">
        <f>'sales costs small'!J27+'sales costs med'!J27+'sales costs large'!J27+'sales costs supreme'!J27</f>
        <v>1301000</v>
      </c>
      <c r="K27" s="14">
        <f>'sales costs small'!K27+'sales costs med'!K27+'sales costs large'!K27+'sales costs supreme'!K27</f>
        <v>1443000</v>
      </c>
      <c r="L27" s="14">
        <f>'sales costs small'!L27+'sales costs med'!L27+'sales costs large'!L27+'sales costs supreme'!L27</f>
        <v>1535000</v>
      </c>
      <c r="M27" s="14">
        <f>'sales costs small'!M27+'sales costs med'!M27+'sales costs large'!M27+'sales costs supreme'!M27</f>
        <v>1768000</v>
      </c>
      <c r="N27" s="14">
        <f>'sales costs small'!N27+'sales costs med'!N27+'sales costs large'!N27+'sales costs supreme'!N27</f>
        <v>1860000</v>
      </c>
      <c r="O27" s="14">
        <f>'sales costs small'!O27+'sales costs med'!O27+'sales costs large'!O27+'sales costs supreme'!O27</f>
        <v>2002000</v>
      </c>
      <c r="P27" s="14">
        <f>'sales costs small'!P27+'sales costs med'!P27+'sales costs large'!P27+'sales costs supreme'!P27</f>
        <v>2185000</v>
      </c>
    </row>
    <row r="29">
      <c r="A29" s="10" t="s">
        <v>72</v>
      </c>
      <c r="B29" s="14">
        <f t="shared" ref="B29:P29" si="2">SUM(B23:B27)</f>
        <v>385510</v>
      </c>
      <c r="C29" s="14">
        <f t="shared" si="2"/>
        <v>1015870</v>
      </c>
      <c r="D29" s="14">
        <f t="shared" si="2"/>
        <v>1828950</v>
      </c>
      <c r="E29" s="14">
        <f t="shared" si="2"/>
        <v>2459310</v>
      </c>
      <c r="F29" s="14">
        <f t="shared" si="2"/>
        <v>2844820</v>
      </c>
      <c r="G29" s="14">
        <f t="shared" si="2"/>
        <v>3902750</v>
      </c>
      <c r="H29" s="14">
        <f t="shared" si="2"/>
        <v>4288260</v>
      </c>
      <c r="I29" s="14">
        <f t="shared" si="2"/>
        <v>4918620</v>
      </c>
      <c r="J29" s="14">
        <f t="shared" si="2"/>
        <v>5731700</v>
      </c>
      <c r="K29" s="14">
        <f t="shared" si="2"/>
        <v>6362060</v>
      </c>
      <c r="L29" s="14">
        <f t="shared" si="2"/>
        <v>6747570</v>
      </c>
      <c r="M29" s="14">
        <f t="shared" si="2"/>
        <v>7805500</v>
      </c>
      <c r="N29" s="14">
        <f t="shared" si="2"/>
        <v>8191010</v>
      </c>
      <c r="O29" s="14">
        <f t="shared" si="2"/>
        <v>8821370</v>
      </c>
      <c r="P29" s="14">
        <f t="shared" si="2"/>
        <v>9634450</v>
      </c>
    </row>
    <row r="31">
      <c r="A31" s="10" t="s">
        <v>73</v>
      </c>
    </row>
    <row r="32">
      <c r="A32" s="10" t="s">
        <v>25</v>
      </c>
      <c r="B32" s="14">
        <f>'sales costs small'!B32+'sales costs med'!B32+'sales costs large'!B32+'sales costs supreme'!B32</f>
        <v>79600</v>
      </c>
      <c r="C32" s="14">
        <f>'sales costs small'!C32+'sales costs med'!C32+'sales costs large'!C32+'sales costs supreme'!C32</f>
        <v>207200</v>
      </c>
      <c r="D32" s="14">
        <f>'sales costs small'!D32+'sales costs med'!D32+'sales costs large'!D32+'sales costs supreme'!D32</f>
        <v>364800</v>
      </c>
      <c r="E32" s="14">
        <f>'sales costs small'!E32+'sales costs med'!E32+'sales costs large'!E32+'sales costs supreme'!E32</f>
        <v>492400</v>
      </c>
      <c r="F32" s="14">
        <f>'sales costs small'!F32+'sales costs med'!F32+'sales costs large'!F32+'sales costs supreme'!F32</f>
        <v>572000</v>
      </c>
      <c r="G32" s="14">
        <f>'sales costs small'!G32+'sales costs med'!G32+'sales costs large'!G32+'sales costs supreme'!G32</f>
        <v>777600</v>
      </c>
      <c r="H32" s="14">
        <f>'sales costs small'!H32+'sales costs med'!H32+'sales costs large'!H32+'sales costs supreme'!H32</f>
        <v>857200</v>
      </c>
      <c r="I32" s="14">
        <f>'sales costs small'!I32+'sales costs med'!I32+'sales costs large'!I32+'sales costs supreme'!I32</f>
        <v>984800</v>
      </c>
      <c r="J32" s="14">
        <f>'sales costs small'!J32+'sales costs med'!J32+'sales costs large'!J32+'sales costs supreme'!J32</f>
        <v>1142400</v>
      </c>
      <c r="K32" s="14">
        <f>'sales costs small'!K32+'sales costs med'!K32+'sales costs large'!K32+'sales costs supreme'!K32</f>
        <v>1270000</v>
      </c>
      <c r="L32" s="14">
        <f>'sales costs small'!L32+'sales costs med'!L32+'sales costs large'!L32+'sales costs supreme'!L32</f>
        <v>1349600</v>
      </c>
      <c r="M32" s="14">
        <f>'sales costs small'!M32+'sales costs med'!M32+'sales costs large'!M32+'sales costs supreme'!M32</f>
        <v>1555200</v>
      </c>
      <c r="N32" s="14">
        <f>'sales costs small'!N32+'sales costs med'!N32+'sales costs large'!N32+'sales costs supreme'!N32</f>
        <v>1634800</v>
      </c>
      <c r="O32" s="14">
        <f>'sales costs small'!O32+'sales costs med'!O32+'sales costs large'!O32+'sales costs supreme'!O32</f>
        <v>1762400</v>
      </c>
      <c r="P32" s="14">
        <f>'sales costs small'!P32+'sales costs med'!P32+'sales costs large'!P32+'sales costs supreme'!P32</f>
        <v>1920000</v>
      </c>
    </row>
    <row r="33">
      <c r="A33" s="10" t="s">
        <v>26</v>
      </c>
      <c r="B33" s="14">
        <f>'sales costs small'!B33+'sales costs med'!B33+'sales costs large'!B33+'sales costs supreme'!B33</f>
        <v>24600</v>
      </c>
      <c r="C33" s="14">
        <f>'sales costs small'!C33+'sales costs med'!C33+'sales costs large'!C33+'sales costs supreme'!C33</f>
        <v>70200</v>
      </c>
      <c r="D33" s="14">
        <f>'sales costs small'!D33+'sales costs med'!D33+'sales costs large'!D33+'sales costs supreme'!D33</f>
        <v>133800</v>
      </c>
      <c r="E33" s="14">
        <f>'sales costs small'!E33+'sales costs med'!E33+'sales costs large'!E33+'sales costs supreme'!E33</f>
        <v>179400</v>
      </c>
      <c r="F33" s="14">
        <f>'sales costs small'!F33+'sales costs med'!F33+'sales costs large'!F33+'sales costs supreme'!F33</f>
        <v>204000</v>
      </c>
      <c r="G33" s="14">
        <f>'sales costs small'!G33+'sales costs med'!G33+'sales costs large'!G33+'sales costs supreme'!G33</f>
        <v>288600</v>
      </c>
      <c r="H33" s="14">
        <f>'sales costs small'!H33+'sales costs med'!H33+'sales costs large'!H33+'sales costs supreme'!H33</f>
        <v>313200</v>
      </c>
      <c r="I33" s="14">
        <f>'sales costs small'!I33+'sales costs med'!I33+'sales costs large'!I33+'sales costs supreme'!I33</f>
        <v>358800</v>
      </c>
      <c r="J33" s="14">
        <f>'sales costs small'!J33+'sales costs med'!J33+'sales costs large'!J33+'sales costs supreme'!J33</f>
        <v>422400</v>
      </c>
      <c r="K33" s="14">
        <f>'sales costs small'!K33+'sales costs med'!K33+'sales costs large'!K33+'sales costs supreme'!K33</f>
        <v>468000</v>
      </c>
      <c r="L33" s="14">
        <f>'sales costs small'!L33+'sales costs med'!L33+'sales costs large'!L33+'sales costs supreme'!L33</f>
        <v>492600</v>
      </c>
      <c r="M33" s="14">
        <f>'sales costs small'!M33+'sales costs med'!M33+'sales costs large'!M33+'sales costs supreme'!M33</f>
        <v>577200</v>
      </c>
      <c r="N33" s="14">
        <f>'sales costs small'!N33+'sales costs med'!N33+'sales costs large'!N33+'sales costs supreme'!N33</f>
        <v>601800</v>
      </c>
      <c r="O33" s="14">
        <f>'sales costs small'!O33+'sales costs med'!O33+'sales costs large'!O33+'sales costs supreme'!O33</f>
        <v>647400</v>
      </c>
      <c r="P33" s="14">
        <f>'sales costs small'!P33+'sales costs med'!P33+'sales costs large'!P33+'sales costs supreme'!P33</f>
        <v>711000</v>
      </c>
    </row>
    <row r="34">
      <c r="A34" s="10" t="s">
        <v>27</v>
      </c>
      <c r="B34" s="14">
        <f>'sales costs small'!B34+'sales costs med'!B34+'sales costs large'!B34+'sales costs supreme'!B34</f>
        <v>44100</v>
      </c>
      <c r="C34" s="14">
        <f>'sales costs small'!C34+'sales costs med'!C34+'sales costs large'!C34+'sales costs supreme'!C34</f>
        <v>119700</v>
      </c>
      <c r="D34" s="14">
        <f>'sales costs small'!D34+'sales costs med'!D34+'sales costs large'!D34+'sales costs supreme'!D34</f>
        <v>218400</v>
      </c>
      <c r="E34" s="14">
        <f>'sales costs small'!E34+'sales costs med'!E34+'sales costs large'!E34+'sales costs supreme'!E34</f>
        <v>294000</v>
      </c>
      <c r="F34" s="14">
        <f>'sales costs small'!F34+'sales costs med'!F34+'sales costs large'!F34+'sales costs supreme'!F34</f>
        <v>338100</v>
      </c>
      <c r="G34" s="14">
        <f>'sales costs small'!G34+'sales costs med'!G34+'sales costs large'!G34+'sales costs supreme'!G34</f>
        <v>468300</v>
      </c>
      <c r="H34" s="14">
        <f>'sales costs small'!H34+'sales costs med'!H34+'sales costs large'!H34+'sales costs supreme'!H34</f>
        <v>512400</v>
      </c>
      <c r="I34" s="14">
        <f>'sales costs small'!I34+'sales costs med'!I34+'sales costs large'!I34+'sales costs supreme'!I34</f>
        <v>588000</v>
      </c>
      <c r="J34" s="14">
        <f>'sales costs small'!J34+'sales costs med'!J34+'sales costs large'!J34+'sales costs supreme'!J34</f>
        <v>686700</v>
      </c>
      <c r="K34" s="14">
        <f>'sales costs small'!K34+'sales costs med'!K34+'sales costs large'!K34+'sales costs supreme'!K34</f>
        <v>762300</v>
      </c>
      <c r="L34" s="14">
        <f>'sales costs small'!L34+'sales costs med'!L34+'sales costs large'!L34+'sales costs supreme'!L34</f>
        <v>806400</v>
      </c>
      <c r="M34" s="14">
        <f>'sales costs small'!M34+'sales costs med'!M34+'sales costs large'!M34+'sales costs supreme'!M34</f>
        <v>936600</v>
      </c>
      <c r="N34" s="14">
        <f>'sales costs small'!N34+'sales costs med'!N34+'sales costs large'!N34+'sales costs supreme'!N34</f>
        <v>980700</v>
      </c>
      <c r="O34" s="14">
        <f>'sales costs small'!O34+'sales costs med'!O34+'sales costs large'!O34+'sales costs supreme'!O34</f>
        <v>1056300</v>
      </c>
      <c r="P34" s="14">
        <f>'sales costs small'!P34+'sales costs med'!P34+'sales costs large'!P34+'sales costs supreme'!P34</f>
        <v>1155000</v>
      </c>
    </row>
    <row r="35">
      <c r="A35" s="10" t="s">
        <v>28</v>
      </c>
      <c r="B35" s="14">
        <f>'sales costs small'!B35+'sales costs med'!B35+'sales costs large'!B35+'sales costs supreme'!B35</f>
        <v>28800</v>
      </c>
      <c r="C35" s="14">
        <f>'sales costs small'!C35+'sales costs med'!C35+'sales costs large'!C35+'sales costs supreme'!C35</f>
        <v>75600</v>
      </c>
      <c r="D35" s="14">
        <f>'sales costs small'!D35+'sales costs med'!D35+'sales costs large'!D35+'sales costs supreme'!D35</f>
        <v>139500</v>
      </c>
      <c r="E35" s="14">
        <f>'sales costs small'!E35+'sales costs med'!E35+'sales costs large'!E35+'sales costs supreme'!E35</f>
        <v>186300</v>
      </c>
      <c r="F35" s="14">
        <f>'sales costs small'!F35+'sales costs med'!F35+'sales costs large'!F35+'sales costs supreme'!F35</f>
        <v>215100</v>
      </c>
      <c r="G35" s="14">
        <f>'sales costs small'!G35+'sales costs med'!G35+'sales costs large'!G35+'sales costs supreme'!G35</f>
        <v>297000</v>
      </c>
      <c r="H35" s="14">
        <f>'sales costs small'!H35+'sales costs med'!H35+'sales costs large'!H35+'sales costs supreme'!H35</f>
        <v>325800</v>
      </c>
      <c r="I35" s="14">
        <f>'sales costs small'!I35+'sales costs med'!I35+'sales costs large'!I35+'sales costs supreme'!I35</f>
        <v>372600</v>
      </c>
      <c r="J35" s="14">
        <f>'sales costs small'!J35+'sales costs med'!J35+'sales costs large'!J35+'sales costs supreme'!J35</f>
        <v>436500</v>
      </c>
      <c r="K35" s="14">
        <f>'sales costs small'!K35+'sales costs med'!K35+'sales costs large'!K35+'sales costs supreme'!K35</f>
        <v>483300</v>
      </c>
      <c r="L35" s="14">
        <f>'sales costs small'!L35+'sales costs med'!L35+'sales costs large'!L35+'sales costs supreme'!L35</f>
        <v>512100</v>
      </c>
      <c r="M35" s="14">
        <f>'sales costs small'!M35+'sales costs med'!M35+'sales costs large'!M35+'sales costs supreme'!M35</f>
        <v>594000</v>
      </c>
      <c r="N35" s="14">
        <f>'sales costs small'!N35+'sales costs med'!N35+'sales costs large'!N35+'sales costs supreme'!N35</f>
        <v>622800</v>
      </c>
      <c r="O35" s="14">
        <f>'sales costs small'!O35+'sales costs med'!O35+'sales costs large'!O35+'sales costs supreme'!O35</f>
        <v>669600</v>
      </c>
      <c r="P35" s="14">
        <f>'sales costs small'!P35+'sales costs med'!P35+'sales costs large'!P35+'sales costs supreme'!P35</f>
        <v>733500</v>
      </c>
    </row>
    <row r="36">
      <c r="A36" s="10" t="s">
        <v>29</v>
      </c>
      <c r="B36" s="14">
        <f>'sales costs small'!B36+'sales costs med'!B36+'sales costs large'!B36+'sales costs supreme'!B36</f>
        <v>0</v>
      </c>
      <c r="C36" s="14">
        <f>'sales costs small'!C36+'sales costs med'!C36+'sales costs large'!C36+'sales costs supreme'!C36</f>
        <v>0</v>
      </c>
      <c r="D36" s="14">
        <f>'sales costs small'!D36+'sales costs med'!D36+'sales costs large'!D36+'sales costs supreme'!D36</f>
        <v>0</v>
      </c>
      <c r="E36" s="14">
        <f>'sales costs small'!E36+'sales costs med'!E36+'sales costs large'!E36+'sales costs supreme'!E36</f>
        <v>0</v>
      </c>
      <c r="F36" s="14">
        <f>'sales costs small'!F36+'sales costs med'!F36+'sales costs large'!F36+'sales costs supreme'!F36</f>
        <v>0</v>
      </c>
      <c r="G36" s="14">
        <f>'sales costs small'!G36+'sales costs med'!G36+'sales costs large'!G36+'sales costs supreme'!G36</f>
        <v>0</v>
      </c>
      <c r="H36" s="14">
        <f>'sales costs small'!H36+'sales costs med'!H36+'sales costs large'!H36+'sales costs supreme'!H36</f>
        <v>0</v>
      </c>
      <c r="I36" s="14">
        <f>'sales costs small'!I36+'sales costs med'!I36+'sales costs large'!I36+'sales costs supreme'!I36</f>
        <v>0</v>
      </c>
      <c r="J36" s="14">
        <f>'sales costs small'!J36+'sales costs med'!J36+'sales costs large'!J36+'sales costs supreme'!J36</f>
        <v>0</v>
      </c>
      <c r="K36" s="14">
        <f>'sales costs small'!K36+'sales costs med'!K36+'sales costs large'!K36+'sales costs supreme'!K36</f>
        <v>0</v>
      </c>
      <c r="L36" s="14">
        <f>'sales costs small'!L36+'sales costs med'!L36+'sales costs large'!L36+'sales costs supreme'!L36</f>
        <v>0</v>
      </c>
      <c r="M36" s="14">
        <f>'sales costs small'!M36+'sales costs med'!M36+'sales costs large'!M36+'sales costs supreme'!M36</f>
        <v>0</v>
      </c>
      <c r="N36" s="14">
        <f>'sales costs small'!N36+'sales costs med'!N36+'sales costs large'!N36+'sales costs supreme'!N36</f>
        <v>0</v>
      </c>
      <c r="O36" s="14">
        <f>'sales costs small'!O36+'sales costs med'!O36+'sales costs large'!O36+'sales costs supreme'!O36</f>
        <v>0</v>
      </c>
      <c r="P36" s="14">
        <f>'sales costs small'!P36+'sales costs med'!P36+'sales costs large'!P36+'sales costs supreme'!P36</f>
        <v>0</v>
      </c>
    </row>
    <row r="37">
      <c r="A37" s="10" t="s">
        <v>74</v>
      </c>
      <c r="B37" s="14">
        <f t="shared" ref="B37:P37" si="3">SUM(B32:B36)</f>
        <v>177100</v>
      </c>
      <c r="C37" s="14">
        <f t="shared" si="3"/>
        <v>472700</v>
      </c>
      <c r="D37" s="14">
        <f t="shared" si="3"/>
        <v>856500</v>
      </c>
      <c r="E37" s="14">
        <f t="shared" si="3"/>
        <v>1152100</v>
      </c>
      <c r="F37" s="14">
        <f t="shared" si="3"/>
        <v>1329200</v>
      </c>
      <c r="G37" s="14">
        <f t="shared" si="3"/>
        <v>1831500</v>
      </c>
      <c r="H37" s="14">
        <f t="shared" si="3"/>
        <v>2008600</v>
      </c>
      <c r="I37" s="14">
        <f t="shared" si="3"/>
        <v>2304200</v>
      </c>
      <c r="J37" s="14">
        <f t="shared" si="3"/>
        <v>2688000</v>
      </c>
      <c r="K37" s="14">
        <f t="shared" si="3"/>
        <v>2983600</v>
      </c>
      <c r="L37" s="14">
        <f t="shared" si="3"/>
        <v>3160700</v>
      </c>
      <c r="M37" s="14">
        <f t="shared" si="3"/>
        <v>3663000</v>
      </c>
      <c r="N37" s="14">
        <f t="shared" si="3"/>
        <v>3840100</v>
      </c>
      <c r="O37" s="14">
        <f t="shared" si="3"/>
        <v>4135700</v>
      </c>
      <c r="P37" s="14">
        <f t="shared" si="3"/>
        <v>4519500</v>
      </c>
    </row>
    <row r="39">
      <c r="A39" s="10" t="s">
        <v>75</v>
      </c>
    </row>
    <row r="40">
      <c r="A40" s="10" t="s">
        <v>37</v>
      </c>
      <c r="B40" s="14">
        <f>'sales costs small'!B40+'sales costs med'!B40+'sales costs large'!B40+'sales costs supreme'!B40</f>
        <v>40000</v>
      </c>
      <c r="C40" s="14">
        <f>'sales costs small'!C40+'sales costs med'!C40+'sales costs large'!C40+'sales costs supreme'!C40</f>
        <v>110000</v>
      </c>
      <c r="D40" s="14">
        <f>'sales costs small'!D40+'sales costs med'!D40+'sales costs large'!D40+'sales costs supreme'!D40</f>
        <v>200000</v>
      </c>
      <c r="E40" s="14">
        <f>'sales costs small'!E40+'sales costs med'!E40+'sales costs large'!E40+'sales costs supreme'!E40</f>
        <v>270000</v>
      </c>
      <c r="F40" s="14">
        <f>'sales costs small'!F40+'sales costs med'!F40+'sales costs large'!F40+'sales costs supreme'!F40</f>
        <v>310000</v>
      </c>
      <c r="G40" s="14">
        <f>'sales costs small'!G40+'sales costs med'!G40+'sales costs large'!G40+'sales costs supreme'!G40</f>
        <v>430000</v>
      </c>
      <c r="H40" s="14">
        <f>'sales costs small'!H40+'sales costs med'!H40+'sales costs large'!H40+'sales costs supreme'!H40</f>
        <v>470000</v>
      </c>
      <c r="I40" s="14">
        <f>'sales costs small'!I40+'sales costs med'!I40+'sales costs large'!I40+'sales costs supreme'!I40</f>
        <v>540000</v>
      </c>
      <c r="J40" s="14">
        <f>'sales costs small'!J40+'sales costs med'!J40+'sales costs large'!J40+'sales costs supreme'!J40</f>
        <v>630000</v>
      </c>
      <c r="K40" s="14">
        <f>'sales costs small'!K40+'sales costs med'!K40+'sales costs large'!K40+'sales costs supreme'!K40</f>
        <v>700000</v>
      </c>
      <c r="L40" s="14">
        <f>'sales costs small'!L40+'sales costs med'!L40+'sales costs large'!L40+'sales costs supreme'!L40</f>
        <v>740000</v>
      </c>
      <c r="M40" s="14">
        <f>'sales costs small'!M40+'sales costs med'!M40+'sales costs large'!M40+'sales costs supreme'!M40</f>
        <v>860000</v>
      </c>
      <c r="N40" s="14">
        <f>'sales costs small'!N40+'sales costs med'!N40+'sales costs large'!N40+'sales costs supreme'!N40</f>
        <v>900000</v>
      </c>
      <c r="O40" s="14">
        <f>'sales costs small'!O40+'sales costs med'!O40+'sales costs large'!O40+'sales costs supreme'!O40</f>
        <v>970000</v>
      </c>
      <c r="P40" s="14">
        <f>'sales costs small'!P40+'sales costs med'!P40+'sales costs large'!P40+'sales costs supreme'!P40</f>
        <v>1060000</v>
      </c>
    </row>
    <row r="41">
      <c r="A41" s="10" t="s">
        <v>38</v>
      </c>
      <c r="B41" s="14">
        <f>'sales costs small'!B41+'sales costs med'!B41+'sales costs large'!B41+'sales costs supreme'!B41</f>
        <v>72000</v>
      </c>
      <c r="C41" s="14">
        <f>'sales costs small'!C41+'sales costs med'!C41+'sales costs large'!C41+'sales costs supreme'!C41</f>
        <v>198000</v>
      </c>
      <c r="D41" s="14">
        <f>'sales costs small'!D41+'sales costs med'!D41+'sales costs large'!D41+'sales costs supreme'!D41</f>
        <v>342000</v>
      </c>
      <c r="E41" s="14">
        <f>'sales costs small'!E41+'sales costs med'!E41+'sales costs large'!E41+'sales costs supreme'!E41</f>
        <v>468000</v>
      </c>
      <c r="F41" s="14">
        <f>'sales costs small'!F41+'sales costs med'!F41+'sales costs large'!F41+'sales costs supreme'!F41</f>
        <v>540000</v>
      </c>
      <c r="G41" s="14">
        <f>'sales costs small'!G41+'sales costs med'!G41+'sales costs large'!G41+'sales costs supreme'!G41</f>
        <v>738000</v>
      </c>
      <c r="H41" s="14">
        <f>'sales costs small'!H41+'sales costs med'!H41+'sales costs large'!H41+'sales costs supreme'!H41</f>
        <v>810000</v>
      </c>
      <c r="I41" s="14">
        <f>'sales costs small'!I41+'sales costs med'!I41+'sales costs large'!I41+'sales costs supreme'!I41</f>
        <v>936000</v>
      </c>
      <c r="J41" s="14">
        <f>'sales costs small'!J41+'sales costs med'!J41+'sales costs large'!J41+'sales costs supreme'!J41</f>
        <v>1080000</v>
      </c>
      <c r="K41" s="14">
        <f>'sales costs small'!K41+'sales costs med'!K41+'sales costs large'!K41+'sales costs supreme'!K41</f>
        <v>1206000</v>
      </c>
      <c r="L41" s="14">
        <f>'sales costs small'!L41+'sales costs med'!L41+'sales costs large'!L41+'sales costs supreme'!L41</f>
        <v>1278000</v>
      </c>
      <c r="M41" s="14">
        <f>'sales costs small'!M41+'sales costs med'!M41+'sales costs large'!M41+'sales costs supreme'!M41</f>
        <v>1476000</v>
      </c>
      <c r="N41" s="14">
        <f>'sales costs small'!N41+'sales costs med'!N41+'sales costs large'!N41+'sales costs supreme'!N41</f>
        <v>1548000</v>
      </c>
      <c r="O41" s="14">
        <f>'sales costs small'!O41+'sales costs med'!O41+'sales costs large'!O41+'sales costs supreme'!O41</f>
        <v>1674000</v>
      </c>
      <c r="P41" s="14">
        <f>'sales costs small'!P41+'sales costs med'!P41+'sales costs large'!P41+'sales costs supreme'!P41</f>
        <v>1818000</v>
      </c>
    </row>
    <row r="42">
      <c r="A42" s="10" t="s">
        <v>39</v>
      </c>
      <c r="B42" s="14">
        <f>'sales costs small'!B42+'sales costs med'!B42+'sales costs large'!B42+'sales costs supreme'!B42</f>
        <v>75000</v>
      </c>
      <c r="C42" s="14">
        <f>'sales costs small'!C42+'sales costs med'!C42+'sales costs large'!C42+'sales costs supreme'!C42</f>
        <v>200000</v>
      </c>
      <c r="D42" s="14">
        <f>'sales costs small'!D42+'sales costs med'!D42+'sales costs large'!D42+'sales costs supreme'!D42</f>
        <v>350000</v>
      </c>
      <c r="E42" s="14">
        <f>'sales costs small'!E42+'sales costs med'!E42+'sales costs large'!E42+'sales costs supreme'!E42</f>
        <v>475000</v>
      </c>
      <c r="F42" s="14">
        <f>'sales costs small'!F42+'sales costs med'!F42+'sales costs large'!F42+'sales costs supreme'!F42</f>
        <v>550000</v>
      </c>
      <c r="G42" s="14">
        <f>'sales costs small'!G42+'sales costs med'!G42+'sales costs large'!G42+'sales costs supreme'!G42</f>
        <v>750000</v>
      </c>
      <c r="H42" s="14">
        <f>'sales costs small'!H42+'sales costs med'!H42+'sales costs large'!H42+'sales costs supreme'!H42</f>
        <v>825000</v>
      </c>
      <c r="I42" s="14">
        <f>'sales costs small'!I42+'sales costs med'!I42+'sales costs large'!I42+'sales costs supreme'!I42</f>
        <v>950000</v>
      </c>
      <c r="J42" s="14">
        <f>'sales costs small'!J42+'sales costs med'!J42+'sales costs large'!J42+'sales costs supreme'!J42</f>
        <v>1100000</v>
      </c>
      <c r="K42" s="14">
        <f>'sales costs small'!K42+'sales costs med'!K42+'sales costs large'!K42+'sales costs supreme'!K42</f>
        <v>1225000</v>
      </c>
      <c r="L42" s="14">
        <f>'sales costs small'!L42+'sales costs med'!L42+'sales costs large'!L42+'sales costs supreme'!L42</f>
        <v>1300000</v>
      </c>
      <c r="M42" s="14">
        <f>'sales costs small'!M42+'sales costs med'!M42+'sales costs large'!M42+'sales costs supreme'!M42</f>
        <v>1500000</v>
      </c>
      <c r="N42" s="14">
        <f>'sales costs small'!N42+'sales costs med'!N42+'sales costs large'!N42+'sales costs supreme'!N42</f>
        <v>1575000</v>
      </c>
      <c r="O42" s="14">
        <f>'sales costs small'!O42+'sales costs med'!O42+'sales costs large'!O42+'sales costs supreme'!O42</f>
        <v>1700000</v>
      </c>
      <c r="P42" s="14">
        <f>'sales costs small'!P42+'sales costs med'!P42+'sales costs large'!P42+'sales costs supreme'!P42</f>
        <v>1850000</v>
      </c>
    </row>
    <row r="43">
      <c r="A43" s="10" t="s">
        <v>76</v>
      </c>
      <c r="B43" s="14">
        <f>'sales costs small'!B43+'sales costs med'!B43+'sales costs large'!B43+'sales costs supreme'!B43</f>
        <v>24000</v>
      </c>
      <c r="C43" s="14">
        <f>'sales costs small'!C43+'sales costs med'!C43+'sales costs large'!C43+'sales costs supreme'!C43</f>
        <v>72000</v>
      </c>
      <c r="D43" s="14">
        <f>'sales costs small'!D43+'sales costs med'!D43+'sales costs large'!D43+'sales costs supreme'!D43</f>
        <v>126000</v>
      </c>
      <c r="E43" s="14">
        <f>'sales costs small'!E43+'sales costs med'!E43+'sales costs large'!E43+'sales costs supreme'!E43</f>
        <v>174000</v>
      </c>
      <c r="F43" s="14">
        <f>'sales costs small'!F43+'sales costs med'!F43+'sales costs large'!F43+'sales costs supreme'!F43</f>
        <v>198000</v>
      </c>
      <c r="G43" s="14">
        <f>'sales costs small'!G43+'sales costs med'!G43+'sales costs large'!G43+'sales costs supreme'!G43</f>
        <v>276000</v>
      </c>
      <c r="H43" s="14">
        <f>'sales costs small'!H43+'sales costs med'!H43+'sales costs large'!H43+'sales costs supreme'!H43</f>
        <v>300000</v>
      </c>
      <c r="I43" s="14">
        <f>'sales costs small'!I43+'sales costs med'!I43+'sales costs large'!I43+'sales costs supreme'!I43</f>
        <v>348000</v>
      </c>
      <c r="J43" s="14">
        <f>'sales costs small'!J43+'sales costs med'!J43+'sales costs large'!J43+'sales costs supreme'!J43</f>
        <v>402000</v>
      </c>
      <c r="K43" s="14">
        <f>'sales costs small'!K43+'sales costs med'!K43+'sales costs large'!K43+'sales costs supreme'!K43</f>
        <v>450000</v>
      </c>
      <c r="L43" s="14">
        <f>'sales costs small'!L43+'sales costs med'!L43+'sales costs large'!L43+'sales costs supreme'!L43</f>
        <v>474000</v>
      </c>
      <c r="M43" s="14">
        <f>'sales costs small'!M43+'sales costs med'!M43+'sales costs large'!M43+'sales costs supreme'!M43</f>
        <v>552000</v>
      </c>
      <c r="N43" s="14">
        <f>'sales costs small'!N43+'sales costs med'!N43+'sales costs large'!N43+'sales costs supreme'!N43</f>
        <v>576000</v>
      </c>
      <c r="O43" s="14">
        <f>'sales costs small'!O43+'sales costs med'!O43+'sales costs large'!O43+'sales costs supreme'!O43</f>
        <v>624000</v>
      </c>
      <c r="P43" s="14">
        <f>'sales costs small'!P43+'sales costs med'!P43+'sales costs large'!P43+'sales costs supreme'!P43</f>
        <v>678000</v>
      </c>
    </row>
    <row r="46">
      <c r="A46" s="10" t="s">
        <v>77</v>
      </c>
      <c r="B46" s="14">
        <f t="shared" ref="B46:P46" si="4">SUM(B40:B43)</f>
        <v>211000</v>
      </c>
      <c r="C46" s="14">
        <f t="shared" si="4"/>
        <v>580000</v>
      </c>
      <c r="D46" s="14">
        <f t="shared" si="4"/>
        <v>1018000</v>
      </c>
      <c r="E46" s="14">
        <f t="shared" si="4"/>
        <v>1387000</v>
      </c>
      <c r="F46" s="14">
        <f t="shared" si="4"/>
        <v>1598000</v>
      </c>
      <c r="G46" s="14">
        <f t="shared" si="4"/>
        <v>2194000</v>
      </c>
      <c r="H46" s="14">
        <f t="shared" si="4"/>
        <v>2405000</v>
      </c>
      <c r="I46" s="14">
        <f t="shared" si="4"/>
        <v>2774000</v>
      </c>
      <c r="J46" s="14">
        <f t="shared" si="4"/>
        <v>3212000</v>
      </c>
      <c r="K46" s="14">
        <f t="shared" si="4"/>
        <v>3581000</v>
      </c>
      <c r="L46" s="14">
        <f t="shared" si="4"/>
        <v>3792000</v>
      </c>
      <c r="M46" s="14">
        <f t="shared" si="4"/>
        <v>4388000</v>
      </c>
      <c r="N46" s="14">
        <f t="shared" si="4"/>
        <v>4599000</v>
      </c>
      <c r="O46" s="14">
        <f t="shared" si="4"/>
        <v>4968000</v>
      </c>
      <c r="P46" s="14">
        <f t="shared" si="4"/>
        <v>5406000</v>
      </c>
    </row>
    <row r="48">
      <c r="A48" s="10" t="s">
        <v>78</v>
      </c>
      <c r="B48" s="14">
        <f>'sales costs small'!B48+'sales costs med'!B48+'sales costs large'!B48</f>
        <v>715000</v>
      </c>
      <c r="C48" s="14">
        <f>'sales costs small'!C48+'sales costs med'!C48+'sales costs large'!C48</f>
        <v>1755000</v>
      </c>
      <c r="D48" s="14">
        <f>'sales costs small'!D48+'sales costs med'!D48+'sales costs large'!D48</f>
        <v>2470000</v>
      </c>
      <c r="E48" s="14">
        <f>'sales costs small'!E48+'sales costs med'!E48+'sales costs large'!E48</f>
        <v>3510000</v>
      </c>
      <c r="F48" s="14">
        <f>'sales costs small'!F48+'sales costs med'!F48+'sales costs large'!F48</f>
        <v>4225000</v>
      </c>
      <c r="G48" s="14">
        <f>'sales costs small'!G48+'sales costs med'!G48+'sales costs large'!G48</f>
        <v>5265000</v>
      </c>
      <c r="H48" s="14">
        <f>'sales costs small'!H48+'sales costs med'!H48+'sales costs large'!H48</f>
        <v>5980000</v>
      </c>
      <c r="I48" s="14">
        <f>'sales costs small'!I48+'sales costs med'!I48+'sales costs large'!I48</f>
        <v>7020000</v>
      </c>
      <c r="J48" s="14">
        <f>'sales costs small'!J48+'sales costs med'!J48+'sales costs large'!J48</f>
        <v>7735000</v>
      </c>
      <c r="K48" s="14">
        <f>'sales costs small'!K48+'sales costs med'!K48+'sales costs large'!K48</f>
        <v>8775000</v>
      </c>
      <c r="L48" s="14">
        <f>'sales costs small'!L48+'sales costs med'!L48+'sales costs large'!L48</f>
        <v>9490000</v>
      </c>
      <c r="M48" s="14">
        <f>'sales costs small'!M48+'sales costs med'!M48+'sales costs large'!M48</f>
        <v>10530000</v>
      </c>
      <c r="N48" s="14">
        <f>'sales costs small'!N48+'sales costs med'!N48+'sales costs large'!N48</f>
        <v>11245000</v>
      </c>
      <c r="O48" s="14">
        <f>'sales costs small'!O48+'sales costs med'!O48+'sales costs large'!O48</f>
        <v>12285000</v>
      </c>
      <c r="P48" s="14">
        <f>'sales costs small'!P48+'sales costs med'!P48+'sales costs large'!P48</f>
        <v>13000000</v>
      </c>
    </row>
    <row r="50">
      <c r="A50" s="10" t="s">
        <v>43</v>
      </c>
    </row>
    <row r="51">
      <c r="A51" s="10" t="s">
        <v>44</v>
      </c>
      <c r="B51" s="14">
        <f>'sales costs small'!B51+'sales costs med'!B51+'sales costs large'!B51</f>
        <v>105000</v>
      </c>
      <c r="C51" s="14">
        <f>'sales costs small'!C51+'sales costs med'!C51+'sales costs large'!C51</f>
        <v>285000</v>
      </c>
      <c r="D51" s="14">
        <f>'sales costs small'!D51+'sales costs med'!D51+'sales costs large'!D51</f>
        <v>390000</v>
      </c>
      <c r="E51" s="14">
        <f>'sales costs small'!E51+'sales costs med'!E51+'sales costs large'!E51</f>
        <v>570000</v>
      </c>
      <c r="F51" s="14">
        <f>'sales costs small'!F51+'sales costs med'!F51+'sales costs large'!F51</f>
        <v>675000</v>
      </c>
      <c r="G51" s="14">
        <f>'sales costs small'!G51+'sales costs med'!G51+'sales costs large'!G51</f>
        <v>855000</v>
      </c>
      <c r="H51" s="14">
        <f>'sales costs small'!H51+'sales costs med'!H51+'sales costs large'!H51</f>
        <v>960000</v>
      </c>
      <c r="I51" s="14">
        <f>'sales costs small'!I51+'sales costs med'!I51+'sales costs large'!I51</f>
        <v>1140000</v>
      </c>
      <c r="J51" s="14">
        <f>'sales costs small'!J51+'sales costs med'!J51+'sales costs large'!J51</f>
        <v>1245000</v>
      </c>
      <c r="K51" s="14">
        <f>'sales costs small'!K51+'sales costs med'!K51+'sales costs large'!K51</f>
        <v>1425000</v>
      </c>
      <c r="L51" s="14">
        <f>'sales costs small'!L51+'sales costs med'!L51+'sales costs large'!L51</f>
        <v>1530000</v>
      </c>
      <c r="M51" s="14">
        <f>'sales costs small'!M51+'sales costs med'!M51+'sales costs large'!M51</f>
        <v>1710000</v>
      </c>
      <c r="N51" s="14">
        <f>'sales costs small'!N51+'sales costs med'!N51+'sales costs large'!N51</f>
        <v>1815000</v>
      </c>
      <c r="O51" s="14">
        <f>'sales costs small'!O51+'sales costs med'!O51+'sales costs large'!O51</f>
        <v>1995000</v>
      </c>
      <c r="P51" s="14">
        <f>'sales costs small'!P51+'sales costs med'!P51+'sales costs large'!P51</f>
        <v>2100000</v>
      </c>
    </row>
    <row r="52">
      <c r="A52" s="10" t="s">
        <v>45</v>
      </c>
      <c r="B52" s="14">
        <f>'sales costs small'!B52+'sales costs med'!B52+'sales costs large'!B52</f>
        <v>44000</v>
      </c>
      <c r="C52" s="14">
        <f>'sales costs small'!C52+'sales costs med'!C52+'sales costs large'!C52</f>
        <v>123000</v>
      </c>
      <c r="D52" s="14">
        <f>'sales costs small'!D52+'sales costs med'!D52+'sales costs large'!D52</f>
        <v>167000</v>
      </c>
      <c r="E52" s="14">
        <f>'sales costs small'!E52+'sales costs med'!E52+'sales costs large'!E52</f>
        <v>246000</v>
      </c>
      <c r="F52" s="14">
        <f>'sales costs small'!F52+'sales costs med'!F52+'sales costs large'!F52</f>
        <v>290000</v>
      </c>
      <c r="G52" s="14">
        <f>'sales costs small'!G52+'sales costs med'!G52+'sales costs large'!G52</f>
        <v>369000</v>
      </c>
      <c r="H52" s="14">
        <f>'sales costs small'!H52+'sales costs med'!H52+'sales costs large'!H52</f>
        <v>413000</v>
      </c>
      <c r="I52" s="14">
        <f>'sales costs small'!I52+'sales costs med'!I52+'sales costs large'!I52</f>
        <v>492000</v>
      </c>
      <c r="J52" s="14">
        <f>'sales costs small'!J52+'sales costs med'!J52+'sales costs large'!J52</f>
        <v>536000</v>
      </c>
      <c r="K52" s="14">
        <f>'sales costs small'!K52+'sales costs med'!K52+'sales costs large'!K52</f>
        <v>615000</v>
      </c>
      <c r="L52" s="14">
        <f>'sales costs small'!L52+'sales costs med'!L52+'sales costs large'!L52</f>
        <v>659000</v>
      </c>
      <c r="M52" s="14">
        <f>'sales costs small'!M52+'sales costs med'!M52+'sales costs large'!M52</f>
        <v>738000</v>
      </c>
      <c r="N52" s="14">
        <f>'sales costs small'!N52+'sales costs med'!N52+'sales costs large'!N52</f>
        <v>782000</v>
      </c>
      <c r="O52" s="14">
        <f>'sales costs small'!O52+'sales costs med'!O52+'sales costs large'!O52</f>
        <v>861000</v>
      </c>
      <c r="P52" s="14">
        <f>'sales costs small'!P52+'sales costs med'!P52+'sales costs large'!P52</f>
        <v>905000</v>
      </c>
    </row>
    <row r="54">
      <c r="A54" s="15" t="s">
        <v>79</v>
      </c>
      <c r="B54" s="14">
        <f t="shared" ref="B54:P54" si="5">B29+B37+B46+B48+B51+B52</f>
        <v>1637610</v>
      </c>
      <c r="C54" s="14">
        <f t="shared" si="5"/>
        <v>4231570</v>
      </c>
      <c r="D54" s="14">
        <f t="shared" si="5"/>
        <v>6730450</v>
      </c>
      <c r="E54" s="14">
        <f t="shared" si="5"/>
        <v>9324410</v>
      </c>
      <c r="F54" s="14">
        <f t="shared" si="5"/>
        <v>10962020</v>
      </c>
      <c r="G54" s="14">
        <f t="shared" si="5"/>
        <v>14417250</v>
      </c>
      <c r="H54" s="14">
        <f t="shared" si="5"/>
        <v>16054860</v>
      </c>
      <c r="I54" s="14">
        <f t="shared" si="5"/>
        <v>18648820</v>
      </c>
      <c r="J54" s="14">
        <f t="shared" si="5"/>
        <v>21147700</v>
      </c>
      <c r="K54" s="14">
        <f t="shared" si="5"/>
        <v>23741660</v>
      </c>
      <c r="L54" s="14">
        <f t="shared" si="5"/>
        <v>25379270</v>
      </c>
      <c r="M54" s="14">
        <f t="shared" si="5"/>
        <v>28834500</v>
      </c>
      <c r="N54" s="14">
        <f t="shared" si="5"/>
        <v>30472110</v>
      </c>
      <c r="O54" s="14">
        <f t="shared" si="5"/>
        <v>33066070</v>
      </c>
      <c r="P54" s="14">
        <f t="shared" si="5"/>
        <v>35564950</v>
      </c>
    </row>
    <row r="56">
      <c r="A56" s="10" t="s">
        <v>80</v>
      </c>
      <c r="B56" s="14">
        <f t="shared" ref="B56:P56" si="6">B20-B54</f>
        <v>68890</v>
      </c>
      <c r="C56" s="14">
        <f t="shared" si="6"/>
        <v>283930</v>
      </c>
      <c r="D56" s="14">
        <f t="shared" si="6"/>
        <v>1409050</v>
      </c>
      <c r="E56" s="14">
        <f t="shared" si="6"/>
        <v>1624090</v>
      </c>
      <c r="F56" s="14">
        <f t="shared" si="6"/>
        <v>1692980</v>
      </c>
      <c r="G56" s="14">
        <f t="shared" si="6"/>
        <v>2964250</v>
      </c>
      <c r="H56" s="14">
        <f t="shared" si="6"/>
        <v>3033140</v>
      </c>
      <c r="I56" s="14">
        <f t="shared" si="6"/>
        <v>3248180</v>
      </c>
      <c r="J56" s="14">
        <f t="shared" si="6"/>
        <v>4373300</v>
      </c>
      <c r="K56" s="14">
        <f t="shared" si="6"/>
        <v>4588340</v>
      </c>
      <c r="L56" s="14">
        <f t="shared" si="6"/>
        <v>4657230</v>
      </c>
      <c r="M56" s="14">
        <f t="shared" si="6"/>
        <v>5928500</v>
      </c>
      <c r="N56" s="14">
        <f t="shared" si="6"/>
        <v>5997390</v>
      </c>
      <c r="O56" s="14">
        <f t="shared" si="6"/>
        <v>6212430</v>
      </c>
      <c r="P56" s="14">
        <f t="shared" si="6"/>
        <v>7337550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5"/>
  </cols>
  <sheetData>
    <row r="1">
      <c r="A1" s="12"/>
      <c r="B1" s="13" t="s">
        <v>51</v>
      </c>
      <c r="C1" s="13" t="s">
        <v>52</v>
      </c>
      <c r="D1" s="13" t="s">
        <v>53</v>
      </c>
      <c r="E1" s="13" t="s">
        <v>54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</row>
    <row r="2">
      <c r="A2" s="10" t="s">
        <v>81</v>
      </c>
    </row>
    <row r="3">
      <c r="A3" s="10" t="s">
        <v>25</v>
      </c>
      <c r="B3" s="14">
        <f>'sales cost cons'!B23</f>
        <v>159200</v>
      </c>
      <c r="C3" s="14">
        <f>'sales cost cons'!C23</f>
        <v>414400</v>
      </c>
      <c r="D3" s="14">
        <f>'sales cost cons'!D23</f>
        <v>729600</v>
      </c>
      <c r="E3" s="14">
        <f>'sales cost cons'!E23</f>
        <v>984800</v>
      </c>
      <c r="F3" s="14">
        <f>'sales cost cons'!F23</f>
        <v>1144000</v>
      </c>
      <c r="G3" s="14">
        <f>'sales cost cons'!G23</f>
        <v>1555200</v>
      </c>
      <c r="H3" s="14">
        <f>'sales cost cons'!H23</f>
        <v>1714400</v>
      </c>
      <c r="I3" s="14">
        <f>'sales cost cons'!I23</f>
        <v>1969600</v>
      </c>
      <c r="J3" s="14">
        <f>'sales cost cons'!J23</f>
        <v>2284800</v>
      </c>
      <c r="K3" s="14">
        <f>'sales cost cons'!K23</f>
        <v>2540000</v>
      </c>
      <c r="L3" s="14">
        <f>'sales cost cons'!L23</f>
        <v>2699200</v>
      </c>
      <c r="M3" s="14">
        <f>'sales cost cons'!M23</f>
        <v>3110400</v>
      </c>
      <c r="N3" s="14">
        <f>'sales cost cons'!N23</f>
        <v>3269600</v>
      </c>
      <c r="O3" s="14">
        <f>'sales cost cons'!O23</f>
        <v>3524800</v>
      </c>
      <c r="P3" s="14">
        <f>'sales cost cons'!P23</f>
        <v>3840000</v>
      </c>
    </row>
    <row r="4">
      <c r="A4" s="10" t="s">
        <v>26</v>
      </c>
      <c r="B4" s="14">
        <f>'sales cost cons'!B24</f>
        <v>43050</v>
      </c>
      <c r="C4" s="14">
        <f>'sales cost cons'!C24</f>
        <v>122850</v>
      </c>
      <c r="D4" s="14">
        <f>'sales cost cons'!D24</f>
        <v>234150</v>
      </c>
      <c r="E4" s="14">
        <f>'sales cost cons'!E24</f>
        <v>313950</v>
      </c>
      <c r="F4" s="14">
        <f>'sales cost cons'!F24</f>
        <v>357000</v>
      </c>
      <c r="G4" s="14">
        <f>'sales cost cons'!G24</f>
        <v>505050</v>
      </c>
      <c r="H4" s="14">
        <f>'sales cost cons'!H24</f>
        <v>548100</v>
      </c>
      <c r="I4" s="14">
        <f>'sales cost cons'!I24</f>
        <v>627900</v>
      </c>
      <c r="J4" s="14">
        <f>'sales cost cons'!J24</f>
        <v>739200</v>
      </c>
      <c r="K4" s="14">
        <f>'sales cost cons'!K24</f>
        <v>819000</v>
      </c>
      <c r="L4" s="14">
        <f>'sales cost cons'!L24</f>
        <v>862050</v>
      </c>
      <c r="M4" s="14">
        <f>'sales cost cons'!M24</f>
        <v>1010100</v>
      </c>
      <c r="N4" s="14">
        <f>'sales cost cons'!N24</f>
        <v>1053150</v>
      </c>
      <c r="O4" s="14">
        <f>'sales cost cons'!O24</f>
        <v>1132950</v>
      </c>
      <c r="P4" s="14">
        <f>'sales cost cons'!P24</f>
        <v>1244250</v>
      </c>
    </row>
    <row r="5">
      <c r="A5" s="10" t="s">
        <v>27</v>
      </c>
      <c r="B5" s="14">
        <f>'sales cost cons'!B25</f>
        <v>56700</v>
      </c>
      <c r="C5" s="14">
        <f>'sales cost cons'!C25</f>
        <v>153900</v>
      </c>
      <c r="D5" s="14">
        <f>'sales cost cons'!D25</f>
        <v>280800</v>
      </c>
      <c r="E5" s="14">
        <f>'sales cost cons'!E25</f>
        <v>378000</v>
      </c>
      <c r="F5" s="14">
        <f>'sales cost cons'!F25</f>
        <v>434700</v>
      </c>
      <c r="G5" s="14">
        <f>'sales cost cons'!G25</f>
        <v>602100</v>
      </c>
      <c r="H5" s="14">
        <f>'sales cost cons'!H25</f>
        <v>658800</v>
      </c>
      <c r="I5" s="14">
        <f>'sales cost cons'!I25</f>
        <v>756000</v>
      </c>
      <c r="J5" s="14">
        <f>'sales cost cons'!J25</f>
        <v>882900</v>
      </c>
      <c r="K5" s="14">
        <f>'sales cost cons'!K25</f>
        <v>980100</v>
      </c>
      <c r="L5" s="14">
        <f>'sales cost cons'!L25</f>
        <v>1036800</v>
      </c>
      <c r="M5" s="14">
        <f>'sales cost cons'!M25</f>
        <v>1204200</v>
      </c>
      <c r="N5" s="14">
        <f>'sales cost cons'!N25</f>
        <v>1260900</v>
      </c>
      <c r="O5" s="14">
        <f>'sales cost cons'!O25</f>
        <v>1358100</v>
      </c>
      <c r="P5" s="14">
        <f>'sales cost cons'!P25</f>
        <v>1485000</v>
      </c>
    </row>
    <row r="6">
      <c r="A6" s="10" t="s">
        <v>28</v>
      </c>
      <c r="B6" s="14">
        <f>'sales cost cons'!B26</f>
        <v>34560</v>
      </c>
      <c r="C6" s="14">
        <f>'sales cost cons'!C26</f>
        <v>90720</v>
      </c>
      <c r="D6" s="14">
        <f>'sales cost cons'!D26</f>
        <v>167400</v>
      </c>
      <c r="E6" s="14">
        <f>'sales cost cons'!E26</f>
        <v>223560</v>
      </c>
      <c r="F6" s="14">
        <f>'sales cost cons'!F26</f>
        <v>258120</v>
      </c>
      <c r="G6" s="14">
        <f>'sales cost cons'!G26</f>
        <v>356400</v>
      </c>
      <c r="H6" s="14">
        <f>'sales cost cons'!H26</f>
        <v>390960</v>
      </c>
      <c r="I6" s="14">
        <f>'sales cost cons'!I26</f>
        <v>447120</v>
      </c>
      <c r="J6" s="14">
        <f>'sales cost cons'!J26</f>
        <v>523800</v>
      </c>
      <c r="K6" s="14">
        <f>'sales cost cons'!K26</f>
        <v>579960</v>
      </c>
      <c r="L6" s="14">
        <f>'sales cost cons'!L26</f>
        <v>614520</v>
      </c>
      <c r="M6" s="14">
        <f>'sales cost cons'!M26</f>
        <v>712800</v>
      </c>
      <c r="N6" s="14">
        <f>'sales cost cons'!N26</f>
        <v>747360</v>
      </c>
      <c r="O6" s="14">
        <f>'sales cost cons'!O26</f>
        <v>803520</v>
      </c>
      <c r="P6" s="14">
        <f>'sales cost cons'!P26</f>
        <v>880200</v>
      </c>
    </row>
    <row r="7">
      <c r="A7" s="10" t="s">
        <v>29</v>
      </c>
      <c r="B7" s="14">
        <f>'sales cost cons'!B27</f>
        <v>92000</v>
      </c>
      <c r="C7" s="14">
        <f>'sales cost cons'!C27</f>
        <v>234000</v>
      </c>
      <c r="D7" s="14">
        <f>'sales cost cons'!D27</f>
        <v>417000</v>
      </c>
      <c r="E7" s="14">
        <f>'sales cost cons'!E27</f>
        <v>559000</v>
      </c>
      <c r="F7" s="14">
        <f>'sales cost cons'!F27</f>
        <v>651000</v>
      </c>
      <c r="G7" s="14">
        <f>'sales cost cons'!G27</f>
        <v>884000</v>
      </c>
      <c r="H7" s="14">
        <f>'sales cost cons'!H27</f>
        <v>976000</v>
      </c>
      <c r="I7" s="14">
        <f>'sales cost cons'!I27</f>
        <v>1118000</v>
      </c>
      <c r="J7" s="14">
        <f>'sales cost cons'!J27</f>
        <v>1301000</v>
      </c>
      <c r="K7" s="14">
        <f>'sales cost cons'!K27</f>
        <v>1443000</v>
      </c>
      <c r="L7" s="14">
        <f>'sales cost cons'!L27</f>
        <v>1535000</v>
      </c>
      <c r="M7" s="14">
        <f>'sales cost cons'!M27</f>
        <v>1768000</v>
      </c>
      <c r="N7" s="14">
        <f>'sales cost cons'!N27</f>
        <v>1860000</v>
      </c>
      <c r="O7" s="14">
        <f>'sales cost cons'!O27</f>
        <v>2002000</v>
      </c>
      <c r="P7" s="14">
        <f>'sales cost cons'!P27</f>
        <v>2185000</v>
      </c>
    </row>
    <row r="9">
      <c r="A9" s="10" t="s">
        <v>82</v>
      </c>
      <c r="B9" s="14">
        <f t="shared" ref="B9:P9" si="1">SUM(B3:B7)</f>
        <v>385510</v>
      </c>
      <c r="C9" s="14">
        <f t="shared" si="1"/>
        <v>1015870</v>
      </c>
      <c r="D9" s="14">
        <f t="shared" si="1"/>
        <v>1828950</v>
      </c>
      <c r="E9" s="14">
        <f t="shared" si="1"/>
        <v>2459310</v>
      </c>
      <c r="F9" s="14">
        <f t="shared" si="1"/>
        <v>2844820</v>
      </c>
      <c r="G9" s="14">
        <f t="shared" si="1"/>
        <v>3902750</v>
      </c>
      <c r="H9" s="14">
        <f t="shared" si="1"/>
        <v>4288260</v>
      </c>
      <c r="I9" s="14">
        <f t="shared" si="1"/>
        <v>4918620</v>
      </c>
      <c r="J9" s="14">
        <f t="shared" si="1"/>
        <v>5731700</v>
      </c>
      <c r="K9" s="14">
        <f t="shared" si="1"/>
        <v>6362060</v>
      </c>
      <c r="L9" s="14">
        <f t="shared" si="1"/>
        <v>6747570</v>
      </c>
      <c r="M9" s="14">
        <f t="shared" si="1"/>
        <v>7805500</v>
      </c>
      <c r="N9" s="14">
        <f t="shared" si="1"/>
        <v>8191010</v>
      </c>
      <c r="O9" s="14">
        <f t="shared" si="1"/>
        <v>8821370</v>
      </c>
      <c r="P9" s="14">
        <f t="shared" si="1"/>
        <v>9634450</v>
      </c>
    </row>
  </sheetData>
  <drawing r:id="rId1"/>
</worksheet>
</file>