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s 1" sheetId="3" r:id="rId6"/>
    <sheet state="visible" name="Sales and cost" sheetId="4" r:id="rId7"/>
    <sheet state="visible" name="purchases" sheetId="5" r:id="rId8"/>
    <sheet state="visible" name="stocks" sheetId="6" r:id="rId9"/>
    <sheet state="visible" name="collections" sheetId="7" r:id="rId10"/>
    <sheet state="visible" name="cash" sheetId="8" r:id="rId11"/>
    <sheet state="visible" name="balances" sheetId="9" r:id="rId12"/>
  </sheets>
  <definedNames/>
  <calcPr/>
</workbook>
</file>

<file path=xl/sharedStrings.xml><?xml version="1.0" encoding="utf-8"?>
<sst xmlns="http://schemas.openxmlformats.org/spreadsheetml/2006/main" count="370" uniqueCount="118">
  <si>
    <r>
      <rPr>
        <rFont val="Arial"/>
        <b/>
        <color theme="1"/>
        <sz val="13.0"/>
      </rPr>
      <t>Sales details:</t>
    </r>
    <r>
      <rPr>
        <rFont val="Arial"/>
        <b/>
        <color theme="1"/>
        <sz val="13.0"/>
      </rPr>
      <t xml:space="preserve">
The poha stall sells poha &amp; buttermilk as follows: 
- 130 plates of poha and 80 tetrapack of buttermilk every day to customers who visit the shop. It sells them a plate of poha for Rs 40 and a buttermilk for Rs 15. 
- 70 plates of poha and 60 tetrapack of buttermilk to College 1 every day. It sells them a plate of poha for Rs 30 and a buttermilk for Rs 12. 
- 50 plates of poha and 40 tetrapack of buttermilk to College 2 every day. It sells them a plate of poha for Rs 35 and a buttermilk for Rs 13.</t>
    </r>
  </si>
  <si>
    <r>
      <rPr>
        <rFont val="Arial"/>
        <b/>
        <color theme="1"/>
        <sz val="13.0"/>
      </rPr>
      <t>Collections:</t>
    </r>
    <r>
      <rPr>
        <rFont val="Arial"/>
        <b/>
        <color theme="1"/>
        <sz val="13.0"/>
      </rPr>
      <t xml:space="preserve">
The customers who visit the poha stall pay cash. 
College 1 pays the poha stall on the 3rd day and makes it balance 0. 
College 2 pays the poha stall on the 5th day and makes it balance 0.</t>
    </r>
  </si>
  <si>
    <r>
      <rPr>
        <rFont val="Arial"/>
        <b/>
        <color theme="1"/>
        <sz val="13.0"/>
      </rPr>
      <t xml:space="preserve">Usage: </t>
    </r>
    <r>
      <rPr>
        <rFont val="Arial"/>
        <b/>
        <color theme="1"/>
        <sz val="13.0"/>
      </rPr>
      <t xml:space="preserve">
To make 1 plate of poha, 10 ml of oil, 100 gms of flattened rice, 50 gms of vegetables, 30 gms of peanuts and 10 gms of spices are required. The cost of various items is 
- oil - Rs 180 per litre
- flattened rice - Rs 80 per kg 
- vegetables - Rs 50 per kg 
- peanuts - Rs 160 per kg 
- spices - Rs 50 per kg 
- butter milk - Rs 10 per bottle 
- plate - Rs 1 per piece</t>
    </r>
  </si>
  <si>
    <r>
      <rPr>
        <rFont val="Arial"/>
        <b/>
        <color theme="1"/>
        <sz val="13.0"/>
      </rPr>
      <t>Purchases:</t>
    </r>
    <r>
      <rPr>
        <rFont val="Arial"/>
        <b/>
        <color theme="1"/>
        <sz val="13.0"/>
      </rPr>
      <t xml:space="preserve">
The poha stall purchases the following 
- oil - 15 kg every 4 days 
- flattened rice- 140 kg every 5 days 
- vegetables - 17 kg every day
- peanuts - 20 kg every 2 days 
- spices - 10 kg every 3 days 
- buttermilk - 1000 tetrapack every 5 days 
- plate - 850 plate every 3 days 
Vegetables left at the end of the day are treated as wastage. 
Everyday, while serving pohain the plates, the poha stall discovers that 25 plates are damaged and have to be thrown away. 
There is no wastage in oil, flattened rice, peanuts, spices and buttermilk.</t>
    </r>
  </si>
  <si>
    <r>
      <rPr>
        <rFont val="Arial"/>
        <b/>
        <color theme="1"/>
        <sz val="13.0"/>
      </rPr>
      <t>Payments:</t>
    </r>
    <r>
      <rPr>
        <rFont val="Arial"/>
        <b/>
        <color theme="1"/>
        <sz val="13.0"/>
      </rPr>
      <t xml:space="preserve"> 
The poha stall pays for its purchases as follows 
- oil - after 4 days.</t>
    </r>
    <r>
      <rPr>
        <rFont val="Arial"/>
        <b/>
        <color theme="1"/>
        <sz val="13.0"/>
      </rPr>
      <t xml:space="preserve"> Oil purchased on Day 1 will be paid on Day 5.</t>
    </r>
    <r>
      <rPr>
        <rFont val="Arial"/>
        <b/>
        <color theme="1"/>
        <sz val="13.0"/>
      </rPr>
      <t xml:space="preserve">
- flattened rice- after 5 days 
- vegetables - on the same day
- peanuts - after 4 days 
- spices - after 3 days 
- oil milk - after 5 day 
- plate - after 4 days 
Every day the poha stall spends Rs 300 on gas. 
The pohashop also pays a rent of Rs 100 per day.</t>
    </r>
  </si>
  <si>
    <t>Compute the sales and costs of the store for 15 days. 
Also compute cash, other balances, purchases, stocks and collections.</t>
  </si>
  <si>
    <t>For 1 plate poha</t>
  </si>
  <si>
    <t>oil</t>
  </si>
  <si>
    <t>ml</t>
  </si>
  <si>
    <t>fattened rice</t>
  </si>
  <si>
    <t>gms</t>
  </si>
  <si>
    <t>vegetables</t>
  </si>
  <si>
    <t>peanuts</t>
  </si>
  <si>
    <t>spices</t>
  </si>
  <si>
    <t>cost price</t>
  </si>
  <si>
    <t>in rs</t>
  </si>
  <si>
    <t>litre</t>
  </si>
  <si>
    <t>kg</t>
  </si>
  <si>
    <t>butter milk</t>
  </si>
  <si>
    <t>per bottle</t>
  </si>
  <si>
    <t>plate</t>
  </si>
  <si>
    <t>per piece</t>
  </si>
  <si>
    <t>purchase details</t>
  </si>
  <si>
    <t>payments</t>
  </si>
  <si>
    <t>every 4 day</t>
  </si>
  <si>
    <t>after 4 days</t>
  </si>
  <si>
    <t>every 5 day</t>
  </si>
  <si>
    <t>after 5 days</t>
  </si>
  <si>
    <t>every day</t>
  </si>
  <si>
    <t>same day</t>
  </si>
  <si>
    <t>every 2 day</t>
  </si>
  <si>
    <t>every 3 day</t>
  </si>
  <si>
    <t>after 3 days</t>
  </si>
  <si>
    <t>pieces</t>
  </si>
  <si>
    <t>every 3 days</t>
  </si>
  <si>
    <t>wastage details</t>
  </si>
  <si>
    <t>all left wastage</t>
  </si>
  <si>
    <t>sales details</t>
  </si>
  <si>
    <t>walkin</t>
  </si>
  <si>
    <t>college 1</t>
  </si>
  <si>
    <t>college 2</t>
  </si>
  <si>
    <t>qty</t>
  </si>
  <si>
    <t>selling price</t>
  </si>
  <si>
    <t>poha</t>
  </si>
  <si>
    <t>buttermilk</t>
  </si>
  <si>
    <t>collection</t>
  </si>
  <si>
    <t>cash</t>
  </si>
  <si>
    <t>day 3</t>
  </si>
  <si>
    <t>day 5</t>
  </si>
  <si>
    <t>other costs</t>
  </si>
  <si>
    <t>gas</t>
  </si>
  <si>
    <t>per day</t>
  </si>
  <si>
    <t>rent</t>
  </si>
  <si>
    <t>D1</t>
  </si>
  <si>
    <t>D2</t>
  </si>
  <si>
    <t>D3</t>
  </si>
  <si>
    <t>D4</t>
  </si>
  <si>
    <t>D5</t>
  </si>
  <si>
    <t>D6</t>
  </si>
  <si>
    <t>D7</t>
  </si>
  <si>
    <t>D8</t>
  </si>
  <si>
    <t>D9</t>
  </si>
  <si>
    <t>D10</t>
  </si>
  <si>
    <t>D11</t>
  </si>
  <si>
    <t>D12</t>
  </si>
  <si>
    <t>D13</t>
  </si>
  <si>
    <t>D14</t>
  </si>
  <si>
    <t>D15</t>
  </si>
  <si>
    <t>Sales qty</t>
  </si>
  <si>
    <t>total</t>
  </si>
  <si>
    <t>usage qty</t>
  </si>
  <si>
    <t>purchase qty</t>
  </si>
  <si>
    <t>wastage qty</t>
  </si>
  <si>
    <t>sales in rs</t>
  </si>
  <si>
    <t>total sales</t>
  </si>
  <si>
    <t>cost of goods sold in rs</t>
  </si>
  <si>
    <t>total cost of goods sold</t>
  </si>
  <si>
    <t>cost of wastage in rs</t>
  </si>
  <si>
    <t>total cost of wastage</t>
  </si>
  <si>
    <t>total costs</t>
  </si>
  <si>
    <t>profit</t>
  </si>
  <si>
    <t>purchases in rs</t>
  </si>
  <si>
    <t>total purchases</t>
  </si>
  <si>
    <t>payment for purchases in rs</t>
  </si>
  <si>
    <t>total payment for purchases</t>
  </si>
  <si>
    <t>payment outstanding for purchases in rs</t>
  </si>
  <si>
    <t>total payment outstanding for purchases</t>
  </si>
  <si>
    <t>opening stock in quantity</t>
  </si>
  <si>
    <t>change in stock in quantity</t>
  </si>
  <si>
    <t>closing stock in quantity</t>
  </si>
  <si>
    <t>closing stock in rs</t>
  </si>
  <si>
    <t>total closing stock</t>
  </si>
  <si>
    <t>sales to parties in rs</t>
  </si>
  <si>
    <t>total collections</t>
  </si>
  <si>
    <t>opening cash to be collected</t>
  </si>
  <si>
    <t>closing cash to be collected</t>
  </si>
  <si>
    <t>total cash to be collected</t>
  </si>
  <si>
    <t>cash inflow</t>
  </si>
  <si>
    <t>cash collected from sales</t>
  </si>
  <si>
    <t>cash outflow</t>
  </si>
  <si>
    <t>cash paid for purchases</t>
  </si>
  <si>
    <t>cash paid for other costs</t>
  </si>
  <si>
    <t>net cash for day</t>
  </si>
  <si>
    <t>cash in hand</t>
  </si>
  <si>
    <t>opening cash</t>
  </si>
  <si>
    <t>closing cash</t>
  </si>
  <si>
    <t>Assets</t>
  </si>
  <si>
    <t>stocks</t>
  </si>
  <si>
    <t>cash to be collected</t>
  </si>
  <si>
    <t>Total assets TA</t>
  </si>
  <si>
    <t>liabilities</t>
  </si>
  <si>
    <t>payment outstanding for purchases</t>
  </si>
  <si>
    <t>total liabilities TL</t>
  </si>
  <si>
    <t>difference 1 (TA-TL)</t>
  </si>
  <si>
    <t>opening profit</t>
  </si>
  <si>
    <t>profit for day</t>
  </si>
  <si>
    <t>accumulated profit</t>
  </si>
  <si>
    <t>difference 2</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</si>
</sst>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3.0"/>
      <color theme="1"/>
      <name val="Arial"/>
    </font>
    <font/>
    <font>
      <sz val="18.0"/>
      <color theme="1"/>
      <name val="Arial"/>
      <scheme val="minor"/>
    </font>
    <font>
      <sz val="13.0"/>
      <color theme="1"/>
      <name val="Arial"/>
    </font>
    <font>
      <color theme="1"/>
      <name val="Arial"/>
    </font>
    <font>
      <color theme="1"/>
      <name val="Arial"/>
      <scheme val="minor"/>
    </font>
    <font>
      <b/>
      <color theme="1"/>
      <name val="Arial"/>
      <scheme val="minor"/>
    </font>
  </fonts>
  <fills count="5">
    <fill>
      <patternFill patternType="none"/>
    </fill>
    <fill>
      <patternFill patternType="lightGray"/>
    </fill>
    <fill>
      <patternFill patternType="solid">
        <fgColor rgb="FFEAD1DC"/>
        <bgColor rgb="FFEAD1DC"/>
      </patternFill>
    </fill>
    <fill>
      <patternFill patternType="solid">
        <fgColor rgb="FFFF00FF"/>
        <bgColor rgb="FFFF00FF"/>
      </patternFill>
    </fill>
    <fill>
      <patternFill patternType="solid">
        <fgColor rgb="FF999999"/>
        <bgColor rgb="FF999999"/>
      </patternFill>
    </fill>
  </fills>
  <borders count="9">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0" fontId="1" numFmtId="0" xfId="0" applyAlignment="1" applyBorder="1" applyFont="1">
      <alignment shrinkToFit="0" wrapText="1"/>
    </xf>
    <xf borderId="2" fillId="0" fontId="2" numFmtId="0" xfId="0" applyBorder="1" applyFont="1"/>
    <xf borderId="3" fillId="0" fontId="2" numFmtId="0" xfId="0" applyBorder="1" applyFont="1"/>
    <xf borderId="0" fillId="0" fontId="3" numFmtId="0" xfId="0"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4" fillId="0" fontId="1" numFmtId="0" xfId="0" applyAlignment="1" applyBorder="1" applyFont="1">
      <alignment shrinkToFit="0" wrapText="1"/>
    </xf>
    <xf borderId="4" fillId="0" fontId="1" numFmtId="0" xfId="0" applyAlignment="1" applyBorder="1" applyFont="1">
      <alignment shrinkToFit="0" wrapText="1"/>
    </xf>
    <xf borderId="4" fillId="0" fontId="4" numFmtId="0" xfId="0" applyAlignment="1" applyBorder="1" applyFont="1">
      <alignment shrinkToFit="0" wrapText="1"/>
    </xf>
    <xf borderId="0" fillId="0" fontId="5" numFmtId="0" xfId="0" applyAlignment="1" applyFont="1">
      <alignment vertical="bottom"/>
    </xf>
    <xf borderId="0" fillId="2" fontId="6" numFmtId="0" xfId="0" applyFill="1" applyFont="1"/>
    <xf borderId="0" fillId="2" fontId="6" numFmtId="0" xfId="0" applyAlignment="1" applyFont="1">
      <alignment readingOrder="0"/>
    </xf>
    <xf borderId="0" fillId="0" fontId="6" numFmtId="0" xfId="0" applyAlignment="1" applyFont="1">
      <alignment readingOrder="0"/>
    </xf>
    <xf borderId="0" fillId="3" fontId="6" numFmtId="0" xfId="0" applyAlignment="1" applyFill="1" applyFont="1">
      <alignment readingOrder="0"/>
    </xf>
    <xf borderId="0" fillId="3" fontId="6" numFmtId="0" xfId="0" applyFont="1"/>
    <xf borderId="0" fillId="4" fontId="6" numFmtId="0" xfId="0" applyAlignment="1" applyFill="1" applyFont="1">
      <alignment readingOrder="0"/>
    </xf>
    <xf borderId="0" fillId="0" fontId="7" numFmtId="0" xfId="0" applyAlignment="1" applyFont="1">
      <alignment readingOrder="0"/>
    </xf>
    <xf borderId="0" fillId="0" fontId="6" numFmtId="0" xfId="0" applyFont="1"/>
    <xf borderId="0" fillId="0" fontId="6" numFmtId="0" xfId="0" applyFont="1"/>
    <xf borderId="0" fillId="0" fontId="6" numFmtId="1" xfId="0" applyFont="1" applyNumberFormat="1"/>
    <xf borderId="0" fillId="0" fontId="6" numFmtId="1"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75"/>
    <col customWidth="1" min="2" max="26" width="95.38"/>
  </cols>
  <sheetData>
    <row r="1">
      <c r="A1" s="1" t="s">
        <v>0</v>
      </c>
      <c r="B1" s="2"/>
      <c r="C1" s="2"/>
      <c r="D1" s="2"/>
      <c r="E1" s="2"/>
      <c r="F1" s="2"/>
      <c r="G1" s="2"/>
      <c r="H1" s="2"/>
      <c r="I1" s="2"/>
      <c r="J1" s="2"/>
      <c r="K1" s="3"/>
      <c r="L1" s="4"/>
      <c r="M1" s="4"/>
      <c r="N1" s="4"/>
      <c r="O1" s="4"/>
      <c r="P1" s="4"/>
      <c r="Q1" s="4"/>
      <c r="R1" s="4"/>
      <c r="S1" s="4"/>
      <c r="T1" s="4"/>
      <c r="U1" s="4"/>
      <c r="V1" s="4"/>
      <c r="W1" s="4"/>
      <c r="X1" s="4"/>
      <c r="Y1" s="4"/>
      <c r="Z1" s="4"/>
    </row>
    <row r="2">
      <c r="A2" s="5"/>
      <c r="K2" s="6"/>
      <c r="L2" s="4"/>
      <c r="M2" s="4"/>
      <c r="N2" s="4"/>
      <c r="O2" s="4"/>
      <c r="P2" s="4"/>
      <c r="Q2" s="4"/>
      <c r="R2" s="4"/>
      <c r="S2" s="4"/>
      <c r="T2" s="4"/>
      <c r="U2" s="4"/>
      <c r="V2" s="4"/>
      <c r="W2" s="4"/>
      <c r="X2" s="4"/>
      <c r="Y2" s="4"/>
      <c r="Z2" s="4"/>
    </row>
    <row r="3">
      <c r="A3" s="5"/>
      <c r="K3" s="6"/>
      <c r="L3" s="4"/>
      <c r="M3" s="4"/>
      <c r="N3" s="4"/>
      <c r="O3" s="4"/>
      <c r="P3" s="4"/>
      <c r="Q3" s="4"/>
      <c r="R3" s="4"/>
      <c r="S3" s="4"/>
      <c r="T3" s="4"/>
      <c r="U3" s="4"/>
      <c r="V3" s="4"/>
      <c r="W3" s="4"/>
      <c r="X3" s="4"/>
      <c r="Y3" s="4"/>
      <c r="Z3" s="4"/>
    </row>
    <row r="4">
      <c r="A4" s="5"/>
      <c r="K4" s="6"/>
      <c r="L4" s="4"/>
      <c r="M4" s="4"/>
      <c r="N4" s="4"/>
      <c r="O4" s="4"/>
      <c r="P4" s="4"/>
      <c r="Q4" s="4"/>
      <c r="R4" s="4"/>
      <c r="S4" s="4"/>
      <c r="T4" s="4"/>
      <c r="U4" s="4"/>
      <c r="V4" s="4"/>
      <c r="W4" s="4"/>
      <c r="X4" s="4"/>
      <c r="Y4" s="4"/>
      <c r="Z4" s="4"/>
    </row>
    <row r="5">
      <c r="A5" s="5"/>
      <c r="K5" s="6"/>
      <c r="L5" s="4"/>
      <c r="M5" s="4"/>
      <c r="N5" s="4"/>
      <c r="O5" s="4"/>
      <c r="P5" s="4"/>
      <c r="Q5" s="4"/>
      <c r="R5" s="4"/>
      <c r="S5" s="4"/>
      <c r="T5" s="4"/>
      <c r="U5" s="4"/>
      <c r="V5" s="4"/>
      <c r="W5" s="4"/>
      <c r="X5" s="4"/>
      <c r="Y5" s="4"/>
      <c r="Z5" s="4"/>
    </row>
    <row r="6">
      <c r="A6" s="5"/>
      <c r="K6" s="6"/>
      <c r="L6" s="4"/>
      <c r="M6" s="4"/>
      <c r="N6" s="4"/>
      <c r="O6" s="4"/>
      <c r="P6" s="4"/>
      <c r="Q6" s="4"/>
      <c r="R6" s="4"/>
      <c r="S6" s="4"/>
      <c r="T6" s="4"/>
      <c r="U6" s="4"/>
      <c r="V6" s="4"/>
      <c r="W6" s="4"/>
      <c r="X6" s="4"/>
      <c r="Y6" s="4"/>
      <c r="Z6" s="4"/>
    </row>
    <row r="7">
      <c r="A7" s="7"/>
      <c r="B7" s="8"/>
      <c r="C7" s="8"/>
      <c r="D7" s="8"/>
      <c r="E7" s="8"/>
      <c r="F7" s="8"/>
      <c r="G7" s="8"/>
      <c r="H7" s="8"/>
      <c r="I7" s="8"/>
      <c r="J7" s="8"/>
      <c r="K7" s="9"/>
      <c r="L7" s="4"/>
      <c r="M7" s="4"/>
      <c r="N7" s="4"/>
      <c r="O7" s="4"/>
      <c r="P7" s="4"/>
      <c r="Q7" s="4"/>
      <c r="R7" s="4"/>
      <c r="S7" s="4"/>
      <c r="T7" s="4"/>
      <c r="U7" s="4"/>
      <c r="V7" s="4"/>
      <c r="W7" s="4"/>
      <c r="X7" s="4"/>
      <c r="Y7" s="4"/>
      <c r="Z7" s="4"/>
    </row>
    <row r="8">
      <c r="A8" s="10" t="s">
        <v>1</v>
      </c>
      <c r="K8" s="6"/>
      <c r="L8" s="4"/>
      <c r="M8" s="4"/>
      <c r="N8" s="4"/>
      <c r="O8" s="4"/>
      <c r="P8" s="4"/>
      <c r="Q8" s="4"/>
      <c r="R8" s="4"/>
      <c r="S8" s="4"/>
      <c r="T8" s="4"/>
      <c r="U8" s="4"/>
      <c r="V8" s="4"/>
      <c r="W8" s="4"/>
      <c r="X8" s="4"/>
      <c r="Y8" s="4"/>
      <c r="Z8" s="4"/>
    </row>
    <row r="9">
      <c r="A9" s="5"/>
      <c r="K9" s="6"/>
      <c r="L9" s="4"/>
      <c r="M9" s="4"/>
      <c r="N9" s="4"/>
      <c r="O9" s="4"/>
      <c r="P9" s="4"/>
      <c r="Q9" s="4"/>
      <c r="R9" s="4"/>
      <c r="S9" s="4"/>
      <c r="T9" s="4"/>
      <c r="U9" s="4"/>
      <c r="V9" s="4"/>
      <c r="W9" s="4"/>
      <c r="X9" s="4"/>
      <c r="Y9" s="4"/>
      <c r="Z9" s="4"/>
    </row>
    <row r="10">
      <c r="A10" s="5"/>
      <c r="K10" s="6"/>
      <c r="L10" s="4"/>
      <c r="M10" s="4"/>
      <c r="N10" s="4"/>
      <c r="O10" s="4"/>
      <c r="P10" s="4"/>
      <c r="Q10" s="4"/>
      <c r="R10" s="4"/>
      <c r="S10" s="4"/>
      <c r="T10" s="4"/>
      <c r="U10" s="4"/>
      <c r="V10" s="4"/>
      <c r="W10" s="4"/>
      <c r="X10" s="4"/>
      <c r="Y10" s="4"/>
      <c r="Z10" s="4"/>
    </row>
    <row r="11">
      <c r="A11" s="5"/>
      <c r="K11" s="6"/>
      <c r="L11" s="4"/>
      <c r="M11" s="4"/>
      <c r="N11" s="4"/>
      <c r="O11" s="4"/>
      <c r="P11" s="4"/>
      <c r="Q11" s="4"/>
      <c r="R11" s="4"/>
      <c r="S11" s="4"/>
      <c r="T11" s="4"/>
      <c r="U11" s="4"/>
      <c r="V11" s="4"/>
      <c r="W11" s="4"/>
      <c r="X11" s="4"/>
      <c r="Y11" s="4"/>
      <c r="Z11" s="4"/>
    </row>
    <row r="12">
      <c r="A12" s="7"/>
      <c r="B12" s="8"/>
      <c r="C12" s="8"/>
      <c r="D12" s="8"/>
      <c r="E12" s="8"/>
      <c r="F12" s="8"/>
      <c r="G12" s="8"/>
      <c r="H12" s="8"/>
      <c r="I12" s="8"/>
      <c r="J12" s="8"/>
      <c r="K12" s="9"/>
      <c r="L12" s="4"/>
      <c r="M12" s="4"/>
      <c r="N12" s="4"/>
      <c r="O12" s="4"/>
      <c r="P12" s="4"/>
      <c r="Q12" s="4"/>
      <c r="R12" s="4"/>
      <c r="S12" s="4"/>
      <c r="T12" s="4"/>
      <c r="U12" s="4"/>
      <c r="V12" s="4"/>
      <c r="W12" s="4"/>
      <c r="X12" s="4"/>
      <c r="Y12" s="4"/>
      <c r="Z12" s="4"/>
    </row>
    <row r="13">
      <c r="A13" s="10" t="s">
        <v>2</v>
      </c>
      <c r="K13" s="6"/>
      <c r="L13" s="4"/>
      <c r="M13" s="4"/>
      <c r="N13" s="4"/>
      <c r="O13" s="4"/>
      <c r="P13" s="4"/>
      <c r="Q13" s="4"/>
      <c r="R13" s="4"/>
      <c r="S13" s="4"/>
      <c r="T13" s="4"/>
      <c r="U13" s="4"/>
      <c r="V13" s="4"/>
      <c r="W13" s="4"/>
      <c r="X13" s="4"/>
      <c r="Y13" s="4"/>
      <c r="Z13" s="4"/>
    </row>
    <row r="14">
      <c r="A14" s="5"/>
      <c r="K14" s="6"/>
      <c r="L14" s="4"/>
      <c r="M14" s="4"/>
      <c r="N14" s="4"/>
      <c r="O14" s="4"/>
      <c r="P14" s="4"/>
      <c r="Q14" s="4"/>
      <c r="R14" s="4"/>
      <c r="S14" s="4"/>
      <c r="T14" s="4"/>
      <c r="U14" s="4"/>
      <c r="V14" s="4"/>
      <c r="W14" s="4"/>
      <c r="X14" s="4"/>
      <c r="Y14" s="4"/>
      <c r="Z14" s="4"/>
    </row>
    <row r="15">
      <c r="A15" s="5"/>
      <c r="K15" s="6"/>
      <c r="L15" s="4"/>
      <c r="M15" s="4"/>
      <c r="N15" s="4"/>
      <c r="O15" s="4"/>
      <c r="P15" s="4"/>
      <c r="Q15" s="4"/>
      <c r="R15" s="4"/>
      <c r="S15" s="4"/>
      <c r="T15" s="4"/>
      <c r="U15" s="4"/>
      <c r="V15" s="4"/>
      <c r="W15" s="4"/>
      <c r="X15" s="4"/>
      <c r="Y15" s="4"/>
      <c r="Z15" s="4"/>
    </row>
    <row r="16">
      <c r="A16" s="5"/>
      <c r="K16" s="6"/>
      <c r="L16" s="4"/>
      <c r="M16" s="4"/>
      <c r="N16" s="4"/>
      <c r="O16" s="4"/>
      <c r="P16" s="4"/>
      <c r="Q16" s="4"/>
      <c r="R16" s="4"/>
      <c r="S16" s="4"/>
      <c r="T16" s="4"/>
      <c r="U16" s="4"/>
      <c r="V16" s="4"/>
      <c r="W16" s="4"/>
      <c r="X16" s="4"/>
      <c r="Y16" s="4"/>
      <c r="Z16" s="4"/>
    </row>
    <row r="17">
      <c r="A17" s="5"/>
      <c r="K17" s="6"/>
      <c r="L17" s="4"/>
      <c r="M17" s="4"/>
      <c r="N17" s="4"/>
      <c r="O17" s="4"/>
      <c r="P17" s="4"/>
      <c r="Q17" s="4"/>
      <c r="R17" s="4"/>
      <c r="S17" s="4"/>
      <c r="T17" s="4"/>
      <c r="U17" s="4"/>
      <c r="V17" s="4"/>
      <c r="W17" s="4"/>
      <c r="X17" s="4"/>
      <c r="Y17" s="4"/>
      <c r="Z17" s="4"/>
    </row>
    <row r="18">
      <c r="A18" s="5"/>
      <c r="K18" s="6"/>
      <c r="L18" s="4"/>
      <c r="M18" s="4"/>
      <c r="N18" s="4"/>
      <c r="O18" s="4"/>
      <c r="P18" s="4"/>
      <c r="Q18" s="4"/>
      <c r="R18" s="4"/>
      <c r="S18" s="4"/>
      <c r="T18" s="4"/>
      <c r="U18" s="4"/>
      <c r="V18" s="4"/>
      <c r="W18" s="4"/>
      <c r="X18" s="4"/>
      <c r="Y18" s="4"/>
      <c r="Z18" s="4"/>
    </row>
    <row r="19">
      <c r="A19" s="5"/>
      <c r="K19" s="6"/>
      <c r="L19" s="4"/>
      <c r="M19" s="4"/>
      <c r="N19" s="4"/>
      <c r="O19" s="4"/>
      <c r="P19" s="4"/>
      <c r="Q19" s="4"/>
      <c r="R19" s="4"/>
      <c r="S19" s="4"/>
      <c r="T19" s="4"/>
      <c r="U19" s="4"/>
      <c r="V19" s="4"/>
      <c r="W19" s="4"/>
      <c r="X19" s="4"/>
      <c r="Y19" s="4"/>
      <c r="Z19" s="4"/>
    </row>
    <row r="20">
      <c r="A20" s="5"/>
      <c r="K20" s="6"/>
      <c r="L20" s="4"/>
      <c r="M20" s="4"/>
      <c r="N20" s="4"/>
      <c r="O20" s="4"/>
      <c r="P20" s="4"/>
      <c r="Q20" s="4"/>
      <c r="R20" s="4"/>
      <c r="S20" s="4"/>
      <c r="T20" s="4"/>
      <c r="U20" s="4"/>
      <c r="V20" s="4"/>
      <c r="W20" s="4"/>
      <c r="X20" s="4"/>
      <c r="Y20" s="4"/>
      <c r="Z20" s="4"/>
    </row>
    <row r="21">
      <c r="A21" s="5"/>
      <c r="K21" s="6"/>
      <c r="L21" s="4"/>
      <c r="M21" s="4"/>
      <c r="N21" s="4"/>
      <c r="O21" s="4"/>
      <c r="P21" s="4"/>
      <c r="Q21" s="4"/>
      <c r="R21" s="4"/>
      <c r="S21" s="4"/>
      <c r="T21" s="4"/>
      <c r="U21" s="4"/>
      <c r="V21" s="4"/>
      <c r="W21" s="4"/>
      <c r="X21" s="4"/>
      <c r="Y21" s="4"/>
      <c r="Z21" s="4"/>
    </row>
    <row r="22">
      <c r="A22" s="5"/>
      <c r="K22" s="6"/>
      <c r="L22" s="4"/>
      <c r="M22" s="4"/>
      <c r="N22" s="4"/>
      <c r="O22" s="4"/>
      <c r="P22" s="4"/>
      <c r="Q22" s="4"/>
      <c r="R22" s="4"/>
      <c r="S22" s="4"/>
      <c r="T22" s="4"/>
      <c r="U22" s="4"/>
      <c r="V22" s="4"/>
      <c r="W22" s="4"/>
      <c r="X22" s="4"/>
      <c r="Y22" s="4"/>
      <c r="Z22" s="4"/>
    </row>
    <row r="23">
      <c r="A23" s="7"/>
      <c r="B23" s="8"/>
      <c r="C23" s="8"/>
      <c r="D23" s="8"/>
      <c r="E23" s="8"/>
      <c r="F23" s="8"/>
      <c r="G23" s="8"/>
      <c r="H23" s="8"/>
      <c r="I23" s="8"/>
      <c r="J23" s="8"/>
      <c r="K23" s="9"/>
      <c r="L23" s="4"/>
      <c r="M23" s="4"/>
      <c r="N23" s="4"/>
      <c r="O23" s="4"/>
      <c r="P23" s="4"/>
      <c r="Q23" s="4"/>
      <c r="R23" s="4"/>
      <c r="S23" s="4"/>
      <c r="T23" s="4"/>
      <c r="U23" s="4"/>
      <c r="V23" s="4"/>
      <c r="W23" s="4"/>
      <c r="X23" s="4"/>
      <c r="Y23" s="4"/>
      <c r="Z23" s="4"/>
    </row>
    <row r="24">
      <c r="A24" s="11" t="s">
        <v>3</v>
      </c>
      <c r="K24" s="6"/>
      <c r="L24" s="4"/>
      <c r="M24" s="4"/>
      <c r="N24" s="4"/>
      <c r="O24" s="4"/>
      <c r="P24" s="4"/>
      <c r="Q24" s="4"/>
      <c r="R24" s="4"/>
      <c r="S24" s="4"/>
      <c r="T24" s="4"/>
      <c r="U24" s="4"/>
      <c r="V24" s="4"/>
      <c r="W24" s="4"/>
      <c r="X24" s="4"/>
      <c r="Y24" s="4"/>
      <c r="Z24" s="4"/>
    </row>
    <row r="25">
      <c r="A25" s="5"/>
      <c r="K25" s="6"/>
      <c r="L25" s="4"/>
      <c r="M25" s="4"/>
      <c r="N25" s="4"/>
      <c r="O25" s="4"/>
      <c r="P25" s="4"/>
      <c r="Q25" s="4"/>
      <c r="R25" s="4"/>
      <c r="S25" s="4"/>
      <c r="T25" s="4"/>
      <c r="U25" s="4"/>
      <c r="V25" s="4"/>
      <c r="W25" s="4"/>
      <c r="X25" s="4"/>
      <c r="Y25" s="4"/>
      <c r="Z25" s="4"/>
    </row>
    <row r="26">
      <c r="A26" s="5"/>
      <c r="K26" s="6"/>
      <c r="L26" s="4"/>
      <c r="M26" s="4"/>
      <c r="N26" s="4"/>
      <c r="O26" s="4"/>
      <c r="P26" s="4"/>
      <c r="Q26" s="4"/>
      <c r="R26" s="4"/>
      <c r="S26" s="4"/>
      <c r="T26" s="4"/>
      <c r="U26" s="4"/>
      <c r="V26" s="4"/>
      <c r="W26" s="4"/>
      <c r="X26" s="4"/>
      <c r="Y26" s="4"/>
      <c r="Z26" s="4"/>
    </row>
    <row r="27">
      <c r="A27" s="5"/>
      <c r="K27" s="6"/>
      <c r="L27" s="4"/>
      <c r="M27" s="4"/>
      <c r="N27" s="4"/>
      <c r="O27" s="4"/>
      <c r="P27" s="4"/>
      <c r="Q27" s="4"/>
      <c r="R27" s="4"/>
      <c r="S27" s="4"/>
      <c r="T27" s="4"/>
      <c r="U27" s="4"/>
      <c r="V27" s="4"/>
      <c r="W27" s="4"/>
      <c r="X27" s="4"/>
      <c r="Y27" s="4"/>
      <c r="Z27" s="4"/>
    </row>
    <row r="28">
      <c r="A28" s="5"/>
      <c r="K28" s="6"/>
      <c r="L28" s="4"/>
      <c r="M28" s="4"/>
      <c r="N28" s="4"/>
      <c r="O28" s="4"/>
      <c r="P28" s="4"/>
      <c r="Q28" s="4"/>
      <c r="R28" s="4"/>
      <c r="S28" s="4"/>
      <c r="T28" s="4"/>
      <c r="U28" s="4"/>
      <c r="V28" s="4"/>
      <c r="W28" s="4"/>
      <c r="X28" s="4"/>
      <c r="Y28" s="4"/>
      <c r="Z28" s="4"/>
    </row>
    <row r="29">
      <c r="A29" s="5"/>
      <c r="K29" s="6"/>
      <c r="L29" s="4"/>
      <c r="M29" s="4"/>
      <c r="N29" s="4"/>
      <c r="O29" s="4"/>
      <c r="P29" s="4"/>
      <c r="Q29" s="4"/>
      <c r="R29" s="4"/>
      <c r="S29" s="4"/>
      <c r="T29" s="4"/>
      <c r="U29" s="4"/>
      <c r="V29" s="4"/>
      <c r="W29" s="4"/>
      <c r="X29" s="4"/>
      <c r="Y29" s="4"/>
      <c r="Z29" s="4"/>
    </row>
    <row r="30">
      <c r="A30" s="5"/>
      <c r="K30" s="6"/>
      <c r="L30" s="4"/>
      <c r="M30" s="4"/>
      <c r="N30" s="4"/>
      <c r="O30" s="4"/>
      <c r="P30" s="4"/>
      <c r="Q30" s="4"/>
      <c r="R30" s="4"/>
      <c r="S30" s="4"/>
      <c r="T30" s="4"/>
      <c r="U30" s="4"/>
      <c r="V30" s="4"/>
      <c r="W30" s="4"/>
      <c r="X30" s="4"/>
      <c r="Y30" s="4"/>
      <c r="Z30" s="4"/>
    </row>
    <row r="31">
      <c r="A31" s="5"/>
      <c r="K31" s="6"/>
      <c r="L31" s="4"/>
      <c r="M31" s="4"/>
      <c r="N31" s="4"/>
      <c r="O31" s="4"/>
      <c r="P31" s="4"/>
      <c r="Q31" s="4"/>
      <c r="R31" s="4"/>
      <c r="S31" s="4"/>
      <c r="T31" s="4"/>
      <c r="U31" s="4"/>
      <c r="V31" s="4"/>
      <c r="W31" s="4"/>
      <c r="X31" s="4"/>
      <c r="Y31" s="4"/>
      <c r="Z31" s="4"/>
    </row>
    <row r="32">
      <c r="A32" s="5"/>
      <c r="K32" s="6"/>
      <c r="L32" s="4"/>
      <c r="M32" s="4"/>
      <c r="N32" s="4"/>
      <c r="O32" s="4"/>
      <c r="P32" s="4"/>
      <c r="Q32" s="4"/>
      <c r="R32" s="4"/>
      <c r="S32" s="4"/>
      <c r="T32" s="4"/>
      <c r="U32" s="4"/>
      <c r="V32" s="4"/>
      <c r="W32" s="4"/>
      <c r="X32" s="4"/>
      <c r="Y32" s="4"/>
      <c r="Z32" s="4"/>
    </row>
    <row r="33">
      <c r="A33" s="5"/>
      <c r="K33" s="6"/>
      <c r="L33" s="4"/>
      <c r="M33" s="4"/>
      <c r="N33" s="4"/>
      <c r="O33" s="4"/>
      <c r="P33" s="4"/>
      <c r="Q33" s="4"/>
      <c r="R33" s="4"/>
      <c r="S33" s="4"/>
      <c r="T33" s="4"/>
      <c r="U33" s="4"/>
      <c r="V33" s="4"/>
      <c r="W33" s="4"/>
      <c r="X33" s="4"/>
      <c r="Y33" s="4"/>
      <c r="Z33" s="4"/>
    </row>
    <row r="34">
      <c r="A34" s="5"/>
      <c r="K34" s="6"/>
      <c r="L34" s="4"/>
      <c r="M34" s="4"/>
      <c r="N34" s="4"/>
      <c r="O34" s="4"/>
      <c r="P34" s="4"/>
      <c r="Q34" s="4"/>
      <c r="R34" s="4"/>
      <c r="S34" s="4"/>
      <c r="T34" s="4"/>
      <c r="U34" s="4"/>
      <c r="V34" s="4"/>
      <c r="W34" s="4"/>
      <c r="X34" s="4"/>
      <c r="Y34" s="4"/>
      <c r="Z34" s="4"/>
    </row>
    <row r="35">
      <c r="A35" s="7"/>
      <c r="B35" s="8"/>
      <c r="C35" s="8"/>
      <c r="D35" s="8"/>
      <c r="E35" s="8"/>
      <c r="F35" s="8"/>
      <c r="G35" s="8"/>
      <c r="H35" s="8"/>
      <c r="I35" s="8"/>
      <c r="J35" s="8"/>
      <c r="K35" s="9"/>
      <c r="L35" s="4"/>
      <c r="M35" s="4"/>
      <c r="N35" s="4"/>
      <c r="O35" s="4"/>
      <c r="P35" s="4"/>
      <c r="Q35" s="4"/>
      <c r="R35" s="4"/>
      <c r="S35" s="4"/>
      <c r="T35" s="4"/>
      <c r="U35" s="4"/>
      <c r="V35" s="4"/>
      <c r="W35" s="4"/>
      <c r="X35" s="4"/>
      <c r="Y35" s="4"/>
      <c r="Z35" s="4"/>
    </row>
    <row r="36">
      <c r="A36" s="11" t="s">
        <v>4</v>
      </c>
      <c r="K36" s="6"/>
      <c r="L36" s="4"/>
      <c r="M36" s="4"/>
      <c r="N36" s="4"/>
      <c r="O36" s="4"/>
      <c r="P36" s="4"/>
      <c r="Q36" s="4"/>
      <c r="R36" s="4"/>
      <c r="S36" s="4"/>
      <c r="T36" s="4"/>
      <c r="U36" s="4"/>
      <c r="V36" s="4"/>
      <c r="W36" s="4"/>
      <c r="X36" s="4"/>
      <c r="Y36" s="4"/>
      <c r="Z36" s="4"/>
    </row>
    <row r="37">
      <c r="A37" s="5"/>
      <c r="K37" s="6"/>
      <c r="L37" s="4"/>
      <c r="M37" s="4"/>
      <c r="N37" s="4"/>
      <c r="O37" s="4"/>
      <c r="P37" s="4"/>
      <c r="Q37" s="4"/>
      <c r="R37" s="4"/>
      <c r="S37" s="4"/>
      <c r="T37" s="4"/>
      <c r="U37" s="4"/>
      <c r="V37" s="4"/>
      <c r="W37" s="4"/>
      <c r="X37" s="4"/>
      <c r="Y37" s="4"/>
      <c r="Z37" s="4"/>
    </row>
    <row r="38">
      <c r="A38" s="5"/>
      <c r="K38" s="6"/>
      <c r="L38" s="4"/>
      <c r="M38" s="4"/>
      <c r="N38" s="4"/>
      <c r="O38" s="4"/>
      <c r="P38" s="4"/>
      <c r="Q38" s="4"/>
      <c r="R38" s="4"/>
      <c r="S38" s="4"/>
      <c r="T38" s="4"/>
      <c r="U38" s="4"/>
      <c r="V38" s="4"/>
      <c r="W38" s="4"/>
      <c r="X38" s="4"/>
      <c r="Y38" s="4"/>
      <c r="Z38" s="4"/>
    </row>
    <row r="39">
      <c r="A39" s="5"/>
      <c r="K39" s="6"/>
      <c r="L39" s="4"/>
      <c r="M39" s="4"/>
      <c r="N39" s="4"/>
      <c r="O39" s="4"/>
      <c r="P39" s="4"/>
      <c r="Q39" s="4"/>
      <c r="R39" s="4"/>
      <c r="S39" s="4"/>
      <c r="T39" s="4"/>
      <c r="U39" s="4"/>
      <c r="V39" s="4"/>
      <c r="W39" s="4"/>
      <c r="X39" s="4"/>
      <c r="Y39" s="4"/>
      <c r="Z39" s="4"/>
    </row>
    <row r="40">
      <c r="A40" s="5"/>
      <c r="K40" s="6"/>
      <c r="L40" s="4"/>
      <c r="M40" s="4"/>
      <c r="N40" s="4"/>
      <c r="O40" s="4"/>
      <c r="P40" s="4"/>
      <c r="Q40" s="4"/>
      <c r="R40" s="4"/>
      <c r="S40" s="4"/>
      <c r="T40" s="4"/>
      <c r="U40" s="4"/>
      <c r="V40" s="4"/>
      <c r="W40" s="4"/>
      <c r="X40" s="4"/>
      <c r="Y40" s="4"/>
      <c r="Z40" s="4"/>
    </row>
    <row r="41">
      <c r="A41" s="5"/>
      <c r="K41" s="6"/>
      <c r="L41" s="4"/>
      <c r="M41" s="4"/>
      <c r="N41" s="4"/>
      <c r="O41" s="4"/>
      <c r="P41" s="4"/>
      <c r="Q41" s="4"/>
      <c r="R41" s="4"/>
      <c r="S41" s="4"/>
      <c r="T41" s="4"/>
      <c r="U41" s="4"/>
      <c r="V41" s="4"/>
      <c r="W41" s="4"/>
      <c r="X41" s="4"/>
      <c r="Y41" s="4"/>
      <c r="Z41" s="4"/>
    </row>
    <row r="42">
      <c r="A42" s="5"/>
      <c r="K42" s="6"/>
      <c r="L42" s="4"/>
      <c r="M42" s="4"/>
      <c r="N42" s="4"/>
      <c r="O42" s="4"/>
      <c r="P42" s="4"/>
      <c r="Q42" s="4"/>
      <c r="R42" s="4"/>
      <c r="S42" s="4"/>
      <c r="T42" s="4"/>
      <c r="U42" s="4"/>
      <c r="V42" s="4"/>
      <c r="W42" s="4"/>
      <c r="X42" s="4"/>
      <c r="Y42" s="4"/>
      <c r="Z42" s="4"/>
    </row>
    <row r="43">
      <c r="A43" s="5"/>
      <c r="K43" s="6"/>
      <c r="L43" s="4"/>
      <c r="M43" s="4"/>
      <c r="N43" s="4"/>
      <c r="O43" s="4"/>
      <c r="P43" s="4"/>
      <c r="Q43" s="4"/>
      <c r="R43" s="4"/>
      <c r="S43" s="4"/>
      <c r="T43" s="4"/>
      <c r="U43" s="4"/>
      <c r="V43" s="4"/>
      <c r="W43" s="4"/>
      <c r="X43" s="4"/>
      <c r="Y43" s="4"/>
      <c r="Z43" s="4"/>
    </row>
    <row r="44">
      <c r="A44" s="5"/>
      <c r="K44" s="6"/>
      <c r="L44" s="4"/>
      <c r="M44" s="4"/>
      <c r="N44" s="4"/>
      <c r="O44" s="4"/>
      <c r="P44" s="4"/>
      <c r="Q44" s="4"/>
      <c r="R44" s="4"/>
      <c r="S44" s="4"/>
      <c r="T44" s="4"/>
      <c r="U44" s="4"/>
      <c r="V44" s="4"/>
      <c r="W44" s="4"/>
      <c r="X44" s="4"/>
      <c r="Y44" s="4"/>
      <c r="Z44" s="4"/>
    </row>
    <row r="45">
      <c r="A45" s="5"/>
      <c r="K45" s="6"/>
      <c r="L45" s="4"/>
      <c r="M45" s="4"/>
      <c r="N45" s="4"/>
      <c r="O45" s="4"/>
      <c r="P45" s="4"/>
      <c r="Q45" s="4"/>
      <c r="R45" s="4"/>
      <c r="S45" s="4"/>
      <c r="T45" s="4"/>
      <c r="U45" s="4"/>
      <c r="V45" s="4"/>
      <c r="W45" s="4"/>
      <c r="X45" s="4"/>
      <c r="Y45" s="4"/>
      <c r="Z45" s="4"/>
    </row>
    <row r="46">
      <c r="A46" s="5"/>
      <c r="K46" s="6"/>
      <c r="L46" s="4"/>
      <c r="M46" s="4"/>
      <c r="N46" s="4"/>
      <c r="O46" s="4"/>
      <c r="P46" s="4"/>
      <c r="Q46" s="4"/>
      <c r="R46" s="4"/>
      <c r="S46" s="4"/>
      <c r="T46" s="4"/>
      <c r="U46" s="4"/>
      <c r="V46" s="4"/>
      <c r="W46" s="4"/>
      <c r="X46" s="4"/>
      <c r="Y46" s="4"/>
      <c r="Z46" s="4"/>
    </row>
    <row r="47">
      <c r="A47" s="7"/>
      <c r="B47" s="8"/>
      <c r="C47" s="8"/>
      <c r="D47" s="8"/>
      <c r="E47" s="8"/>
      <c r="F47" s="8"/>
      <c r="G47" s="8"/>
      <c r="H47" s="8"/>
      <c r="I47" s="8"/>
      <c r="J47" s="8"/>
      <c r="K47" s="9"/>
      <c r="L47" s="4"/>
      <c r="M47" s="4"/>
      <c r="N47" s="4"/>
      <c r="O47" s="4"/>
      <c r="P47" s="4"/>
      <c r="Q47" s="4"/>
      <c r="R47" s="4"/>
      <c r="S47" s="4"/>
      <c r="T47" s="4"/>
      <c r="U47" s="4"/>
      <c r="V47" s="4"/>
      <c r="W47" s="4"/>
      <c r="X47" s="4"/>
      <c r="Y47" s="4"/>
      <c r="Z47" s="4"/>
    </row>
    <row r="48">
      <c r="A48" s="12" t="s">
        <v>5</v>
      </c>
      <c r="K48" s="6"/>
      <c r="L48" s="4"/>
      <c r="M48" s="4"/>
      <c r="N48" s="4"/>
      <c r="O48" s="4"/>
      <c r="P48" s="4"/>
      <c r="Q48" s="4"/>
      <c r="R48" s="4"/>
      <c r="S48" s="4"/>
      <c r="T48" s="4"/>
      <c r="U48" s="4"/>
      <c r="V48" s="4"/>
      <c r="W48" s="4"/>
      <c r="X48" s="4"/>
      <c r="Y48" s="4"/>
      <c r="Z48" s="4"/>
    </row>
    <row r="49">
      <c r="A49" s="5"/>
      <c r="K49" s="6"/>
      <c r="L49" s="4"/>
      <c r="M49" s="4"/>
      <c r="N49" s="4"/>
      <c r="O49" s="4"/>
      <c r="P49" s="4"/>
      <c r="Q49" s="4"/>
      <c r="R49" s="4"/>
      <c r="S49" s="4"/>
      <c r="T49" s="4"/>
      <c r="U49" s="4"/>
      <c r="V49" s="4"/>
      <c r="W49" s="4"/>
      <c r="X49" s="4"/>
      <c r="Y49" s="4"/>
      <c r="Z49" s="4"/>
    </row>
    <row r="50">
      <c r="A50" s="7"/>
      <c r="B50" s="8"/>
      <c r="C50" s="8"/>
      <c r="D50" s="8"/>
      <c r="E50" s="8"/>
      <c r="F50" s="8"/>
      <c r="G50" s="8"/>
      <c r="H50" s="8"/>
      <c r="I50" s="8"/>
      <c r="J50" s="8"/>
      <c r="K50" s="9"/>
      <c r="L50" s="4"/>
      <c r="M50" s="4"/>
      <c r="N50" s="4"/>
      <c r="O50" s="4"/>
      <c r="P50" s="4"/>
      <c r="Q50" s="4"/>
      <c r="R50" s="4"/>
      <c r="S50" s="4"/>
      <c r="T50" s="4"/>
      <c r="U50" s="4"/>
      <c r="V50" s="4"/>
      <c r="W50" s="4"/>
      <c r="X50" s="4"/>
      <c r="Y50" s="4"/>
      <c r="Z50" s="4"/>
    </row>
    <row r="51">
      <c r="A51" s="13"/>
      <c r="B51" s="13"/>
      <c r="C51" s="13"/>
      <c r="D51" s="13"/>
      <c r="E51" s="13"/>
      <c r="F51" s="13"/>
      <c r="G51" s="13"/>
      <c r="H51" s="13"/>
      <c r="I51" s="13"/>
      <c r="J51" s="13"/>
      <c r="K51" s="13"/>
      <c r="L51" s="4"/>
      <c r="M51" s="4"/>
      <c r="N51" s="4"/>
      <c r="O51" s="4"/>
      <c r="P51" s="4"/>
      <c r="Q51" s="4"/>
      <c r="R51" s="4"/>
      <c r="S51" s="4"/>
      <c r="T51" s="4"/>
      <c r="U51" s="4"/>
      <c r="V51" s="4"/>
      <c r="W51" s="4"/>
      <c r="X51" s="4"/>
      <c r="Y51" s="4"/>
      <c r="Z51" s="4"/>
    </row>
    <row r="52">
      <c r="A52" s="13"/>
      <c r="B52" s="13"/>
      <c r="C52" s="13"/>
      <c r="D52" s="13"/>
      <c r="E52" s="13"/>
      <c r="F52" s="13"/>
      <c r="G52" s="13"/>
      <c r="H52" s="13"/>
      <c r="I52" s="13"/>
      <c r="J52" s="13"/>
      <c r="K52" s="13"/>
      <c r="L52" s="4"/>
      <c r="M52" s="4"/>
      <c r="N52" s="4"/>
      <c r="O52" s="4"/>
      <c r="P52" s="4"/>
      <c r="Q52" s="4"/>
      <c r="R52" s="4"/>
      <c r="S52" s="4"/>
      <c r="T52" s="4"/>
      <c r="U52" s="4"/>
      <c r="V52" s="4"/>
      <c r="W52" s="4"/>
      <c r="X52" s="4"/>
      <c r="Y52" s="4"/>
      <c r="Z52" s="4"/>
    </row>
    <row r="53">
      <c r="A53" s="13"/>
      <c r="B53" s="13"/>
      <c r="C53" s="13"/>
      <c r="D53" s="13"/>
      <c r="E53" s="13"/>
      <c r="F53" s="13"/>
      <c r="G53" s="13"/>
      <c r="H53" s="13"/>
      <c r="I53" s="13"/>
      <c r="J53" s="13"/>
      <c r="K53" s="13"/>
      <c r="L53" s="4"/>
      <c r="M53" s="4"/>
      <c r="N53" s="4"/>
      <c r="O53" s="4"/>
      <c r="P53" s="4"/>
      <c r="Q53" s="4"/>
      <c r="R53" s="4"/>
      <c r="S53" s="4"/>
      <c r="T53" s="4"/>
      <c r="U53" s="4"/>
      <c r="V53" s="4"/>
      <c r="W53" s="4"/>
      <c r="X53" s="4"/>
      <c r="Y53" s="4"/>
      <c r="Z53" s="4"/>
    </row>
    <row r="54">
      <c r="A54" s="13"/>
      <c r="B54" s="13"/>
      <c r="C54" s="13"/>
      <c r="D54" s="13"/>
      <c r="E54" s="13"/>
      <c r="F54" s="13"/>
      <c r="G54" s="13"/>
      <c r="H54" s="13"/>
      <c r="I54" s="13"/>
      <c r="J54" s="13"/>
      <c r="K54" s="13"/>
      <c r="L54" s="4"/>
      <c r="M54" s="4"/>
      <c r="N54" s="4"/>
      <c r="O54" s="4"/>
      <c r="P54" s="4"/>
      <c r="Q54" s="4"/>
      <c r="R54" s="4"/>
      <c r="S54" s="4"/>
      <c r="T54" s="4"/>
      <c r="U54" s="4"/>
      <c r="V54" s="4"/>
      <c r="W54" s="4"/>
      <c r="X54" s="4"/>
      <c r="Y54" s="4"/>
      <c r="Z54" s="4"/>
    </row>
    <row r="55">
      <c r="A55" s="13"/>
      <c r="B55" s="4"/>
      <c r="C55" s="4"/>
      <c r="D55" s="4"/>
      <c r="E55" s="4"/>
      <c r="F55" s="4"/>
      <c r="G55" s="4"/>
      <c r="H55" s="4"/>
      <c r="I55" s="4"/>
      <c r="J55" s="4"/>
      <c r="K55" s="4"/>
      <c r="L55" s="4"/>
      <c r="M55" s="4"/>
      <c r="N55" s="4"/>
      <c r="O55" s="4"/>
      <c r="P55" s="4"/>
      <c r="Q55" s="4"/>
      <c r="R55" s="4"/>
      <c r="S55" s="4"/>
      <c r="T55" s="4"/>
      <c r="U55" s="4"/>
      <c r="V55" s="4"/>
      <c r="W55" s="4"/>
      <c r="X55" s="4"/>
      <c r="Y55" s="4"/>
      <c r="Z55" s="4"/>
    </row>
    <row r="56">
      <c r="A56" s="13"/>
      <c r="B56" s="4"/>
      <c r="C56" s="4"/>
      <c r="D56" s="4"/>
      <c r="E56" s="4"/>
      <c r="F56" s="4"/>
      <c r="G56" s="4"/>
      <c r="H56" s="4"/>
      <c r="I56" s="4"/>
      <c r="J56" s="4"/>
      <c r="K56" s="4"/>
      <c r="L56" s="4"/>
      <c r="M56" s="4"/>
      <c r="N56" s="4"/>
      <c r="O56" s="4"/>
      <c r="P56" s="4"/>
      <c r="Q56" s="4"/>
      <c r="R56" s="4"/>
      <c r="S56" s="4"/>
      <c r="T56" s="4"/>
      <c r="U56" s="4"/>
      <c r="V56" s="4"/>
      <c r="W56" s="4"/>
      <c r="X56" s="4"/>
      <c r="Y56" s="4"/>
      <c r="Z56" s="4"/>
    </row>
    <row r="57">
      <c r="A57" s="13"/>
      <c r="B57" s="4"/>
      <c r="C57" s="4"/>
      <c r="D57" s="4"/>
      <c r="E57" s="4"/>
      <c r="F57" s="4"/>
      <c r="G57" s="4"/>
      <c r="H57" s="4"/>
      <c r="I57" s="4"/>
      <c r="J57" s="4"/>
      <c r="K57" s="4"/>
      <c r="L57" s="4"/>
      <c r="M57" s="4"/>
      <c r="N57" s="4"/>
      <c r="O57" s="4"/>
      <c r="P57" s="4"/>
      <c r="Q57" s="4"/>
      <c r="R57" s="4"/>
      <c r="S57" s="4"/>
      <c r="T57" s="4"/>
      <c r="U57" s="4"/>
      <c r="V57" s="4"/>
      <c r="W57" s="4"/>
      <c r="X57" s="4"/>
      <c r="Y57" s="4"/>
      <c r="Z57" s="4"/>
    </row>
    <row r="58">
      <c r="A58" s="13"/>
      <c r="B58" s="4"/>
      <c r="C58" s="4"/>
      <c r="D58" s="4"/>
      <c r="E58" s="4"/>
      <c r="F58" s="4"/>
      <c r="G58" s="4"/>
      <c r="H58" s="4"/>
      <c r="I58" s="4"/>
      <c r="J58" s="4"/>
      <c r="K58" s="4"/>
      <c r="L58" s="4"/>
      <c r="M58" s="4"/>
      <c r="N58" s="4"/>
      <c r="O58" s="4"/>
      <c r="P58" s="4"/>
      <c r="Q58" s="4"/>
      <c r="R58" s="4"/>
      <c r="S58" s="4"/>
      <c r="T58" s="4"/>
      <c r="U58" s="4"/>
      <c r="V58" s="4"/>
      <c r="W58" s="4"/>
      <c r="X58" s="4"/>
      <c r="Y58" s="4"/>
      <c r="Z58" s="4"/>
    </row>
    <row r="59">
      <c r="A59" s="13"/>
      <c r="B59" s="4"/>
      <c r="C59" s="4"/>
      <c r="D59" s="4"/>
      <c r="E59" s="4"/>
      <c r="F59" s="4"/>
      <c r="G59" s="4"/>
      <c r="H59" s="4"/>
      <c r="I59" s="4"/>
      <c r="J59" s="4"/>
      <c r="K59" s="4"/>
      <c r="L59" s="4"/>
      <c r="M59" s="4"/>
      <c r="N59" s="4"/>
      <c r="O59" s="4"/>
      <c r="P59" s="4"/>
      <c r="Q59" s="4"/>
      <c r="R59" s="4"/>
      <c r="S59" s="4"/>
      <c r="T59" s="4"/>
      <c r="U59" s="4"/>
      <c r="V59" s="4"/>
      <c r="W59" s="4"/>
      <c r="X59" s="4"/>
      <c r="Y59" s="4"/>
      <c r="Z59" s="4"/>
    </row>
    <row r="60">
      <c r="A60" s="13"/>
      <c r="B60" s="4"/>
      <c r="C60" s="4"/>
      <c r="D60" s="4"/>
      <c r="E60" s="4"/>
      <c r="F60" s="4"/>
      <c r="G60" s="4"/>
      <c r="H60" s="4"/>
      <c r="I60" s="4"/>
      <c r="J60" s="4"/>
      <c r="K60" s="4"/>
      <c r="L60" s="4"/>
      <c r="M60" s="4"/>
      <c r="N60" s="4"/>
      <c r="O60" s="4"/>
      <c r="P60" s="4"/>
      <c r="Q60" s="4"/>
      <c r="R60" s="4"/>
      <c r="S60" s="4"/>
      <c r="T60" s="4"/>
      <c r="U60" s="4"/>
      <c r="V60" s="4"/>
      <c r="W60" s="4"/>
      <c r="X60" s="4"/>
      <c r="Y60" s="4"/>
      <c r="Z60" s="4"/>
    </row>
    <row r="61">
      <c r="A61" s="13"/>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sheetData>
  <mergeCells count="6">
    <mergeCell ref="A1:K7"/>
    <mergeCell ref="A8:K12"/>
    <mergeCell ref="A13:K23"/>
    <mergeCell ref="A24:K35"/>
    <mergeCell ref="A36:K47"/>
    <mergeCell ref="A48:K5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c r="B1" s="15" t="s">
        <v>6</v>
      </c>
      <c r="C1" s="14"/>
    </row>
    <row r="2">
      <c r="A2" s="15" t="s">
        <v>7</v>
      </c>
      <c r="B2" s="15">
        <v>10.0</v>
      </c>
      <c r="C2" s="15" t="s">
        <v>8</v>
      </c>
    </row>
    <row r="3">
      <c r="A3" s="15" t="s">
        <v>9</v>
      </c>
      <c r="B3" s="15">
        <v>100.0</v>
      </c>
      <c r="C3" s="15" t="s">
        <v>10</v>
      </c>
    </row>
    <row r="4">
      <c r="A4" s="15" t="s">
        <v>11</v>
      </c>
      <c r="B4" s="15">
        <v>50.0</v>
      </c>
      <c r="C4" s="15" t="s">
        <v>10</v>
      </c>
    </row>
    <row r="5">
      <c r="A5" s="15" t="s">
        <v>12</v>
      </c>
      <c r="B5" s="15">
        <v>30.0</v>
      </c>
      <c r="C5" s="15" t="s">
        <v>10</v>
      </c>
    </row>
    <row r="6">
      <c r="A6" s="15" t="s">
        <v>13</v>
      </c>
      <c r="B6" s="15">
        <v>10.0</v>
      </c>
      <c r="C6" s="15" t="s">
        <v>10</v>
      </c>
    </row>
    <row r="7">
      <c r="A7" s="14"/>
      <c r="B7" s="14"/>
      <c r="C7" s="14"/>
    </row>
    <row r="8">
      <c r="A8" s="14"/>
      <c r="B8" s="14"/>
      <c r="C8" s="14"/>
    </row>
    <row r="9">
      <c r="A9" s="15" t="s">
        <v>14</v>
      </c>
      <c r="B9" s="15" t="s">
        <v>15</v>
      </c>
      <c r="C9" s="14"/>
    </row>
    <row r="10">
      <c r="A10" s="15" t="s">
        <v>7</v>
      </c>
      <c r="B10" s="15">
        <v>180.0</v>
      </c>
      <c r="C10" s="15" t="s">
        <v>16</v>
      </c>
    </row>
    <row r="11">
      <c r="A11" s="15" t="s">
        <v>9</v>
      </c>
      <c r="B11" s="15">
        <v>50.0</v>
      </c>
      <c r="C11" s="15" t="s">
        <v>17</v>
      </c>
    </row>
    <row r="12">
      <c r="A12" s="15" t="s">
        <v>11</v>
      </c>
      <c r="B12" s="15">
        <v>50.0</v>
      </c>
      <c r="C12" s="15" t="s">
        <v>17</v>
      </c>
    </row>
    <row r="13">
      <c r="A13" s="15" t="s">
        <v>12</v>
      </c>
      <c r="B13" s="15">
        <v>160.0</v>
      </c>
      <c r="C13" s="15" t="s">
        <v>17</v>
      </c>
    </row>
    <row r="14">
      <c r="A14" s="15" t="s">
        <v>13</v>
      </c>
      <c r="B14" s="15">
        <v>50.0</v>
      </c>
      <c r="C14" s="15" t="s">
        <v>17</v>
      </c>
    </row>
    <row r="15">
      <c r="A15" s="15" t="s">
        <v>18</v>
      </c>
      <c r="B15" s="15">
        <v>10.0</v>
      </c>
      <c r="C15" s="15" t="s">
        <v>19</v>
      </c>
    </row>
    <row r="16">
      <c r="A16" s="15" t="s">
        <v>20</v>
      </c>
      <c r="B16" s="15">
        <v>1.0</v>
      </c>
      <c r="C16" s="15" t="s">
        <v>21</v>
      </c>
    </row>
    <row r="20">
      <c r="A20" s="16" t="s">
        <v>22</v>
      </c>
      <c r="E20" s="16" t="s">
        <v>23</v>
      </c>
    </row>
    <row r="21">
      <c r="A21" s="15" t="s">
        <v>7</v>
      </c>
      <c r="B21" s="15">
        <v>15.0</v>
      </c>
      <c r="C21" s="15" t="s">
        <v>17</v>
      </c>
      <c r="D21" s="15" t="s">
        <v>24</v>
      </c>
      <c r="E21" s="15" t="s">
        <v>25</v>
      </c>
    </row>
    <row r="22">
      <c r="A22" s="15" t="s">
        <v>9</v>
      </c>
      <c r="B22" s="15">
        <v>140.0</v>
      </c>
      <c r="C22" s="15" t="s">
        <v>17</v>
      </c>
      <c r="D22" s="15" t="s">
        <v>26</v>
      </c>
      <c r="E22" s="15" t="s">
        <v>27</v>
      </c>
    </row>
    <row r="23">
      <c r="A23" s="15" t="s">
        <v>11</v>
      </c>
      <c r="B23" s="15">
        <v>17.0</v>
      </c>
      <c r="C23" s="15" t="s">
        <v>17</v>
      </c>
      <c r="D23" s="15" t="s">
        <v>28</v>
      </c>
      <c r="E23" s="15" t="s">
        <v>29</v>
      </c>
    </row>
    <row r="24">
      <c r="A24" s="15" t="s">
        <v>12</v>
      </c>
      <c r="B24" s="15">
        <v>20.0</v>
      </c>
      <c r="C24" s="15" t="s">
        <v>17</v>
      </c>
      <c r="D24" s="15" t="s">
        <v>30</v>
      </c>
      <c r="E24" s="15" t="s">
        <v>25</v>
      </c>
    </row>
    <row r="25">
      <c r="A25" s="15" t="s">
        <v>13</v>
      </c>
      <c r="B25" s="15">
        <v>10.0</v>
      </c>
      <c r="C25" s="15" t="s">
        <v>17</v>
      </c>
      <c r="D25" s="15" t="s">
        <v>31</v>
      </c>
      <c r="E25" s="15" t="s">
        <v>32</v>
      </c>
    </row>
    <row r="26">
      <c r="A26" s="15" t="s">
        <v>18</v>
      </c>
      <c r="B26" s="15">
        <v>1000.0</v>
      </c>
      <c r="C26" s="15" t="s">
        <v>33</v>
      </c>
      <c r="D26" s="15" t="s">
        <v>26</v>
      </c>
      <c r="E26" s="15" t="s">
        <v>27</v>
      </c>
    </row>
    <row r="27">
      <c r="A27" s="15" t="s">
        <v>20</v>
      </c>
      <c r="B27" s="15">
        <v>850.0</v>
      </c>
      <c r="C27" s="15" t="s">
        <v>33</v>
      </c>
      <c r="D27" s="15" t="s">
        <v>34</v>
      </c>
      <c r="E27" s="15" t="s">
        <v>25</v>
      </c>
    </row>
    <row r="30">
      <c r="A30" s="16" t="s">
        <v>35</v>
      </c>
    </row>
    <row r="31">
      <c r="A31" s="15" t="s">
        <v>7</v>
      </c>
      <c r="B31" s="15">
        <v>0.0</v>
      </c>
    </row>
    <row r="32">
      <c r="A32" s="15" t="s">
        <v>9</v>
      </c>
      <c r="B32" s="15">
        <v>0.0</v>
      </c>
    </row>
    <row r="33">
      <c r="A33" s="15" t="s">
        <v>11</v>
      </c>
      <c r="B33" s="15" t="s">
        <v>36</v>
      </c>
    </row>
    <row r="34">
      <c r="A34" s="15" t="s">
        <v>12</v>
      </c>
      <c r="B34" s="15">
        <v>0.0</v>
      </c>
    </row>
    <row r="35">
      <c r="A35" s="15" t="s">
        <v>13</v>
      </c>
      <c r="B35" s="15">
        <v>0.0</v>
      </c>
    </row>
    <row r="36">
      <c r="A36" s="15" t="s">
        <v>18</v>
      </c>
      <c r="B36" s="15">
        <v>0.0</v>
      </c>
    </row>
    <row r="37">
      <c r="A37" s="15" t="s">
        <v>20</v>
      </c>
      <c r="B37" s="15">
        <v>25.0</v>
      </c>
    </row>
    <row r="40">
      <c r="A40" s="17" t="s">
        <v>37</v>
      </c>
      <c r="B40" s="18"/>
      <c r="C40" s="18"/>
      <c r="D40" s="18"/>
      <c r="E40" s="18"/>
      <c r="F40" s="18"/>
      <c r="G40" s="18"/>
    </row>
    <row r="41">
      <c r="A41" s="18"/>
      <c r="B41" s="17" t="s">
        <v>38</v>
      </c>
      <c r="C41" s="18"/>
      <c r="D41" s="17" t="s">
        <v>39</v>
      </c>
      <c r="E41" s="18"/>
      <c r="F41" s="17" t="s">
        <v>40</v>
      </c>
      <c r="G41" s="18"/>
    </row>
    <row r="42">
      <c r="A42" s="18"/>
      <c r="B42" s="17" t="s">
        <v>41</v>
      </c>
      <c r="C42" s="17" t="s">
        <v>42</v>
      </c>
      <c r="D42" s="17" t="s">
        <v>41</v>
      </c>
      <c r="E42" s="17" t="s">
        <v>42</v>
      </c>
      <c r="F42" s="17" t="s">
        <v>41</v>
      </c>
      <c r="G42" s="17" t="s">
        <v>42</v>
      </c>
    </row>
    <row r="43">
      <c r="A43" s="17" t="s">
        <v>43</v>
      </c>
      <c r="B43" s="17">
        <v>130.0</v>
      </c>
      <c r="C43" s="17">
        <v>40.0</v>
      </c>
      <c r="D43" s="17">
        <v>70.0</v>
      </c>
      <c r="E43" s="17">
        <v>30.0</v>
      </c>
      <c r="F43" s="17">
        <v>50.0</v>
      </c>
      <c r="G43" s="17">
        <v>35.0</v>
      </c>
    </row>
    <row r="44">
      <c r="A44" s="17" t="s">
        <v>44</v>
      </c>
      <c r="B44" s="17">
        <v>80.0</v>
      </c>
      <c r="C44" s="17">
        <v>15.0</v>
      </c>
      <c r="D44" s="17">
        <v>60.0</v>
      </c>
      <c r="E44" s="17">
        <v>12.0</v>
      </c>
      <c r="F44" s="17">
        <v>40.0</v>
      </c>
      <c r="G44" s="17">
        <v>13.0</v>
      </c>
    </row>
    <row r="45">
      <c r="A45" s="18"/>
      <c r="B45" s="18"/>
      <c r="C45" s="18"/>
      <c r="D45" s="18"/>
      <c r="E45" s="18"/>
      <c r="F45" s="18"/>
      <c r="G45" s="18"/>
    </row>
    <row r="46">
      <c r="A46" s="17" t="s">
        <v>45</v>
      </c>
      <c r="B46" s="18"/>
      <c r="C46" s="17" t="s">
        <v>46</v>
      </c>
      <c r="D46" s="18"/>
      <c r="E46" s="17" t="s">
        <v>47</v>
      </c>
      <c r="F46" s="18"/>
      <c r="G46" s="17" t="s">
        <v>48</v>
      </c>
    </row>
    <row r="49">
      <c r="A49" s="16" t="s">
        <v>49</v>
      </c>
    </row>
    <row r="50">
      <c r="A50" s="15" t="s">
        <v>50</v>
      </c>
      <c r="B50" s="15">
        <v>300.0</v>
      </c>
      <c r="C50" s="15" t="s">
        <v>51</v>
      </c>
    </row>
    <row r="51">
      <c r="A51" s="15" t="s">
        <v>52</v>
      </c>
      <c r="B51" s="15">
        <v>100.0</v>
      </c>
      <c r="C51" s="15" t="s">
        <v>51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88"/>
  </cols>
  <sheetData>
    <row r="1">
      <c r="B1" s="19" t="s">
        <v>53</v>
      </c>
      <c r="C1" s="19" t="s">
        <v>54</v>
      </c>
      <c r="D1" s="19" t="s">
        <v>55</v>
      </c>
      <c r="E1" s="19" t="s">
        <v>56</v>
      </c>
      <c r="F1" s="19" t="s">
        <v>57</v>
      </c>
      <c r="G1" s="19" t="s">
        <v>58</v>
      </c>
      <c r="H1" s="19" t="s">
        <v>59</v>
      </c>
      <c r="I1" s="19" t="s">
        <v>60</v>
      </c>
      <c r="J1" s="19" t="s">
        <v>61</v>
      </c>
      <c r="K1" s="19" t="s">
        <v>62</v>
      </c>
      <c r="L1" s="19" t="s">
        <v>63</v>
      </c>
      <c r="M1" s="19" t="s">
        <v>64</v>
      </c>
      <c r="N1" s="19" t="s">
        <v>65</v>
      </c>
      <c r="O1" s="19" t="s">
        <v>66</v>
      </c>
      <c r="P1" s="19" t="s">
        <v>67</v>
      </c>
    </row>
    <row r="2">
      <c r="A2" s="20" t="s">
        <v>68</v>
      </c>
    </row>
    <row r="3">
      <c r="A3" s="16" t="s">
        <v>43</v>
      </c>
      <c r="B3" s="21" t="str">
        <f>Assumptions!$B$17</f>
        <v/>
      </c>
      <c r="C3" s="21" t="str">
        <f>Assumptions!$B$17</f>
        <v/>
      </c>
      <c r="D3" s="21" t="str">
        <f>Assumptions!$B$17</f>
        <v/>
      </c>
      <c r="E3" s="21" t="str">
        <f>Assumptions!$B$17</f>
        <v/>
      </c>
      <c r="F3" s="21" t="str">
        <f>Assumptions!$B$17</f>
        <v/>
      </c>
      <c r="G3" s="21" t="str">
        <f>Assumptions!$B$17</f>
        <v/>
      </c>
      <c r="H3" s="21" t="str">
        <f>Assumptions!$B$17</f>
        <v/>
      </c>
      <c r="I3" s="21" t="str">
        <f>Assumptions!$B$17</f>
        <v/>
      </c>
      <c r="J3" s="21" t="str">
        <f>Assumptions!$B$17</f>
        <v/>
      </c>
      <c r="K3" s="21" t="str">
        <f>Assumptions!$B$17</f>
        <v/>
      </c>
      <c r="L3" s="21" t="str">
        <f>Assumptions!$B$17</f>
        <v/>
      </c>
      <c r="M3" s="21" t="str">
        <f>Assumptions!$B$17</f>
        <v/>
      </c>
      <c r="N3" s="21" t="str">
        <f>Assumptions!$B$17</f>
        <v/>
      </c>
      <c r="O3" s="21" t="str">
        <f>Assumptions!$B$17</f>
        <v/>
      </c>
      <c r="P3" s="21" t="str">
        <f>Assumptions!$B$17</f>
        <v/>
      </c>
    </row>
    <row r="4">
      <c r="A4" s="16" t="s">
        <v>38</v>
      </c>
      <c r="B4" s="21">
        <f>Assumptions!$B$43</f>
        <v>130</v>
      </c>
      <c r="C4" s="21">
        <f>Assumptions!$B$43</f>
        <v>130</v>
      </c>
      <c r="D4" s="21">
        <f>Assumptions!$B$43</f>
        <v>130</v>
      </c>
      <c r="E4" s="21">
        <f>Assumptions!$B$43</f>
        <v>130</v>
      </c>
      <c r="F4" s="21">
        <f>Assumptions!$B$43</f>
        <v>130</v>
      </c>
      <c r="G4" s="21">
        <f>Assumptions!$B$43</f>
        <v>130</v>
      </c>
      <c r="H4" s="21">
        <f>Assumptions!$B$43</f>
        <v>130</v>
      </c>
      <c r="I4" s="21">
        <f>Assumptions!$B$43</f>
        <v>130</v>
      </c>
      <c r="J4" s="21">
        <f>Assumptions!$B$43</f>
        <v>130</v>
      </c>
      <c r="K4" s="21">
        <f>Assumptions!$B$43</f>
        <v>130</v>
      </c>
      <c r="L4" s="21">
        <f>Assumptions!$B$43</f>
        <v>130</v>
      </c>
      <c r="M4" s="21">
        <f>Assumptions!$B$43</f>
        <v>130</v>
      </c>
      <c r="N4" s="21">
        <f>Assumptions!$B$43</f>
        <v>130</v>
      </c>
      <c r="O4" s="21">
        <f>Assumptions!$B$43</f>
        <v>130</v>
      </c>
      <c r="P4" s="21">
        <f>Assumptions!$B$43</f>
        <v>130</v>
      </c>
    </row>
    <row r="5">
      <c r="A5" s="16" t="s">
        <v>39</v>
      </c>
      <c r="B5" s="21">
        <f>Assumptions!$D$43</f>
        <v>70</v>
      </c>
      <c r="C5" s="21">
        <f>Assumptions!$D$43</f>
        <v>70</v>
      </c>
      <c r="D5" s="21">
        <f>Assumptions!$D$43</f>
        <v>70</v>
      </c>
      <c r="E5" s="21">
        <f>Assumptions!$D$43</f>
        <v>70</v>
      </c>
      <c r="F5" s="21">
        <f>Assumptions!$D$43</f>
        <v>70</v>
      </c>
      <c r="G5" s="21">
        <f>Assumptions!$D$43</f>
        <v>70</v>
      </c>
      <c r="H5" s="21">
        <f>Assumptions!$D$43</f>
        <v>70</v>
      </c>
      <c r="I5" s="21">
        <f>Assumptions!$D$43</f>
        <v>70</v>
      </c>
      <c r="J5" s="21">
        <f>Assumptions!$D$43</f>
        <v>70</v>
      </c>
      <c r="K5" s="21">
        <f>Assumptions!$D$43</f>
        <v>70</v>
      </c>
      <c r="L5" s="21">
        <f>Assumptions!$D$43</f>
        <v>70</v>
      </c>
      <c r="M5" s="21">
        <f>Assumptions!$D$43</f>
        <v>70</v>
      </c>
      <c r="N5" s="21">
        <f>Assumptions!$D$43</f>
        <v>70</v>
      </c>
      <c r="O5" s="21">
        <f>Assumptions!$D$43</f>
        <v>70</v>
      </c>
      <c r="P5" s="21">
        <f>Assumptions!$D$43</f>
        <v>70</v>
      </c>
    </row>
    <row r="6">
      <c r="A6" s="16" t="s">
        <v>40</v>
      </c>
      <c r="B6" s="21">
        <f>Assumptions!$F$43</f>
        <v>50</v>
      </c>
      <c r="C6" s="21">
        <f>Assumptions!$F$43</f>
        <v>50</v>
      </c>
      <c r="D6" s="21">
        <f>Assumptions!$F$43</f>
        <v>50</v>
      </c>
      <c r="E6" s="21">
        <f>Assumptions!$F$43</f>
        <v>50</v>
      </c>
      <c r="F6" s="21">
        <f>Assumptions!$F$43</f>
        <v>50</v>
      </c>
      <c r="G6" s="21">
        <f>Assumptions!$F$43</f>
        <v>50</v>
      </c>
      <c r="H6" s="21">
        <f>Assumptions!$F$43</f>
        <v>50</v>
      </c>
      <c r="I6" s="21">
        <f>Assumptions!$F$43</f>
        <v>50</v>
      </c>
      <c r="J6" s="21">
        <f>Assumptions!$F$43</f>
        <v>50</v>
      </c>
      <c r="K6" s="21">
        <f>Assumptions!$F$43</f>
        <v>50</v>
      </c>
      <c r="L6" s="21">
        <f>Assumptions!$F$43</f>
        <v>50</v>
      </c>
      <c r="M6" s="21">
        <f>Assumptions!$F$43</f>
        <v>50</v>
      </c>
      <c r="N6" s="21">
        <f>Assumptions!$F$43</f>
        <v>50</v>
      </c>
      <c r="O6" s="21">
        <f>Assumptions!$F$43</f>
        <v>50</v>
      </c>
      <c r="P6" s="21">
        <f>Assumptions!$F$43</f>
        <v>50</v>
      </c>
    </row>
    <row r="7">
      <c r="A7" s="20" t="s">
        <v>69</v>
      </c>
      <c r="B7" s="21">
        <f t="shared" ref="B7:P7" si="1">SUM(B4:B6)</f>
        <v>250</v>
      </c>
      <c r="C7" s="21">
        <f t="shared" si="1"/>
        <v>250</v>
      </c>
      <c r="D7" s="21">
        <f t="shared" si="1"/>
        <v>250</v>
      </c>
      <c r="E7" s="21">
        <f t="shared" si="1"/>
        <v>250</v>
      </c>
      <c r="F7" s="21">
        <f t="shared" si="1"/>
        <v>250</v>
      </c>
      <c r="G7" s="21">
        <f t="shared" si="1"/>
        <v>250</v>
      </c>
      <c r="H7" s="21">
        <f t="shared" si="1"/>
        <v>250</v>
      </c>
      <c r="I7" s="21">
        <f t="shared" si="1"/>
        <v>250</v>
      </c>
      <c r="J7" s="21">
        <f t="shared" si="1"/>
        <v>250</v>
      </c>
      <c r="K7" s="21">
        <f t="shared" si="1"/>
        <v>250</v>
      </c>
      <c r="L7" s="21">
        <f t="shared" si="1"/>
        <v>250</v>
      </c>
      <c r="M7" s="21">
        <f t="shared" si="1"/>
        <v>250</v>
      </c>
      <c r="N7" s="21">
        <f t="shared" si="1"/>
        <v>250</v>
      </c>
      <c r="O7" s="21">
        <f t="shared" si="1"/>
        <v>250</v>
      </c>
      <c r="P7" s="21">
        <f t="shared" si="1"/>
        <v>250</v>
      </c>
    </row>
    <row r="8">
      <c r="A8" s="16" t="s">
        <v>44</v>
      </c>
      <c r="B8" s="21" t="str">
        <f>Assumptions!$B$18</f>
        <v/>
      </c>
      <c r="C8" s="21" t="str">
        <f>Assumptions!$B$18</f>
        <v/>
      </c>
      <c r="D8" s="21" t="str">
        <f>Assumptions!$B$18</f>
        <v/>
      </c>
      <c r="E8" s="21" t="str">
        <f>Assumptions!$B$18</f>
        <v/>
      </c>
      <c r="F8" s="21" t="str">
        <f>Assumptions!$B$18</f>
        <v/>
      </c>
      <c r="G8" s="21" t="str">
        <f>Assumptions!$B$18</f>
        <v/>
      </c>
      <c r="H8" s="21" t="str">
        <f>Assumptions!$B$18</f>
        <v/>
      </c>
      <c r="I8" s="21" t="str">
        <f>Assumptions!$B$18</f>
        <v/>
      </c>
      <c r="J8" s="21" t="str">
        <f>Assumptions!$B$18</f>
        <v/>
      </c>
      <c r="K8" s="21" t="str">
        <f>Assumptions!$B$18</f>
        <v/>
      </c>
      <c r="L8" s="21" t="str">
        <f>Assumptions!$B$18</f>
        <v/>
      </c>
      <c r="M8" s="21" t="str">
        <f>Assumptions!$B$18</f>
        <v/>
      </c>
      <c r="N8" s="21" t="str">
        <f>Assumptions!$B$18</f>
        <v/>
      </c>
      <c r="O8" s="21" t="str">
        <f>Assumptions!$B$18</f>
        <v/>
      </c>
      <c r="P8" s="21" t="str">
        <f>Assumptions!$B$18</f>
        <v/>
      </c>
    </row>
    <row r="9">
      <c r="A9" s="16" t="s">
        <v>38</v>
      </c>
      <c r="B9" s="21">
        <f>Assumptions!$B$44</f>
        <v>80</v>
      </c>
      <c r="C9" s="21">
        <f>Assumptions!$B$44</f>
        <v>80</v>
      </c>
      <c r="D9" s="21">
        <f>Assumptions!$B$44</f>
        <v>80</v>
      </c>
      <c r="E9" s="21">
        <f>Assumptions!$B$44</f>
        <v>80</v>
      </c>
      <c r="F9" s="21">
        <f>Assumptions!$B$44</f>
        <v>80</v>
      </c>
      <c r="G9" s="21">
        <f>Assumptions!$B$44</f>
        <v>80</v>
      </c>
      <c r="H9" s="21">
        <f>Assumptions!$B$44</f>
        <v>80</v>
      </c>
      <c r="I9" s="21">
        <f>Assumptions!$B$44</f>
        <v>80</v>
      </c>
      <c r="J9" s="21">
        <f>Assumptions!$B$44</f>
        <v>80</v>
      </c>
      <c r="K9" s="21">
        <f>Assumptions!$B$44</f>
        <v>80</v>
      </c>
      <c r="L9" s="21">
        <f>Assumptions!$B$44</f>
        <v>80</v>
      </c>
      <c r="M9" s="21">
        <f>Assumptions!$B$44</f>
        <v>80</v>
      </c>
      <c r="N9" s="21">
        <f>Assumptions!$B$44</f>
        <v>80</v>
      </c>
      <c r="O9" s="21">
        <f>Assumptions!$B$44</f>
        <v>80</v>
      </c>
      <c r="P9" s="21">
        <f>Assumptions!$B$44</f>
        <v>80</v>
      </c>
    </row>
    <row r="10">
      <c r="A10" s="16" t="s">
        <v>39</v>
      </c>
      <c r="B10" s="21">
        <f>Assumptions!$D$44</f>
        <v>60</v>
      </c>
      <c r="C10" s="21">
        <f>Assumptions!$D$44</f>
        <v>60</v>
      </c>
      <c r="D10" s="21">
        <f>Assumptions!$D$44</f>
        <v>60</v>
      </c>
      <c r="E10" s="21">
        <f>Assumptions!$D$44</f>
        <v>60</v>
      </c>
      <c r="F10" s="21">
        <f>Assumptions!$D$44</f>
        <v>60</v>
      </c>
      <c r="G10" s="21">
        <f>Assumptions!$D$44</f>
        <v>60</v>
      </c>
      <c r="H10" s="21">
        <f>Assumptions!$D$44</f>
        <v>60</v>
      </c>
      <c r="I10" s="21">
        <f>Assumptions!$D$44</f>
        <v>60</v>
      </c>
      <c r="J10" s="21">
        <f>Assumptions!$D$44</f>
        <v>60</v>
      </c>
      <c r="K10" s="21">
        <f>Assumptions!$D$44</f>
        <v>60</v>
      </c>
      <c r="L10" s="21">
        <f>Assumptions!$D$44</f>
        <v>60</v>
      </c>
      <c r="M10" s="21">
        <f>Assumptions!$D$44</f>
        <v>60</v>
      </c>
      <c r="N10" s="21">
        <f>Assumptions!$D$44</f>
        <v>60</v>
      </c>
      <c r="O10" s="21">
        <f>Assumptions!$D$44</f>
        <v>60</v>
      </c>
      <c r="P10" s="21">
        <f>Assumptions!$D$44</f>
        <v>60</v>
      </c>
    </row>
    <row r="11">
      <c r="A11" s="16" t="s">
        <v>40</v>
      </c>
      <c r="B11" s="21">
        <f>Assumptions!$F$44</f>
        <v>40</v>
      </c>
      <c r="C11" s="21">
        <f>Assumptions!$F$44</f>
        <v>40</v>
      </c>
      <c r="D11" s="21">
        <f>Assumptions!$F$44</f>
        <v>40</v>
      </c>
      <c r="E11" s="21">
        <f>Assumptions!$F$44</f>
        <v>40</v>
      </c>
      <c r="F11" s="21">
        <f>Assumptions!$F$44</f>
        <v>40</v>
      </c>
      <c r="G11" s="21">
        <f>Assumptions!$F$44</f>
        <v>40</v>
      </c>
      <c r="H11" s="21">
        <f>Assumptions!$F$44</f>
        <v>40</v>
      </c>
      <c r="I11" s="21">
        <f>Assumptions!$F$44</f>
        <v>40</v>
      </c>
      <c r="J11" s="21">
        <f>Assumptions!$F$44</f>
        <v>40</v>
      </c>
      <c r="K11" s="21">
        <f>Assumptions!$F$44</f>
        <v>40</v>
      </c>
      <c r="L11" s="21">
        <f>Assumptions!$F$44</f>
        <v>40</v>
      </c>
      <c r="M11" s="21">
        <f>Assumptions!$F$44</f>
        <v>40</v>
      </c>
      <c r="N11" s="21">
        <f>Assumptions!$F$44</f>
        <v>40</v>
      </c>
      <c r="O11" s="21">
        <f>Assumptions!$F$44</f>
        <v>40</v>
      </c>
      <c r="P11" s="21">
        <f>Assumptions!$F$44</f>
        <v>40</v>
      </c>
    </row>
    <row r="12">
      <c r="A12" s="20" t="s">
        <v>69</v>
      </c>
      <c r="B12" s="21">
        <f t="shared" ref="B12:P12" si="2">SUM(B9:B11)</f>
        <v>180</v>
      </c>
      <c r="C12" s="21">
        <f t="shared" si="2"/>
        <v>180</v>
      </c>
      <c r="D12" s="21">
        <f t="shared" si="2"/>
        <v>180</v>
      </c>
      <c r="E12" s="21">
        <f t="shared" si="2"/>
        <v>180</v>
      </c>
      <c r="F12" s="21">
        <f t="shared" si="2"/>
        <v>180</v>
      </c>
      <c r="G12" s="21">
        <f t="shared" si="2"/>
        <v>180</v>
      </c>
      <c r="H12" s="21">
        <f t="shared" si="2"/>
        <v>180</v>
      </c>
      <c r="I12" s="21">
        <f t="shared" si="2"/>
        <v>180</v>
      </c>
      <c r="J12" s="21">
        <f t="shared" si="2"/>
        <v>180</v>
      </c>
      <c r="K12" s="21">
        <f t="shared" si="2"/>
        <v>180</v>
      </c>
      <c r="L12" s="21">
        <f t="shared" si="2"/>
        <v>180</v>
      </c>
      <c r="M12" s="21">
        <f t="shared" si="2"/>
        <v>180</v>
      </c>
      <c r="N12" s="21">
        <f t="shared" si="2"/>
        <v>180</v>
      </c>
      <c r="O12" s="21">
        <f t="shared" si="2"/>
        <v>180</v>
      </c>
      <c r="P12" s="21">
        <f t="shared" si="2"/>
        <v>180</v>
      </c>
    </row>
    <row r="14">
      <c r="A14" s="20" t="s">
        <v>70</v>
      </c>
    </row>
    <row r="15">
      <c r="A15" s="15" t="s">
        <v>7</v>
      </c>
      <c r="B15" s="21">
        <f>B7*Assumptions!$B$2/1000</f>
        <v>2.5</v>
      </c>
      <c r="C15" s="21">
        <f>C7*Assumptions!$B$2/1000</f>
        <v>2.5</v>
      </c>
      <c r="D15" s="21">
        <f>D7*Assumptions!$B$2/1000</f>
        <v>2.5</v>
      </c>
      <c r="E15" s="21">
        <f>E7*Assumptions!$B$2/1000</f>
        <v>2.5</v>
      </c>
      <c r="F15" s="21">
        <f>F7*Assumptions!$B$2/1000</f>
        <v>2.5</v>
      </c>
      <c r="G15" s="21">
        <f>G7*Assumptions!$B$2/1000</f>
        <v>2.5</v>
      </c>
      <c r="H15" s="21">
        <f>H7*Assumptions!$B$2/1000</f>
        <v>2.5</v>
      </c>
      <c r="I15" s="21">
        <f>I7*Assumptions!$B$2/1000</f>
        <v>2.5</v>
      </c>
      <c r="J15" s="21">
        <f>J7*Assumptions!$B$2/1000</f>
        <v>2.5</v>
      </c>
      <c r="K15" s="21">
        <f>K7*Assumptions!$B$2/1000</f>
        <v>2.5</v>
      </c>
      <c r="L15" s="21">
        <f>L7*Assumptions!$B$2/1000</f>
        <v>2.5</v>
      </c>
      <c r="M15" s="21">
        <f>M7*Assumptions!$B$2/1000</f>
        <v>2.5</v>
      </c>
      <c r="N15" s="21">
        <f>N7*Assumptions!$B$2/1000</f>
        <v>2.5</v>
      </c>
      <c r="O15" s="21">
        <f>O7*Assumptions!$B$2/1000</f>
        <v>2.5</v>
      </c>
      <c r="P15" s="21">
        <f>P7*Assumptions!$B$2/1000</f>
        <v>2.5</v>
      </c>
    </row>
    <row r="16">
      <c r="A16" s="15" t="s">
        <v>9</v>
      </c>
      <c r="B16" s="21">
        <f>B7*Assumptions!$B$3/1000</f>
        <v>25</v>
      </c>
      <c r="C16" s="21">
        <f>C7*Assumptions!$B$3/1000</f>
        <v>25</v>
      </c>
      <c r="D16" s="21">
        <f>D7*Assumptions!$B$3/1000</f>
        <v>25</v>
      </c>
      <c r="E16" s="21">
        <f>E7*Assumptions!$B$3/1000</f>
        <v>25</v>
      </c>
      <c r="F16" s="21">
        <f>F7*Assumptions!$B$3/1000</f>
        <v>25</v>
      </c>
      <c r="G16" s="21">
        <f>G7*Assumptions!$B$3/1000</f>
        <v>25</v>
      </c>
      <c r="H16" s="21">
        <f>H7*Assumptions!$B$3/1000</f>
        <v>25</v>
      </c>
      <c r="I16" s="21">
        <f>I7*Assumptions!$B$3/1000</f>
        <v>25</v>
      </c>
      <c r="J16" s="21">
        <f>J7*Assumptions!$B$3/1000</f>
        <v>25</v>
      </c>
      <c r="K16" s="21">
        <f>K7*Assumptions!$B$3/1000</f>
        <v>25</v>
      </c>
      <c r="L16" s="21">
        <f>L7*Assumptions!$B$3/1000</f>
        <v>25</v>
      </c>
      <c r="M16" s="21">
        <f>M7*Assumptions!$B$3/1000</f>
        <v>25</v>
      </c>
      <c r="N16" s="21">
        <f>N7*Assumptions!$B$3/1000</f>
        <v>25</v>
      </c>
      <c r="O16" s="21">
        <f>O7*Assumptions!$B$3/1000</f>
        <v>25</v>
      </c>
      <c r="P16" s="21">
        <f>P7*Assumptions!$B$3/1000</f>
        <v>25</v>
      </c>
    </row>
    <row r="17">
      <c r="A17" s="15" t="s">
        <v>11</v>
      </c>
      <c r="B17" s="21">
        <f>B7*Assumptions!$B$4/1000</f>
        <v>12.5</v>
      </c>
      <c r="C17" s="21">
        <f>C7*Assumptions!$B$4/1000</f>
        <v>12.5</v>
      </c>
      <c r="D17" s="21">
        <f>D7*Assumptions!$B$4/1000</f>
        <v>12.5</v>
      </c>
      <c r="E17" s="21">
        <f>E7*Assumptions!$B$4/1000</f>
        <v>12.5</v>
      </c>
      <c r="F17" s="21">
        <f>F7*Assumptions!$B$4/1000</f>
        <v>12.5</v>
      </c>
      <c r="G17" s="21">
        <f>G7*Assumptions!$B$4/1000</f>
        <v>12.5</v>
      </c>
      <c r="H17" s="21">
        <f>H7*Assumptions!$B$4/1000</f>
        <v>12.5</v>
      </c>
      <c r="I17" s="21">
        <f>I7*Assumptions!$B$4/1000</f>
        <v>12.5</v>
      </c>
      <c r="J17" s="21">
        <f>J7*Assumptions!$B$4/1000</f>
        <v>12.5</v>
      </c>
      <c r="K17" s="21">
        <f>K7*Assumptions!$B$4/1000</f>
        <v>12.5</v>
      </c>
      <c r="L17" s="21">
        <f>L7*Assumptions!$B$4/1000</f>
        <v>12.5</v>
      </c>
      <c r="M17" s="21">
        <f>M7*Assumptions!$B$4/1000</f>
        <v>12.5</v>
      </c>
      <c r="N17" s="21">
        <f>N7*Assumptions!$B$4/1000</f>
        <v>12.5</v>
      </c>
      <c r="O17" s="21">
        <f>O7*Assumptions!$B$4/1000</f>
        <v>12.5</v>
      </c>
      <c r="P17" s="21">
        <f>P7*Assumptions!$B$4/1000</f>
        <v>12.5</v>
      </c>
    </row>
    <row r="18">
      <c r="A18" s="15" t="s">
        <v>12</v>
      </c>
      <c r="B18" s="21">
        <f>B7*Assumptions!$B$5/1000</f>
        <v>7.5</v>
      </c>
      <c r="C18" s="21">
        <f>C7*Assumptions!$B$5/1000</f>
        <v>7.5</v>
      </c>
      <c r="D18" s="21">
        <f>D7*Assumptions!$B$5/1000</f>
        <v>7.5</v>
      </c>
      <c r="E18" s="21">
        <f>E7*Assumptions!$B$5/1000</f>
        <v>7.5</v>
      </c>
      <c r="F18" s="21">
        <f>F7*Assumptions!$B$5/1000</f>
        <v>7.5</v>
      </c>
      <c r="G18" s="21">
        <f>G7*Assumptions!$B$5/1000</f>
        <v>7.5</v>
      </c>
      <c r="H18" s="21">
        <f>H7*Assumptions!$B$5/1000</f>
        <v>7.5</v>
      </c>
      <c r="I18" s="21">
        <f>I7*Assumptions!$B$5/1000</f>
        <v>7.5</v>
      </c>
      <c r="J18" s="21">
        <f>J7*Assumptions!$B$5/1000</f>
        <v>7.5</v>
      </c>
      <c r="K18" s="21">
        <f>K7*Assumptions!$B$5/1000</f>
        <v>7.5</v>
      </c>
      <c r="L18" s="21">
        <f>L7*Assumptions!$B$5/1000</f>
        <v>7.5</v>
      </c>
      <c r="M18" s="21">
        <f>M7*Assumptions!$B$5/1000</f>
        <v>7.5</v>
      </c>
      <c r="N18" s="21">
        <f>N7*Assumptions!$B$5/1000</f>
        <v>7.5</v>
      </c>
      <c r="O18" s="21">
        <f>O7*Assumptions!$B$5/1000</f>
        <v>7.5</v>
      </c>
      <c r="P18" s="21">
        <f>P7*Assumptions!$B$5/1000</f>
        <v>7.5</v>
      </c>
    </row>
    <row r="19">
      <c r="A19" s="15" t="s">
        <v>13</v>
      </c>
      <c r="B19" s="21">
        <f>B7*Assumptions!$B$6/1000</f>
        <v>2.5</v>
      </c>
      <c r="C19" s="21">
        <f>C7*Assumptions!$B$6/1000</f>
        <v>2.5</v>
      </c>
      <c r="D19" s="21">
        <f>D7*Assumptions!$B$6/1000</f>
        <v>2.5</v>
      </c>
      <c r="E19" s="21">
        <f>E7*Assumptions!$B$6/1000</f>
        <v>2.5</v>
      </c>
      <c r="F19" s="21">
        <f>F7*Assumptions!$B$6/1000</f>
        <v>2.5</v>
      </c>
      <c r="G19" s="21">
        <f>G7*Assumptions!$B$6/1000</f>
        <v>2.5</v>
      </c>
      <c r="H19" s="21">
        <f>H7*Assumptions!$B$6/1000</f>
        <v>2.5</v>
      </c>
      <c r="I19" s="21">
        <f>I7*Assumptions!$B$6/1000</f>
        <v>2.5</v>
      </c>
      <c r="J19" s="21">
        <f>J7*Assumptions!$B$6/1000</f>
        <v>2.5</v>
      </c>
      <c r="K19" s="21">
        <f>K7*Assumptions!$B$6/1000</f>
        <v>2.5</v>
      </c>
      <c r="L19" s="21">
        <f>L7*Assumptions!$B$6/1000</f>
        <v>2.5</v>
      </c>
      <c r="M19" s="21">
        <f>M7*Assumptions!$B$6/1000</f>
        <v>2.5</v>
      </c>
      <c r="N19" s="21">
        <f>N7*Assumptions!$B$6/1000</f>
        <v>2.5</v>
      </c>
      <c r="O19" s="21">
        <f>O7*Assumptions!$B$6/1000</f>
        <v>2.5</v>
      </c>
      <c r="P19" s="21">
        <f>P7*Assumptions!$B$6/1000</f>
        <v>2.5</v>
      </c>
    </row>
    <row r="20">
      <c r="A20" s="15" t="s">
        <v>18</v>
      </c>
      <c r="B20" s="21">
        <f t="shared" ref="B20:P20" si="3">B12</f>
        <v>180</v>
      </c>
      <c r="C20" s="21">
        <f t="shared" si="3"/>
        <v>180</v>
      </c>
      <c r="D20" s="21">
        <f t="shared" si="3"/>
        <v>180</v>
      </c>
      <c r="E20" s="21">
        <f t="shared" si="3"/>
        <v>180</v>
      </c>
      <c r="F20" s="21">
        <f t="shared" si="3"/>
        <v>180</v>
      </c>
      <c r="G20" s="21">
        <f t="shared" si="3"/>
        <v>180</v>
      </c>
      <c r="H20" s="21">
        <f t="shared" si="3"/>
        <v>180</v>
      </c>
      <c r="I20" s="21">
        <f t="shared" si="3"/>
        <v>180</v>
      </c>
      <c r="J20" s="21">
        <f t="shared" si="3"/>
        <v>180</v>
      </c>
      <c r="K20" s="21">
        <f t="shared" si="3"/>
        <v>180</v>
      </c>
      <c r="L20" s="21">
        <f t="shared" si="3"/>
        <v>180</v>
      </c>
      <c r="M20" s="21">
        <f t="shared" si="3"/>
        <v>180</v>
      </c>
      <c r="N20" s="21">
        <f t="shared" si="3"/>
        <v>180</v>
      </c>
      <c r="O20" s="21">
        <f t="shared" si="3"/>
        <v>180</v>
      </c>
      <c r="P20" s="21">
        <f t="shared" si="3"/>
        <v>180</v>
      </c>
    </row>
    <row r="21">
      <c r="A21" s="15" t="s">
        <v>20</v>
      </c>
      <c r="B21" s="21">
        <f t="shared" ref="B21:P21" si="4">B7</f>
        <v>250</v>
      </c>
      <c r="C21" s="21">
        <f t="shared" si="4"/>
        <v>250</v>
      </c>
      <c r="D21" s="21">
        <f t="shared" si="4"/>
        <v>250</v>
      </c>
      <c r="E21" s="21">
        <f t="shared" si="4"/>
        <v>250</v>
      </c>
      <c r="F21" s="21">
        <f t="shared" si="4"/>
        <v>250</v>
      </c>
      <c r="G21" s="21">
        <f t="shared" si="4"/>
        <v>250</v>
      </c>
      <c r="H21" s="21">
        <f t="shared" si="4"/>
        <v>250</v>
      </c>
      <c r="I21" s="21">
        <f t="shared" si="4"/>
        <v>250</v>
      </c>
      <c r="J21" s="21">
        <f t="shared" si="4"/>
        <v>250</v>
      </c>
      <c r="K21" s="21">
        <f t="shared" si="4"/>
        <v>250</v>
      </c>
      <c r="L21" s="21">
        <f t="shared" si="4"/>
        <v>250</v>
      </c>
      <c r="M21" s="21">
        <f t="shared" si="4"/>
        <v>250</v>
      </c>
      <c r="N21" s="21">
        <f t="shared" si="4"/>
        <v>250</v>
      </c>
      <c r="O21" s="21">
        <f t="shared" si="4"/>
        <v>250</v>
      </c>
      <c r="P21" s="21">
        <f t="shared" si="4"/>
        <v>250</v>
      </c>
    </row>
    <row r="24">
      <c r="A24" s="20" t="s">
        <v>71</v>
      </c>
    </row>
    <row r="25">
      <c r="A25" s="15" t="s">
        <v>7</v>
      </c>
      <c r="B25" s="16">
        <f>Assumptions!$B$21</f>
        <v>15</v>
      </c>
      <c r="C25" s="16">
        <v>0.0</v>
      </c>
      <c r="D25" s="16">
        <v>0.0</v>
      </c>
      <c r="E25" s="16">
        <v>0.0</v>
      </c>
      <c r="F25" s="16">
        <f>Assumptions!$B$21</f>
        <v>15</v>
      </c>
      <c r="G25" s="16">
        <v>0.0</v>
      </c>
      <c r="H25" s="16">
        <v>0.0</v>
      </c>
      <c r="I25" s="16">
        <v>0.0</v>
      </c>
      <c r="J25" s="16">
        <f>Assumptions!$B$21</f>
        <v>15</v>
      </c>
      <c r="K25" s="16">
        <v>0.0</v>
      </c>
      <c r="L25" s="16">
        <v>0.0</v>
      </c>
      <c r="M25" s="16">
        <v>0.0</v>
      </c>
      <c r="N25" s="16">
        <f>Assumptions!$B$21</f>
        <v>15</v>
      </c>
      <c r="O25" s="16">
        <v>0.0</v>
      </c>
      <c r="P25" s="16">
        <v>0.0</v>
      </c>
    </row>
    <row r="26">
      <c r="A26" s="15" t="s">
        <v>9</v>
      </c>
      <c r="B26" s="16">
        <f>Assumptions!$B$22</f>
        <v>140</v>
      </c>
      <c r="C26" s="16">
        <v>0.0</v>
      </c>
      <c r="D26" s="16">
        <v>0.0</v>
      </c>
      <c r="E26" s="16">
        <v>0.0</v>
      </c>
      <c r="F26" s="16">
        <v>0.0</v>
      </c>
      <c r="G26" s="16">
        <f>Assumptions!$B$22</f>
        <v>140</v>
      </c>
      <c r="H26" s="16">
        <v>0.0</v>
      </c>
      <c r="I26" s="16">
        <v>0.0</v>
      </c>
      <c r="J26" s="16">
        <v>0.0</v>
      </c>
      <c r="K26" s="16">
        <v>0.0</v>
      </c>
      <c r="L26" s="16">
        <f>Assumptions!$B$22</f>
        <v>140</v>
      </c>
      <c r="M26" s="16">
        <v>0.0</v>
      </c>
      <c r="N26" s="16">
        <v>0.0</v>
      </c>
      <c r="O26" s="16">
        <v>0.0</v>
      </c>
      <c r="P26" s="16">
        <v>0.0</v>
      </c>
    </row>
    <row r="27">
      <c r="A27" s="15" t="s">
        <v>11</v>
      </c>
      <c r="B27" s="21">
        <f>Assumptions!$B$23</f>
        <v>17</v>
      </c>
      <c r="C27" s="21">
        <f>Assumptions!$B$23</f>
        <v>17</v>
      </c>
      <c r="D27" s="21">
        <f>Assumptions!$B$23</f>
        <v>17</v>
      </c>
      <c r="E27" s="21">
        <f>Assumptions!$B$23</f>
        <v>17</v>
      </c>
      <c r="F27" s="21">
        <f>Assumptions!$B$23</f>
        <v>17</v>
      </c>
      <c r="G27" s="21">
        <f>Assumptions!$B$23</f>
        <v>17</v>
      </c>
      <c r="H27" s="21">
        <f>Assumptions!$B$23</f>
        <v>17</v>
      </c>
      <c r="I27" s="21">
        <f>Assumptions!$B$23</f>
        <v>17</v>
      </c>
      <c r="J27" s="21">
        <f>Assumptions!$B$23</f>
        <v>17</v>
      </c>
      <c r="K27" s="21">
        <f>Assumptions!$B$23</f>
        <v>17</v>
      </c>
      <c r="L27" s="21">
        <f>Assumptions!$B$23</f>
        <v>17</v>
      </c>
      <c r="M27" s="21">
        <f>Assumptions!$B$23</f>
        <v>17</v>
      </c>
      <c r="N27" s="21">
        <f>Assumptions!$B$23</f>
        <v>17</v>
      </c>
      <c r="O27" s="21">
        <f>Assumptions!$B$23</f>
        <v>17</v>
      </c>
      <c r="P27" s="21">
        <f>Assumptions!$B$23</f>
        <v>17</v>
      </c>
    </row>
    <row r="28">
      <c r="A28" s="15" t="s">
        <v>12</v>
      </c>
      <c r="B28" s="21">
        <f>Assumptions!$B$24</f>
        <v>20</v>
      </c>
      <c r="C28" s="16">
        <v>0.0</v>
      </c>
      <c r="D28" s="21">
        <f>Assumptions!$B$24</f>
        <v>20</v>
      </c>
      <c r="E28" s="16">
        <v>0.0</v>
      </c>
      <c r="F28" s="21">
        <f>Assumptions!$B$24</f>
        <v>20</v>
      </c>
      <c r="G28" s="16">
        <v>0.0</v>
      </c>
      <c r="H28" s="21">
        <f>Assumptions!$B$24</f>
        <v>20</v>
      </c>
      <c r="I28" s="16">
        <v>0.0</v>
      </c>
      <c r="J28" s="21">
        <f>Assumptions!$B$24</f>
        <v>20</v>
      </c>
      <c r="K28" s="16">
        <v>0.0</v>
      </c>
      <c r="L28" s="21">
        <f>Assumptions!$B$24</f>
        <v>20</v>
      </c>
      <c r="M28" s="16">
        <v>0.0</v>
      </c>
      <c r="N28" s="21">
        <f>Assumptions!$B$24</f>
        <v>20</v>
      </c>
      <c r="O28" s="16">
        <v>0.0</v>
      </c>
      <c r="P28" s="21">
        <f>Assumptions!$B$24</f>
        <v>20</v>
      </c>
    </row>
    <row r="29">
      <c r="A29" s="15" t="s">
        <v>13</v>
      </c>
      <c r="B29" s="22">
        <f>Assumptions!$B$25</f>
        <v>10</v>
      </c>
      <c r="C29" s="16">
        <v>0.0</v>
      </c>
      <c r="D29" s="16">
        <v>0.0</v>
      </c>
      <c r="E29" s="22">
        <f>Assumptions!$B$25</f>
        <v>10</v>
      </c>
      <c r="F29" s="16">
        <v>0.0</v>
      </c>
      <c r="G29" s="16">
        <v>0.0</v>
      </c>
      <c r="H29" s="22">
        <f>Assumptions!$B$25</f>
        <v>10</v>
      </c>
      <c r="I29" s="16">
        <v>0.0</v>
      </c>
      <c r="J29" s="16">
        <v>0.0</v>
      </c>
      <c r="K29" s="22">
        <f>Assumptions!$B$25</f>
        <v>10</v>
      </c>
      <c r="L29" s="16">
        <v>0.0</v>
      </c>
      <c r="M29" s="16">
        <v>0.0</v>
      </c>
      <c r="N29" s="22">
        <f>Assumptions!$B$25</f>
        <v>10</v>
      </c>
      <c r="O29" s="16">
        <v>0.0</v>
      </c>
      <c r="P29" s="16">
        <v>0.0</v>
      </c>
    </row>
    <row r="30">
      <c r="A30" s="15" t="s">
        <v>18</v>
      </c>
      <c r="B30" s="21">
        <f>Assumptions!$B$26</f>
        <v>1000</v>
      </c>
      <c r="C30" s="16">
        <v>0.0</v>
      </c>
      <c r="D30" s="16">
        <v>0.0</v>
      </c>
      <c r="E30" s="16">
        <v>0.0</v>
      </c>
      <c r="F30" s="16">
        <v>0.0</v>
      </c>
      <c r="G30" s="21">
        <f>Assumptions!$B$26</f>
        <v>1000</v>
      </c>
      <c r="H30" s="16">
        <v>0.0</v>
      </c>
      <c r="I30" s="16">
        <v>0.0</v>
      </c>
      <c r="J30" s="16">
        <v>0.0</v>
      </c>
      <c r="K30" s="16">
        <v>0.0</v>
      </c>
      <c r="L30" s="21">
        <f>Assumptions!$B$26</f>
        <v>1000</v>
      </c>
      <c r="M30" s="16">
        <v>0.0</v>
      </c>
      <c r="N30" s="16">
        <v>0.0</v>
      </c>
      <c r="O30" s="16">
        <v>0.0</v>
      </c>
      <c r="P30" s="16">
        <v>0.0</v>
      </c>
    </row>
    <row r="31">
      <c r="A31" s="15" t="s">
        <v>20</v>
      </c>
      <c r="B31" s="21">
        <f>Assumptions!$B$27</f>
        <v>850</v>
      </c>
      <c r="C31" s="16">
        <v>0.0</v>
      </c>
      <c r="D31" s="16">
        <v>0.0</v>
      </c>
      <c r="E31" s="21">
        <f>Assumptions!$B$27</f>
        <v>850</v>
      </c>
      <c r="F31" s="16">
        <v>0.0</v>
      </c>
      <c r="G31" s="16">
        <v>0.0</v>
      </c>
      <c r="H31" s="21">
        <f>Assumptions!$B$27</f>
        <v>850</v>
      </c>
      <c r="I31" s="16">
        <v>0.0</v>
      </c>
      <c r="J31" s="16">
        <v>0.0</v>
      </c>
      <c r="K31" s="21">
        <f>Assumptions!$B$27</f>
        <v>850</v>
      </c>
      <c r="L31" s="16">
        <v>0.0</v>
      </c>
      <c r="M31" s="16">
        <v>0.0</v>
      </c>
      <c r="N31" s="21">
        <f>Assumptions!$B$27</f>
        <v>850</v>
      </c>
      <c r="O31" s="16">
        <v>0.0</v>
      </c>
      <c r="P31" s="16">
        <v>0.0</v>
      </c>
    </row>
    <row r="34">
      <c r="A34" s="20" t="s">
        <v>72</v>
      </c>
    </row>
    <row r="35">
      <c r="A35" s="15" t="s">
        <v>7</v>
      </c>
      <c r="B35" s="16">
        <v>0.0</v>
      </c>
      <c r="C35" s="16">
        <v>0.0</v>
      </c>
      <c r="D35" s="16">
        <v>0.0</v>
      </c>
      <c r="E35" s="16">
        <v>0.0</v>
      </c>
      <c r="F35" s="16">
        <v>0.0</v>
      </c>
      <c r="G35" s="16">
        <v>0.0</v>
      </c>
      <c r="H35" s="16">
        <v>0.0</v>
      </c>
      <c r="I35" s="16">
        <v>0.0</v>
      </c>
      <c r="J35" s="16">
        <v>0.0</v>
      </c>
      <c r="K35" s="16">
        <v>0.0</v>
      </c>
      <c r="L35" s="16">
        <v>0.0</v>
      </c>
      <c r="M35" s="16">
        <v>0.0</v>
      </c>
      <c r="N35" s="16">
        <v>0.0</v>
      </c>
      <c r="O35" s="16">
        <v>0.0</v>
      </c>
      <c r="P35" s="16">
        <v>0.0</v>
      </c>
    </row>
    <row r="36">
      <c r="A36" s="15" t="s">
        <v>9</v>
      </c>
      <c r="B36" s="21">
        <f>Assumptions!$B$32</f>
        <v>0</v>
      </c>
      <c r="C36" s="21">
        <f>Assumptions!$B$32</f>
        <v>0</v>
      </c>
      <c r="D36" s="21">
        <f>Assumptions!$B$32</f>
        <v>0</v>
      </c>
      <c r="E36" s="21">
        <f>Assumptions!$B$32</f>
        <v>0</v>
      </c>
      <c r="F36" s="21">
        <f>Assumptions!$B$32</f>
        <v>0</v>
      </c>
      <c r="G36" s="21">
        <f>Assumptions!$B$32</f>
        <v>0</v>
      </c>
      <c r="H36" s="21">
        <f>Assumptions!$B$32</f>
        <v>0</v>
      </c>
      <c r="I36" s="21">
        <f>Assumptions!$B$32</f>
        <v>0</v>
      </c>
      <c r="J36" s="21">
        <f>Assumptions!$B$32</f>
        <v>0</v>
      </c>
      <c r="K36" s="21">
        <f>Assumptions!$B$32</f>
        <v>0</v>
      </c>
      <c r="L36" s="21">
        <f>Assumptions!$B$32</f>
        <v>0</v>
      </c>
      <c r="M36" s="21">
        <f>Assumptions!$B$32</f>
        <v>0</v>
      </c>
      <c r="N36" s="21">
        <f>Assumptions!$B$32</f>
        <v>0</v>
      </c>
      <c r="O36" s="21">
        <f>Assumptions!$B$32</f>
        <v>0</v>
      </c>
      <c r="P36" s="21">
        <f>Assumptions!$B$32</f>
        <v>0</v>
      </c>
    </row>
    <row r="37">
      <c r="A37" s="15" t="s">
        <v>11</v>
      </c>
      <c r="B37" s="21">
        <f t="shared" ref="B37:P37" si="5">B27-B17</f>
        <v>4.5</v>
      </c>
      <c r="C37" s="21">
        <f t="shared" si="5"/>
        <v>4.5</v>
      </c>
      <c r="D37" s="21">
        <f t="shared" si="5"/>
        <v>4.5</v>
      </c>
      <c r="E37" s="21">
        <f t="shared" si="5"/>
        <v>4.5</v>
      </c>
      <c r="F37" s="21">
        <f t="shared" si="5"/>
        <v>4.5</v>
      </c>
      <c r="G37" s="21">
        <f t="shared" si="5"/>
        <v>4.5</v>
      </c>
      <c r="H37" s="21">
        <f t="shared" si="5"/>
        <v>4.5</v>
      </c>
      <c r="I37" s="21">
        <f t="shared" si="5"/>
        <v>4.5</v>
      </c>
      <c r="J37" s="21">
        <f t="shared" si="5"/>
        <v>4.5</v>
      </c>
      <c r="K37" s="21">
        <f t="shared" si="5"/>
        <v>4.5</v>
      </c>
      <c r="L37" s="21">
        <f t="shared" si="5"/>
        <v>4.5</v>
      </c>
      <c r="M37" s="21">
        <f t="shared" si="5"/>
        <v>4.5</v>
      </c>
      <c r="N37" s="21">
        <f t="shared" si="5"/>
        <v>4.5</v>
      </c>
      <c r="O37" s="21">
        <f t="shared" si="5"/>
        <v>4.5</v>
      </c>
      <c r="P37" s="21">
        <f t="shared" si="5"/>
        <v>4.5</v>
      </c>
    </row>
    <row r="38">
      <c r="A38" s="15" t="s">
        <v>12</v>
      </c>
      <c r="B38" s="21">
        <f>Assumptions!$B$34</f>
        <v>0</v>
      </c>
      <c r="C38" s="21">
        <f>Assumptions!$B$34</f>
        <v>0</v>
      </c>
      <c r="D38" s="21">
        <f>Assumptions!$B$34</f>
        <v>0</v>
      </c>
      <c r="E38" s="21">
        <f>Assumptions!$B$34</f>
        <v>0</v>
      </c>
      <c r="F38" s="21">
        <f>Assumptions!$B$34</f>
        <v>0</v>
      </c>
      <c r="G38" s="21">
        <f>Assumptions!$B$34</f>
        <v>0</v>
      </c>
      <c r="H38" s="21">
        <f>Assumptions!$B$34</f>
        <v>0</v>
      </c>
      <c r="I38" s="21">
        <f>Assumptions!$B$34</f>
        <v>0</v>
      </c>
      <c r="J38" s="21">
        <f>Assumptions!$B$34</f>
        <v>0</v>
      </c>
      <c r="K38" s="21">
        <f>Assumptions!$B$34</f>
        <v>0</v>
      </c>
      <c r="L38" s="21">
        <f>Assumptions!$B$34</f>
        <v>0</v>
      </c>
      <c r="M38" s="21">
        <f>Assumptions!$B$34</f>
        <v>0</v>
      </c>
      <c r="N38" s="21">
        <f>Assumptions!$B$34</f>
        <v>0</v>
      </c>
      <c r="O38" s="21">
        <f>Assumptions!$B$34</f>
        <v>0</v>
      </c>
      <c r="P38" s="21">
        <f>Assumptions!$B$34</f>
        <v>0</v>
      </c>
    </row>
    <row r="39">
      <c r="A39" s="15" t="s">
        <v>13</v>
      </c>
      <c r="B39" s="21">
        <f>Assumptions!$B$35</f>
        <v>0</v>
      </c>
      <c r="C39" s="21">
        <f>Assumptions!$B$35</f>
        <v>0</v>
      </c>
      <c r="D39" s="21">
        <f>Assumptions!$B$35</f>
        <v>0</v>
      </c>
      <c r="E39" s="21">
        <f>Assumptions!$B$35</f>
        <v>0</v>
      </c>
      <c r="F39" s="21">
        <f>Assumptions!$B$35</f>
        <v>0</v>
      </c>
      <c r="G39" s="21">
        <f>Assumptions!$B$35</f>
        <v>0</v>
      </c>
      <c r="H39" s="21">
        <f>Assumptions!$B$35</f>
        <v>0</v>
      </c>
      <c r="I39" s="21">
        <f>Assumptions!$B$35</f>
        <v>0</v>
      </c>
      <c r="J39" s="21">
        <f>Assumptions!$B$35</f>
        <v>0</v>
      </c>
      <c r="K39" s="21">
        <f>Assumptions!$B$35</f>
        <v>0</v>
      </c>
      <c r="L39" s="21">
        <f>Assumptions!$B$35</f>
        <v>0</v>
      </c>
      <c r="M39" s="21">
        <f>Assumptions!$B$35</f>
        <v>0</v>
      </c>
      <c r="N39" s="21">
        <f>Assumptions!$B$35</f>
        <v>0</v>
      </c>
      <c r="O39" s="21">
        <f>Assumptions!$B$35</f>
        <v>0</v>
      </c>
      <c r="P39" s="21">
        <f>Assumptions!$B$35</f>
        <v>0</v>
      </c>
    </row>
    <row r="40">
      <c r="A40" s="15" t="s">
        <v>18</v>
      </c>
      <c r="B40" s="16">
        <f>Assumptions!$B$36</f>
        <v>0</v>
      </c>
      <c r="C40" s="16">
        <f>Assumptions!$B$36</f>
        <v>0</v>
      </c>
      <c r="D40" s="16">
        <f>Assumptions!$B$36</f>
        <v>0</v>
      </c>
      <c r="E40" s="16">
        <f>Assumptions!$B$36</f>
        <v>0</v>
      </c>
      <c r="F40" s="16">
        <f>Assumptions!$B$36</f>
        <v>0</v>
      </c>
      <c r="G40" s="16">
        <f>Assumptions!$B$36</f>
        <v>0</v>
      </c>
      <c r="H40" s="16">
        <f>Assumptions!$B$36</f>
        <v>0</v>
      </c>
      <c r="I40" s="16">
        <f>Assumptions!$B$36</f>
        <v>0</v>
      </c>
      <c r="J40" s="16">
        <f>Assumptions!$B$36</f>
        <v>0</v>
      </c>
      <c r="K40" s="16">
        <f>Assumptions!$B$36</f>
        <v>0</v>
      </c>
      <c r="L40" s="16">
        <f>Assumptions!$B$36</f>
        <v>0</v>
      </c>
      <c r="M40" s="16">
        <f>Assumptions!$B$36</f>
        <v>0</v>
      </c>
      <c r="N40" s="16">
        <f>Assumptions!$B$36</f>
        <v>0</v>
      </c>
      <c r="O40" s="16">
        <f>Assumptions!$B$36</f>
        <v>0</v>
      </c>
      <c r="P40" s="16">
        <f>Assumptions!$B$36</f>
        <v>0</v>
      </c>
    </row>
    <row r="41">
      <c r="A41" s="15" t="s">
        <v>20</v>
      </c>
      <c r="B41" s="21">
        <f>Assumptions!$B$37</f>
        <v>25</v>
      </c>
      <c r="C41" s="21">
        <f>Assumptions!$B$37</f>
        <v>25</v>
      </c>
      <c r="D41" s="21">
        <f>Assumptions!$B$37</f>
        <v>25</v>
      </c>
      <c r="E41" s="21">
        <f>Assumptions!$B$37</f>
        <v>25</v>
      </c>
      <c r="F41" s="21">
        <f>Assumptions!$B$37</f>
        <v>25</v>
      </c>
      <c r="G41" s="21">
        <f>Assumptions!$B$37</f>
        <v>25</v>
      </c>
      <c r="H41" s="21">
        <f>Assumptions!$B$37</f>
        <v>25</v>
      </c>
      <c r="I41" s="21">
        <f>Assumptions!$B$37</f>
        <v>25</v>
      </c>
      <c r="J41" s="21">
        <f>Assumptions!$B$37</f>
        <v>25</v>
      </c>
      <c r="K41" s="21">
        <f>Assumptions!$B$37</f>
        <v>25</v>
      </c>
      <c r="L41" s="21">
        <f>Assumptions!$B$37</f>
        <v>25</v>
      </c>
      <c r="M41" s="21">
        <f>Assumptions!$B$37</f>
        <v>25</v>
      </c>
      <c r="N41" s="21">
        <f>Assumptions!$B$37</f>
        <v>25</v>
      </c>
      <c r="O41" s="21">
        <f>Assumptions!$B$37</f>
        <v>25</v>
      </c>
      <c r="P41" s="21">
        <f>Assumptions!$B$37</f>
        <v>25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16" width="7.88"/>
  </cols>
  <sheetData>
    <row r="1">
      <c r="B1" s="19" t="s">
        <v>53</v>
      </c>
      <c r="C1" s="19" t="s">
        <v>54</v>
      </c>
      <c r="D1" s="19" t="s">
        <v>55</v>
      </c>
      <c r="E1" s="19" t="s">
        <v>56</v>
      </c>
      <c r="F1" s="19" t="s">
        <v>57</v>
      </c>
      <c r="G1" s="19" t="s">
        <v>58</v>
      </c>
      <c r="H1" s="19" t="s">
        <v>59</v>
      </c>
      <c r="I1" s="19" t="s">
        <v>60</v>
      </c>
      <c r="J1" s="19" t="s">
        <v>61</v>
      </c>
      <c r="K1" s="19" t="s">
        <v>62</v>
      </c>
      <c r="L1" s="19" t="s">
        <v>63</v>
      </c>
      <c r="M1" s="19" t="s">
        <v>64</v>
      </c>
      <c r="N1" s="19" t="s">
        <v>65</v>
      </c>
      <c r="O1" s="19" t="s">
        <v>66</v>
      </c>
      <c r="P1" s="19" t="s">
        <v>67</v>
      </c>
    </row>
    <row r="2">
      <c r="A2" s="20" t="s">
        <v>73</v>
      </c>
    </row>
    <row r="3">
      <c r="A3" s="16" t="s">
        <v>43</v>
      </c>
    </row>
    <row r="4">
      <c r="A4" s="16" t="s">
        <v>38</v>
      </c>
      <c r="B4" s="21">
        <f>'Cals 1'!B4*Assumptions!$C$43</f>
        <v>5200</v>
      </c>
      <c r="C4" s="21">
        <f>'Cals 1'!C4*Assumptions!$C$43</f>
        <v>5200</v>
      </c>
      <c r="D4" s="21">
        <f>'Cals 1'!D4*Assumptions!$C$43</f>
        <v>5200</v>
      </c>
      <c r="E4" s="21">
        <f>'Cals 1'!E4*Assumptions!$C$43</f>
        <v>5200</v>
      </c>
      <c r="F4" s="21">
        <f>'Cals 1'!F4*Assumptions!$C$43</f>
        <v>5200</v>
      </c>
      <c r="G4" s="21">
        <f>'Cals 1'!G4*Assumptions!$C$43</f>
        <v>5200</v>
      </c>
      <c r="H4" s="21">
        <f>'Cals 1'!H4*Assumptions!$C$43</f>
        <v>5200</v>
      </c>
      <c r="I4" s="21">
        <f>'Cals 1'!I4*Assumptions!$C$43</f>
        <v>5200</v>
      </c>
      <c r="J4" s="21">
        <f>'Cals 1'!J4*Assumptions!$C$43</f>
        <v>5200</v>
      </c>
      <c r="K4" s="21">
        <f>'Cals 1'!K4*Assumptions!$C$43</f>
        <v>5200</v>
      </c>
      <c r="L4" s="21">
        <f>'Cals 1'!L4*Assumptions!$C$43</f>
        <v>5200</v>
      </c>
      <c r="M4" s="21">
        <f>'Cals 1'!M4*Assumptions!$C$43</f>
        <v>5200</v>
      </c>
      <c r="N4" s="21">
        <f>'Cals 1'!N4*Assumptions!$C$43</f>
        <v>5200</v>
      </c>
      <c r="O4" s="21">
        <f>'Cals 1'!O4*Assumptions!$C$43</f>
        <v>5200</v>
      </c>
      <c r="P4" s="21">
        <f>'Cals 1'!P4*Assumptions!$C$43</f>
        <v>5200</v>
      </c>
    </row>
    <row r="5">
      <c r="A5" s="16" t="s">
        <v>39</v>
      </c>
      <c r="B5" s="21">
        <f>'Cals 1'!B5*Assumptions!$E$43</f>
        <v>2100</v>
      </c>
      <c r="C5" s="21">
        <f>'Cals 1'!C5*Assumptions!$E$43</f>
        <v>2100</v>
      </c>
      <c r="D5" s="21">
        <f>'Cals 1'!D5*Assumptions!$E$43</f>
        <v>2100</v>
      </c>
      <c r="E5" s="21">
        <f>'Cals 1'!E5*Assumptions!$E$43</f>
        <v>2100</v>
      </c>
      <c r="F5" s="21">
        <f>'Cals 1'!F5*Assumptions!$E$43</f>
        <v>2100</v>
      </c>
      <c r="G5" s="21">
        <f>'Cals 1'!G5*Assumptions!$E$43</f>
        <v>2100</v>
      </c>
      <c r="H5" s="21">
        <f>'Cals 1'!H5*Assumptions!$E$43</f>
        <v>2100</v>
      </c>
      <c r="I5" s="21">
        <f>'Cals 1'!I5*Assumptions!$E$43</f>
        <v>2100</v>
      </c>
      <c r="J5" s="21">
        <f>'Cals 1'!J5*Assumptions!$E$43</f>
        <v>2100</v>
      </c>
      <c r="K5" s="21">
        <f>'Cals 1'!K5*Assumptions!$E$43</f>
        <v>2100</v>
      </c>
      <c r="L5" s="21">
        <f>'Cals 1'!L5*Assumptions!$E$43</f>
        <v>2100</v>
      </c>
      <c r="M5" s="21">
        <f>'Cals 1'!M5*Assumptions!$E$43</f>
        <v>2100</v>
      </c>
      <c r="N5" s="21">
        <f>'Cals 1'!N5*Assumptions!$E$43</f>
        <v>2100</v>
      </c>
      <c r="O5" s="21">
        <f>'Cals 1'!O5*Assumptions!$E$43</f>
        <v>2100</v>
      </c>
      <c r="P5" s="21">
        <f>'Cals 1'!P5*Assumptions!$E$43</f>
        <v>2100</v>
      </c>
    </row>
    <row r="6">
      <c r="A6" s="16" t="s">
        <v>40</v>
      </c>
      <c r="B6" s="21">
        <f>'Cals 1'!B6*Assumptions!$G$43</f>
        <v>1750</v>
      </c>
      <c r="C6" s="21">
        <f>'Cals 1'!C6*Assumptions!$G$43</f>
        <v>1750</v>
      </c>
      <c r="D6" s="21">
        <f>'Cals 1'!D6*Assumptions!$G$43</f>
        <v>1750</v>
      </c>
      <c r="E6" s="21">
        <f>'Cals 1'!E6*Assumptions!$G$43</f>
        <v>1750</v>
      </c>
      <c r="F6" s="21">
        <f>'Cals 1'!F6*Assumptions!$G$43</f>
        <v>1750</v>
      </c>
      <c r="G6" s="21">
        <f>'Cals 1'!G6*Assumptions!$G$43</f>
        <v>1750</v>
      </c>
      <c r="H6" s="21">
        <f>'Cals 1'!H6*Assumptions!$G$43</f>
        <v>1750</v>
      </c>
      <c r="I6" s="21">
        <f>'Cals 1'!I6*Assumptions!$G$43</f>
        <v>1750</v>
      </c>
      <c r="J6" s="21">
        <f>'Cals 1'!J6*Assumptions!$G$43</f>
        <v>1750</v>
      </c>
      <c r="K6" s="21">
        <f>'Cals 1'!K6*Assumptions!$G$43</f>
        <v>1750</v>
      </c>
      <c r="L6" s="21">
        <f>'Cals 1'!L6*Assumptions!$G$43</f>
        <v>1750</v>
      </c>
      <c r="M6" s="21">
        <f>'Cals 1'!M6*Assumptions!$G$43</f>
        <v>1750</v>
      </c>
      <c r="N6" s="21">
        <f>'Cals 1'!N6*Assumptions!$G$43</f>
        <v>1750</v>
      </c>
      <c r="O6" s="21">
        <f>'Cals 1'!O6*Assumptions!$G$43</f>
        <v>1750</v>
      </c>
      <c r="P6" s="21">
        <f>'Cals 1'!P6*Assumptions!$G$43</f>
        <v>1750</v>
      </c>
    </row>
    <row r="7">
      <c r="A7" s="20" t="s">
        <v>69</v>
      </c>
      <c r="B7" s="21">
        <f t="shared" ref="B7:P7" si="1">SUM(B4:B6)</f>
        <v>9050</v>
      </c>
      <c r="C7" s="21">
        <f t="shared" si="1"/>
        <v>9050</v>
      </c>
      <c r="D7" s="21">
        <f t="shared" si="1"/>
        <v>9050</v>
      </c>
      <c r="E7" s="21">
        <f t="shared" si="1"/>
        <v>9050</v>
      </c>
      <c r="F7" s="21">
        <f t="shared" si="1"/>
        <v>9050</v>
      </c>
      <c r="G7" s="21">
        <f t="shared" si="1"/>
        <v>9050</v>
      </c>
      <c r="H7" s="21">
        <f t="shared" si="1"/>
        <v>9050</v>
      </c>
      <c r="I7" s="21">
        <f t="shared" si="1"/>
        <v>9050</v>
      </c>
      <c r="J7" s="21">
        <f t="shared" si="1"/>
        <v>9050</v>
      </c>
      <c r="K7" s="21">
        <f t="shared" si="1"/>
        <v>9050</v>
      </c>
      <c r="L7" s="21">
        <f t="shared" si="1"/>
        <v>9050</v>
      </c>
      <c r="M7" s="21">
        <f t="shared" si="1"/>
        <v>9050</v>
      </c>
      <c r="N7" s="21">
        <f t="shared" si="1"/>
        <v>9050</v>
      </c>
      <c r="O7" s="21">
        <f t="shared" si="1"/>
        <v>9050</v>
      </c>
      <c r="P7" s="21">
        <f t="shared" si="1"/>
        <v>9050</v>
      </c>
    </row>
    <row r="8">
      <c r="A8" s="16" t="s">
        <v>44</v>
      </c>
    </row>
    <row r="9">
      <c r="A9" s="16" t="s">
        <v>38</v>
      </c>
      <c r="B9" s="21">
        <f>'Cals 1'!B9*Assumptions!$C$44</f>
        <v>1200</v>
      </c>
      <c r="C9" s="21">
        <f>'Cals 1'!C9*Assumptions!$C$44</f>
        <v>1200</v>
      </c>
      <c r="D9" s="21">
        <f>'Cals 1'!D9*Assumptions!$C$44</f>
        <v>1200</v>
      </c>
      <c r="E9" s="21">
        <f>'Cals 1'!E9*Assumptions!$C$44</f>
        <v>1200</v>
      </c>
      <c r="F9" s="21">
        <f>'Cals 1'!F9*Assumptions!$C$44</f>
        <v>1200</v>
      </c>
      <c r="G9" s="21">
        <f>'Cals 1'!G9*Assumptions!$C$44</f>
        <v>1200</v>
      </c>
      <c r="H9" s="21">
        <f>'Cals 1'!H9*Assumptions!$C$44</f>
        <v>1200</v>
      </c>
      <c r="I9" s="21">
        <f>'Cals 1'!I9*Assumptions!$C$44</f>
        <v>1200</v>
      </c>
      <c r="J9" s="21">
        <f>'Cals 1'!J9*Assumptions!$C$44</f>
        <v>1200</v>
      </c>
      <c r="K9" s="21">
        <f>'Cals 1'!K9*Assumptions!$C$44</f>
        <v>1200</v>
      </c>
      <c r="L9" s="21">
        <f>'Cals 1'!L9*Assumptions!$C$44</f>
        <v>1200</v>
      </c>
      <c r="M9" s="21">
        <f>'Cals 1'!M9*Assumptions!$C$44</f>
        <v>1200</v>
      </c>
      <c r="N9" s="21">
        <f>'Cals 1'!N9*Assumptions!$C$44</f>
        <v>1200</v>
      </c>
      <c r="O9" s="21">
        <f>'Cals 1'!O9*Assumptions!$C$44</f>
        <v>1200</v>
      </c>
      <c r="P9" s="21">
        <f>'Cals 1'!P9*Assumptions!$C$44</f>
        <v>1200</v>
      </c>
    </row>
    <row r="10">
      <c r="A10" s="16" t="s">
        <v>39</v>
      </c>
      <c r="B10" s="21">
        <f>'Cals 1'!B10*Assumptions!$E$44</f>
        <v>720</v>
      </c>
      <c r="C10" s="21">
        <f>'Cals 1'!C10*Assumptions!$E$44</f>
        <v>720</v>
      </c>
      <c r="D10" s="21">
        <f>'Cals 1'!D10*Assumptions!$E$44</f>
        <v>720</v>
      </c>
      <c r="E10" s="21">
        <f>'Cals 1'!E10*Assumptions!$E$44</f>
        <v>720</v>
      </c>
      <c r="F10" s="21">
        <f>'Cals 1'!F10*Assumptions!$E$44</f>
        <v>720</v>
      </c>
      <c r="G10" s="21">
        <f>'Cals 1'!G10*Assumptions!$E$44</f>
        <v>720</v>
      </c>
      <c r="H10" s="21">
        <f>'Cals 1'!H10*Assumptions!$E$44</f>
        <v>720</v>
      </c>
      <c r="I10" s="21">
        <f>'Cals 1'!I10*Assumptions!$E$44</f>
        <v>720</v>
      </c>
      <c r="J10" s="21">
        <f>'Cals 1'!J10*Assumptions!$E$44</f>
        <v>720</v>
      </c>
      <c r="K10" s="21">
        <f>'Cals 1'!K10*Assumptions!$E$44</f>
        <v>720</v>
      </c>
      <c r="L10" s="21">
        <f>'Cals 1'!L10*Assumptions!$E$44</f>
        <v>720</v>
      </c>
      <c r="M10" s="21">
        <f>'Cals 1'!M10*Assumptions!$E$44</f>
        <v>720</v>
      </c>
      <c r="N10" s="21">
        <f>'Cals 1'!N10*Assumptions!$E$44</f>
        <v>720</v>
      </c>
      <c r="O10" s="21">
        <f>'Cals 1'!O10*Assumptions!$E$44</f>
        <v>720</v>
      </c>
      <c r="P10" s="21">
        <f>'Cals 1'!P10*Assumptions!$E$44</f>
        <v>720</v>
      </c>
    </row>
    <row r="11">
      <c r="A11" s="16" t="s">
        <v>40</v>
      </c>
      <c r="B11" s="21">
        <f>'Cals 1'!B11*Assumptions!$G$44</f>
        <v>520</v>
      </c>
      <c r="C11" s="21">
        <f>'Cals 1'!C11*Assumptions!$G$44</f>
        <v>520</v>
      </c>
      <c r="D11" s="21">
        <f>'Cals 1'!D11*Assumptions!$G$44</f>
        <v>520</v>
      </c>
      <c r="E11" s="21">
        <f>'Cals 1'!E11*Assumptions!$G$44</f>
        <v>520</v>
      </c>
      <c r="F11" s="21">
        <f>'Cals 1'!F11*Assumptions!$G$44</f>
        <v>520</v>
      </c>
      <c r="G11" s="21">
        <f>'Cals 1'!G11*Assumptions!$G$44</f>
        <v>520</v>
      </c>
      <c r="H11" s="21">
        <f>'Cals 1'!H11*Assumptions!$G$44</f>
        <v>520</v>
      </c>
      <c r="I11" s="21">
        <f>'Cals 1'!I11*Assumptions!$G$44</f>
        <v>520</v>
      </c>
      <c r="J11" s="21">
        <f>'Cals 1'!J11*Assumptions!$G$44</f>
        <v>520</v>
      </c>
      <c r="K11" s="21">
        <f>'Cals 1'!K11*Assumptions!$G$44</f>
        <v>520</v>
      </c>
      <c r="L11" s="21">
        <f>'Cals 1'!L11*Assumptions!$G$44</f>
        <v>520</v>
      </c>
      <c r="M11" s="21">
        <f>'Cals 1'!M11*Assumptions!$G$44</f>
        <v>520</v>
      </c>
      <c r="N11" s="21">
        <f>'Cals 1'!N11*Assumptions!$G$44</f>
        <v>520</v>
      </c>
      <c r="O11" s="21">
        <f>'Cals 1'!O11*Assumptions!$G$44</f>
        <v>520</v>
      </c>
      <c r="P11" s="21">
        <f>'Cals 1'!P11*Assumptions!$G$44</f>
        <v>520</v>
      </c>
    </row>
    <row r="12">
      <c r="A12" s="20" t="s">
        <v>69</v>
      </c>
      <c r="B12" s="21">
        <f t="shared" ref="B12:P12" si="2">SUM(B9:B11)</f>
        <v>2440</v>
      </c>
      <c r="C12" s="21">
        <f t="shared" si="2"/>
        <v>2440</v>
      </c>
      <c r="D12" s="21">
        <f t="shared" si="2"/>
        <v>2440</v>
      </c>
      <c r="E12" s="21">
        <f t="shared" si="2"/>
        <v>2440</v>
      </c>
      <c r="F12" s="21">
        <f t="shared" si="2"/>
        <v>2440</v>
      </c>
      <c r="G12" s="21">
        <f t="shared" si="2"/>
        <v>2440</v>
      </c>
      <c r="H12" s="21">
        <f t="shared" si="2"/>
        <v>2440</v>
      </c>
      <c r="I12" s="21">
        <f t="shared" si="2"/>
        <v>2440</v>
      </c>
      <c r="J12" s="21">
        <f t="shared" si="2"/>
        <v>2440</v>
      </c>
      <c r="K12" s="21">
        <f t="shared" si="2"/>
        <v>2440</v>
      </c>
      <c r="L12" s="21">
        <f t="shared" si="2"/>
        <v>2440</v>
      </c>
      <c r="M12" s="21">
        <f t="shared" si="2"/>
        <v>2440</v>
      </c>
      <c r="N12" s="21">
        <f t="shared" si="2"/>
        <v>2440</v>
      </c>
      <c r="O12" s="21">
        <f t="shared" si="2"/>
        <v>2440</v>
      </c>
      <c r="P12" s="21">
        <f t="shared" si="2"/>
        <v>2440</v>
      </c>
    </row>
    <row r="13">
      <c r="A13" s="20" t="s">
        <v>74</v>
      </c>
      <c r="B13" s="21">
        <f t="shared" ref="B13:P13" si="3">B7+B12</f>
        <v>11490</v>
      </c>
      <c r="C13" s="21">
        <f t="shared" si="3"/>
        <v>11490</v>
      </c>
      <c r="D13" s="21">
        <f t="shared" si="3"/>
        <v>11490</v>
      </c>
      <c r="E13" s="21">
        <f t="shared" si="3"/>
        <v>11490</v>
      </c>
      <c r="F13" s="21">
        <f t="shared" si="3"/>
        <v>11490</v>
      </c>
      <c r="G13" s="21">
        <f t="shared" si="3"/>
        <v>11490</v>
      </c>
      <c r="H13" s="21">
        <f t="shared" si="3"/>
        <v>11490</v>
      </c>
      <c r="I13" s="21">
        <f t="shared" si="3"/>
        <v>11490</v>
      </c>
      <c r="J13" s="21">
        <f t="shared" si="3"/>
        <v>11490</v>
      </c>
      <c r="K13" s="21">
        <f t="shared" si="3"/>
        <v>11490</v>
      </c>
      <c r="L13" s="21">
        <f t="shared" si="3"/>
        <v>11490</v>
      </c>
      <c r="M13" s="21">
        <f t="shared" si="3"/>
        <v>11490</v>
      </c>
      <c r="N13" s="21">
        <f t="shared" si="3"/>
        <v>11490</v>
      </c>
      <c r="O13" s="21">
        <f t="shared" si="3"/>
        <v>11490</v>
      </c>
      <c r="P13" s="21">
        <f t="shared" si="3"/>
        <v>11490</v>
      </c>
    </row>
    <row r="15">
      <c r="A15" s="20" t="s">
        <v>75</v>
      </c>
    </row>
    <row r="16">
      <c r="A16" s="15" t="s">
        <v>7</v>
      </c>
      <c r="B16" s="23">
        <f>'Cals 1'!B15*Assumptions!$B$10</f>
        <v>450</v>
      </c>
      <c r="C16" s="23">
        <f>'Cals 1'!C15*Assumptions!$B$10</f>
        <v>450</v>
      </c>
      <c r="D16" s="23">
        <f>'Cals 1'!D15*Assumptions!$B$10</f>
        <v>450</v>
      </c>
      <c r="E16" s="23">
        <f>'Cals 1'!E15*Assumptions!$B$10</f>
        <v>450</v>
      </c>
      <c r="F16" s="23">
        <f>'Cals 1'!F15*Assumptions!$B$10</f>
        <v>450</v>
      </c>
      <c r="G16" s="23">
        <f>'Cals 1'!G15*Assumptions!$B$10</f>
        <v>450</v>
      </c>
      <c r="H16" s="23">
        <f>'Cals 1'!H15*Assumptions!$B$10</f>
        <v>450</v>
      </c>
      <c r="I16" s="23">
        <f>'Cals 1'!I15*Assumptions!$B$10</f>
        <v>450</v>
      </c>
      <c r="J16" s="23">
        <f>'Cals 1'!J15*Assumptions!$B$10</f>
        <v>450</v>
      </c>
      <c r="K16" s="23">
        <f>'Cals 1'!K15*Assumptions!$B$10</f>
        <v>450</v>
      </c>
      <c r="L16" s="23">
        <f>'Cals 1'!L15*Assumptions!$B$10</f>
        <v>450</v>
      </c>
      <c r="M16" s="23">
        <f>'Cals 1'!M15*Assumptions!$B$10</f>
        <v>450</v>
      </c>
      <c r="N16" s="23">
        <f>'Cals 1'!N15*Assumptions!$B$10</f>
        <v>450</v>
      </c>
      <c r="O16" s="23">
        <f>'Cals 1'!O15*Assumptions!$B$10</f>
        <v>450</v>
      </c>
      <c r="P16" s="23">
        <f>'Cals 1'!P15*Assumptions!$B$10</f>
        <v>450</v>
      </c>
    </row>
    <row r="17">
      <c r="A17" s="15" t="s">
        <v>9</v>
      </c>
      <c r="B17" s="23">
        <f>'Cals 1'!B16*Assumptions!$B$11</f>
        <v>1250</v>
      </c>
      <c r="C17" s="23">
        <f>'Cals 1'!C16*Assumptions!$B$11</f>
        <v>1250</v>
      </c>
      <c r="D17" s="23">
        <f>'Cals 1'!D16*Assumptions!$B$11</f>
        <v>1250</v>
      </c>
      <c r="E17" s="23">
        <f>'Cals 1'!E16*Assumptions!$B$11</f>
        <v>1250</v>
      </c>
      <c r="F17" s="23">
        <f>'Cals 1'!F16*Assumptions!$B$11</f>
        <v>1250</v>
      </c>
      <c r="G17" s="23">
        <f>'Cals 1'!G16*Assumptions!$B$11</f>
        <v>1250</v>
      </c>
      <c r="H17" s="23">
        <f>'Cals 1'!H16*Assumptions!$B$11</f>
        <v>1250</v>
      </c>
      <c r="I17" s="23">
        <f>'Cals 1'!I16*Assumptions!$B$11</f>
        <v>1250</v>
      </c>
      <c r="J17" s="23">
        <f>'Cals 1'!J16*Assumptions!$B$11</f>
        <v>1250</v>
      </c>
      <c r="K17" s="23">
        <f>'Cals 1'!K16*Assumptions!$B$11</f>
        <v>1250</v>
      </c>
      <c r="L17" s="23">
        <f>'Cals 1'!L16*Assumptions!$B$11</f>
        <v>1250</v>
      </c>
      <c r="M17" s="23">
        <f>'Cals 1'!M16*Assumptions!$B$11</f>
        <v>1250</v>
      </c>
      <c r="N17" s="23">
        <f>'Cals 1'!N16*Assumptions!$B$11</f>
        <v>1250</v>
      </c>
      <c r="O17" s="23">
        <f>'Cals 1'!O16*Assumptions!$B$11</f>
        <v>1250</v>
      </c>
      <c r="P17" s="23">
        <f>'Cals 1'!P16*Assumptions!$B$11</f>
        <v>1250</v>
      </c>
    </row>
    <row r="18">
      <c r="A18" s="15" t="s">
        <v>11</v>
      </c>
      <c r="B18" s="23">
        <f>'Cals 1'!B17*Assumptions!$B$12</f>
        <v>625</v>
      </c>
      <c r="C18" s="23">
        <f>'Cals 1'!C17*Assumptions!$B$12</f>
        <v>625</v>
      </c>
      <c r="D18" s="23">
        <f>'Cals 1'!D17*Assumptions!$B$12</f>
        <v>625</v>
      </c>
      <c r="E18" s="23">
        <f>'Cals 1'!E17*Assumptions!$B$12</f>
        <v>625</v>
      </c>
      <c r="F18" s="23">
        <f>'Cals 1'!F17*Assumptions!$B$12</f>
        <v>625</v>
      </c>
      <c r="G18" s="23">
        <f>'Cals 1'!G17*Assumptions!$B$12</f>
        <v>625</v>
      </c>
      <c r="H18" s="23">
        <f>'Cals 1'!H17*Assumptions!$B$12</f>
        <v>625</v>
      </c>
      <c r="I18" s="23">
        <f>'Cals 1'!I17*Assumptions!$B$12</f>
        <v>625</v>
      </c>
      <c r="J18" s="23">
        <f>'Cals 1'!J17*Assumptions!$B$12</f>
        <v>625</v>
      </c>
      <c r="K18" s="23">
        <f>'Cals 1'!K17*Assumptions!$B$12</f>
        <v>625</v>
      </c>
      <c r="L18" s="23">
        <f>'Cals 1'!L17*Assumptions!$B$12</f>
        <v>625</v>
      </c>
      <c r="M18" s="23">
        <f>'Cals 1'!M17*Assumptions!$B$12</f>
        <v>625</v>
      </c>
      <c r="N18" s="23">
        <f>'Cals 1'!N17*Assumptions!$B$12</f>
        <v>625</v>
      </c>
      <c r="O18" s="23">
        <f>'Cals 1'!O17*Assumptions!$B$12</f>
        <v>625</v>
      </c>
      <c r="P18" s="23">
        <f>'Cals 1'!P17*Assumptions!$B$12</f>
        <v>625</v>
      </c>
    </row>
    <row r="19">
      <c r="A19" s="15" t="s">
        <v>12</v>
      </c>
      <c r="B19" s="23">
        <f>'Cals 1'!B18*Assumptions!$B$13</f>
        <v>1200</v>
      </c>
      <c r="C19" s="23">
        <f>'Cals 1'!C18*Assumptions!$B$13</f>
        <v>1200</v>
      </c>
      <c r="D19" s="23">
        <f>'Cals 1'!D18*Assumptions!$B$13</f>
        <v>1200</v>
      </c>
      <c r="E19" s="23">
        <f>'Cals 1'!E18*Assumptions!$B$13</f>
        <v>1200</v>
      </c>
      <c r="F19" s="23">
        <f>'Cals 1'!F18*Assumptions!$B$13</f>
        <v>1200</v>
      </c>
      <c r="G19" s="23">
        <f>'Cals 1'!G18*Assumptions!$B$13</f>
        <v>1200</v>
      </c>
      <c r="H19" s="23">
        <f>'Cals 1'!H18*Assumptions!$B$13</f>
        <v>1200</v>
      </c>
      <c r="I19" s="23">
        <f>'Cals 1'!I18*Assumptions!$B$13</f>
        <v>1200</v>
      </c>
      <c r="J19" s="23">
        <f>'Cals 1'!J18*Assumptions!$B$13</f>
        <v>1200</v>
      </c>
      <c r="K19" s="23">
        <f>'Cals 1'!K18*Assumptions!$B$13</f>
        <v>1200</v>
      </c>
      <c r="L19" s="23">
        <f>'Cals 1'!L18*Assumptions!$B$13</f>
        <v>1200</v>
      </c>
      <c r="M19" s="23">
        <f>'Cals 1'!M18*Assumptions!$B$13</f>
        <v>1200</v>
      </c>
      <c r="N19" s="23">
        <f>'Cals 1'!N18*Assumptions!$B$13</f>
        <v>1200</v>
      </c>
      <c r="O19" s="23">
        <f>'Cals 1'!O18*Assumptions!$B$13</f>
        <v>1200</v>
      </c>
      <c r="P19" s="23">
        <f>'Cals 1'!P18*Assumptions!$B$13</f>
        <v>1200</v>
      </c>
    </row>
    <row r="20">
      <c r="A20" s="15" t="s">
        <v>13</v>
      </c>
      <c r="B20" s="23">
        <f>'Cals 1'!B19*Assumptions!$B$14</f>
        <v>125</v>
      </c>
      <c r="C20" s="23">
        <f>'Cals 1'!C19*Assumptions!$B$14</f>
        <v>125</v>
      </c>
      <c r="D20" s="23">
        <f>'Cals 1'!D19*Assumptions!$B$14</f>
        <v>125</v>
      </c>
      <c r="E20" s="23">
        <f>'Cals 1'!E19*Assumptions!$B$14</f>
        <v>125</v>
      </c>
      <c r="F20" s="23">
        <f>'Cals 1'!F19*Assumptions!$B$14</f>
        <v>125</v>
      </c>
      <c r="G20" s="23">
        <f>'Cals 1'!G19*Assumptions!$B$14</f>
        <v>125</v>
      </c>
      <c r="H20" s="23">
        <f>'Cals 1'!H19*Assumptions!$B$14</f>
        <v>125</v>
      </c>
      <c r="I20" s="23">
        <f>'Cals 1'!I19*Assumptions!$B$14</f>
        <v>125</v>
      </c>
      <c r="J20" s="23">
        <f>'Cals 1'!J19*Assumptions!$B$14</f>
        <v>125</v>
      </c>
      <c r="K20" s="23">
        <f>'Cals 1'!K19*Assumptions!$B$14</f>
        <v>125</v>
      </c>
      <c r="L20" s="23">
        <f>'Cals 1'!L19*Assumptions!$B$14</f>
        <v>125</v>
      </c>
      <c r="M20" s="23">
        <f>'Cals 1'!M19*Assumptions!$B$14</f>
        <v>125</v>
      </c>
      <c r="N20" s="23">
        <f>'Cals 1'!N19*Assumptions!$B$14</f>
        <v>125</v>
      </c>
      <c r="O20" s="23">
        <f>'Cals 1'!O19*Assumptions!$B$14</f>
        <v>125</v>
      </c>
      <c r="P20" s="23">
        <f>'Cals 1'!P19*Assumptions!$B$14</f>
        <v>125</v>
      </c>
    </row>
    <row r="21">
      <c r="A21" s="15" t="s">
        <v>18</v>
      </c>
      <c r="B21" s="24">
        <f>'Cals 1'!B20*Assumptions!$B$15</f>
        <v>1800</v>
      </c>
      <c r="C21" s="24">
        <f>'Cals 1'!C20*Assumptions!$B$15</f>
        <v>1800</v>
      </c>
      <c r="D21" s="24">
        <f>'Cals 1'!D20*Assumptions!$B$15</f>
        <v>1800</v>
      </c>
      <c r="E21" s="24">
        <f>'Cals 1'!E20*Assumptions!$B$15</f>
        <v>1800</v>
      </c>
      <c r="F21" s="24">
        <f>'Cals 1'!F20*Assumptions!$B$15</f>
        <v>1800</v>
      </c>
      <c r="G21" s="24">
        <f>'Cals 1'!G20*Assumptions!$B$15</f>
        <v>1800</v>
      </c>
      <c r="H21" s="24">
        <f>'Cals 1'!H20*Assumptions!$B$15</f>
        <v>1800</v>
      </c>
      <c r="I21" s="24">
        <f>'Cals 1'!I20*Assumptions!$B$15</f>
        <v>1800</v>
      </c>
      <c r="J21" s="24">
        <f>'Cals 1'!J20*Assumptions!$B$15</f>
        <v>1800</v>
      </c>
      <c r="K21" s="24">
        <f>'Cals 1'!K20*Assumptions!$B$15</f>
        <v>1800</v>
      </c>
      <c r="L21" s="24">
        <f>'Cals 1'!L20*Assumptions!$B$15</f>
        <v>1800</v>
      </c>
      <c r="M21" s="24">
        <f>'Cals 1'!M20*Assumptions!$B$15</f>
        <v>1800</v>
      </c>
      <c r="N21" s="24">
        <f>'Cals 1'!N20*Assumptions!$B$15</f>
        <v>1800</v>
      </c>
      <c r="O21" s="24">
        <f>'Cals 1'!O20*Assumptions!$B$15</f>
        <v>1800</v>
      </c>
      <c r="P21" s="24">
        <f>'Cals 1'!P20*Assumptions!$B$15</f>
        <v>1800</v>
      </c>
    </row>
    <row r="22">
      <c r="A22" s="15" t="s">
        <v>20</v>
      </c>
      <c r="B22" s="23">
        <f>'Cals 1'!B21*Assumptions!$B$16</f>
        <v>250</v>
      </c>
      <c r="C22" s="23">
        <f>'Cals 1'!C21*Assumptions!$B$16</f>
        <v>250</v>
      </c>
      <c r="D22" s="23">
        <f>'Cals 1'!D21*Assumptions!$B$16</f>
        <v>250</v>
      </c>
      <c r="E22" s="23">
        <f>'Cals 1'!E21*Assumptions!$B$16</f>
        <v>250</v>
      </c>
      <c r="F22" s="23">
        <f>'Cals 1'!F21*Assumptions!$B$16</f>
        <v>250</v>
      </c>
      <c r="G22" s="23">
        <f>'Cals 1'!G21*Assumptions!$B$16</f>
        <v>250</v>
      </c>
      <c r="H22" s="23">
        <f>'Cals 1'!H21*Assumptions!$B$16</f>
        <v>250</v>
      </c>
      <c r="I22" s="23">
        <f>'Cals 1'!I21*Assumptions!$B$16</f>
        <v>250</v>
      </c>
      <c r="J22" s="23">
        <f>'Cals 1'!J21*Assumptions!$B$16</f>
        <v>250</v>
      </c>
      <c r="K22" s="23">
        <f>'Cals 1'!K21*Assumptions!$B$16</f>
        <v>250</v>
      </c>
      <c r="L22" s="23">
        <f>'Cals 1'!L21*Assumptions!$B$16</f>
        <v>250</v>
      </c>
      <c r="M22" s="23">
        <f>'Cals 1'!M21*Assumptions!$B$16</f>
        <v>250</v>
      </c>
      <c r="N22" s="23">
        <f>'Cals 1'!N21*Assumptions!$B$16</f>
        <v>250</v>
      </c>
      <c r="O22" s="23">
        <f>'Cals 1'!O21*Assumptions!$B$16</f>
        <v>250</v>
      </c>
      <c r="P22" s="23">
        <f>'Cals 1'!P21*Assumptions!$B$16</f>
        <v>250</v>
      </c>
    </row>
    <row r="23">
      <c r="A23" s="20"/>
      <c r="B23" s="23"/>
      <c r="C23" s="23"/>
      <c r="D23" s="23"/>
      <c r="E23" s="23"/>
      <c r="F23" s="23"/>
      <c r="G23" s="23"/>
      <c r="H23" s="23"/>
      <c r="I23" s="23"/>
      <c r="J23" s="23"/>
      <c r="K23" s="23"/>
      <c r="L23" s="23"/>
      <c r="M23" s="23"/>
      <c r="N23" s="23"/>
      <c r="O23" s="23"/>
      <c r="P23" s="23"/>
    </row>
    <row r="24">
      <c r="A24" s="20"/>
      <c r="B24" s="23"/>
      <c r="C24" s="23"/>
      <c r="D24" s="23"/>
      <c r="E24" s="23"/>
      <c r="F24" s="23"/>
      <c r="G24" s="23"/>
      <c r="H24" s="23"/>
      <c r="I24" s="23"/>
      <c r="J24" s="23"/>
      <c r="K24" s="23"/>
      <c r="L24" s="23"/>
      <c r="M24" s="23"/>
      <c r="N24" s="23"/>
      <c r="O24" s="23"/>
      <c r="P24" s="23"/>
    </row>
    <row r="25">
      <c r="A25" s="20" t="s">
        <v>76</v>
      </c>
      <c r="B25" s="23">
        <f t="shared" ref="B25:P25" si="4">SUM(B16:B22)</f>
        <v>5700</v>
      </c>
      <c r="C25" s="23">
        <f t="shared" si="4"/>
        <v>5700</v>
      </c>
      <c r="D25" s="23">
        <f t="shared" si="4"/>
        <v>5700</v>
      </c>
      <c r="E25" s="23">
        <f t="shared" si="4"/>
        <v>5700</v>
      </c>
      <c r="F25" s="23">
        <f t="shared" si="4"/>
        <v>5700</v>
      </c>
      <c r="G25" s="23">
        <f t="shared" si="4"/>
        <v>5700</v>
      </c>
      <c r="H25" s="23">
        <f t="shared" si="4"/>
        <v>5700</v>
      </c>
      <c r="I25" s="23">
        <f t="shared" si="4"/>
        <v>5700</v>
      </c>
      <c r="J25" s="23">
        <f t="shared" si="4"/>
        <v>5700</v>
      </c>
      <c r="K25" s="23">
        <f t="shared" si="4"/>
        <v>5700</v>
      </c>
      <c r="L25" s="23">
        <f t="shared" si="4"/>
        <v>5700</v>
      </c>
      <c r="M25" s="23">
        <f t="shared" si="4"/>
        <v>5700</v>
      </c>
      <c r="N25" s="23">
        <f t="shared" si="4"/>
        <v>5700</v>
      </c>
      <c r="O25" s="23">
        <f t="shared" si="4"/>
        <v>5700</v>
      </c>
      <c r="P25" s="23">
        <f t="shared" si="4"/>
        <v>5700</v>
      </c>
    </row>
    <row r="26">
      <c r="B26" s="23"/>
      <c r="C26" s="23"/>
      <c r="D26" s="23"/>
      <c r="E26" s="23"/>
      <c r="F26" s="23"/>
      <c r="G26" s="23"/>
      <c r="H26" s="23"/>
      <c r="I26" s="23"/>
      <c r="J26" s="23"/>
      <c r="K26" s="23"/>
      <c r="L26" s="23"/>
      <c r="M26" s="23"/>
      <c r="N26" s="23"/>
      <c r="O26" s="23"/>
      <c r="P26" s="23"/>
    </row>
    <row r="27">
      <c r="A27" s="20" t="s">
        <v>77</v>
      </c>
      <c r="B27" s="23"/>
      <c r="C27" s="23"/>
      <c r="D27" s="23"/>
      <c r="E27" s="23"/>
      <c r="F27" s="23"/>
      <c r="G27" s="23"/>
      <c r="H27" s="23"/>
      <c r="I27" s="23"/>
      <c r="J27" s="23"/>
      <c r="K27" s="23"/>
      <c r="L27" s="23"/>
      <c r="M27" s="23"/>
      <c r="N27" s="23"/>
      <c r="O27" s="23"/>
      <c r="P27" s="23"/>
    </row>
    <row r="28">
      <c r="A28" s="15" t="s">
        <v>7</v>
      </c>
      <c r="B28" s="23">
        <f>'Cals 1'!B35*Assumptions!$B$10</f>
        <v>0</v>
      </c>
      <c r="C28" s="23">
        <f>'Cals 1'!C35*Assumptions!$B$10</f>
        <v>0</v>
      </c>
      <c r="D28" s="23">
        <f>'Cals 1'!D35*Assumptions!$B$10</f>
        <v>0</v>
      </c>
      <c r="E28" s="23">
        <f>'Cals 1'!E35*Assumptions!$B$10</f>
        <v>0</v>
      </c>
      <c r="F28" s="23">
        <f>'Cals 1'!F35*Assumptions!$B$10</f>
        <v>0</v>
      </c>
      <c r="G28" s="23">
        <f>'Cals 1'!G35*Assumptions!$B$10</f>
        <v>0</v>
      </c>
      <c r="H28" s="23">
        <f>'Cals 1'!H35*Assumptions!$B$10</f>
        <v>0</v>
      </c>
      <c r="I28" s="23">
        <f>'Cals 1'!I35*Assumptions!$B$10</f>
        <v>0</v>
      </c>
      <c r="J28" s="23">
        <f>'Cals 1'!J35*Assumptions!$B$10</f>
        <v>0</v>
      </c>
      <c r="K28" s="23">
        <f>'Cals 1'!K35*Assumptions!$B$10</f>
        <v>0</v>
      </c>
      <c r="L28" s="23">
        <f>'Cals 1'!L35*Assumptions!$B$10</f>
        <v>0</v>
      </c>
      <c r="M28" s="23">
        <f>'Cals 1'!M35*Assumptions!$B$10</f>
        <v>0</v>
      </c>
      <c r="N28" s="23">
        <f>'Cals 1'!N35*Assumptions!$B$10</f>
        <v>0</v>
      </c>
      <c r="O28" s="23">
        <f>'Cals 1'!O35*Assumptions!$B$10</f>
        <v>0</v>
      </c>
      <c r="P28" s="23">
        <f>'Cals 1'!P35*Assumptions!$B$10</f>
        <v>0</v>
      </c>
    </row>
    <row r="29">
      <c r="A29" s="15" t="s">
        <v>9</v>
      </c>
      <c r="B29" s="23">
        <f>'Cals 1'!B36*Assumptions!$B$11</f>
        <v>0</v>
      </c>
      <c r="C29" s="23">
        <f>'Cals 1'!C36*Assumptions!$B$11</f>
        <v>0</v>
      </c>
      <c r="D29" s="23">
        <f>'Cals 1'!D36*Assumptions!$B$11</f>
        <v>0</v>
      </c>
      <c r="E29" s="23">
        <f>'Cals 1'!E36*Assumptions!$B$11</f>
        <v>0</v>
      </c>
      <c r="F29" s="23">
        <f>'Cals 1'!F36*Assumptions!$B$11</f>
        <v>0</v>
      </c>
      <c r="G29" s="23">
        <f>'Cals 1'!G36*Assumptions!$B$11</f>
        <v>0</v>
      </c>
      <c r="H29" s="23">
        <f>'Cals 1'!H36*Assumptions!$B$11</f>
        <v>0</v>
      </c>
      <c r="I29" s="23">
        <f>'Cals 1'!I36*Assumptions!$B$11</f>
        <v>0</v>
      </c>
      <c r="J29" s="23">
        <f>'Cals 1'!J36*Assumptions!$B$11</f>
        <v>0</v>
      </c>
      <c r="K29" s="23">
        <f>'Cals 1'!K36*Assumptions!$B$11</f>
        <v>0</v>
      </c>
      <c r="L29" s="23">
        <f>'Cals 1'!L36*Assumptions!$B$11</f>
        <v>0</v>
      </c>
      <c r="M29" s="23">
        <f>'Cals 1'!M36*Assumptions!$B$11</f>
        <v>0</v>
      </c>
      <c r="N29" s="23">
        <f>'Cals 1'!N36*Assumptions!$B$11</f>
        <v>0</v>
      </c>
      <c r="O29" s="23">
        <f>'Cals 1'!O36*Assumptions!$B$11</f>
        <v>0</v>
      </c>
      <c r="P29" s="23">
        <f>'Cals 1'!P36*Assumptions!$B$11</f>
        <v>0</v>
      </c>
    </row>
    <row r="30">
      <c r="A30" s="15" t="s">
        <v>11</v>
      </c>
      <c r="B30" s="23">
        <f>'Cals 1'!B37*Assumptions!$B$12</f>
        <v>225</v>
      </c>
      <c r="C30" s="23">
        <f>'Cals 1'!C37*Assumptions!$B$12</f>
        <v>225</v>
      </c>
      <c r="D30" s="23">
        <f>'Cals 1'!D37*Assumptions!$B$12</f>
        <v>225</v>
      </c>
      <c r="E30" s="23">
        <f>'Cals 1'!E37*Assumptions!$B$12</f>
        <v>225</v>
      </c>
      <c r="F30" s="23">
        <f>'Cals 1'!F37*Assumptions!$B$12</f>
        <v>225</v>
      </c>
      <c r="G30" s="23">
        <f>'Cals 1'!G37*Assumptions!$B$12</f>
        <v>225</v>
      </c>
      <c r="H30" s="23">
        <f>'Cals 1'!H37*Assumptions!$B$12</f>
        <v>225</v>
      </c>
      <c r="I30" s="23">
        <f>'Cals 1'!I37*Assumptions!$B$12</f>
        <v>225</v>
      </c>
      <c r="J30" s="23">
        <f>'Cals 1'!J37*Assumptions!$B$12</f>
        <v>225</v>
      </c>
      <c r="K30" s="23">
        <f>'Cals 1'!K37*Assumptions!$B$12</f>
        <v>225</v>
      </c>
      <c r="L30" s="23">
        <f>'Cals 1'!L37*Assumptions!$B$12</f>
        <v>225</v>
      </c>
      <c r="M30" s="23">
        <f>'Cals 1'!M37*Assumptions!$B$12</f>
        <v>225</v>
      </c>
      <c r="N30" s="23">
        <f>'Cals 1'!N37*Assumptions!$B$12</f>
        <v>225</v>
      </c>
      <c r="O30" s="23">
        <f>'Cals 1'!O37*Assumptions!$B$12</f>
        <v>225</v>
      </c>
      <c r="P30" s="23">
        <f>'Cals 1'!P37*Assumptions!$B$12</f>
        <v>225</v>
      </c>
    </row>
    <row r="31">
      <c r="A31" s="15" t="s">
        <v>12</v>
      </c>
      <c r="B31" s="23">
        <f>'Cals 1'!B38*Assumptions!$B$13</f>
        <v>0</v>
      </c>
      <c r="C31" s="23">
        <f>'Cals 1'!C38*Assumptions!$B$13</f>
        <v>0</v>
      </c>
      <c r="D31" s="23">
        <f>'Cals 1'!D38*Assumptions!$B$13</f>
        <v>0</v>
      </c>
      <c r="E31" s="23">
        <f>'Cals 1'!E38*Assumptions!$B$13</f>
        <v>0</v>
      </c>
      <c r="F31" s="23">
        <f>'Cals 1'!F38*Assumptions!$B$13</f>
        <v>0</v>
      </c>
      <c r="G31" s="23">
        <f>'Cals 1'!G38*Assumptions!$B$13</f>
        <v>0</v>
      </c>
      <c r="H31" s="23">
        <f>'Cals 1'!H38*Assumptions!$B$13</f>
        <v>0</v>
      </c>
      <c r="I31" s="23">
        <f>'Cals 1'!I38*Assumptions!$B$13</f>
        <v>0</v>
      </c>
      <c r="J31" s="23">
        <f>'Cals 1'!J38*Assumptions!$B$13</f>
        <v>0</v>
      </c>
      <c r="K31" s="23">
        <f>'Cals 1'!K38*Assumptions!$B$13</f>
        <v>0</v>
      </c>
      <c r="L31" s="23">
        <f>'Cals 1'!L38*Assumptions!$B$13</f>
        <v>0</v>
      </c>
      <c r="M31" s="23">
        <f>'Cals 1'!M38*Assumptions!$B$13</f>
        <v>0</v>
      </c>
      <c r="N31" s="23">
        <f>'Cals 1'!N38*Assumptions!$B$13</f>
        <v>0</v>
      </c>
      <c r="O31" s="23">
        <f>'Cals 1'!O38*Assumptions!$B$13</f>
        <v>0</v>
      </c>
      <c r="P31" s="23">
        <f>'Cals 1'!P38*Assumptions!$B$13</f>
        <v>0</v>
      </c>
    </row>
    <row r="32">
      <c r="A32" s="15" t="s">
        <v>13</v>
      </c>
      <c r="B32" s="23">
        <f>'Cals 1'!B39*Assumptions!$B$14</f>
        <v>0</v>
      </c>
      <c r="C32" s="23">
        <f>'Cals 1'!C39*Assumptions!$B$14</f>
        <v>0</v>
      </c>
      <c r="D32" s="23">
        <f>'Cals 1'!D39*Assumptions!$B$14</f>
        <v>0</v>
      </c>
      <c r="E32" s="23">
        <f>'Cals 1'!E39*Assumptions!$B$14</f>
        <v>0</v>
      </c>
      <c r="F32" s="23">
        <f>'Cals 1'!F39*Assumptions!$B$14</f>
        <v>0</v>
      </c>
      <c r="G32" s="23">
        <f>'Cals 1'!G39*Assumptions!$B$14</f>
        <v>0</v>
      </c>
      <c r="H32" s="23">
        <f>'Cals 1'!H39*Assumptions!$B$14</f>
        <v>0</v>
      </c>
      <c r="I32" s="23">
        <f>'Cals 1'!I39*Assumptions!$B$14</f>
        <v>0</v>
      </c>
      <c r="J32" s="23">
        <f>'Cals 1'!J39*Assumptions!$B$14</f>
        <v>0</v>
      </c>
      <c r="K32" s="23">
        <f>'Cals 1'!K39*Assumptions!$B$14</f>
        <v>0</v>
      </c>
      <c r="L32" s="23">
        <f>'Cals 1'!L39*Assumptions!$B$14</f>
        <v>0</v>
      </c>
      <c r="M32" s="23">
        <f>'Cals 1'!M39*Assumptions!$B$14</f>
        <v>0</v>
      </c>
      <c r="N32" s="23">
        <f>'Cals 1'!N39*Assumptions!$B$14</f>
        <v>0</v>
      </c>
      <c r="O32" s="23">
        <f>'Cals 1'!O39*Assumptions!$B$14</f>
        <v>0</v>
      </c>
      <c r="P32" s="23">
        <f>'Cals 1'!P39*Assumptions!$B$14</f>
        <v>0</v>
      </c>
    </row>
    <row r="33">
      <c r="A33" s="15" t="s">
        <v>18</v>
      </c>
      <c r="B33" s="23">
        <f>'Cals 1'!B40*Assumptions!$B$15</f>
        <v>0</v>
      </c>
      <c r="C33" s="23">
        <f>'Cals 1'!C40*Assumptions!$B$15</f>
        <v>0</v>
      </c>
      <c r="D33" s="23">
        <f>'Cals 1'!D40*Assumptions!$B$15</f>
        <v>0</v>
      </c>
      <c r="E33" s="23">
        <f>'Cals 1'!E40*Assumptions!$B$15</f>
        <v>0</v>
      </c>
      <c r="F33" s="23">
        <f>'Cals 1'!F40*Assumptions!$B$15</f>
        <v>0</v>
      </c>
      <c r="G33" s="23">
        <f>'Cals 1'!G40*Assumptions!$B$15</f>
        <v>0</v>
      </c>
      <c r="H33" s="23">
        <f>'Cals 1'!H40*Assumptions!$B$15</f>
        <v>0</v>
      </c>
      <c r="I33" s="23">
        <f>'Cals 1'!I40*Assumptions!$B$15</f>
        <v>0</v>
      </c>
      <c r="J33" s="23">
        <f>'Cals 1'!J40*Assumptions!$B$15</f>
        <v>0</v>
      </c>
      <c r="K33" s="23">
        <f>'Cals 1'!K40*Assumptions!$B$15</f>
        <v>0</v>
      </c>
      <c r="L33" s="23">
        <f>'Cals 1'!L40*Assumptions!$B$15</f>
        <v>0</v>
      </c>
      <c r="M33" s="23">
        <f>'Cals 1'!M40*Assumptions!$B$15</f>
        <v>0</v>
      </c>
      <c r="N33" s="23">
        <f>'Cals 1'!N40*Assumptions!$B$15</f>
        <v>0</v>
      </c>
      <c r="O33" s="23">
        <f>'Cals 1'!O40*Assumptions!$B$15</f>
        <v>0</v>
      </c>
      <c r="P33" s="23">
        <f>'Cals 1'!P40*Assumptions!$B$15</f>
        <v>0</v>
      </c>
    </row>
    <row r="34">
      <c r="A34" s="15" t="s">
        <v>20</v>
      </c>
      <c r="B34" s="23">
        <f>'Cals 1'!B41*Assumptions!$B$16</f>
        <v>25</v>
      </c>
      <c r="C34" s="23">
        <f>'Cals 1'!C41*Assumptions!$B$16</f>
        <v>25</v>
      </c>
      <c r="D34" s="23">
        <f>'Cals 1'!D41*Assumptions!$B$16</f>
        <v>25</v>
      </c>
      <c r="E34" s="23">
        <f>'Cals 1'!E41*Assumptions!$B$16</f>
        <v>25</v>
      </c>
      <c r="F34" s="23">
        <f>'Cals 1'!F41*Assumptions!$B$16</f>
        <v>25</v>
      </c>
      <c r="G34" s="23">
        <f>'Cals 1'!G41*Assumptions!$B$16</f>
        <v>25</v>
      </c>
      <c r="H34" s="23">
        <f>'Cals 1'!H41*Assumptions!$B$16</f>
        <v>25</v>
      </c>
      <c r="I34" s="23">
        <f>'Cals 1'!I41*Assumptions!$B$16</f>
        <v>25</v>
      </c>
      <c r="J34" s="23">
        <f>'Cals 1'!J41*Assumptions!$B$16</f>
        <v>25</v>
      </c>
      <c r="K34" s="23">
        <f>'Cals 1'!K41*Assumptions!$B$16</f>
        <v>25</v>
      </c>
      <c r="L34" s="23">
        <f>'Cals 1'!L41*Assumptions!$B$16</f>
        <v>25</v>
      </c>
      <c r="M34" s="23">
        <f>'Cals 1'!M41*Assumptions!$B$16</f>
        <v>25</v>
      </c>
      <c r="N34" s="23">
        <f>'Cals 1'!N41*Assumptions!$B$16</f>
        <v>25</v>
      </c>
      <c r="O34" s="23">
        <f>'Cals 1'!O41*Assumptions!$B$16</f>
        <v>25</v>
      </c>
      <c r="P34" s="23">
        <f>'Cals 1'!P41*Assumptions!$B$16</f>
        <v>25</v>
      </c>
    </row>
    <row r="35">
      <c r="A35" s="20"/>
      <c r="B35" s="23"/>
      <c r="C35" s="23"/>
      <c r="D35" s="23"/>
      <c r="E35" s="23"/>
      <c r="F35" s="23"/>
      <c r="G35" s="23"/>
      <c r="H35" s="23"/>
      <c r="I35" s="23"/>
      <c r="J35" s="23"/>
      <c r="K35" s="23"/>
      <c r="L35" s="23"/>
      <c r="M35" s="23"/>
      <c r="N35" s="23"/>
      <c r="O35" s="23"/>
      <c r="P35" s="23"/>
    </row>
    <row r="36">
      <c r="A36" s="20" t="s">
        <v>78</v>
      </c>
      <c r="B36" s="23">
        <f t="shared" ref="B36:P36" si="5">SUM(B28:B34)</f>
        <v>250</v>
      </c>
      <c r="C36" s="23">
        <f t="shared" si="5"/>
        <v>250</v>
      </c>
      <c r="D36" s="23">
        <f t="shared" si="5"/>
        <v>250</v>
      </c>
      <c r="E36" s="23">
        <f t="shared" si="5"/>
        <v>250</v>
      </c>
      <c r="F36" s="23">
        <f t="shared" si="5"/>
        <v>250</v>
      </c>
      <c r="G36" s="23">
        <f t="shared" si="5"/>
        <v>250</v>
      </c>
      <c r="H36" s="23">
        <f t="shared" si="5"/>
        <v>250</v>
      </c>
      <c r="I36" s="23">
        <f t="shared" si="5"/>
        <v>250</v>
      </c>
      <c r="J36" s="23">
        <f t="shared" si="5"/>
        <v>250</v>
      </c>
      <c r="K36" s="23">
        <f t="shared" si="5"/>
        <v>250</v>
      </c>
      <c r="L36" s="23">
        <f t="shared" si="5"/>
        <v>250</v>
      </c>
      <c r="M36" s="23">
        <f t="shared" si="5"/>
        <v>250</v>
      </c>
      <c r="N36" s="23">
        <f t="shared" si="5"/>
        <v>250</v>
      </c>
      <c r="O36" s="23">
        <f t="shared" si="5"/>
        <v>250</v>
      </c>
      <c r="P36" s="23">
        <f t="shared" si="5"/>
        <v>250</v>
      </c>
    </row>
    <row r="37">
      <c r="A37" s="20"/>
      <c r="B37" s="23"/>
      <c r="C37" s="23"/>
      <c r="D37" s="23"/>
      <c r="E37" s="23"/>
      <c r="F37" s="23"/>
      <c r="G37" s="23"/>
      <c r="H37" s="23"/>
      <c r="I37" s="23"/>
      <c r="J37" s="23"/>
      <c r="K37" s="23"/>
      <c r="L37" s="23"/>
      <c r="M37" s="23"/>
      <c r="N37" s="23"/>
      <c r="O37" s="23"/>
      <c r="P37" s="23"/>
    </row>
    <row r="38">
      <c r="A38" s="20" t="s">
        <v>49</v>
      </c>
      <c r="B38" s="23"/>
      <c r="C38" s="23"/>
      <c r="D38" s="23"/>
      <c r="E38" s="23"/>
      <c r="F38" s="23"/>
      <c r="G38" s="23"/>
      <c r="H38" s="23"/>
      <c r="I38" s="23"/>
      <c r="J38" s="23"/>
      <c r="K38" s="23"/>
      <c r="L38" s="23"/>
      <c r="M38" s="23"/>
      <c r="N38" s="23"/>
      <c r="O38" s="23"/>
      <c r="P38" s="23"/>
    </row>
    <row r="39">
      <c r="A39" s="16" t="s">
        <v>50</v>
      </c>
      <c r="B39" s="23">
        <f>Assumptions!$B$50</f>
        <v>300</v>
      </c>
      <c r="C39" s="23">
        <f>Assumptions!$B$50</f>
        <v>300</v>
      </c>
      <c r="D39" s="23">
        <f>Assumptions!$B$50</f>
        <v>300</v>
      </c>
      <c r="E39" s="23">
        <f>Assumptions!$B$50</f>
        <v>300</v>
      </c>
      <c r="F39" s="23">
        <f>Assumptions!$B$50</f>
        <v>300</v>
      </c>
      <c r="G39" s="23">
        <f>Assumptions!$B$50</f>
        <v>300</v>
      </c>
      <c r="H39" s="23">
        <f>Assumptions!$B$50</f>
        <v>300</v>
      </c>
      <c r="I39" s="23">
        <f>Assumptions!$B$50</f>
        <v>300</v>
      </c>
      <c r="J39" s="23">
        <f>Assumptions!$B$50</f>
        <v>300</v>
      </c>
      <c r="K39" s="23">
        <f>Assumptions!$B$50</f>
        <v>300</v>
      </c>
      <c r="L39" s="23">
        <f>Assumptions!$B$50</f>
        <v>300</v>
      </c>
      <c r="M39" s="23">
        <f>Assumptions!$B$50</f>
        <v>300</v>
      </c>
      <c r="N39" s="23">
        <f>Assumptions!$B$50</f>
        <v>300</v>
      </c>
      <c r="O39" s="23">
        <f>Assumptions!$B$50</f>
        <v>300</v>
      </c>
      <c r="P39" s="23">
        <f>Assumptions!$B$50</f>
        <v>300</v>
      </c>
    </row>
    <row r="40">
      <c r="A40" s="16" t="s">
        <v>52</v>
      </c>
      <c r="B40" s="23">
        <f>Assumptions!$B$51</f>
        <v>100</v>
      </c>
      <c r="C40" s="23">
        <f>Assumptions!$B$51</f>
        <v>100</v>
      </c>
      <c r="D40" s="23">
        <f>Assumptions!$B$51</f>
        <v>100</v>
      </c>
      <c r="E40" s="23">
        <f>Assumptions!$B$51</f>
        <v>100</v>
      </c>
      <c r="F40" s="23">
        <f>Assumptions!$B$51</f>
        <v>100</v>
      </c>
      <c r="G40" s="23">
        <f>Assumptions!$B$51</f>
        <v>100</v>
      </c>
      <c r="H40" s="23">
        <f>Assumptions!$B$51</f>
        <v>100</v>
      </c>
      <c r="I40" s="23">
        <f>Assumptions!$B$51</f>
        <v>100</v>
      </c>
      <c r="J40" s="23">
        <f>Assumptions!$B$51</f>
        <v>100</v>
      </c>
      <c r="K40" s="23">
        <f>Assumptions!$B$51</f>
        <v>100</v>
      </c>
      <c r="L40" s="23">
        <f>Assumptions!$B$51</f>
        <v>100</v>
      </c>
      <c r="M40" s="23">
        <f>Assumptions!$B$51</f>
        <v>100</v>
      </c>
      <c r="N40" s="23">
        <f>Assumptions!$B$51</f>
        <v>100</v>
      </c>
      <c r="O40" s="23">
        <f>Assumptions!$B$51</f>
        <v>100</v>
      </c>
      <c r="P40" s="23">
        <f>Assumptions!$B$51</f>
        <v>100</v>
      </c>
    </row>
    <row r="41">
      <c r="A41" s="20"/>
      <c r="B41" s="23"/>
      <c r="C41" s="23"/>
      <c r="D41" s="23"/>
      <c r="E41" s="23"/>
      <c r="F41" s="23"/>
      <c r="G41" s="23"/>
      <c r="H41" s="23"/>
      <c r="I41" s="23"/>
      <c r="J41" s="23"/>
      <c r="K41" s="23"/>
      <c r="L41" s="23"/>
      <c r="M41" s="23"/>
      <c r="N41" s="23"/>
      <c r="O41" s="23"/>
      <c r="P41" s="23"/>
    </row>
    <row r="42">
      <c r="A42" s="20"/>
      <c r="B42" s="23"/>
      <c r="C42" s="23"/>
      <c r="D42" s="23"/>
      <c r="E42" s="23"/>
      <c r="F42" s="23"/>
      <c r="G42" s="23"/>
      <c r="H42" s="23"/>
      <c r="I42" s="23"/>
      <c r="J42" s="23"/>
      <c r="K42" s="23"/>
      <c r="L42" s="23"/>
      <c r="M42" s="23"/>
      <c r="N42" s="23"/>
      <c r="O42" s="23"/>
      <c r="P42" s="23"/>
    </row>
    <row r="43">
      <c r="A43" s="20" t="s">
        <v>79</v>
      </c>
      <c r="B43" s="23">
        <f t="shared" ref="B43:P43" si="6">B25+B36+B39+B40</f>
        <v>6350</v>
      </c>
      <c r="C43" s="23">
        <f t="shared" si="6"/>
        <v>6350</v>
      </c>
      <c r="D43" s="23">
        <f t="shared" si="6"/>
        <v>6350</v>
      </c>
      <c r="E43" s="23">
        <f t="shared" si="6"/>
        <v>6350</v>
      </c>
      <c r="F43" s="23">
        <f t="shared" si="6"/>
        <v>6350</v>
      </c>
      <c r="G43" s="23">
        <f t="shared" si="6"/>
        <v>6350</v>
      </c>
      <c r="H43" s="23">
        <f t="shared" si="6"/>
        <v>6350</v>
      </c>
      <c r="I43" s="23">
        <f t="shared" si="6"/>
        <v>6350</v>
      </c>
      <c r="J43" s="23">
        <f t="shared" si="6"/>
        <v>6350</v>
      </c>
      <c r="K43" s="23">
        <f t="shared" si="6"/>
        <v>6350</v>
      </c>
      <c r="L43" s="23">
        <f t="shared" si="6"/>
        <v>6350</v>
      </c>
      <c r="M43" s="23">
        <f t="shared" si="6"/>
        <v>6350</v>
      </c>
      <c r="N43" s="23">
        <f t="shared" si="6"/>
        <v>6350</v>
      </c>
      <c r="O43" s="23">
        <f t="shared" si="6"/>
        <v>6350</v>
      </c>
      <c r="P43" s="23">
        <f t="shared" si="6"/>
        <v>6350</v>
      </c>
    </row>
    <row r="44">
      <c r="B44" s="23"/>
      <c r="C44" s="23"/>
      <c r="D44" s="23"/>
      <c r="E44" s="23"/>
      <c r="F44" s="23"/>
      <c r="G44" s="23"/>
      <c r="H44" s="23"/>
      <c r="I44" s="23"/>
      <c r="J44" s="23"/>
      <c r="K44" s="23"/>
      <c r="L44" s="23"/>
      <c r="M44" s="23"/>
      <c r="N44" s="23"/>
      <c r="O44" s="23"/>
      <c r="P44" s="23"/>
    </row>
    <row r="45">
      <c r="A45" s="20" t="s">
        <v>80</v>
      </c>
      <c r="B45" s="23">
        <f t="shared" ref="B45:P45" si="7">B13-B43</f>
        <v>5140</v>
      </c>
      <c r="C45" s="23">
        <f t="shared" si="7"/>
        <v>5140</v>
      </c>
      <c r="D45" s="23">
        <f t="shared" si="7"/>
        <v>5140</v>
      </c>
      <c r="E45" s="23">
        <f t="shared" si="7"/>
        <v>5140</v>
      </c>
      <c r="F45" s="23">
        <f t="shared" si="7"/>
        <v>5140</v>
      </c>
      <c r="G45" s="23">
        <f t="shared" si="7"/>
        <v>5140</v>
      </c>
      <c r="H45" s="23">
        <f t="shared" si="7"/>
        <v>5140</v>
      </c>
      <c r="I45" s="23">
        <f t="shared" si="7"/>
        <v>5140</v>
      </c>
      <c r="J45" s="23">
        <f t="shared" si="7"/>
        <v>5140</v>
      </c>
      <c r="K45" s="23">
        <f t="shared" si="7"/>
        <v>5140</v>
      </c>
      <c r="L45" s="23">
        <f t="shared" si="7"/>
        <v>5140</v>
      </c>
      <c r="M45" s="23">
        <f t="shared" si="7"/>
        <v>5140</v>
      </c>
      <c r="N45" s="23">
        <f t="shared" si="7"/>
        <v>5140</v>
      </c>
      <c r="O45" s="23">
        <f t="shared" si="7"/>
        <v>5140</v>
      </c>
      <c r="P45" s="23">
        <f t="shared" si="7"/>
        <v>5140</v>
      </c>
    </row>
    <row r="46">
      <c r="B46" s="23"/>
      <c r="C46" s="23"/>
      <c r="D46" s="23"/>
      <c r="E46" s="23"/>
      <c r="F46" s="23"/>
      <c r="G46" s="23"/>
      <c r="H46" s="23"/>
      <c r="I46" s="23"/>
      <c r="J46" s="23"/>
      <c r="K46" s="23"/>
      <c r="L46" s="23"/>
      <c r="M46" s="23"/>
      <c r="N46" s="23"/>
      <c r="O46" s="23"/>
      <c r="P46" s="23"/>
    </row>
    <row r="47">
      <c r="B47" s="23"/>
      <c r="C47" s="23"/>
      <c r="D47" s="23"/>
      <c r="E47" s="23"/>
      <c r="F47" s="23"/>
      <c r="G47" s="23"/>
      <c r="H47" s="23"/>
      <c r="I47" s="23"/>
      <c r="J47" s="23"/>
      <c r="K47" s="23"/>
      <c r="L47" s="23"/>
      <c r="M47" s="23"/>
      <c r="N47" s="23"/>
      <c r="O47" s="23"/>
      <c r="P47" s="2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16" width="7.25"/>
  </cols>
  <sheetData>
    <row r="1">
      <c r="B1" s="19" t="s">
        <v>53</v>
      </c>
      <c r="C1" s="19" t="s">
        <v>54</v>
      </c>
      <c r="D1" s="19" t="s">
        <v>55</v>
      </c>
      <c r="E1" s="19" t="s">
        <v>56</v>
      </c>
      <c r="F1" s="19" t="s">
        <v>57</v>
      </c>
      <c r="G1" s="19" t="s">
        <v>58</v>
      </c>
      <c r="H1" s="19" t="s">
        <v>59</v>
      </c>
      <c r="I1" s="19" t="s">
        <v>60</v>
      </c>
      <c r="J1" s="19" t="s">
        <v>61</v>
      </c>
      <c r="K1" s="19" t="s">
        <v>62</v>
      </c>
      <c r="L1" s="19" t="s">
        <v>63</v>
      </c>
      <c r="M1" s="19" t="s">
        <v>64</v>
      </c>
      <c r="N1" s="19" t="s">
        <v>65</v>
      </c>
      <c r="O1" s="19" t="s">
        <v>66</v>
      </c>
      <c r="P1" s="19" t="s">
        <v>67</v>
      </c>
    </row>
    <row r="2">
      <c r="A2" s="20" t="s">
        <v>81</v>
      </c>
    </row>
    <row r="3">
      <c r="A3" s="15" t="s">
        <v>7</v>
      </c>
      <c r="B3" s="23">
        <f>'Cals 1'!B25*Assumptions!$B$10</f>
        <v>2700</v>
      </c>
      <c r="C3" s="23">
        <f>'Cals 1'!C25*Assumptions!$B$10</f>
        <v>0</v>
      </c>
      <c r="D3" s="23">
        <f>'Cals 1'!D25*Assumptions!$B$10</f>
        <v>0</v>
      </c>
      <c r="E3" s="23">
        <f>'Cals 1'!E25*Assumptions!$B$10</f>
        <v>0</v>
      </c>
      <c r="F3" s="23">
        <f>'Cals 1'!F25*Assumptions!$B$10</f>
        <v>2700</v>
      </c>
      <c r="G3" s="23">
        <f>'Cals 1'!G25*Assumptions!$B$10</f>
        <v>0</v>
      </c>
      <c r="H3" s="23">
        <f>'Cals 1'!H25*Assumptions!$B$10</f>
        <v>0</v>
      </c>
      <c r="I3" s="23">
        <f>'Cals 1'!I25*Assumptions!$B$10</f>
        <v>0</v>
      </c>
      <c r="J3" s="23">
        <f>'Cals 1'!J25*Assumptions!$B$10</f>
        <v>2700</v>
      </c>
      <c r="K3" s="23">
        <f>'Cals 1'!K25*Assumptions!$B$10</f>
        <v>0</v>
      </c>
      <c r="L3" s="23">
        <f>'Cals 1'!L25*Assumptions!$B$10</f>
        <v>0</v>
      </c>
      <c r="M3" s="23">
        <f>'Cals 1'!M25*Assumptions!$B$10</f>
        <v>0</v>
      </c>
      <c r="N3" s="23">
        <f>'Cals 1'!N25*Assumptions!$B$10</f>
        <v>2700</v>
      </c>
      <c r="O3" s="23">
        <f>'Cals 1'!O25*Assumptions!$B$10</f>
        <v>0</v>
      </c>
      <c r="P3" s="23">
        <f>'Cals 1'!P25*Assumptions!$B$10</f>
        <v>0</v>
      </c>
    </row>
    <row r="4">
      <c r="A4" s="15" t="s">
        <v>9</v>
      </c>
      <c r="B4" s="24">
        <f>'Cals 1'!B26*Assumptions!$B$11</f>
        <v>7000</v>
      </c>
      <c r="C4" s="24">
        <f>'Cals 1'!C26*Assumptions!$B$11</f>
        <v>0</v>
      </c>
      <c r="D4" s="24">
        <f>'Cals 1'!D26*Assumptions!$B$11</f>
        <v>0</v>
      </c>
      <c r="E4" s="24">
        <f>'Cals 1'!E26*Assumptions!$B$11</f>
        <v>0</v>
      </c>
      <c r="F4" s="24">
        <f>'Cals 1'!F26*Assumptions!$B$11</f>
        <v>0</v>
      </c>
      <c r="G4" s="24">
        <f>'Cals 1'!G26*Assumptions!$B$11</f>
        <v>7000</v>
      </c>
      <c r="H4" s="24">
        <f>'Cals 1'!H26*Assumptions!$B$11</f>
        <v>0</v>
      </c>
      <c r="I4" s="24">
        <f>'Cals 1'!I26*Assumptions!$B$11</f>
        <v>0</v>
      </c>
      <c r="J4" s="24">
        <f>'Cals 1'!J26*Assumptions!$B$11</f>
        <v>0</v>
      </c>
      <c r="K4" s="24">
        <f>'Cals 1'!K26*Assumptions!$B$11</f>
        <v>0</v>
      </c>
      <c r="L4" s="24">
        <f>'Cals 1'!L26*Assumptions!$B$11</f>
        <v>7000</v>
      </c>
      <c r="M4" s="24">
        <f>'Cals 1'!M26*Assumptions!$B$11</f>
        <v>0</v>
      </c>
      <c r="N4" s="24">
        <f>'Cals 1'!N26*Assumptions!$B$11</f>
        <v>0</v>
      </c>
      <c r="O4" s="24">
        <f>'Cals 1'!O26*Assumptions!$B$11</f>
        <v>0</v>
      </c>
      <c r="P4" s="24">
        <f>'Cals 1'!P26*Assumptions!$B$11</f>
        <v>0</v>
      </c>
    </row>
    <row r="5">
      <c r="A5" s="15" t="s">
        <v>11</v>
      </c>
      <c r="B5" s="23">
        <f>'Cals 1'!B27*Assumptions!$B$12</f>
        <v>850</v>
      </c>
      <c r="C5" s="23">
        <f>'Cals 1'!C27*Assumptions!$B$12</f>
        <v>850</v>
      </c>
      <c r="D5" s="23">
        <f>'Cals 1'!D27*Assumptions!$B$12</f>
        <v>850</v>
      </c>
      <c r="E5" s="23">
        <f>'Cals 1'!E27*Assumptions!$B$12</f>
        <v>850</v>
      </c>
      <c r="F5" s="23">
        <f>'Cals 1'!F27*Assumptions!$B$12</f>
        <v>850</v>
      </c>
      <c r="G5" s="23">
        <f>'Cals 1'!G27*Assumptions!$B$12</f>
        <v>850</v>
      </c>
      <c r="H5" s="23">
        <f>'Cals 1'!H27*Assumptions!$B$12</f>
        <v>850</v>
      </c>
      <c r="I5" s="23">
        <f>'Cals 1'!I27*Assumptions!$B$12</f>
        <v>850</v>
      </c>
      <c r="J5" s="23">
        <f>'Cals 1'!J27*Assumptions!$B$12</f>
        <v>850</v>
      </c>
      <c r="K5" s="23">
        <f>'Cals 1'!K27*Assumptions!$B$12</f>
        <v>850</v>
      </c>
      <c r="L5" s="23">
        <f>'Cals 1'!L27*Assumptions!$B$12</f>
        <v>850</v>
      </c>
      <c r="M5" s="23">
        <f>'Cals 1'!M27*Assumptions!$B$12</f>
        <v>850</v>
      </c>
      <c r="N5" s="23">
        <f>'Cals 1'!N27*Assumptions!$B$12</f>
        <v>850</v>
      </c>
      <c r="O5" s="23">
        <f>'Cals 1'!O27*Assumptions!$B$12</f>
        <v>850</v>
      </c>
      <c r="P5" s="23">
        <f>'Cals 1'!P27*Assumptions!$B$12</f>
        <v>850</v>
      </c>
    </row>
    <row r="6">
      <c r="A6" s="15" t="s">
        <v>12</v>
      </c>
      <c r="B6" s="23">
        <f>'Cals 1'!B28*Assumptions!$B$13</f>
        <v>3200</v>
      </c>
      <c r="C6" s="23">
        <f>'Cals 1'!C28*Assumptions!$B$13</f>
        <v>0</v>
      </c>
      <c r="D6" s="23">
        <f>'Cals 1'!D28*Assumptions!$B$13</f>
        <v>3200</v>
      </c>
      <c r="E6" s="23">
        <f>'Cals 1'!E28*Assumptions!$B$13</f>
        <v>0</v>
      </c>
      <c r="F6" s="23">
        <f>'Cals 1'!F28*Assumptions!$B$13</f>
        <v>3200</v>
      </c>
      <c r="G6" s="23">
        <f>'Cals 1'!G28*Assumptions!$B$13</f>
        <v>0</v>
      </c>
      <c r="H6" s="23">
        <f>'Cals 1'!H28*Assumptions!$B$13</f>
        <v>3200</v>
      </c>
      <c r="I6" s="23">
        <f>'Cals 1'!I28*Assumptions!$B$13</f>
        <v>0</v>
      </c>
      <c r="J6" s="23">
        <f>'Cals 1'!J28*Assumptions!$B$13</f>
        <v>3200</v>
      </c>
      <c r="K6" s="23">
        <f>'Cals 1'!K28*Assumptions!$B$13</f>
        <v>0</v>
      </c>
      <c r="L6" s="23">
        <f>'Cals 1'!L28*Assumptions!$B$13</f>
        <v>3200</v>
      </c>
      <c r="M6" s="23">
        <f>'Cals 1'!M28*Assumptions!$B$13</f>
        <v>0</v>
      </c>
      <c r="N6" s="23">
        <f>'Cals 1'!N28*Assumptions!$B$13</f>
        <v>3200</v>
      </c>
      <c r="O6" s="23">
        <f>'Cals 1'!O28*Assumptions!$B$13</f>
        <v>0</v>
      </c>
      <c r="P6" s="23">
        <f>'Cals 1'!P28*Assumptions!$B$13</f>
        <v>3200</v>
      </c>
    </row>
    <row r="7">
      <c r="A7" s="15" t="s">
        <v>13</v>
      </c>
      <c r="B7" s="23">
        <f>'Cals 1'!B29*Assumptions!$B$14</f>
        <v>500</v>
      </c>
      <c r="C7" s="23">
        <f>'Cals 1'!C29*Assumptions!$B$14</f>
        <v>0</v>
      </c>
      <c r="D7" s="23">
        <f>'Cals 1'!D29*Assumptions!$B$14</f>
        <v>0</v>
      </c>
      <c r="E7" s="23">
        <f>'Cals 1'!E29*Assumptions!$B$14</f>
        <v>500</v>
      </c>
      <c r="F7" s="23">
        <f>'Cals 1'!F29*Assumptions!$B$14</f>
        <v>0</v>
      </c>
      <c r="G7" s="23">
        <f>'Cals 1'!G29*Assumptions!$B$14</f>
        <v>0</v>
      </c>
      <c r="H7" s="23">
        <f>'Cals 1'!H29*Assumptions!$B$14</f>
        <v>500</v>
      </c>
      <c r="I7" s="23">
        <f>'Cals 1'!I29*Assumptions!$B$14</f>
        <v>0</v>
      </c>
      <c r="J7" s="23">
        <f>'Cals 1'!J29*Assumptions!$B$14</f>
        <v>0</v>
      </c>
      <c r="K7" s="23">
        <f>'Cals 1'!K29*Assumptions!$B$14</f>
        <v>500</v>
      </c>
      <c r="L7" s="23">
        <f>'Cals 1'!L29*Assumptions!$B$14</f>
        <v>0</v>
      </c>
      <c r="M7" s="23">
        <f>'Cals 1'!M29*Assumptions!$B$14</f>
        <v>0</v>
      </c>
      <c r="N7" s="23">
        <f>'Cals 1'!N29*Assumptions!$B$14</f>
        <v>500</v>
      </c>
      <c r="O7" s="23">
        <f>'Cals 1'!O29*Assumptions!$B$14</f>
        <v>0</v>
      </c>
      <c r="P7" s="23">
        <f>'Cals 1'!P29*Assumptions!$B$14</f>
        <v>0</v>
      </c>
    </row>
    <row r="8">
      <c r="A8" s="15" t="s">
        <v>18</v>
      </c>
      <c r="B8" s="23">
        <f>'Cals 1'!B30*Assumptions!$B$15</f>
        <v>10000</v>
      </c>
      <c r="C8" s="23">
        <f>'Cals 1'!C30*Assumptions!$B$15</f>
        <v>0</v>
      </c>
      <c r="D8" s="23">
        <f>'Cals 1'!D30*Assumptions!$B$15</f>
        <v>0</v>
      </c>
      <c r="E8" s="23">
        <f>'Cals 1'!E30*Assumptions!$B$15</f>
        <v>0</v>
      </c>
      <c r="F8" s="23">
        <f>'Cals 1'!F30*Assumptions!$B$15</f>
        <v>0</v>
      </c>
      <c r="G8" s="23">
        <f>'Cals 1'!G30*Assumptions!$B$15</f>
        <v>10000</v>
      </c>
      <c r="H8" s="23">
        <f>'Cals 1'!H30*Assumptions!$B$15</f>
        <v>0</v>
      </c>
      <c r="I8" s="23">
        <f>'Cals 1'!I30*Assumptions!$B$15</f>
        <v>0</v>
      </c>
      <c r="J8" s="23">
        <f>'Cals 1'!J30*Assumptions!$B$15</f>
        <v>0</v>
      </c>
      <c r="K8" s="23">
        <f>'Cals 1'!K30*Assumptions!$B$15</f>
        <v>0</v>
      </c>
      <c r="L8" s="23">
        <f>'Cals 1'!L30*Assumptions!$B$15</f>
        <v>10000</v>
      </c>
      <c r="M8" s="23">
        <f>'Cals 1'!M30*Assumptions!$B$15</f>
        <v>0</v>
      </c>
      <c r="N8" s="23">
        <f>'Cals 1'!N30*Assumptions!$B$15</f>
        <v>0</v>
      </c>
      <c r="O8" s="23">
        <f>'Cals 1'!O30*Assumptions!$B$15</f>
        <v>0</v>
      </c>
      <c r="P8" s="23">
        <f>'Cals 1'!P30*Assumptions!$B$15</f>
        <v>0</v>
      </c>
    </row>
    <row r="9">
      <c r="A9" s="15" t="s">
        <v>20</v>
      </c>
      <c r="B9" s="23">
        <f>'Cals 1'!B31*Assumptions!$B$16</f>
        <v>850</v>
      </c>
      <c r="C9" s="24">
        <v>0.0</v>
      </c>
      <c r="D9" s="24">
        <v>0.0</v>
      </c>
      <c r="E9" s="23">
        <f>'Cals 1'!E31*Assumptions!$B$16</f>
        <v>850</v>
      </c>
      <c r="F9" s="24">
        <v>0.0</v>
      </c>
      <c r="G9" s="24">
        <v>0.0</v>
      </c>
      <c r="H9" s="23">
        <f>'Cals 1'!H31*Assumptions!$B$16</f>
        <v>850</v>
      </c>
      <c r="I9" s="24">
        <v>0.0</v>
      </c>
      <c r="J9" s="24">
        <v>0.0</v>
      </c>
      <c r="K9" s="23">
        <f>'Cals 1'!K31*Assumptions!$B$16</f>
        <v>850</v>
      </c>
      <c r="L9" s="24">
        <v>0.0</v>
      </c>
      <c r="M9" s="24">
        <v>0.0</v>
      </c>
      <c r="N9" s="23">
        <f>'Cals 1'!N31*Assumptions!$B$16</f>
        <v>850</v>
      </c>
      <c r="O9" s="24">
        <v>0.0</v>
      </c>
      <c r="P9" s="24">
        <v>0.0</v>
      </c>
    </row>
    <row r="10">
      <c r="A10" s="20"/>
      <c r="B10" s="23"/>
      <c r="C10" s="23"/>
      <c r="D10" s="23"/>
      <c r="E10" s="23"/>
      <c r="F10" s="23"/>
      <c r="G10" s="23"/>
      <c r="H10" s="23"/>
      <c r="I10" s="23"/>
      <c r="J10" s="23"/>
      <c r="K10" s="23"/>
      <c r="L10" s="23"/>
      <c r="M10" s="23"/>
      <c r="N10" s="23"/>
      <c r="O10" s="23"/>
      <c r="P10" s="23"/>
    </row>
    <row r="11">
      <c r="A11" s="20" t="s">
        <v>82</v>
      </c>
      <c r="B11" s="23">
        <f t="shared" ref="B11:P11" si="1">SUM(B3:B9)</f>
        <v>25100</v>
      </c>
      <c r="C11" s="23">
        <f t="shared" si="1"/>
        <v>850</v>
      </c>
      <c r="D11" s="23">
        <f t="shared" si="1"/>
        <v>4050</v>
      </c>
      <c r="E11" s="23">
        <f t="shared" si="1"/>
        <v>2200</v>
      </c>
      <c r="F11" s="23">
        <f t="shared" si="1"/>
        <v>6750</v>
      </c>
      <c r="G11" s="23">
        <f t="shared" si="1"/>
        <v>17850</v>
      </c>
      <c r="H11" s="23">
        <f t="shared" si="1"/>
        <v>5400</v>
      </c>
      <c r="I11" s="23">
        <f t="shared" si="1"/>
        <v>850</v>
      </c>
      <c r="J11" s="23">
        <f t="shared" si="1"/>
        <v>6750</v>
      </c>
      <c r="K11" s="23">
        <f t="shared" si="1"/>
        <v>2200</v>
      </c>
      <c r="L11" s="23">
        <f t="shared" si="1"/>
        <v>21050</v>
      </c>
      <c r="M11" s="23">
        <f t="shared" si="1"/>
        <v>850</v>
      </c>
      <c r="N11" s="23">
        <f t="shared" si="1"/>
        <v>8100</v>
      </c>
      <c r="O11" s="23">
        <f t="shared" si="1"/>
        <v>850</v>
      </c>
      <c r="P11" s="23">
        <f t="shared" si="1"/>
        <v>4050</v>
      </c>
    </row>
    <row r="13">
      <c r="A13" s="20" t="s">
        <v>83</v>
      </c>
    </row>
    <row r="14">
      <c r="A14" s="15" t="s">
        <v>7</v>
      </c>
      <c r="B14" s="16">
        <v>0.0</v>
      </c>
      <c r="C14" s="16">
        <v>0.0</v>
      </c>
      <c r="D14" s="16">
        <v>0.0</v>
      </c>
      <c r="E14" s="16">
        <v>0.0</v>
      </c>
      <c r="F14" s="24">
        <f t="shared" ref="F14:P14" si="2">B3</f>
        <v>2700</v>
      </c>
      <c r="G14" s="24">
        <f t="shared" si="2"/>
        <v>0</v>
      </c>
      <c r="H14" s="24">
        <f t="shared" si="2"/>
        <v>0</v>
      </c>
      <c r="I14" s="24">
        <f t="shared" si="2"/>
        <v>0</v>
      </c>
      <c r="J14" s="24">
        <f t="shared" si="2"/>
        <v>2700</v>
      </c>
      <c r="K14" s="24">
        <f t="shared" si="2"/>
        <v>0</v>
      </c>
      <c r="L14" s="24">
        <f t="shared" si="2"/>
        <v>0</v>
      </c>
      <c r="M14" s="24">
        <f t="shared" si="2"/>
        <v>0</v>
      </c>
      <c r="N14" s="24">
        <f t="shared" si="2"/>
        <v>2700</v>
      </c>
      <c r="O14" s="24">
        <f t="shared" si="2"/>
        <v>0</v>
      </c>
      <c r="P14" s="24">
        <f t="shared" si="2"/>
        <v>0</v>
      </c>
    </row>
    <row r="15">
      <c r="A15" s="15" t="s">
        <v>9</v>
      </c>
      <c r="B15" s="16">
        <v>0.0</v>
      </c>
      <c r="C15" s="16">
        <v>0.0</v>
      </c>
      <c r="D15" s="16">
        <v>0.0</v>
      </c>
      <c r="E15" s="16">
        <v>0.0</v>
      </c>
      <c r="F15" s="16">
        <v>0.0</v>
      </c>
      <c r="G15" s="24">
        <f t="shared" ref="G15:P15" si="3">B4</f>
        <v>7000</v>
      </c>
      <c r="H15" s="24">
        <f t="shared" si="3"/>
        <v>0</v>
      </c>
      <c r="I15" s="24">
        <f t="shared" si="3"/>
        <v>0</v>
      </c>
      <c r="J15" s="24">
        <f t="shared" si="3"/>
        <v>0</v>
      </c>
      <c r="K15" s="24">
        <f t="shared" si="3"/>
        <v>0</v>
      </c>
      <c r="L15" s="24">
        <f t="shared" si="3"/>
        <v>7000</v>
      </c>
      <c r="M15" s="24">
        <f t="shared" si="3"/>
        <v>0</v>
      </c>
      <c r="N15" s="24">
        <f t="shared" si="3"/>
        <v>0</v>
      </c>
      <c r="O15" s="24">
        <f t="shared" si="3"/>
        <v>0</v>
      </c>
      <c r="P15" s="24">
        <f t="shared" si="3"/>
        <v>0</v>
      </c>
    </row>
    <row r="16">
      <c r="A16" s="15" t="s">
        <v>11</v>
      </c>
      <c r="B16" s="24">
        <f t="shared" ref="B16:P16" si="4">B5</f>
        <v>850</v>
      </c>
      <c r="C16" s="24">
        <f t="shared" si="4"/>
        <v>850</v>
      </c>
      <c r="D16" s="24">
        <f t="shared" si="4"/>
        <v>850</v>
      </c>
      <c r="E16" s="24">
        <f t="shared" si="4"/>
        <v>850</v>
      </c>
      <c r="F16" s="24">
        <f t="shared" si="4"/>
        <v>850</v>
      </c>
      <c r="G16" s="24">
        <f t="shared" si="4"/>
        <v>850</v>
      </c>
      <c r="H16" s="24">
        <f t="shared" si="4"/>
        <v>850</v>
      </c>
      <c r="I16" s="24">
        <f t="shared" si="4"/>
        <v>850</v>
      </c>
      <c r="J16" s="24">
        <f t="shared" si="4"/>
        <v>850</v>
      </c>
      <c r="K16" s="24">
        <f t="shared" si="4"/>
        <v>850</v>
      </c>
      <c r="L16" s="24">
        <f t="shared" si="4"/>
        <v>850</v>
      </c>
      <c r="M16" s="24">
        <f t="shared" si="4"/>
        <v>850</v>
      </c>
      <c r="N16" s="24">
        <f t="shared" si="4"/>
        <v>850</v>
      </c>
      <c r="O16" s="24">
        <f t="shared" si="4"/>
        <v>850</v>
      </c>
      <c r="P16" s="24">
        <f t="shared" si="4"/>
        <v>850</v>
      </c>
    </row>
    <row r="17">
      <c r="A17" s="15" t="s">
        <v>12</v>
      </c>
      <c r="B17" s="16">
        <v>0.0</v>
      </c>
      <c r="C17" s="16">
        <v>0.0</v>
      </c>
      <c r="D17" s="16">
        <v>0.0</v>
      </c>
      <c r="E17" s="16">
        <v>0.0</v>
      </c>
      <c r="F17" s="24">
        <f t="shared" ref="F17:P17" si="5">B6</f>
        <v>3200</v>
      </c>
      <c r="G17" s="24">
        <f t="shared" si="5"/>
        <v>0</v>
      </c>
      <c r="H17" s="24">
        <f t="shared" si="5"/>
        <v>3200</v>
      </c>
      <c r="I17" s="24">
        <f t="shared" si="5"/>
        <v>0</v>
      </c>
      <c r="J17" s="24">
        <f t="shared" si="5"/>
        <v>3200</v>
      </c>
      <c r="K17" s="24">
        <f t="shared" si="5"/>
        <v>0</v>
      </c>
      <c r="L17" s="24">
        <f t="shared" si="5"/>
        <v>3200</v>
      </c>
      <c r="M17" s="24">
        <f t="shared" si="5"/>
        <v>0</v>
      </c>
      <c r="N17" s="24">
        <f t="shared" si="5"/>
        <v>3200</v>
      </c>
      <c r="O17" s="24">
        <f t="shared" si="5"/>
        <v>0</v>
      </c>
      <c r="P17" s="24">
        <f t="shared" si="5"/>
        <v>3200</v>
      </c>
    </row>
    <row r="18">
      <c r="A18" s="15" t="s">
        <v>13</v>
      </c>
      <c r="B18" s="16">
        <v>0.0</v>
      </c>
      <c r="C18" s="16">
        <v>0.0</v>
      </c>
      <c r="D18" s="16">
        <v>0.0</v>
      </c>
      <c r="E18" s="24">
        <f t="shared" ref="E18:P18" si="6">B7</f>
        <v>500</v>
      </c>
      <c r="F18" s="24">
        <f t="shared" si="6"/>
        <v>0</v>
      </c>
      <c r="G18" s="24">
        <f t="shared" si="6"/>
        <v>0</v>
      </c>
      <c r="H18" s="24">
        <f t="shared" si="6"/>
        <v>500</v>
      </c>
      <c r="I18" s="24">
        <f t="shared" si="6"/>
        <v>0</v>
      </c>
      <c r="J18" s="24">
        <f t="shared" si="6"/>
        <v>0</v>
      </c>
      <c r="K18" s="24">
        <f t="shared" si="6"/>
        <v>500</v>
      </c>
      <c r="L18" s="24">
        <f t="shared" si="6"/>
        <v>0</v>
      </c>
      <c r="M18" s="24">
        <f t="shared" si="6"/>
        <v>0</v>
      </c>
      <c r="N18" s="24">
        <f t="shared" si="6"/>
        <v>500</v>
      </c>
      <c r="O18" s="24">
        <f t="shared" si="6"/>
        <v>0</v>
      </c>
      <c r="P18" s="24">
        <f t="shared" si="6"/>
        <v>0</v>
      </c>
    </row>
    <row r="19">
      <c r="A19" s="15" t="s">
        <v>18</v>
      </c>
      <c r="B19" s="16">
        <v>0.0</v>
      </c>
      <c r="C19" s="16">
        <v>0.0</v>
      </c>
      <c r="D19" s="16">
        <v>0.0</v>
      </c>
      <c r="E19" s="16">
        <v>0.0</v>
      </c>
      <c r="F19" s="16">
        <v>0.0</v>
      </c>
      <c r="G19" s="23">
        <f t="shared" ref="G19:P19" si="7">B8</f>
        <v>10000</v>
      </c>
      <c r="H19" s="23">
        <f t="shared" si="7"/>
        <v>0</v>
      </c>
      <c r="I19" s="23">
        <f t="shared" si="7"/>
        <v>0</v>
      </c>
      <c r="J19" s="23">
        <f t="shared" si="7"/>
        <v>0</v>
      </c>
      <c r="K19" s="23">
        <f t="shared" si="7"/>
        <v>0</v>
      </c>
      <c r="L19" s="23">
        <f t="shared" si="7"/>
        <v>10000</v>
      </c>
      <c r="M19" s="23">
        <f t="shared" si="7"/>
        <v>0</v>
      </c>
      <c r="N19" s="23">
        <f t="shared" si="7"/>
        <v>0</v>
      </c>
      <c r="O19" s="23">
        <f t="shared" si="7"/>
        <v>0</v>
      </c>
      <c r="P19" s="23">
        <f t="shared" si="7"/>
        <v>0</v>
      </c>
    </row>
    <row r="20">
      <c r="A20" s="15" t="s">
        <v>20</v>
      </c>
      <c r="B20" s="16">
        <v>0.0</v>
      </c>
      <c r="C20" s="16">
        <v>0.0</v>
      </c>
      <c r="D20" s="16">
        <v>0.0</v>
      </c>
      <c r="E20" s="16">
        <v>0.0</v>
      </c>
      <c r="F20" s="23">
        <f t="shared" ref="F20:P20" si="8">B9</f>
        <v>850</v>
      </c>
      <c r="G20" s="23">
        <f t="shared" si="8"/>
        <v>0</v>
      </c>
      <c r="H20" s="23">
        <f t="shared" si="8"/>
        <v>0</v>
      </c>
      <c r="I20" s="23">
        <f t="shared" si="8"/>
        <v>850</v>
      </c>
      <c r="J20" s="23">
        <f t="shared" si="8"/>
        <v>0</v>
      </c>
      <c r="K20" s="23">
        <f t="shared" si="8"/>
        <v>0</v>
      </c>
      <c r="L20" s="23">
        <f t="shared" si="8"/>
        <v>850</v>
      </c>
      <c r="M20" s="23">
        <f t="shared" si="8"/>
        <v>0</v>
      </c>
      <c r="N20" s="23">
        <f t="shared" si="8"/>
        <v>0</v>
      </c>
      <c r="O20" s="23">
        <f t="shared" si="8"/>
        <v>850</v>
      </c>
      <c r="P20" s="23">
        <f t="shared" si="8"/>
        <v>0</v>
      </c>
    </row>
    <row r="21">
      <c r="A21" s="20"/>
    </row>
    <row r="22">
      <c r="A22" s="20" t="s">
        <v>84</v>
      </c>
      <c r="B22" s="21">
        <f t="shared" ref="B22:P22" si="9">SUM(B14:B20)</f>
        <v>850</v>
      </c>
      <c r="C22" s="21">
        <f t="shared" si="9"/>
        <v>850</v>
      </c>
      <c r="D22" s="21">
        <f t="shared" si="9"/>
        <v>850</v>
      </c>
      <c r="E22" s="21">
        <f t="shared" si="9"/>
        <v>1350</v>
      </c>
      <c r="F22" s="23">
        <f t="shared" si="9"/>
        <v>7600</v>
      </c>
      <c r="G22" s="23">
        <f t="shared" si="9"/>
        <v>17850</v>
      </c>
      <c r="H22" s="23">
        <f t="shared" si="9"/>
        <v>4550</v>
      </c>
      <c r="I22" s="23">
        <f t="shared" si="9"/>
        <v>1700</v>
      </c>
      <c r="J22" s="23">
        <f t="shared" si="9"/>
        <v>6750</v>
      </c>
      <c r="K22" s="23">
        <f t="shared" si="9"/>
        <v>1350</v>
      </c>
      <c r="L22" s="23">
        <f t="shared" si="9"/>
        <v>21900</v>
      </c>
      <c r="M22" s="23">
        <f t="shared" si="9"/>
        <v>850</v>
      </c>
      <c r="N22" s="23">
        <f t="shared" si="9"/>
        <v>7250</v>
      </c>
      <c r="O22" s="23">
        <f t="shared" si="9"/>
        <v>1700</v>
      </c>
      <c r="P22" s="23">
        <f t="shared" si="9"/>
        <v>4050</v>
      </c>
    </row>
    <row r="24">
      <c r="A24" s="20" t="s">
        <v>85</v>
      </c>
    </row>
    <row r="25">
      <c r="A25" s="15" t="s">
        <v>7</v>
      </c>
      <c r="B25" s="23">
        <f t="shared" ref="B25:B31" si="11">B3-B14</f>
        <v>2700</v>
      </c>
      <c r="C25" s="23">
        <f t="shared" ref="C25:P25" si="10">B25+C3-C14</f>
        <v>2700</v>
      </c>
      <c r="D25" s="23">
        <f t="shared" si="10"/>
        <v>2700</v>
      </c>
      <c r="E25" s="23">
        <f t="shared" si="10"/>
        <v>2700</v>
      </c>
      <c r="F25" s="23">
        <f t="shared" si="10"/>
        <v>2700</v>
      </c>
      <c r="G25" s="23">
        <f t="shared" si="10"/>
        <v>2700</v>
      </c>
      <c r="H25" s="23">
        <f t="shared" si="10"/>
        <v>2700</v>
      </c>
      <c r="I25" s="23">
        <f t="shared" si="10"/>
        <v>2700</v>
      </c>
      <c r="J25" s="23">
        <f t="shared" si="10"/>
        <v>2700</v>
      </c>
      <c r="K25" s="23">
        <f t="shared" si="10"/>
        <v>2700</v>
      </c>
      <c r="L25" s="23">
        <f t="shared" si="10"/>
        <v>2700</v>
      </c>
      <c r="M25" s="23">
        <f t="shared" si="10"/>
        <v>2700</v>
      </c>
      <c r="N25" s="23">
        <f t="shared" si="10"/>
        <v>2700</v>
      </c>
      <c r="O25" s="23">
        <f t="shared" si="10"/>
        <v>2700</v>
      </c>
      <c r="P25" s="23">
        <f t="shared" si="10"/>
        <v>2700</v>
      </c>
    </row>
    <row r="26">
      <c r="A26" s="15" t="s">
        <v>9</v>
      </c>
      <c r="B26" s="23">
        <f t="shared" si="11"/>
        <v>7000</v>
      </c>
      <c r="C26" s="23">
        <f t="shared" ref="C26:P26" si="12">B26+C4-C15</f>
        <v>7000</v>
      </c>
      <c r="D26" s="23">
        <f t="shared" si="12"/>
        <v>7000</v>
      </c>
      <c r="E26" s="23">
        <f t="shared" si="12"/>
        <v>7000</v>
      </c>
      <c r="F26" s="23">
        <f t="shared" si="12"/>
        <v>7000</v>
      </c>
      <c r="G26" s="23">
        <f t="shared" si="12"/>
        <v>7000</v>
      </c>
      <c r="H26" s="23">
        <f t="shared" si="12"/>
        <v>7000</v>
      </c>
      <c r="I26" s="23">
        <f t="shared" si="12"/>
        <v>7000</v>
      </c>
      <c r="J26" s="23">
        <f t="shared" si="12"/>
        <v>7000</v>
      </c>
      <c r="K26" s="23">
        <f t="shared" si="12"/>
        <v>7000</v>
      </c>
      <c r="L26" s="23">
        <f t="shared" si="12"/>
        <v>7000</v>
      </c>
      <c r="M26" s="23">
        <f t="shared" si="12"/>
        <v>7000</v>
      </c>
      <c r="N26" s="23">
        <f t="shared" si="12"/>
        <v>7000</v>
      </c>
      <c r="O26" s="23">
        <f t="shared" si="12"/>
        <v>7000</v>
      </c>
      <c r="P26" s="23">
        <f t="shared" si="12"/>
        <v>7000</v>
      </c>
    </row>
    <row r="27">
      <c r="A27" s="15" t="s">
        <v>11</v>
      </c>
      <c r="B27" s="23">
        <f t="shared" si="11"/>
        <v>0</v>
      </c>
      <c r="C27" s="23">
        <f t="shared" ref="C27:P27" si="13">B27+C5-C16</f>
        <v>0</v>
      </c>
      <c r="D27" s="23">
        <f t="shared" si="13"/>
        <v>0</v>
      </c>
      <c r="E27" s="23">
        <f t="shared" si="13"/>
        <v>0</v>
      </c>
      <c r="F27" s="23">
        <f t="shared" si="13"/>
        <v>0</v>
      </c>
      <c r="G27" s="23">
        <f t="shared" si="13"/>
        <v>0</v>
      </c>
      <c r="H27" s="23">
        <f t="shared" si="13"/>
        <v>0</v>
      </c>
      <c r="I27" s="23">
        <f t="shared" si="13"/>
        <v>0</v>
      </c>
      <c r="J27" s="23">
        <f t="shared" si="13"/>
        <v>0</v>
      </c>
      <c r="K27" s="23">
        <f t="shared" si="13"/>
        <v>0</v>
      </c>
      <c r="L27" s="23">
        <f t="shared" si="13"/>
        <v>0</v>
      </c>
      <c r="M27" s="23">
        <f t="shared" si="13"/>
        <v>0</v>
      </c>
      <c r="N27" s="23">
        <f t="shared" si="13"/>
        <v>0</v>
      </c>
      <c r="O27" s="23">
        <f t="shared" si="13"/>
        <v>0</v>
      </c>
      <c r="P27" s="23">
        <f t="shared" si="13"/>
        <v>0</v>
      </c>
    </row>
    <row r="28">
      <c r="A28" s="15" t="s">
        <v>12</v>
      </c>
      <c r="B28" s="23">
        <f t="shared" si="11"/>
        <v>3200</v>
      </c>
      <c r="C28" s="23">
        <f t="shared" ref="C28:P28" si="14">B28+C6-C17</f>
        <v>3200</v>
      </c>
      <c r="D28" s="23">
        <f t="shared" si="14"/>
        <v>6400</v>
      </c>
      <c r="E28" s="23">
        <f t="shared" si="14"/>
        <v>6400</v>
      </c>
      <c r="F28" s="23">
        <f t="shared" si="14"/>
        <v>6400</v>
      </c>
      <c r="G28" s="23">
        <f t="shared" si="14"/>
        <v>6400</v>
      </c>
      <c r="H28" s="23">
        <f t="shared" si="14"/>
        <v>6400</v>
      </c>
      <c r="I28" s="23">
        <f t="shared" si="14"/>
        <v>6400</v>
      </c>
      <c r="J28" s="23">
        <f t="shared" si="14"/>
        <v>6400</v>
      </c>
      <c r="K28" s="23">
        <f t="shared" si="14"/>
        <v>6400</v>
      </c>
      <c r="L28" s="23">
        <f t="shared" si="14"/>
        <v>6400</v>
      </c>
      <c r="M28" s="23">
        <f t="shared" si="14"/>
        <v>6400</v>
      </c>
      <c r="N28" s="23">
        <f t="shared" si="14"/>
        <v>6400</v>
      </c>
      <c r="O28" s="23">
        <f t="shared" si="14"/>
        <v>6400</v>
      </c>
      <c r="P28" s="23">
        <f t="shared" si="14"/>
        <v>6400</v>
      </c>
    </row>
    <row r="29">
      <c r="A29" s="15" t="s">
        <v>13</v>
      </c>
      <c r="B29" s="23">
        <f t="shared" si="11"/>
        <v>500</v>
      </c>
      <c r="C29" s="23">
        <f t="shared" ref="C29:P29" si="15">B29+C7-C18</f>
        <v>500</v>
      </c>
      <c r="D29" s="23">
        <f t="shared" si="15"/>
        <v>500</v>
      </c>
      <c r="E29" s="23">
        <f t="shared" si="15"/>
        <v>500</v>
      </c>
      <c r="F29" s="23">
        <f t="shared" si="15"/>
        <v>500</v>
      </c>
      <c r="G29" s="23">
        <f t="shared" si="15"/>
        <v>500</v>
      </c>
      <c r="H29" s="23">
        <f t="shared" si="15"/>
        <v>500</v>
      </c>
      <c r="I29" s="23">
        <f t="shared" si="15"/>
        <v>500</v>
      </c>
      <c r="J29" s="23">
        <f t="shared" si="15"/>
        <v>500</v>
      </c>
      <c r="K29" s="23">
        <f t="shared" si="15"/>
        <v>500</v>
      </c>
      <c r="L29" s="23">
        <f t="shared" si="15"/>
        <v>500</v>
      </c>
      <c r="M29" s="23">
        <f t="shared" si="15"/>
        <v>500</v>
      </c>
      <c r="N29" s="23">
        <f t="shared" si="15"/>
        <v>500</v>
      </c>
      <c r="O29" s="23">
        <f t="shared" si="15"/>
        <v>500</v>
      </c>
      <c r="P29" s="23">
        <f t="shared" si="15"/>
        <v>500</v>
      </c>
    </row>
    <row r="30">
      <c r="A30" s="15" t="s">
        <v>18</v>
      </c>
      <c r="B30" s="23">
        <f t="shared" si="11"/>
        <v>10000</v>
      </c>
      <c r="C30" s="23">
        <f t="shared" ref="C30:P30" si="16">B30+C8-C19</f>
        <v>10000</v>
      </c>
      <c r="D30" s="23">
        <f t="shared" si="16"/>
        <v>10000</v>
      </c>
      <c r="E30" s="23">
        <f t="shared" si="16"/>
        <v>10000</v>
      </c>
      <c r="F30" s="23">
        <f t="shared" si="16"/>
        <v>10000</v>
      </c>
      <c r="G30" s="23">
        <f t="shared" si="16"/>
        <v>10000</v>
      </c>
      <c r="H30" s="23">
        <f t="shared" si="16"/>
        <v>10000</v>
      </c>
      <c r="I30" s="23">
        <f t="shared" si="16"/>
        <v>10000</v>
      </c>
      <c r="J30" s="23">
        <f t="shared" si="16"/>
        <v>10000</v>
      </c>
      <c r="K30" s="23">
        <f t="shared" si="16"/>
        <v>10000</v>
      </c>
      <c r="L30" s="23">
        <f t="shared" si="16"/>
        <v>10000</v>
      </c>
      <c r="M30" s="23">
        <f t="shared" si="16"/>
        <v>10000</v>
      </c>
      <c r="N30" s="23">
        <f t="shared" si="16"/>
        <v>10000</v>
      </c>
      <c r="O30" s="23">
        <f t="shared" si="16"/>
        <v>10000</v>
      </c>
      <c r="P30" s="23">
        <f t="shared" si="16"/>
        <v>10000</v>
      </c>
    </row>
    <row r="31">
      <c r="A31" s="15" t="s">
        <v>20</v>
      </c>
      <c r="B31" s="23">
        <f t="shared" si="11"/>
        <v>850</v>
      </c>
      <c r="C31" s="23">
        <f t="shared" ref="C31:P31" si="17">B31+C9-C20</f>
        <v>850</v>
      </c>
      <c r="D31" s="23">
        <f t="shared" si="17"/>
        <v>850</v>
      </c>
      <c r="E31" s="23">
        <f t="shared" si="17"/>
        <v>1700</v>
      </c>
      <c r="F31" s="23">
        <f t="shared" si="17"/>
        <v>850</v>
      </c>
      <c r="G31" s="23">
        <f t="shared" si="17"/>
        <v>850</v>
      </c>
      <c r="H31" s="23">
        <f t="shared" si="17"/>
        <v>1700</v>
      </c>
      <c r="I31" s="23">
        <f t="shared" si="17"/>
        <v>850</v>
      </c>
      <c r="J31" s="23">
        <f t="shared" si="17"/>
        <v>850</v>
      </c>
      <c r="K31" s="23">
        <f t="shared" si="17"/>
        <v>1700</v>
      </c>
      <c r="L31" s="23">
        <f t="shared" si="17"/>
        <v>850</v>
      </c>
      <c r="M31" s="23">
        <f t="shared" si="17"/>
        <v>850</v>
      </c>
      <c r="N31" s="23">
        <f t="shared" si="17"/>
        <v>1700</v>
      </c>
      <c r="O31" s="23">
        <f t="shared" si="17"/>
        <v>850</v>
      </c>
      <c r="P31" s="23">
        <f t="shared" si="17"/>
        <v>850</v>
      </c>
    </row>
    <row r="33">
      <c r="A33" s="20" t="s">
        <v>86</v>
      </c>
      <c r="B33" s="23">
        <f t="shared" ref="B33:P33" si="18">SUM(B25:B31)</f>
        <v>24250</v>
      </c>
      <c r="C33" s="23">
        <f t="shared" si="18"/>
        <v>24250</v>
      </c>
      <c r="D33" s="23">
        <f t="shared" si="18"/>
        <v>27450</v>
      </c>
      <c r="E33" s="23">
        <f t="shared" si="18"/>
        <v>28300</v>
      </c>
      <c r="F33" s="23">
        <f t="shared" si="18"/>
        <v>27450</v>
      </c>
      <c r="G33" s="23">
        <f t="shared" si="18"/>
        <v>27450</v>
      </c>
      <c r="H33" s="23">
        <f t="shared" si="18"/>
        <v>28300</v>
      </c>
      <c r="I33" s="23">
        <f t="shared" si="18"/>
        <v>27450</v>
      </c>
      <c r="J33" s="23">
        <f t="shared" si="18"/>
        <v>27450</v>
      </c>
      <c r="K33" s="23">
        <f t="shared" si="18"/>
        <v>28300</v>
      </c>
      <c r="L33" s="23">
        <f t="shared" si="18"/>
        <v>27450</v>
      </c>
      <c r="M33" s="23">
        <f t="shared" si="18"/>
        <v>27450</v>
      </c>
      <c r="N33" s="23">
        <f t="shared" si="18"/>
        <v>28300</v>
      </c>
      <c r="O33" s="23">
        <f t="shared" si="18"/>
        <v>27450</v>
      </c>
      <c r="P33" s="23">
        <f t="shared" si="18"/>
        <v>27450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9.75"/>
  </cols>
  <sheetData>
    <row r="1">
      <c r="B1" s="19" t="s">
        <v>53</v>
      </c>
      <c r="C1" s="19" t="s">
        <v>54</v>
      </c>
      <c r="D1" s="19" t="s">
        <v>55</v>
      </c>
      <c r="E1" s="19" t="s">
        <v>56</v>
      </c>
      <c r="F1" s="19" t="s">
        <v>57</v>
      </c>
      <c r="G1" s="19" t="s">
        <v>58</v>
      </c>
      <c r="H1" s="19" t="s">
        <v>59</v>
      </c>
      <c r="I1" s="19" t="s">
        <v>60</v>
      </c>
      <c r="J1" s="19" t="s">
        <v>61</v>
      </c>
      <c r="K1" s="19" t="s">
        <v>62</v>
      </c>
      <c r="L1" s="19" t="s">
        <v>63</v>
      </c>
      <c r="M1" s="19" t="s">
        <v>64</v>
      </c>
      <c r="N1" s="19" t="s">
        <v>65</v>
      </c>
      <c r="O1" s="19" t="s">
        <v>66</v>
      </c>
      <c r="P1" s="19" t="s">
        <v>67</v>
      </c>
    </row>
    <row r="2">
      <c r="A2" s="20" t="s">
        <v>87</v>
      </c>
    </row>
    <row r="3">
      <c r="A3" s="15" t="s">
        <v>7</v>
      </c>
      <c r="B3" s="16">
        <v>0.0</v>
      </c>
      <c r="C3" s="21">
        <f t="shared" ref="C3:P3" si="1">B23</f>
        <v>12.5</v>
      </c>
      <c r="D3" s="21">
        <f t="shared" si="1"/>
        <v>10</v>
      </c>
      <c r="E3" s="21">
        <f t="shared" si="1"/>
        <v>7.5</v>
      </c>
      <c r="F3" s="21">
        <f t="shared" si="1"/>
        <v>5</v>
      </c>
      <c r="G3" s="21">
        <f t="shared" si="1"/>
        <v>17.5</v>
      </c>
      <c r="H3" s="21">
        <f t="shared" si="1"/>
        <v>15</v>
      </c>
      <c r="I3" s="21">
        <f t="shared" si="1"/>
        <v>12.5</v>
      </c>
      <c r="J3" s="21">
        <f t="shared" si="1"/>
        <v>10</v>
      </c>
      <c r="K3" s="21">
        <f t="shared" si="1"/>
        <v>22.5</v>
      </c>
      <c r="L3" s="21">
        <f t="shared" si="1"/>
        <v>20</v>
      </c>
      <c r="M3" s="21">
        <f t="shared" si="1"/>
        <v>17.5</v>
      </c>
      <c r="N3" s="21">
        <f t="shared" si="1"/>
        <v>15</v>
      </c>
      <c r="O3" s="21">
        <f t="shared" si="1"/>
        <v>27.5</v>
      </c>
      <c r="P3" s="21">
        <f t="shared" si="1"/>
        <v>25</v>
      </c>
    </row>
    <row r="4">
      <c r="A4" s="15" t="s">
        <v>9</v>
      </c>
      <c r="B4" s="16">
        <v>0.0</v>
      </c>
      <c r="C4" s="21">
        <f t="shared" ref="C4:P4" si="2">B24</f>
        <v>115</v>
      </c>
      <c r="D4" s="21">
        <f t="shared" si="2"/>
        <v>90</v>
      </c>
      <c r="E4" s="21">
        <f t="shared" si="2"/>
        <v>65</v>
      </c>
      <c r="F4" s="21">
        <f t="shared" si="2"/>
        <v>40</v>
      </c>
      <c r="G4" s="21">
        <f t="shared" si="2"/>
        <v>15</v>
      </c>
      <c r="H4" s="21">
        <f t="shared" si="2"/>
        <v>130</v>
      </c>
      <c r="I4" s="21">
        <f t="shared" si="2"/>
        <v>105</v>
      </c>
      <c r="J4" s="21">
        <f t="shared" si="2"/>
        <v>80</v>
      </c>
      <c r="K4" s="21">
        <f t="shared" si="2"/>
        <v>55</v>
      </c>
      <c r="L4" s="21">
        <f t="shared" si="2"/>
        <v>30</v>
      </c>
      <c r="M4" s="21">
        <f t="shared" si="2"/>
        <v>145</v>
      </c>
      <c r="N4" s="21">
        <f t="shared" si="2"/>
        <v>120</v>
      </c>
      <c r="O4" s="21">
        <f t="shared" si="2"/>
        <v>95</v>
      </c>
      <c r="P4" s="21">
        <f t="shared" si="2"/>
        <v>70</v>
      </c>
    </row>
    <row r="5">
      <c r="A5" s="15" t="s">
        <v>11</v>
      </c>
      <c r="B5" s="16">
        <v>0.0</v>
      </c>
      <c r="C5" s="21">
        <f t="shared" ref="C5:P5" si="3">B25</f>
        <v>0</v>
      </c>
      <c r="D5" s="21">
        <f t="shared" si="3"/>
        <v>0</v>
      </c>
      <c r="E5" s="21">
        <f t="shared" si="3"/>
        <v>0</v>
      </c>
      <c r="F5" s="21">
        <f t="shared" si="3"/>
        <v>0</v>
      </c>
      <c r="G5" s="21">
        <f t="shared" si="3"/>
        <v>0</v>
      </c>
      <c r="H5" s="21">
        <f t="shared" si="3"/>
        <v>0</v>
      </c>
      <c r="I5" s="21">
        <f t="shared" si="3"/>
        <v>0</v>
      </c>
      <c r="J5" s="21">
        <f t="shared" si="3"/>
        <v>0</v>
      </c>
      <c r="K5" s="21">
        <f t="shared" si="3"/>
        <v>0</v>
      </c>
      <c r="L5" s="21">
        <f t="shared" si="3"/>
        <v>0</v>
      </c>
      <c r="M5" s="21">
        <f t="shared" si="3"/>
        <v>0</v>
      </c>
      <c r="N5" s="21">
        <f t="shared" si="3"/>
        <v>0</v>
      </c>
      <c r="O5" s="21">
        <f t="shared" si="3"/>
        <v>0</v>
      </c>
      <c r="P5" s="21">
        <f t="shared" si="3"/>
        <v>0</v>
      </c>
    </row>
    <row r="6">
      <c r="A6" s="15" t="s">
        <v>12</v>
      </c>
      <c r="B6" s="16">
        <v>0.0</v>
      </c>
      <c r="C6" s="21">
        <f t="shared" ref="C6:P6" si="4">B26</f>
        <v>12.5</v>
      </c>
      <c r="D6" s="21">
        <f t="shared" si="4"/>
        <v>5</v>
      </c>
      <c r="E6" s="21">
        <f t="shared" si="4"/>
        <v>17.5</v>
      </c>
      <c r="F6" s="21">
        <f t="shared" si="4"/>
        <v>10</v>
      </c>
      <c r="G6" s="21">
        <f t="shared" si="4"/>
        <v>22.5</v>
      </c>
      <c r="H6" s="21">
        <f t="shared" si="4"/>
        <v>15</v>
      </c>
      <c r="I6" s="21">
        <f t="shared" si="4"/>
        <v>27.5</v>
      </c>
      <c r="J6" s="21">
        <f t="shared" si="4"/>
        <v>20</v>
      </c>
      <c r="K6" s="21">
        <f t="shared" si="4"/>
        <v>32.5</v>
      </c>
      <c r="L6" s="21">
        <f t="shared" si="4"/>
        <v>25</v>
      </c>
      <c r="M6" s="21">
        <f t="shared" si="4"/>
        <v>37.5</v>
      </c>
      <c r="N6" s="21">
        <f t="shared" si="4"/>
        <v>30</v>
      </c>
      <c r="O6" s="21">
        <f t="shared" si="4"/>
        <v>42.5</v>
      </c>
      <c r="P6" s="21">
        <f t="shared" si="4"/>
        <v>35</v>
      </c>
    </row>
    <row r="7">
      <c r="A7" s="15" t="s">
        <v>13</v>
      </c>
      <c r="B7" s="16">
        <v>0.0</v>
      </c>
      <c r="C7" s="21">
        <f t="shared" ref="C7:P7" si="5">B27</f>
        <v>7.5</v>
      </c>
      <c r="D7" s="21">
        <f t="shared" si="5"/>
        <v>5</v>
      </c>
      <c r="E7" s="21">
        <f t="shared" si="5"/>
        <v>2.5</v>
      </c>
      <c r="F7" s="21">
        <f t="shared" si="5"/>
        <v>10</v>
      </c>
      <c r="G7" s="21">
        <f t="shared" si="5"/>
        <v>7.5</v>
      </c>
      <c r="H7" s="21">
        <f t="shared" si="5"/>
        <v>5</v>
      </c>
      <c r="I7" s="21">
        <f t="shared" si="5"/>
        <v>12.5</v>
      </c>
      <c r="J7" s="21">
        <f t="shared" si="5"/>
        <v>10</v>
      </c>
      <c r="K7" s="21">
        <f t="shared" si="5"/>
        <v>7.5</v>
      </c>
      <c r="L7" s="21">
        <f t="shared" si="5"/>
        <v>15</v>
      </c>
      <c r="M7" s="21">
        <f t="shared" si="5"/>
        <v>12.5</v>
      </c>
      <c r="N7" s="21">
        <f t="shared" si="5"/>
        <v>10</v>
      </c>
      <c r="O7" s="21">
        <f t="shared" si="5"/>
        <v>17.5</v>
      </c>
      <c r="P7" s="21">
        <f t="shared" si="5"/>
        <v>15</v>
      </c>
    </row>
    <row r="8">
      <c r="A8" s="15" t="s">
        <v>18</v>
      </c>
      <c r="B8" s="16">
        <v>0.0</v>
      </c>
      <c r="C8" s="21">
        <f t="shared" ref="C8:P8" si="6">B28</f>
        <v>820</v>
      </c>
      <c r="D8" s="21">
        <f t="shared" si="6"/>
        <v>640</v>
      </c>
      <c r="E8" s="21">
        <f t="shared" si="6"/>
        <v>460</v>
      </c>
      <c r="F8" s="21">
        <f t="shared" si="6"/>
        <v>280</v>
      </c>
      <c r="G8" s="21">
        <f t="shared" si="6"/>
        <v>100</v>
      </c>
      <c r="H8" s="21">
        <f t="shared" si="6"/>
        <v>920</v>
      </c>
      <c r="I8" s="21">
        <f t="shared" si="6"/>
        <v>740</v>
      </c>
      <c r="J8" s="21">
        <f t="shared" si="6"/>
        <v>560</v>
      </c>
      <c r="K8" s="21">
        <f t="shared" si="6"/>
        <v>380</v>
      </c>
      <c r="L8" s="21">
        <f t="shared" si="6"/>
        <v>200</v>
      </c>
      <c r="M8" s="21">
        <f t="shared" si="6"/>
        <v>1020</v>
      </c>
      <c r="N8" s="21">
        <f t="shared" si="6"/>
        <v>840</v>
      </c>
      <c r="O8" s="21">
        <f t="shared" si="6"/>
        <v>660</v>
      </c>
      <c r="P8" s="21">
        <f t="shared" si="6"/>
        <v>480</v>
      </c>
    </row>
    <row r="9">
      <c r="A9" s="15" t="s">
        <v>20</v>
      </c>
      <c r="B9" s="16">
        <v>0.0</v>
      </c>
      <c r="C9" s="21">
        <f t="shared" ref="C9:P9" si="7">B29</f>
        <v>575</v>
      </c>
      <c r="D9" s="21">
        <f t="shared" si="7"/>
        <v>300</v>
      </c>
      <c r="E9" s="21">
        <f t="shared" si="7"/>
        <v>25</v>
      </c>
      <c r="F9" s="21">
        <f t="shared" si="7"/>
        <v>600</v>
      </c>
      <c r="G9" s="21">
        <f t="shared" si="7"/>
        <v>325</v>
      </c>
      <c r="H9" s="21">
        <f t="shared" si="7"/>
        <v>50</v>
      </c>
      <c r="I9" s="21">
        <f t="shared" si="7"/>
        <v>625</v>
      </c>
      <c r="J9" s="21">
        <f t="shared" si="7"/>
        <v>350</v>
      </c>
      <c r="K9" s="21">
        <f t="shared" si="7"/>
        <v>75</v>
      </c>
      <c r="L9" s="21">
        <f t="shared" si="7"/>
        <v>650</v>
      </c>
      <c r="M9" s="21">
        <f t="shared" si="7"/>
        <v>375</v>
      </c>
      <c r="N9" s="21">
        <f t="shared" si="7"/>
        <v>100</v>
      </c>
      <c r="O9" s="21">
        <f t="shared" si="7"/>
        <v>675</v>
      </c>
      <c r="P9" s="21">
        <f t="shared" si="7"/>
        <v>400</v>
      </c>
    </row>
    <row r="12">
      <c r="A12" s="20" t="s">
        <v>88</v>
      </c>
    </row>
    <row r="13">
      <c r="A13" s="15" t="s">
        <v>7</v>
      </c>
      <c r="B13" s="21">
        <f>'Cals 1'!B25-'Cals 1'!B15-'Cals 1'!B35</f>
        <v>12.5</v>
      </c>
      <c r="C13" s="21">
        <f>'Cals 1'!C25-'Cals 1'!C15-'Cals 1'!C35</f>
        <v>-2.5</v>
      </c>
      <c r="D13" s="21">
        <f>'Cals 1'!D25-'Cals 1'!D15-'Cals 1'!D35</f>
        <v>-2.5</v>
      </c>
      <c r="E13" s="21">
        <f>'Cals 1'!E25-'Cals 1'!E15-'Cals 1'!E35</f>
        <v>-2.5</v>
      </c>
      <c r="F13" s="21">
        <f>'Cals 1'!F25-'Cals 1'!F15-'Cals 1'!F35</f>
        <v>12.5</v>
      </c>
      <c r="G13" s="21">
        <f>'Cals 1'!G25-'Cals 1'!G15-'Cals 1'!G35</f>
        <v>-2.5</v>
      </c>
      <c r="H13" s="21">
        <f>'Cals 1'!H25-'Cals 1'!H15-'Cals 1'!H35</f>
        <v>-2.5</v>
      </c>
      <c r="I13" s="21">
        <f>'Cals 1'!I25-'Cals 1'!I15-'Cals 1'!I35</f>
        <v>-2.5</v>
      </c>
      <c r="J13" s="21">
        <f>'Cals 1'!J25-'Cals 1'!J15-'Cals 1'!J35</f>
        <v>12.5</v>
      </c>
      <c r="K13" s="21">
        <f>'Cals 1'!K25-'Cals 1'!K15-'Cals 1'!K35</f>
        <v>-2.5</v>
      </c>
      <c r="L13" s="21">
        <f>'Cals 1'!L25-'Cals 1'!L15-'Cals 1'!L35</f>
        <v>-2.5</v>
      </c>
      <c r="M13" s="21">
        <f>'Cals 1'!M25-'Cals 1'!M15-'Cals 1'!M35</f>
        <v>-2.5</v>
      </c>
      <c r="N13" s="21">
        <f>'Cals 1'!N25-'Cals 1'!N15-'Cals 1'!N35</f>
        <v>12.5</v>
      </c>
      <c r="O13" s="21">
        <f>'Cals 1'!O25-'Cals 1'!O15-'Cals 1'!O35</f>
        <v>-2.5</v>
      </c>
      <c r="P13" s="21">
        <f>'Cals 1'!P25-'Cals 1'!P15-'Cals 1'!P35</f>
        <v>-2.5</v>
      </c>
    </row>
    <row r="14">
      <c r="A14" s="15" t="s">
        <v>9</v>
      </c>
      <c r="B14" s="21">
        <f>'Cals 1'!B26-'Cals 1'!B16-'Cals 1'!B36</f>
        <v>115</v>
      </c>
      <c r="C14" s="21">
        <f>'Cals 1'!C26-'Cals 1'!C16-'Cals 1'!C36</f>
        <v>-25</v>
      </c>
      <c r="D14" s="21">
        <f>'Cals 1'!D26-'Cals 1'!D16-'Cals 1'!D36</f>
        <v>-25</v>
      </c>
      <c r="E14" s="21">
        <f>'Cals 1'!E26-'Cals 1'!E16-'Cals 1'!E36</f>
        <v>-25</v>
      </c>
      <c r="F14" s="21">
        <f>'Cals 1'!F26-'Cals 1'!F16-'Cals 1'!F36</f>
        <v>-25</v>
      </c>
      <c r="G14" s="21">
        <f>'Cals 1'!G26-'Cals 1'!G16-'Cals 1'!G36</f>
        <v>115</v>
      </c>
      <c r="H14" s="21">
        <f>'Cals 1'!H26-'Cals 1'!H16-'Cals 1'!H36</f>
        <v>-25</v>
      </c>
      <c r="I14" s="21">
        <f>'Cals 1'!I26-'Cals 1'!I16-'Cals 1'!I36</f>
        <v>-25</v>
      </c>
      <c r="J14" s="21">
        <f>'Cals 1'!J26-'Cals 1'!J16-'Cals 1'!J36</f>
        <v>-25</v>
      </c>
      <c r="K14" s="21">
        <f>'Cals 1'!K26-'Cals 1'!K16-'Cals 1'!K36</f>
        <v>-25</v>
      </c>
      <c r="L14" s="21">
        <f>'Cals 1'!L26-'Cals 1'!L16-'Cals 1'!L36</f>
        <v>115</v>
      </c>
      <c r="M14" s="21">
        <f>'Cals 1'!M26-'Cals 1'!M16-'Cals 1'!M36</f>
        <v>-25</v>
      </c>
      <c r="N14" s="21">
        <f>'Cals 1'!N26-'Cals 1'!N16-'Cals 1'!N36</f>
        <v>-25</v>
      </c>
      <c r="O14" s="21">
        <f>'Cals 1'!O26-'Cals 1'!O16-'Cals 1'!O36</f>
        <v>-25</v>
      </c>
      <c r="P14" s="21">
        <f>'Cals 1'!P26-'Cals 1'!P16-'Cals 1'!P36</f>
        <v>-25</v>
      </c>
    </row>
    <row r="15">
      <c r="A15" s="15" t="s">
        <v>11</v>
      </c>
      <c r="B15" s="21">
        <f>'Cals 1'!B27-'Cals 1'!B17-'Cals 1'!B37</f>
        <v>0</v>
      </c>
      <c r="C15" s="21">
        <f>'Cals 1'!C27-'Cals 1'!C17-'Cals 1'!C37</f>
        <v>0</v>
      </c>
      <c r="D15" s="21">
        <f>'Cals 1'!D27-'Cals 1'!D17-'Cals 1'!D37</f>
        <v>0</v>
      </c>
      <c r="E15" s="21">
        <f>'Cals 1'!E27-'Cals 1'!E17-'Cals 1'!E37</f>
        <v>0</v>
      </c>
      <c r="F15" s="21">
        <f>'Cals 1'!F27-'Cals 1'!F17-'Cals 1'!F37</f>
        <v>0</v>
      </c>
      <c r="G15" s="21">
        <f>'Cals 1'!G27-'Cals 1'!G17-'Cals 1'!G37</f>
        <v>0</v>
      </c>
      <c r="H15" s="21">
        <f>'Cals 1'!H27-'Cals 1'!H17-'Cals 1'!H37</f>
        <v>0</v>
      </c>
      <c r="I15" s="21">
        <f>'Cals 1'!I27-'Cals 1'!I17-'Cals 1'!I37</f>
        <v>0</v>
      </c>
      <c r="J15" s="21">
        <f>'Cals 1'!J27-'Cals 1'!J17-'Cals 1'!J37</f>
        <v>0</v>
      </c>
      <c r="K15" s="21">
        <f>'Cals 1'!K27-'Cals 1'!K17-'Cals 1'!K37</f>
        <v>0</v>
      </c>
      <c r="L15" s="21">
        <f>'Cals 1'!L27-'Cals 1'!L17-'Cals 1'!L37</f>
        <v>0</v>
      </c>
      <c r="M15" s="21">
        <f>'Cals 1'!M27-'Cals 1'!M17-'Cals 1'!M37</f>
        <v>0</v>
      </c>
      <c r="N15" s="21">
        <f>'Cals 1'!N27-'Cals 1'!N17-'Cals 1'!N37</f>
        <v>0</v>
      </c>
      <c r="O15" s="21">
        <f>'Cals 1'!O27-'Cals 1'!O17-'Cals 1'!O37</f>
        <v>0</v>
      </c>
      <c r="P15" s="21">
        <f>'Cals 1'!P27-'Cals 1'!P17-'Cals 1'!P37</f>
        <v>0</v>
      </c>
    </row>
    <row r="16">
      <c r="A16" s="15" t="s">
        <v>12</v>
      </c>
      <c r="B16" s="21">
        <f>'Cals 1'!B28-'Cals 1'!B18-'Cals 1'!B38</f>
        <v>12.5</v>
      </c>
      <c r="C16" s="21">
        <f>'Cals 1'!C28-'Cals 1'!C18-'Cals 1'!C38</f>
        <v>-7.5</v>
      </c>
      <c r="D16" s="21">
        <f>'Cals 1'!D28-'Cals 1'!D18-'Cals 1'!D38</f>
        <v>12.5</v>
      </c>
      <c r="E16" s="21">
        <f>'Cals 1'!E28-'Cals 1'!E18-'Cals 1'!E38</f>
        <v>-7.5</v>
      </c>
      <c r="F16" s="21">
        <f>'Cals 1'!F28-'Cals 1'!F18-'Cals 1'!F38</f>
        <v>12.5</v>
      </c>
      <c r="G16" s="21">
        <f>'Cals 1'!G28-'Cals 1'!G18-'Cals 1'!G38</f>
        <v>-7.5</v>
      </c>
      <c r="H16" s="21">
        <f>'Cals 1'!H28-'Cals 1'!H18-'Cals 1'!H38</f>
        <v>12.5</v>
      </c>
      <c r="I16" s="21">
        <f>'Cals 1'!I28-'Cals 1'!I18-'Cals 1'!I38</f>
        <v>-7.5</v>
      </c>
      <c r="J16" s="21">
        <f>'Cals 1'!J28-'Cals 1'!J18-'Cals 1'!J38</f>
        <v>12.5</v>
      </c>
      <c r="K16" s="21">
        <f>'Cals 1'!K28-'Cals 1'!K18-'Cals 1'!K38</f>
        <v>-7.5</v>
      </c>
      <c r="L16" s="21">
        <f>'Cals 1'!L28-'Cals 1'!L18-'Cals 1'!L38</f>
        <v>12.5</v>
      </c>
      <c r="M16" s="21">
        <f>'Cals 1'!M28-'Cals 1'!M18-'Cals 1'!M38</f>
        <v>-7.5</v>
      </c>
      <c r="N16" s="21">
        <f>'Cals 1'!N28-'Cals 1'!N18-'Cals 1'!N38</f>
        <v>12.5</v>
      </c>
      <c r="O16" s="21">
        <f>'Cals 1'!O28-'Cals 1'!O18-'Cals 1'!O38</f>
        <v>-7.5</v>
      </c>
      <c r="P16" s="21">
        <f>'Cals 1'!P28-'Cals 1'!P18-'Cals 1'!P38</f>
        <v>12.5</v>
      </c>
    </row>
    <row r="17">
      <c r="A17" s="15" t="s">
        <v>13</v>
      </c>
      <c r="B17" s="21">
        <f>'Cals 1'!B29-'Cals 1'!B19-'Cals 1'!B39</f>
        <v>7.5</v>
      </c>
      <c r="C17" s="21">
        <f>'Cals 1'!C29-'Cals 1'!C19-'Cals 1'!C39</f>
        <v>-2.5</v>
      </c>
      <c r="D17" s="21">
        <f>'Cals 1'!D29-'Cals 1'!D19-'Cals 1'!D39</f>
        <v>-2.5</v>
      </c>
      <c r="E17" s="21">
        <f>'Cals 1'!E29-'Cals 1'!E19-'Cals 1'!E39</f>
        <v>7.5</v>
      </c>
      <c r="F17" s="21">
        <f>'Cals 1'!F29-'Cals 1'!F19-'Cals 1'!F39</f>
        <v>-2.5</v>
      </c>
      <c r="G17" s="21">
        <f>'Cals 1'!G29-'Cals 1'!G19-'Cals 1'!G39</f>
        <v>-2.5</v>
      </c>
      <c r="H17" s="21">
        <f>'Cals 1'!H29-'Cals 1'!H19-'Cals 1'!H39</f>
        <v>7.5</v>
      </c>
      <c r="I17" s="21">
        <f>'Cals 1'!I29-'Cals 1'!I19-'Cals 1'!I39</f>
        <v>-2.5</v>
      </c>
      <c r="J17" s="21">
        <f>'Cals 1'!J29-'Cals 1'!J19-'Cals 1'!J39</f>
        <v>-2.5</v>
      </c>
      <c r="K17" s="21">
        <f>'Cals 1'!K29-'Cals 1'!K19-'Cals 1'!K39</f>
        <v>7.5</v>
      </c>
      <c r="L17" s="21">
        <f>'Cals 1'!L29-'Cals 1'!L19-'Cals 1'!L39</f>
        <v>-2.5</v>
      </c>
      <c r="M17" s="21">
        <f>'Cals 1'!M29-'Cals 1'!M19-'Cals 1'!M39</f>
        <v>-2.5</v>
      </c>
      <c r="N17" s="21">
        <f>'Cals 1'!N29-'Cals 1'!N19-'Cals 1'!N39</f>
        <v>7.5</v>
      </c>
      <c r="O17" s="21">
        <f>'Cals 1'!O29-'Cals 1'!O19-'Cals 1'!O39</f>
        <v>-2.5</v>
      </c>
      <c r="P17" s="21">
        <f>'Cals 1'!P29-'Cals 1'!P19-'Cals 1'!P39</f>
        <v>-2.5</v>
      </c>
    </row>
    <row r="18">
      <c r="A18" s="15" t="s">
        <v>18</v>
      </c>
      <c r="B18" s="21">
        <f>'Cals 1'!B30-'Cals 1'!B20-'Cals 1'!B40</f>
        <v>820</v>
      </c>
      <c r="C18" s="21">
        <f>'Cals 1'!C30-'Cals 1'!C20-'Cals 1'!C40</f>
        <v>-180</v>
      </c>
      <c r="D18" s="21">
        <f>'Cals 1'!D30-'Cals 1'!D20-'Cals 1'!D40</f>
        <v>-180</v>
      </c>
      <c r="E18" s="21">
        <f>'Cals 1'!E30-'Cals 1'!E20-'Cals 1'!E40</f>
        <v>-180</v>
      </c>
      <c r="F18" s="21">
        <f>'Cals 1'!F30-'Cals 1'!F20-'Cals 1'!F40</f>
        <v>-180</v>
      </c>
      <c r="G18" s="21">
        <f>'Cals 1'!G30-'Cals 1'!G20-'Cals 1'!G40</f>
        <v>820</v>
      </c>
      <c r="H18" s="21">
        <f>'Cals 1'!H30-'Cals 1'!H20-'Cals 1'!H40</f>
        <v>-180</v>
      </c>
      <c r="I18" s="21">
        <f>'Cals 1'!I30-'Cals 1'!I20-'Cals 1'!I40</f>
        <v>-180</v>
      </c>
      <c r="J18" s="21">
        <f>'Cals 1'!J30-'Cals 1'!J20-'Cals 1'!J40</f>
        <v>-180</v>
      </c>
      <c r="K18" s="21">
        <f>'Cals 1'!K30-'Cals 1'!K20-'Cals 1'!K40</f>
        <v>-180</v>
      </c>
      <c r="L18" s="21">
        <f>'Cals 1'!L30-'Cals 1'!L20-'Cals 1'!L40</f>
        <v>820</v>
      </c>
      <c r="M18" s="21">
        <f>'Cals 1'!M30-'Cals 1'!M20-'Cals 1'!M40</f>
        <v>-180</v>
      </c>
      <c r="N18" s="21">
        <f>'Cals 1'!N30-'Cals 1'!N20-'Cals 1'!N40</f>
        <v>-180</v>
      </c>
      <c r="O18" s="21">
        <f>'Cals 1'!O30-'Cals 1'!O20-'Cals 1'!O40</f>
        <v>-180</v>
      </c>
      <c r="P18" s="21">
        <f>'Cals 1'!P30-'Cals 1'!P20-'Cals 1'!P40</f>
        <v>-180</v>
      </c>
    </row>
    <row r="19">
      <c r="A19" s="15" t="s">
        <v>20</v>
      </c>
      <c r="B19" s="21">
        <f>'Cals 1'!B31-'Cals 1'!B21-'Cals 1'!B41</f>
        <v>575</v>
      </c>
      <c r="C19" s="21">
        <f>'Cals 1'!C31-'Cals 1'!C21-'Cals 1'!C41</f>
        <v>-275</v>
      </c>
      <c r="D19" s="21">
        <f>'Cals 1'!D31-'Cals 1'!D21-'Cals 1'!D41</f>
        <v>-275</v>
      </c>
      <c r="E19" s="21">
        <f>'Cals 1'!E31-'Cals 1'!E21-'Cals 1'!E41</f>
        <v>575</v>
      </c>
      <c r="F19" s="21">
        <f>'Cals 1'!F31-'Cals 1'!F21-'Cals 1'!F41</f>
        <v>-275</v>
      </c>
      <c r="G19" s="21">
        <f>'Cals 1'!G31-'Cals 1'!G21-'Cals 1'!G41</f>
        <v>-275</v>
      </c>
      <c r="H19" s="21">
        <f>'Cals 1'!H31-'Cals 1'!H21-'Cals 1'!H41</f>
        <v>575</v>
      </c>
      <c r="I19" s="21">
        <f>'Cals 1'!I31-'Cals 1'!I21-'Cals 1'!I41</f>
        <v>-275</v>
      </c>
      <c r="J19" s="21">
        <f>'Cals 1'!J31-'Cals 1'!J21-'Cals 1'!J41</f>
        <v>-275</v>
      </c>
      <c r="K19" s="21">
        <f>'Cals 1'!K31-'Cals 1'!K21-'Cals 1'!K41</f>
        <v>575</v>
      </c>
      <c r="L19" s="21">
        <f>'Cals 1'!L31-'Cals 1'!L21-'Cals 1'!L41</f>
        <v>-275</v>
      </c>
      <c r="M19" s="21">
        <f>'Cals 1'!M31-'Cals 1'!M21-'Cals 1'!M41</f>
        <v>-275</v>
      </c>
      <c r="N19" s="21">
        <f>'Cals 1'!N31-'Cals 1'!N21-'Cals 1'!N41</f>
        <v>575</v>
      </c>
      <c r="O19" s="21">
        <f>'Cals 1'!O31-'Cals 1'!O21-'Cals 1'!O41</f>
        <v>-275</v>
      </c>
      <c r="P19" s="21">
        <f>'Cals 1'!P31-'Cals 1'!P21-'Cals 1'!P41</f>
        <v>-275</v>
      </c>
    </row>
    <row r="22">
      <c r="A22" s="20" t="s">
        <v>89</v>
      </c>
    </row>
    <row r="23">
      <c r="A23" s="15" t="s">
        <v>7</v>
      </c>
      <c r="B23" s="21">
        <f t="shared" ref="B23:P23" si="8">B3+B13</f>
        <v>12.5</v>
      </c>
      <c r="C23" s="21">
        <f t="shared" si="8"/>
        <v>10</v>
      </c>
      <c r="D23" s="21">
        <f t="shared" si="8"/>
        <v>7.5</v>
      </c>
      <c r="E23" s="21">
        <f t="shared" si="8"/>
        <v>5</v>
      </c>
      <c r="F23" s="21">
        <f t="shared" si="8"/>
        <v>17.5</v>
      </c>
      <c r="G23" s="21">
        <f t="shared" si="8"/>
        <v>15</v>
      </c>
      <c r="H23" s="21">
        <f t="shared" si="8"/>
        <v>12.5</v>
      </c>
      <c r="I23" s="21">
        <f t="shared" si="8"/>
        <v>10</v>
      </c>
      <c r="J23" s="21">
        <f t="shared" si="8"/>
        <v>22.5</v>
      </c>
      <c r="K23" s="21">
        <f t="shared" si="8"/>
        <v>20</v>
      </c>
      <c r="L23" s="21">
        <f t="shared" si="8"/>
        <v>17.5</v>
      </c>
      <c r="M23" s="21">
        <f t="shared" si="8"/>
        <v>15</v>
      </c>
      <c r="N23" s="21">
        <f t="shared" si="8"/>
        <v>27.5</v>
      </c>
      <c r="O23" s="21">
        <f t="shared" si="8"/>
        <v>25</v>
      </c>
      <c r="P23" s="21">
        <f t="shared" si="8"/>
        <v>22.5</v>
      </c>
    </row>
    <row r="24">
      <c r="A24" s="15" t="s">
        <v>9</v>
      </c>
      <c r="B24" s="21">
        <f t="shared" ref="B24:P24" si="9">B4+B14</f>
        <v>115</v>
      </c>
      <c r="C24" s="21">
        <f t="shared" si="9"/>
        <v>90</v>
      </c>
      <c r="D24" s="21">
        <f t="shared" si="9"/>
        <v>65</v>
      </c>
      <c r="E24" s="21">
        <f t="shared" si="9"/>
        <v>40</v>
      </c>
      <c r="F24" s="21">
        <f t="shared" si="9"/>
        <v>15</v>
      </c>
      <c r="G24" s="21">
        <f t="shared" si="9"/>
        <v>130</v>
      </c>
      <c r="H24" s="21">
        <f t="shared" si="9"/>
        <v>105</v>
      </c>
      <c r="I24" s="21">
        <f t="shared" si="9"/>
        <v>80</v>
      </c>
      <c r="J24" s="21">
        <f t="shared" si="9"/>
        <v>55</v>
      </c>
      <c r="K24" s="21">
        <f t="shared" si="9"/>
        <v>30</v>
      </c>
      <c r="L24" s="21">
        <f t="shared" si="9"/>
        <v>145</v>
      </c>
      <c r="M24" s="21">
        <f t="shared" si="9"/>
        <v>120</v>
      </c>
      <c r="N24" s="21">
        <f t="shared" si="9"/>
        <v>95</v>
      </c>
      <c r="O24" s="21">
        <f t="shared" si="9"/>
        <v>70</v>
      </c>
      <c r="P24" s="21">
        <f t="shared" si="9"/>
        <v>45</v>
      </c>
    </row>
    <row r="25">
      <c r="A25" s="15" t="s">
        <v>11</v>
      </c>
      <c r="B25" s="21">
        <f t="shared" ref="B25:P25" si="10">B5+B15</f>
        <v>0</v>
      </c>
      <c r="C25" s="21">
        <f t="shared" si="10"/>
        <v>0</v>
      </c>
      <c r="D25" s="21">
        <f t="shared" si="10"/>
        <v>0</v>
      </c>
      <c r="E25" s="21">
        <f t="shared" si="10"/>
        <v>0</v>
      </c>
      <c r="F25" s="21">
        <f t="shared" si="10"/>
        <v>0</v>
      </c>
      <c r="G25" s="21">
        <f t="shared" si="10"/>
        <v>0</v>
      </c>
      <c r="H25" s="21">
        <f t="shared" si="10"/>
        <v>0</v>
      </c>
      <c r="I25" s="21">
        <f t="shared" si="10"/>
        <v>0</v>
      </c>
      <c r="J25" s="21">
        <f t="shared" si="10"/>
        <v>0</v>
      </c>
      <c r="K25" s="21">
        <f t="shared" si="10"/>
        <v>0</v>
      </c>
      <c r="L25" s="21">
        <f t="shared" si="10"/>
        <v>0</v>
      </c>
      <c r="M25" s="21">
        <f t="shared" si="10"/>
        <v>0</v>
      </c>
      <c r="N25" s="21">
        <f t="shared" si="10"/>
        <v>0</v>
      </c>
      <c r="O25" s="21">
        <f t="shared" si="10"/>
        <v>0</v>
      </c>
      <c r="P25" s="21">
        <f t="shared" si="10"/>
        <v>0</v>
      </c>
    </row>
    <row r="26">
      <c r="A26" s="15" t="s">
        <v>12</v>
      </c>
      <c r="B26" s="21">
        <f t="shared" ref="B26:P26" si="11">B6+B16</f>
        <v>12.5</v>
      </c>
      <c r="C26" s="21">
        <f t="shared" si="11"/>
        <v>5</v>
      </c>
      <c r="D26" s="21">
        <f t="shared" si="11"/>
        <v>17.5</v>
      </c>
      <c r="E26" s="21">
        <f t="shared" si="11"/>
        <v>10</v>
      </c>
      <c r="F26" s="21">
        <f t="shared" si="11"/>
        <v>22.5</v>
      </c>
      <c r="G26" s="21">
        <f t="shared" si="11"/>
        <v>15</v>
      </c>
      <c r="H26" s="21">
        <f t="shared" si="11"/>
        <v>27.5</v>
      </c>
      <c r="I26" s="21">
        <f t="shared" si="11"/>
        <v>20</v>
      </c>
      <c r="J26" s="21">
        <f t="shared" si="11"/>
        <v>32.5</v>
      </c>
      <c r="K26" s="21">
        <f t="shared" si="11"/>
        <v>25</v>
      </c>
      <c r="L26" s="21">
        <f t="shared" si="11"/>
        <v>37.5</v>
      </c>
      <c r="M26" s="21">
        <f t="shared" si="11"/>
        <v>30</v>
      </c>
      <c r="N26" s="21">
        <f t="shared" si="11"/>
        <v>42.5</v>
      </c>
      <c r="O26" s="21">
        <f t="shared" si="11"/>
        <v>35</v>
      </c>
      <c r="P26" s="21">
        <f t="shared" si="11"/>
        <v>47.5</v>
      </c>
    </row>
    <row r="27">
      <c r="A27" s="15" t="s">
        <v>13</v>
      </c>
      <c r="B27" s="21">
        <f t="shared" ref="B27:P27" si="12">B7+B17</f>
        <v>7.5</v>
      </c>
      <c r="C27" s="21">
        <f t="shared" si="12"/>
        <v>5</v>
      </c>
      <c r="D27" s="21">
        <f t="shared" si="12"/>
        <v>2.5</v>
      </c>
      <c r="E27" s="21">
        <f t="shared" si="12"/>
        <v>10</v>
      </c>
      <c r="F27" s="21">
        <f t="shared" si="12"/>
        <v>7.5</v>
      </c>
      <c r="G27" s="21">
        <f t="shared" si="12"/>
        <v>5</v>
      </c>
      <c r="H27" s="21">
        <f t="shared" si="12"/>
        <v>12.5</v>
      </c>
      <c r="I27" s="21">
        <f t="shared" si="12"/>
        <v>10</v>
      </c>
      <c r="J27" s="21">
        <f t="shared" si="12"/>
        <v>7.5</v>
      </c>
      <c r="K27" s="21">
        <f t="shared" si="12"/>
        <v>15</v>
      </c>
      <c r="L27" s="21">
        <f t="shared" si="12"/>
        <v>12.5</v>
      </c>
      <c r="M27" s="21">
        <f t="shared" si="12"/>
        <v>10</v>
      </c>
      <c r="N27" s="21">
        <f t="shared" si="12"/>
        <v>17.5</v>
      </c>
      <c r="O27" s="21">
        <f t="shared" si="12"/>
        <v>15</v>
      </c>
      <c r="P27" s="21">
        <f t="shared" si="12"/>
        <v>12.5</v>
      </c>
    </row>
    <row r="28">
      <c r="A28" s="15" t="s">
        <v>18</v>
      </c>
      <c r="B28" s="21">
        <f t="shared" ref="B28:P28" si="13">B8+B18</f>
        <v>820</v>
      </c>
      <c r="C28" s="21">
        <f t="shared" si="13"/>
        <v>640</v>
      </c>
      <c r="D28" s="21">
        <f t="shared" si="13"/>
        <v>460</v>
      </c>
      <c r="E28" s="21">
        <f t="shared" si="13"/>
        <v>280</v>
      </c>
      <c r="F28" s="21">
        <f t="shared" si="13"/>
        <v>100</v>
      </c>
      <c r="G28" s="21">
        <f t="shared" si="13"/>
        <v>920</v>
      </c>
      <c r="H28" s="21">
        <f t="shared" si="13"/>
        <v>740</v>
      </c>
      <c r="I28" s="21">
        <f t="shared" si="13"/>
        <v>560</v>
      </c>
      <c r="J28" s="21">
        <f t="shared" si="13"/>
        <v>380</v>
      </c>
      <c r="K28" s="21">
        <f t="shared" si="13"/>
        <v>200</v>
      </c>
      <c r="L28" s="21">
        <f t="shared" si="13"/>
        <v>1020</v>
      </c>
      <c r="M28" s="21">
        <f t="shared" si="13"/>
        <v>840</v>
      </c>
      <c r="N28" s="21">
        <f t="shared" si="13"/>
        <v>660</v>
      </c>
      <c r="O28" s="21">
        <f t="shared" si="13"/>
        <v>480</v>
      </c>
      <c r="P28" s="21">
        <f t="shared" si="13"/>
        <v>300</v>
      </c>
    </row>
    <row r="29">
      <c r="A29" s="15" t="s">
        <v>20</v>
      </c>
      <c r="B29" s="21">
        <f t="shared" ref="B29:P29" si="14">B9+B19</f>
        <v>575</v>
      </c>
      <c r="C29" s="21">
        <f t="shared" si="14"/>
        <v>300</v>
      </c>
      <c r="D29" s="21">
        <f t="shared" si="14"/>
        <v>25</v>
      </c>
      <c r="E29" s="21">
        <f t="shared" si="14"/>
        <v>600</v>
      </c>
      <c r="F29" s="21">
        <f t="shared" si="14"/>
        <v>325</v>
      </c>
      <c r="G29" s="21">
        <f t="shared" si="14"/>
        <v>50</v>
      </c>
      <c r="H29" s="21">
        <f t="shared" si="14"/>
        <v>625</v>
      </c>
      <c r="I29" s="21">
        <f t="shared" si="14"/>
        <v>350</v>
      </c>
      <c r="J29" s="21">
        <f t="shared" si="14"/>
        <v>75</v>
      </c>
      <c r="K29" s="21">
        <f t="shared" si="14"/>
        <v>650</v>
      </c>
      <c r="L29" s="21">
        <f t="shared" si="14"/>
        <v>375</v>
      </c>
      <c r="M29" s="21">
        <f t="shared" si="14"/>
        <v>100</v>
      </c>
      <c r="N29" s="21">
        <f t="shared" si="14"/>
        <v>675</v>
      </c>
      <c r="O29" s="21">
        <f t="shared" si="14"/>
        <v>400</v>
      </c>
      <c r="P29" s="21">
        <f t="shared" si="14"/>
        <v>125</v>
      </c>
    </row>
    <row r="32">
      <c r="A32" s="20" t="s">
        <v>90</v>
      </c>
    </row>
    <row r="33">
      <c r="A33" s="15" t="s">
        <v>7</v>
      </c>
      <c r="B33" s="21">
        <f>B23*Assumptions!$B$10</f>
        <v>2250</v>
      </c>
      <c r="C33" s="21">
        <f>C23*Assumptions!$B$10</f>
        <v>1800</v>
      </c>
      <c r="D33" s="21">
        <f>D23*Assumptions!$B$10</f>
        <v>1350</v>
      </c>
      <c r="E33" s="21">
        <f>E23*Assumptions!$B$10</f>
        <v>900</v>
      </c>
      <c r="F33" s="21">
        <f>F23*Assumptions!$B$10</f>
        <v>3150</v>
      </c>
      <c r="G33" s="21">
        <f>G23*Assumptions!$B$10</f>
        <v>2700</v>
      </c>
      <c r="H33" s="21">
        <f>H23*Assumptions!$B$10</f>
        <v>2250</v>
      </c>
      <c r="I33" s="21">
        <f>I23*Assumptions!$B$10</f>
        <v>1800</v>
      </c>
      <c r="J33" s="21">
        <f>J23*Assumptions!$B$10</f>
        <v>4050</v>
      </c>
      <c r="K33" s="21">
        <f>K23*Assumptions!$B$10</f>
        <v>3600</v>
      </c>
      <c r="L33" s="21">
        <f>L23*Assumptions!$B$10</f>
        <v>3150</v>
      </c>
      <c r="M33" s="21">
        <f>M23*Assumptions!$B$10</f>
        <v>2700</v>
      </c>
      <c r="N33" s="21">
        <f>N23*Assumptions!$B$10</f>
        <v>4950</v>
      </c>
      <c r="O33" s="21">
        <f>O23*Assumptions!$B$10</f>
        <v>4500</v>
      </c>
      <c r="P33" s="21">
        <f>P23*Assumptions!$B$10</f>
        <v>4050</v>
      </c>
    </row>
    <row r="34">
      <c r="A34" s="15" t="s">
        <v>9</v>
      </c>
      <c r="B34" s="21">
        <f>B24*Assumptions!$B$11</f>
        <v>5750</v>
      </c>
      <c r="C34" s="21">
        <f>C24*Assumptions!$B$11</f>
        <v>4500</v>
      </c>
      <c r="D34" s="21">
        <f>D24*Assumptions!$B$11</f>
        <v>3250</v>
      </c>
      <c r="E34" s="21">
        <f>E24*Assumptions!$B$11</f>
        <v>2000</v>
      </c>
      <c r="F34" s="21">
        <f>F24*Assumptions!$B$11</f>
        <v>750</v>
      </c>
      <c r="G34" s="21">
        <f>G24*Assumptions!$B$11</f>
        <v>6500</v>
      </c>
      <c r="H34" s="21">
        <f>H24*Assumptions!$B$11</f>
        <v>5250</v>
      </c>
      <c r="I34" s="21">
        <f>I24*Assumptions!$B$11</f>
        <v>4000</v>
      </c>
      <c r="J34" s="21">
        <f>J24*Assumptions!$B$11</f>
        <v>2750</v>
      </c>
      <c r="K34" s="21">
        <f>K24*Assumptions!$B$11</f>
        <v>1500</v>
      </c>
      <c r="L34" s="21">
        <f>L24*Assumptions!$B$11</f>
        <v>7250</v>
      </c>
      <c r="M34" s="21">
        <f>M24*Assumptions!$B$11</f>
        <v>6000</v>
      </c>
      <c r="N34" s="21">
        <f>N24*Assumptions!$B$11</f>
        <v>4750</v>
      </c>
      <c r="O34" s="21">
        <f>O24*Assumptions!$B$11</f>
        <v>3500</v>
      </c>
      <c r="P34" s="21">
        <f>P24*Assumptions!$B$11</f>
        <v>2250</v>
      </c>
    </row>
    <row r="35">
      <c r="A35" s="15" t="s">
        <v>11</v>
      </c>
      <c r="B35" s="21">
        <f>B25*Assumptions!$B$12</f>
        <v>0</v>
      </c>
      <c r="C35" s="21">
        <f>C25*Assumptions!$B$12</f>
        <v>0</v>
      </c>
      <c r="D35" s="21">
        <f>D25*Assumptions!$B$12</f>
        <v>0</v>
      </c>
      <c r="E35" s="21">
        <f>E25*Assumptions!$B$12</f>
        <v>0</v>
      </c>
      <c r="F35" s="21">
        <f>F25*Assumptions!$B$12</f>
        <v>0</v>
      </c>
      <c r="G35" s="21">
        <f>G25*Assumptions!$B$12</f>
        <v>0</v>
      </c>
      <c r="H35" s="21">
        <f>H25*Assumptions!$B$12</f>
        <v>0</v>
      </c>
      <c r="I35" s="21">
        <f>I25*Assumptions!$B$12</f>
        <v>0</v>
      </c>
      <c r="J35" s="21">
        <f>J25*Assumptions!$B$12</f>
        <v>0</v>
      </c>
      <c r="K35" s="21">
        <f>K25*Assumptions!$B$12</f>
        <v>0</v>
      </c>
      <c r="L35" s="21">
        <f>L25*Assumptions!$B$12</f>
        <v>0</v>
      </c>
      <c r="M35" s="21">
        <f>M25*Assumptions!$B$12</f>
        <v>0</v>
      </c>
      <c r="N35" s="21">
        <f>N25*Assumptions!$B$12</f>
        <v>0</v>
      </c>
      <c r="O35" s="21">
        <f>O25*Assumptions!$B$12</f>
        <v>0</v>
      </c>
      <c r="P35" s="21">
        <f>P25*Assumptions!$B$12</f>
        <v>0</v>
      </c>
    </row>
    <row r="36">
      <c r="A36" s="15" t="s">
        <v>12</v>
      </c>
      <c r="B36" s="21">
        <f>B26*Assumptions!$B$13</f>
        <v>2000</v>
      </c>
      <c r="C36" s="21">
        <f>C26*Assumptions!$B$13</f>
        <v>800</v>
      </c>
      <c r="D36" s="21">
        <f>D26*Assumptions!$B$13</f>
        <v>2800</v>
      </c>
      <c r="E36" s="21">
        <f>E26*Assumptions!$B$13</f>
        <v>1600</v>
      </c>
      <c r="F36" s="21">
        <f>F26*Assumptions!$B$13</f>
        <v>3600</v>
      </c>
      <c r="G36" s="21">
        <f>G26*Assumptions!$B$13</f>
        <v>2400</v>
      </c>
      <c r="H36" s="21">
        <f>H26*Assumptions!$B$13</f>
        <v>4400</v>
      </c>
      <c r="I36" s="21">
        <f>I26*Assumptions!$B$13</f>
        <v>3200</v>
      </c>
      <c r="J36" s="21">
        <f>J26*Assumptions!$B$13</f>
        <v>5200</v>
      </c>
      <c r="K36" s="21">
        <f>K26*Assumptions!$B$13</f>
        <v>4000</v>
      </c>
      <c r="L36" s="21">
        <f>L26*Assumptions!$B$13</f>
        <v>6000</v>
      </c>
      <c r="M36" s="21">
        <f>M26*Assumptions!$B$13</f>
        <v>4800</v>
      </c>
      <c r="N36" s="21">
        <f>N26*Assumptions!$B$13</f>
        <v>6800</v>
      </c>
      <c r="O36" s="21">
        <f>O26*Assumptions!$B$13</f>
        <v>5600</v>
      </c>
      <c r="P36" s="21">
        <f>P26*Assumptions!$B$13</f>
        <v>7600</v>
      </c>
    </row>
    <row r="37">
      <c r="A37" s="15" t="s">
        <v>13</v>
      </c>
      <c r="B37" s="21">
        <f>B27*Assumptions!$B$14</f>
        <v>375</v>
      </c>
      <c r="C37" s="21">
        <f>C27*Assumptions!$B$14</f>
        <v>250</v>
      </c>
      <c r="D37" s="21">
        <f>D27*Assumptions!$B$14</f>
        <v>125</v>
      </c>
      <c r="E37" s="21">
        <f>E27*Assumptions!$B$14</f>
        <v>500</v>
      </c>
      <c r="F37" s="21">
        <f>F27*Assumptions!$B$14</f>
        <v>375</v>
      </c>
      <c r="G37" s="21">
        <f>G27*Assumptions!$B$14</f>
        <v>250</v>
      </c>
      <c r="H37" s="21">
        <f>H27*Assumptions!$B$14</f>
        <v>625</v>
      </c>
      <c r="I37" s="21">
        <f>I27*Assumptions!$B$14</f>
        <v>500</v>
      </c>
      <c r="J37" s="21">
        <f>J27*Assumptions!$B$14</f>
        <v>375</v>
      </c>
      <c r="K37" s="21">
        <f>K27*Assumptions!$B$14</f>
        <v>750</v>
      </c>
      <c r="L37" s="21">
        <f>L27*Assumptions!$B$14</f>
        <v>625</v>
      </c>
      <c r="M37" s="21">
        <f>M27*Assumptions!$B$14</f>
        <v>500</v>
      </c>
      <c r="N37" s="21">
        <f>N27*Assumptions!$B$14</f>
        <v>875</v>
      </c>
      <c r="O37" s="21">
        <f>O27*Assumptions!$B$14</f>
        <v>750</v>
      </c>
      <c r="P37" s="21">
        <f>P27*Assumptions!$B$14</f>
        <v>625</v>
      </c>
    </row>
    <row r="38">
      <c r="A38" s="15" t="s">
        <v>18</v>
      </c>
      <c r="B38" s="21">
        <f>B28*Assumptions!$B$15</f>
        <v>8200</v>
      </c>
      <c r="C38" s="21">
        <f>C28*Assumptions!$B$15</f>
        <v>6400</v>
      </c>
      <c r="D38" s="21">
        <f>D28*Assumptions!$B$15</f>
        <v>4600</v>
      </c>
      <c r="E38" s="21">
        <f>E28*Assumptions!$B$15</f>
        <v>2800</v>
      </c>
      <c r="F38" s="21">
        <f>F28*Assumptions!$B$15</f>
        <v>1000</v>
      </c>
      <c r="G38" s="21">
        <f>G28*Assumptions!$B$15</f>
        <v>9200</v>
      </c>
      <c r="H38" s="21">
        <f>H28*Assumptions!$B$15</f>
        <v>7400</v>
      </c>
      <c r="I38" s="21">
        <f>I28*Assumptions!$B$15</f>
        <v>5600</v>
      </c>
      <c r="J38" s="21">
        <f>J28*Assumptions!$B$15</f>
        <v>3800</v>
      </c>
      <c r="K38" s="21">
        <f>K28*Assumptions!$B$15</f>
        <v>2000</v>
      </c>
      <c r="L38" s="21">
        <f>L28*Assumptions!$B$15</f>
        <v>10200</v>
      </c>
      <c r="M38" s="21">
        <f>M28*Assumptions!$B$15</f>
        <v>8400</v>
      </c>
      <c r="N38" s="21">
        <f>N28*Assumptions!$B$15</f>
        <v>6600</v>
      </c>
      <c r="O38" s="21">
        <f>O28*Assumptions!$B$15</f>
        <v>4800</v>
      </c>
      <c r="P38" s="21">
        <f>P28*Assumptions!$B$15</f>
        <v>3000</v>
      </c>
    </row>
    <row r="39">
      <c r="A39" s="15" t="s">
        <v>20</v>
      </c>
      <c r="B39" s="21">
        <f>B29*Assumptions!$B$16</f>
        <v>575</v>
      </c>
      <c r="C39" s="21">
        <f>C29*Assumptions!$B$16</f>
        <v>300</v>
      </c>
      <c r="D39" s="21">
        <f>D29*Assumptions!$B$16</f>
        <v>25</v>
      </c>
      <c r="E39" s="21">
        <f>E29*Assumptions!$B$16</f>
        <v>600</v>
      </c>
      <c r="F39" s="21">
        <f>F29*Assumptions!$B$16</f>
        <v>325</v>
      </c>
      <c r="G39" s="21">
        <f>G29*Assumptions!$B$16</f>
        <v>50</v>
      </c>
      <c r="H39" s="21">
        <f>H29*Assumptions!$B$16</f>
        <v>625</v>
      </c>
      <c r="I39" s="21">
        <f>I29*Assumptions!$B$16</f>
        <v>350</v>
      </c>
      <c r="J39" s="21">
        <f>J29*Assumptions!$B$16</f>
        <v>75</v>
      </c>
      <c r="K39" s="21">
        <f>K29*Assumptions!$B$16</f>
        <v>650</v>
      </c>
      <c r="L39" s="21">
        <f>L29*Assumptions!$B$16</f>
        <v>375</v>
      </c>
      <c r="M39" s="21">
        <f>M29*Assumptions!$B$16</f>
        <v>100</v>
      </c>
      <c r="N39" s="21">
        <f>N29*Assumptions!$B$16</f>
        <v>675</v>
      </c>
      <c r="O39" s="21">
        <f>O29*Assumptions!$B$16</f>
        <v>400</v>
      </c>
      <c r="P39" s="21">
        <f>P29*Assumptions!$B$16</f>
        <v>125</v>
      </c>
    </row>
    <row r="40">
      <c r="A40" s="20"/>
    </row>
    <row r="41">
      <c r="A41" s="20" t="s">
        <v>91</v>
      </c>
      <c r="B41" s="21">
        <f t="shared" ref="B41:P41" si="15">SUM(B33:B39)</f>
        <v>19150</v>
      </c>
      <c r="C41" s="21">
        <f t="shared" si="15"/>
        <v>14050</v>
      </c>
      <c r="D41" s="21">
        <f t="shared" si="15"/>
        <v>12150</v>
      </c>
      <c r="E41" s="21">
        <f t="shared" si="15"/>
        <v>8400</v>
      </c>
      <c r="F41" s="21">
        <f t="shared" si="15"/>
        <v>9200</v>
      </c>
      <c r="G41" s="21">
        <f t="shared" si="15"/>
        <v>21100</v>
      </c>
      <c r="H41" s="21">
        <f t="shared" si="15"/>
        <v>20550</v>
      </c>
      <c r="I41" s="21">
        <f t="shared" si="15"/>
        <v>15450</v>
      </c>
      <c r="J41" s="21">
        <f t="shared" si="15"/>
        <v>16250</v>
      </c>
      <c r="K41" s="21">
        <f t="shared" si="15"/>
        <v>12500</v>
      </c>
      <c r="L41" s="21">
        <f t="shared" si="15"/>
        <v>27600</v>
      </c>
      <c r="M41" s="21">
        <f t="shared" si="15"/>
        <v>22500</v>
      </c>
      <c r="N41" s="21">
        <f t="shared" si="15"/>
        <v>24650</v>
      </c>
      <c r="O41" s="21">
        <f t="shared" si="15"/>
        <v>19550</v>
      </c>
      <c r="P41" s="21">
        <f t="shared" si="15"/>
        <v>17650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13"/>
    <col customWidth="1" min="2" max="16" width="7.88"/>
  </cols>
  <sheetData>
    <row r="1">
      <c r="B1" s="19" t="s">
        <v>53</v>
      </c>
      <c r="C1" s="19" t="s">
        <v>54</v>
      </c>
      <c r="D1" s="19" t="s">
        <v>55</v>
      </c>
      <c r="E1" s="19" t="s">
        <v>56</v>
      </c>
      <c r="F1" s="19" t="s">
        <v>57</v>
      </c>
      <c r="G1" s="19" t="s">
        <v>58</v>
      </c>
      <c r="H1" s="19" t="s">
        <v>59</v>
      </c>
      <c r="I1" s="19" t="s">
        <v>60</v>
      </c>
      <c r="J1" s="19" t="s">
        <v>61</v>
      </c>
      <c r="K1" s="19" t="s">
        <v>62</v>
      </c>
      <c r="L1" s="19" t="s">
        <v>63</v>
      </c>
      <c r="M1" s="19" t="s">
        <v>64</v>
      </c>
      <c r="N1" s="19" t="s">
        <v>65</v>
      </c>
      <c r="O1" s="19" t="s">
        <v>66</v>
      </c>
      <c r="P1" s="19" t="s">
        <v>67</v>
      </c>
    </row>
    <row r="2">
      <c r="A2" s="20" t="s">
        <v>92</v>
      </c>
    </row>
    <row r="3">
      <c r="A3" s="16" t="s">
        <v>38</v>
      </c>
      <c r="B3" s="21">
        <f>'Sales and cost'!B4+'Sales and cost'!B9</f>
        <v>6400</v>
      </c>
      <c r="C3" s="21">
        <f>'Sales and cost'!C4+'Sales and cost'!C9</f>
        <v>6400</v>
      </c>
      <c r="D3" s="21">
        <f>'Sales and cost'!D4+'Sales and cost'!D9</f>
        <v>6400</v>
      </c>
      <c r="E3" s="21">
        <f>'Sales and cost'!E4+'Sales and cost'!E9</f>
        <v>6400</v>
      </c>
      <c r="F3" s="21">
        <f>'Sales and cost'!F4+'Sales and cost'!F9</f>
        <v>6400</v>
      </c>
      <c r="G3" s="21">
        <f>'Sales and cost'!G4+'Sales and cost'!G9</f>
        <v>6400</v>
      </c>
      <c r="H3" s="21">
        <f>'Sales and cost'!H4+'Sales and cost'!H9</f>
        <v>6400</v>
      </c>
      <c r="I3" s="21">
        <f>'Sales and cost'!I4+'Sales and cost'!I9</f>
        <v>6400</v>
      </c>
      <c r="J3" s="21">
        <f>'Sales and cost'!J4+'Sales and cost'!J9</f>
        <v>6400</v>
      </c>
      <c r="K3" s="21">
        <f>'Sales and cost'!K4+'Sales and cost'!K9</f>
        <v>6400</v>
      </c>
      <c r="L3" s="21">
        <f>'Sales and cost'!L4+'Sales and cost'!L9</f>
        <v>6400</v>
      </c>
      <c r="M3" s="21">
        <f>'Sales and cost'!M4+'Sales and cost'!M9</f>
        <v>6400</v>
      </c>
      <c r="N3" s="21">
        <f>'Sales and cost'!N4+'Sales and cost'!N9</f>
        <v>6400</v>
      </c>
      <c r="O3" s="21">
        <f>'Sales and cost'!O4+'Sales and cost'!O9</f>
        <v>6400</v>
      </c>
      <c r="P3" s="21">
        <f>'Sales and cost'!P4+'Sales and cost'!P9</f>
        <v>6400</v>
      </c>
    </row>
    <row r="4">
      <c r="A4" s="16" t="s">
        <v>39</v>
      </c>
      <c r="B4" s="21">
        <f>'Sales and cost'!B5+'Sales and cost'!B10</f>
        <v>2820</v>
      </c>
      <c r="C4" s="21">
        <f>'Sales and cost'!C5+'Sales and cost'!C10</f>
        <v>2820</v>
      </c>
      <c r="D4" s="21">
        <f>'Sales and cost'!D5+'Sales and cost'!D10</f>
        <v>2820</v>
      </c>
      <c r="E4" s="21">
        <f>'Sales and cost'!E5+'Sales and cost'!E10</f>
        <v>2820</v>
      </c>
      <c r="F4" s="21">
        <f>'Sales and cost'!F5+'Sales and cost'!F10</f>
        <v>2820</v>
      </c>
      <c r="G4" s="21">
        <f>'Sales and cost'!G5+'Sales and cost'!G10</f>
        <v>2820</v>
      </c>
      <c r="H4" s="21">
        <f>'Sales and cost'!H5+'Sales and cost'!H10</f>
        <v>2820</v>
      </c>
      <c r="I4" s="21">
        <f>'Sales and cost'!I5+'Sales and cost'!I10</f>
        <v>2820</v>
      </c>
      <c r="J4" s="21">
        <f>'Sales and cost'!J5+'Sales and cost'!J10</f>
        <v>2820</v>
      </c>
      <c r="K4" s="21">
        <f>'Sales and cost'!K5+'Sales and cost'!K10</f>
        <v>2820</v>
      </c>
      <c r="L4" s="21">
        <f>'Sales and cost'!L5+'Sales and cost'!L10</f>
        <v>2820</v>
      </c>
      <c r="M4" s="21">
        <f>'Sales and cost'!M5+'Sales and cost'!M10</f>
        <v>2820</v>
      </c>
      <c r="N4" s="21">
        <f>'Sales and cost'!N5+'Sales and cost'!N10</f>
        <v>2820</v>
      </c>
      <c r="O4" s="21">
        <f>'Sales and cost'!O5+'Sales and cost'!O10</f>
        <v>2820</v>
      </c>
      <c r="P4" s="21">
        <f>'Sales and cost'!P5+'Sales and cost'!P10</f>
        <v>2820</v>
      </c>
    </row>
    <row r="5">
      <c r="A5" s="16" t="s">
        <v>40</v>
      </c>
      <c r="B5" s="21">
        <f>'Sales and cost'!B6+'Sales and cost'!B11</f>
        <v>2270</v>
      </c>
      <c r="C5" s="21">
        <f>'Sales and cost'!C6+'Sales and cost'!C11</f>
        <v>2270</v>
      </c>
      <c r="D5" s="21">
        <f>'Sales and cost'!D6+'Sales and cost'!D11</f>
        <v>2270</v>
      </c>
      <c r="E5" s="21">
        <f>'Sales and cost'!E6+'Sales and cost'!E11</f>
        <v>2270</v>
      </c>
      <c r="F5" s="21">
        <f>'Sales and cost'!F6+'Sales and cost'!F11</f>
        <v>2270</v>
      </c>
      <c r="G5" s="21">
        <f>'Sales and cost'!G6+'Sales and cost'!G11</f>
        <v>2270</v>
      </c>
      <c r="H5" s="21">
        <f>'Sales and cost'!H6+'Sales and cost'!H11</f>
        <v>2270</v>
      </c>
      <c r="I5" s="21">
        <f>'Sales and cost'!I6+'Sales and cost'!I11</f>
        <v>2270</v>
      </c>
      <c r="J5" s="21">
        <f>'Sales and cost'!J6+'Sales and cost'!J11</f>
        <v>2270</v>
      </c>
      <c r="K5" s="21">
        <f>'Sales and cost'!K6+'Sales and cost'!K11</f>
        <v>2270</v>
      </c>
      <c r="L5" s="21">
        <f>'Sales and cost'!L6+'Sales and cost'!L11</f>
        <v>2270</v>
      </c>
      <c r="M5" s="21">
        <f>'Sales and cost'!M6+'Sales and cost'!M11</f>
        <v>2270</v>
      </c>
      <c r="N5" s="21">
        <f>'Sales and cost'!N6+'Sales and cost'!N11</f>
        <v>2270</v>
      </c>
      <c r="O5" s="21">
        <f>'Sales and cost'!O6+'Sales and cost'!O11</f>
        <v>2270</v>
      </c>
      <c r="P5" s="21">
        <f>'Sales and cost'!P6+'Sales and cost'!P11</f>
        <v>2270</v>
      </c>
    </row>
    <row r="6">
      <c r="A6" s="20" t="s">
        <v>74</v>
      </c>
      <c r="B6" s="21">
        <f t="shared" ref="B6:P6" si="1">SUM(B3:B5)</f>
        <v>11490</v>
      </c>
      <c r="C6" s="21">
        <f t="shared" si="1"/>
        <v>11490</v>
      </c>
      <c r="D6" s="21">
        <f t="shared" si="1"/>
        <v>11490</v>
      </c>
      <c r="E6" s="21">
        <f t="shared" si="1"/>
        <v>11490</v>
      </c>
      <c r="F6" s="21">
        <f t="shared" si="1"/>
        <v>11490</v>
      </c>
      <c r="G6" s="21">
        <f t="shared" si="1"/>
        <v>11490</v>
      </c>
      <c r="H6" s="21">
        <f t="shared" si="1"/>
        <v>11490</v>
      </c>
      <c r="I6" s="21">
        <f t="shared" si="1"/>
        <v>11490</v>
      </c>
      <c r="J6" s="21">
        <f t="shared" si="1"/>
        <v>11490</v>
      </c>
      <c r="K6" s="21">
        <f t="shared" si="1"/>
        <v>11490</v>
      </c>
      <c r="L6" s="21">
        <f t="shared" si="1"/>
        <v>11490</v>
      </c>
      <c r="M6" s="21">
        <f t="shared" si="1"/>
        <v>11490</v>
      </c>
      <c r="N6" s="21">
        <f t="shared" si="1"/>
        <v>11490</v>
      </c>
      <c r="O6" s="21">
        <f t="shared" si="1"/>
        <v>11490</v>
      </c>
      <c r="P6" s="21">
        <f t="shared" si="1"/>
        <v>11490</v>
      </c>
    </row>
    <row r="8">
      <c r="A8" s="20" t="s">
        <v>45</v>
      </c>
    </row>
    <row r="9">
      <c r="A9" s="16" t="s">
        <v>38</v>
      </c>
      <c r="B9" s="21">
        <f t="shared" ref="B9:P9" si="2">B3</f>
        <v>6400</v>
      </c>
      <c r="C9" s="21">
        <f t="shared" si="2"/>
        <v>6400</v>
      </c>
      <c r="D9" s="21">
        <f t="shared" si="2"/>
        <v>6400</v>
      </c>
      <c r="E9" s="21">
        <f t="shared" si="2"/>
        <v>6400</v>
      </c>
      <c r="F9" s="21">
        <f t="shared" si="2"/>
        <v>6400</v>
      </c>
      <c r="G9" s="21">
        <f t="shared" si="2"/>
        <v>6400</v>
      </c>
      <c r="H9" s="21">
        <f t="shared" si="2"/>
        <v>6400</v>
      </c>
      <c r="I9" s="21">
        <f t="shared" si="2"/>
        <v>6400</v>
      </c>
      <c r="J9" s="21">
        <f t="shared" si="2"/>
        <v>6400</v>
      </c>
      <c r="K9" s="21">
        <f t="shared" si="2"/>
        <v>6400</v>
      </c>
      <c r="L9" s="21">
        <f t="shared" si="2"/>
        <v>6400</v>
      </c>
      <c r="M9" s="21">
        <f t="shared" si="2"/>
        <v>6400</v>
      </c>
      <c r="N9" s="21">
        <f t="shared" si="2"/>
        <v>6400</v>
      </c>
      <c r="O9" s="21">
        <f t="shared" si="2"/>
        <v>6400</v>
      </c>
      <c r="P9" s="21">
        <f t="shared" si="2"/>
        <v>6400</v>
      </c>
    </row>
    <row r="10">
      <c r="A10" s="16" t="s">
        <v>39</v>
      </c>
      <c r="B10" s="16">
        <v>0.0</v>
      </c>
      <c r="C10" s="16">
        <v>0.0</v>
      </c>
      <c r="D10" s="16">
        <f>SUM(B4:D4)</f>
        <v>8460</v>
      </c>
      <c r="E10" s="16">
        <v>0.0</v>
      </c>
      <c r="F10" s="16">
        <v>0.0</v>
      </c>
      <c r="G10" s="16">
        <f>SUM(E4:G4)</f>
        <v>8460</v>
      </c>
      <c r="H10" s="16">
        <v>0.0</v>
      </c>
      <c r="I10" s="16">
        <v>0.0</v>
      </c>
      <c r="J10" s="16">
        <f>SUM(H4:J4)</f>
        <v>8460</v>
      </c>
      <c r="K10" s="16">
        <v>0.0</v>
      </c>
      <c r="L10" s="16">
        <v>0.0</v>
      </c>
      <c r="M10" s="16">
        <f>SUM(K4:M4)</f>
        <v>8460</v>
      </c>
      <c r="N10" s="16">
        <v>0.0</v>
      </c>
      <c r="O10" s="16">
        <v>0.0</v>
      </c>
      <c r="P10" s="16">
        <f>SUM(N4:P4)</f>
        <v>8460</v>
      </c>
    </row>
    <row r="11">
      <c r="A11" s="16" t="s">
        <v>40</v>
      </c>
      <c r="B11" s="16">
        <v>0.0</v>
      </c>
      <c r="C11" s="16">
        <v>0.0</v>
      </c>
      <c r="D11" s="16">
        <v>0.0</v>
      </c>
      <c r="E11" s="16">
        <v>0.0</v>
      </c>
      <c r="F11" s="16">
        <f>SUM(B5:F5)</f>
        <v>11350</v>
      </c>
      <c r="G11" s="16">
        <v>0.0</v>
      </c>
      <c r="H11" s="16">
        <v>0.0</v>
      </c>
      <c r="I11" s="16">
        <v>0.0</v>
      </c>
      <c r="J11" s="16">
        <v>0.0</v>
      </c>
      <c r="K11" s="16">
        <f>SUM(G5:K5)</f>
        <v>11350</v>
      </c>
      <c r="L11" s="16">
        <v>0.0</v>
      </c>
      <c r="M11" s="16">
        <v>0.0</v>
      </c>
      <c r="N11" s="16">
        <v>0.0</v>
      </c>
      <c r="O11" s="16">
        <v>0.0</v>
      </c>
      <c r="P11" s="16">
        <f>SUM(L5:P5)</f>
        <v>11350</v>
      </c>
    </row>
    <row r="12">
      <c r="A12" s="20" t="s">
        <v>93</v>
      </c>
      <c r="B12" s="21">
        <f t="shared" ref="B12:P12" si="3">SUM(B9:B11)</f>
        <v>6400</v>
      </c>
      <c r="C12" s="21">
        <f t="shared" si="3"/>
        <v>6400</v>
      </c>
      <c r="D12" s="21">
        <f t="shared" si="3"/>
        <v>14860</v>
      </c>
      <c r="E12" s="21">
        <f t="shared" si="3"/>
        <v>6400</v>
      </c>
      <c r="F12" s="21">
        <f t="shared" si="3"/>
        <v>17750</v>
      </c>
      <c r="G12" s="21">
        <f t="shared" si="3"/>
        <v>14860</v>
      </c>
      <c r="H12" s="21">
        <f t="shared" si="3"/>
        <v>6400</v>
      </c>
      <c r="I12" s="21">
        <f t="shared" si="3"/>
        <v>6400</v>
      </c>
      <c r="J12" s="21">
        <f t="shared" si="3"/>
        <v>14860</v>
      </c>
      <c r="K12" s="21">
        <f t="shared" si="3"/>
        <v>17750</v>
      </c>
      <c r="L12" s="21">
        <f t="shared" si="3"/>
        <v>6400</v>
      </c>
      <c r="M12" s="21">
        <f t="shared" si="3"/>
        <v>14860</v>
      </c>
      <c r="N12" s="21">
        <f t="shared" si="3"/>
        <v>6400</v>
      </c>
      <c r="O12" s="21">
        <f t="shared" si="3"/>
        <v>6400</v>
      </c>
      <c r="P12" s="21">
        <f t="shared" si="3"/>
        <v>26210</v>
      </c>
    </row>
    <row r="14">
      <c r="A14" s="20" t="s">
        <v>94</v>
      </c>
    </row>
    <row r="15">
      <c r="A15" s="16" t="s">
        <v>38</v>
      </c>
      <c r="B15" s="16">
        <v>0.0</v>
      </c>
      <c r="C15" s="21">
        <f t="shared" ref="C15:P15" si="4">B20</f>
        <v>0</v>
      </c>
      <c r="D15" s="21">
        <f t="shared" si="4"/>
        <v>0</v>
      </c>
      <c r="E15" s="21">
        <f t="shared" si="4"/>
        <v>0</v>
      </c>
      <c r="F15" s="21">
        <f t="shared" si="4"/>
        <v>0</v>
      </c>
      <c r="G15" s="21">
        <f t="shared" si="4"/>
        <v>0</v>
      </c>
      <c r="H15" s="21">
        <f t="shared" si="4"/>
        <v>0</v>
      </c>
      <c r="I15" s="21">
        <f t="shared" si="4"/>
        <v>0</v>
      </c>
      <c r="J15" s="21">
        <f t="shared" si="4"/>
        <v>0</v>
      </c>
      <c r="K15" s="21">
        <f t="shared" si="4"/>
        <v>0</v>
      </c>
      <c r="L15" s="21">
        <f t="shared" si="4"/>
        <v>0</v>
      </c>
      <c r="M15" s="21">
        <f t="shared" si="4"/>
        <v>0</v>
      </c>
      <c r="N15" s="21">
        <f t="shared" si="4"/>
        <v>0</v>
      </c>
      <c r="O15" s="21">
        <f t="shared" si="4"/>
        <v>0</v>
      </c>
      <c r="P15" s="21">
        <f t="shared" si="4"/>
        <v>0</v>
      </c>
    </row>
    <row r="16">
      <c r="A16" s="16" t="s">
        <v>39</v>
      </c>
      <c r="B16" s="16">
        <v>0.0</v>
      </c>
      <c r="C16" s="21">
        <f t="shared" ref="C16:P16" si="5">B21</f>
        <v>2820</v>
      </c>
      <c r="D16" s="21">
        <f t="shared" si="5"/>
        <v>5640</v>
      </c>
      <c r="E16" s="21">
        <f t="shared" si="5"/>
        <v>0</v>
      </c>
      <c r="F16" s="21">
        <f t="shared" si="5"/>
        <v>2820</v>
      </c>
      <c r="G16" s="21">
        <f t="shared" si="5"/>
        <v>5640</v>
      </c>
      <c r="H16" s="21">
        <f t="shared" si="5"/>
        <v>0</v>
      </c>
      <c r="I16" s="21">
        <f t="shared" si="5"/>
        <v>2820</v>
      </c>
      <c r="J16" s="21">
        <f t="shared" si="5"/>
        <v>5640</v>
      </c>
      <c r="K16" s="21">
        <f t="shared" si="5"/>
        <v>0</v>
      </c>
      <c r="L16" s="21">
        <f t="shared" si="5"/>
        <v>2820</v>
      </c>
      <c r="M16" s="21">
        <f t="shared" si="5"/>
        <v>5640</v>
      </c>
      <c r="N16" s="21">
        <f t="shared" si="5"/>
        <v>0</v>
      </c>
      <c r="O16" s="21">
        <f t="shared" si="5"/>
        <v>2820</v>
      </c>
      <c r="P16" s="21">
        <f t="shared" si="5"/>
        <v>5640</v>
      </c>
    </row>
    <row r="17">
      <c r="A17" s="16" t="s">
        <v>40</v>
      </c>
      <c r="B17" s="16">
        <v>0.0</v>
      </c>
      <c r="C17" s="21">
        <f t="shared" ref="C17:P17" si="6">B22</f>
        <v>2270</v>
      </c>
      <c r="D17" s="21">
        <f t="shared" si="6"/>
        <v>4540</v>
      </c>
      <c r="E17" s="21">
        <f t="shared" si="6"/>
        <v>6810</v>
      </c>
      <c r="F17" s="21">
        <f t="shared" si="6"/>
        <v>9080</v>
      </c>
      <c r="G17" s="21">
        <f t="shared" si="6"/>
        <v>0</v>
      </c>
      <c r="H17" s="21">
        <f t="shared" si="6"/>
        <v>2270</v>
      </c>
      <c r="I17" s="21">
        <f t="shared" si="6"/>
        <v>4540</v>
      </c>
      <c r="J17" s="21">
        <f t="shared" si="6"/>
        <v>6810</v>
      </c>
      <c r="K17" s="21">
        <f t="shared" si="6"/>
        <v>9080</v>
      </c>
      <c r="L17" s="21">
        <f t="shared" si="6"/>
        <v>0</v>
      </c>
      <c r="M17" s="21">
        <f t="shared" si="6"/>
        <v>2270</v>
      </c>
      <c r="N17" s="21">
        <f t="shared" si="6"/>
        <v>4540</v>
      </c>
      <c r="O17" s="21">
        <f t="shared" si="6"/>
        <v>6810</v>
      </c>
      <c r="P17" s="21">
        <f t="shared" si="6"/>
        <v>9080</v>
      </c>
    </row>
    <row r="19">
      <c r="A19" s="20" t="s">
        <v>95</v>
      </c>
    </row>
    <row r="20">
      <c r="A20" s="16" t="s">
        <v>38</v>
      </c>
      <c r="B20" s="21">
        <f t="shared" ref="B20:P20" si="7">B15+B3-B9</f>
        <v>0</v>
      </c>
      <c r="C20" s="21">
        <f t="shared" si="7"/>
        <v>0</v>
      </c>
      <c r="D20" s="21">
        <f t="shared" si="7"/>
        <v>0</v>
      </c>
      <c r="E20" s="21">
        <f t="shared" si="7"/>
        <v>0</v>
      </c>
      <c r="F20" s="21">
        <f t="shared" si="7"/>
        <v>0</v>
      </c>
      <c r="G20" s="21">
        <f t="shared" si="7"/>
        <v>0</v>
      </c>
      <c r="H20" s="21">
        <f t="shared" si="7"/>
        <v>0</v>
      </c>
      <c r="I20" s="21">
        <f t="shared" si="7"/>
        <v>0</v>
      </c>
      <c r="J20" s="21">
        <f t="shared" si="7"/>
        <v>0</v>
      </c>
      <c r="K20" s="21">
        <f t="shared" si="7"/>
        <v>0</v>
      </c>
      <c r="L20" s="21">
        <f t="shared" si="7"/>
        <v>0</v>
      </c>
      <c r="M20" s="21">
        <f t="shared" si="7"/>
        <v>0</v>
      </c>
      <c r="N20" s="21">
        <f t="shared" si="7"/>
        <v>0</v>
      </c>
      <c r="O20" s="21">
        <f t="shared" si="7"/>
        <v>0</v>
      </c>
      <c r="P20" s="21">
        <f t="shared" si="7"/>
        <v>0</v>
      </c>
    </row>
    <row r="21">
      <c r="A21" s="16" t="s">
        <v>39</v>
      </c>
      <c r="B21" s="21">
        <f t="shared" ref="B21:P21" si="8">B16+B4-B10</f>
        <v>2820</v>
      </c>
      <c r="C21" s="21">
        <f t="shared" si="8"/>
        <v>5640</v>
      </c>
      <c r="D21" s="21">
        <f t="shared" si="8"/>
        <v>0</v>
      </c>
      <c r="E21" s="21">
        <f t="shared" si="8"/>
        <v>2820</v>
      </c>
      <c r="F21" s="21">
        <f t="shared" si="8"/>
        <v>5640</v>
      </c>
      <c r="G21" s="21">
        <f t="shared" si="8"/>
        <v>0</v>
      </c>
      <c r="H21" s="21">
        <f t="shared" si="8"/>
        <v>2820</v>
      </c>
      <c r="I21" s="21">
        <f t="shared" si="8"/>
        <v>5640</v>
      </c>
      <c r="J21" s="21">
        <f t="shared" si="8"/>
        <v>0</v>
      </c>
      <c r="K21" s="21">
        <f t="shared" si="8"/>
        <v>2820</v>
      </c>
      <c r="L21" s="21">
        <f t="shared" si="8"/>
        <v>5640</v>
      </c>
      <c r="M21" s="21">
        <f t="shared" si="8"/>
        <v>0</v>
      </c>
      <c r="N21" s="21">
        <f t="shared" si="8"/>
        <v>2820</v>
      </c>
      <c r="O21" s="21">
        <f t="shared" si="8"/>
        <v>5640</v>
      </c>
      <c r="P21" s="21">
        <f t="shared" si="8"/>
        <v>0</v>
      </c>
    </row>
    <row r="22">
      <c r="A22" s="16" t="s">
        <v>40</v>
      </c>
      <c r="B22" s="21">
        <f t="shared" ref="B22:P22" si="9">B17+B5-B11</f>
        <v>2270</v>
      </c>
      <c r="C22" s="21">
        <f t="shared" si="9"/>
        <v>4540</v>
      </c>
      <c r="D22" s="21">
        <f t="shared" si="9"/>
        <v>6810</v>
      </c>
      <c r="E22" s="21">
        <f t="shared" si="9"/>
        <v>9080</v>
      </c>
      <c r="F22" s="21">
        <f t="shared" si="9"/>
        <v>0</v>
      </c>
      <c r="G22" s="21">
        <f t="shared" si="9"/>
        <v>2270</v>
      </c>
      <c r="H22" s="21">
        <f t="shared" si="9"/>
        <v>4540</v>
      </c>
      <c r="I22" s="21">
        <f t="shared" si="9"/>
        <v>6810</v>
      </c>
      <c r="J22" s="21">
        <f t="shared" si="9"/>
        <v>9080</v>
      </c>
      <c r="K22" s="21">
        <f t="shared" si="9"/>
        <v>0</v>
      </c>
      <c r="L22" s="21">
        <f t="shared" si="9"/>
        <v>2270</v>
      </c>
      <c r="M22" s="21">
        <f t="shared" si="9"/>
        <v>4540</v>
      </c>
      <c r="N22" s="21">
        <f t="shared" si="9"/>
        <v>6810</v>
      </c>
      <c r="O22" s="21">
        <f t="shared" si="9"/>
        <v>9080</v>
      </c>
      <c r="P22" s="21">
        <f t="shared" si="9"/>
        <v>0</v>
      </c>
    </row>
    <row r="24">
      <c r="A24" s="20" t="s">
        <v>96</v>
      </c>
      <c r="B24" s="21">
        <f t="shared" ref="B24:P24" si="10">SUM(B20:B22)</f>
        <v>5090</v>
      </c>
      <c r="C24" s="21">
        <f t="shared" si="10"/>
        <v>10180</v>
      </c>
      <c r="D24" s="21">
        <f t="shared" si="10"/>
        <v>6810</v>
      </c>
      <c r="E24" s="21">
        <f t="shared" si="10"/>
        <v>11900</v>
      </c>
      <c r="F24" s="21">
        <f t="shared" si="10"/>
        <v>5640</v>
      </c>
      <c r="G24" s="21">
        <f t="shared" si="10"/>
        <v>2270</v>
      </c>
      <c r="H24" s="21">
        <f t="shared" si="10"/>
        <v>7360</v>
      </c>
      <c r="I24" s="21">
        <f t="shared" si="10"/>
        <v>12450</v>
      </c>
      <c r="J24" s="21">
        <f t="shared" si="10"/>
        <v>9080</v>
      </c>
      <c r="K24" s="21">
        <f t="shared" si="10"/>
        <v>2820</v>
      </c>
      <c r="L24" s="21">
        <f t="shared" si="10"/>
        <v>7910</v>
      </c>
      <c r="M24" s="21">
        <f t="shared" si="10"/>
        <v>4540</v>
      </c>
      <c r="N24" s="21">
        <f t="shared" si="10"/>
        <v>9630</v>
      </c>
      <c r="O24" s="21">
        <f t="shared" si="10"/>
        <v>14720</v>
      </c>
      <c r="P24" s="21">
        <f t="shared" si="10"/>
        <v>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min="2" max="16" width="7.0"/>
  </cols>
  <sheetData>
    <row r="1">
      <c r="B1" s="19" t="s">
        <v>53</v>
      </c>
      <c r="C1" s="19" t="s">
        <v>54</v>
      </c>
      <c r="D1" s="19" t="s">
        <v>55</v>
      </c>
      <c r="E1" s="19" t="s">
        <v>56</v>
      </c>
      <c r="F1" s="19" t="s">
        <v>57</v>
      </c>
      <c r="G1" s="19" t="s">
        <v>58</v>
      </c>
      <c r="H1" s="19" t="s">
        <v>59</v>
      </c>
      <c r="I1" s="19" t="s">
        <v>60</v>
      </c>
      <c r="J1" s="19" t="s">
        <v>61</v>
      </c>
      <c r="K1" s="19" t="s">
        <v>62</v>
      </c>
      <c r="L1" s="19" t="s">
        <v>63</v>
      </c>
      <c r="M1" s="19" t="s">
        <v>64</v>
      </c>
      <c r="N1" s="19" t="s">
        <v>65</v>
      </c>
      <c r="O1" s="19" t="s">
        <v>66</v>
      </c>
      <c r="P1" s="19" t="s">
        <v>67</v>
      </c>
    </row>
    <row r="2">
      <c r="A2" s="20" t="s">
        <v>97</v>
      </c>
    </row>
    <row r="3">
      <c r="A3" s="16" t="s">
        <v>98</v>
      </c>
      <c r="B3" s="21">
        <f>collections!B12</f>
        <v>6400</v>
      </c>
      <c r="C3" s="21">
        <f>collections!C12</f>
        <v>6400</v>
      </c>
      <c r="D3" s="21">
        <f>collections!D12</f>
        <v>14860</v>
      </c>
      <c r="E3" s="21">
        <f>collections!E12</f>
        <v>6400</v>
      </c>
      <c r="F3" s="21">
        <f>collections!F12</f>
        <v>17750</v>
      </c>
      <c r="G3" s="21">
        <f>collections!G12</f>
        <v>14860</v>
      </c>
      <c r="H3" s="21">
        <f>collections!H12</f>
        <v>6400</v>
      </c>
      <c r="I3" s="21">
        <f>collections!I12</f>
        <v>6400</v>
      </c>
      <c r="J3" s="21">
        <f>collections!J12</f>
        <v>14860</v>
      </c>
      <c r="K3" s="21">
        <f>collections!K12</f>
        <v>17750</v>
      </c>
      <c r="L3" s="21">
        <f>collections!L12</f>
        <v>6400</v>
      </c>
      <c r="M3" s="21">
        <f>collections!M12</f>
        <v>14860</v>
      </c>
      <c r="N3" s="21">
        <f>collections!N12</f>
        <v>6400</v>
      </c>
      <c r="O3" s="21">
        <f>collections!O12</f>
        <v>6400</v>
      </c>
      <c r="P3" s="21">
        <f>collections!P12</f>
        <v>26210</v>
      </c>
    </row>
    <row r="5">
      <c r="A5" s="20" t="s">
        <v>99</v>
      </c>
    </row>
    <row r="6">
      <c r="A6" s="16" t="s">
        <v>100</v>
      </c>
      <c r="B6" s="21">
        <f>purchases!B22</f>
        <v>850</v>
      </c>
      <c r="C6" s="21">
        <f>purchases!C22</f>
        <v>850</v>
      </c>
      <c r="D6" s="21">
        <f>purchases!D22</f>
        <v>850</v>
      </c>
      <c r="E6" s="21">
        <f>purchases!E22</f>
        <v>1350</v>
      </c>
      <c r="F6" s="23">
        <f>purchases!F22</f>
        <v>7600</v>
      </c>
      <c r="G6" s="23">
        <f>purchases!G22</f>
        <v>17850</v>
      </c>
      <c r="H6" s="23">
        <f>purchases!H22</f>
        <v>4550</v>
      </c>
      <c r="I6" s="23">
        <f>purchases!I22</f>
        <v>1700</v>
      </c>
      <c r="J6" s="23">
        <f>purchases!J22</f>
        <v>6750</v>
      </c>
      <c r="K6" s="23">
        <f>purchases!K22</f>
        <v>1350</v>
      </c>
      <c r="L6" s="23">
        <f>purchases!L22</f>
        <v>21900</v>
      </c>
      <c r="M6" s="23">
        <f>purchases!M22</f>
        <v>850</v>
      </c>
      <c r="N6" s="23">
        <f>purchases!N22</f>
        <v>7250</v>
      </c>
      <c r="O6" s="23">
        <f>purchases!O22</f>
        <v>1700</v>
      </c>
      <c r="P6" s="23">
        <f>purchases!P22</f>
        <v>4050</v>
      </c>
    </row>
    <row r="7">
      <c r="A7" s="16" t="s">
        <v>101</v>
      </c>
      <c r="B7" s="23">
        <f>'Sales and cost'!B39+'Sales and cost'!B40</f>
        <v>400</v>
      </c>
      <c r="C7" s="23">
        <f>'Sales and cost'!C39+'Sales and cost'!C40</f>
        <v>400</v>
      </c>
      <c r="D7" s="23">
        <f>'Sales and cost'!D39+'Sales and cost'!D40</f>
        <v>400</v>
      </c>
      <c r="E7" s="23">
        <f>'Sales and cost'!E39+'Sales and cost'!E40</f>
        <v>400</v>
      </c>
      <c r="F7" s="23">
        <f>'Sales and cost'!F39+'Sales and cost'!F40</f>
        <v>400</v>
      </c>
      <c r="G7" s="23">
        <f>'Sales and cost'!G39+'Sales and cost'!G40</f>
        <v>400</v>
      </c>
      <c r="H7" s="23">
        <f>'Sales and cost'!H39+'Sales and cost'!H40</f>
        <v>400</v>
      </c>
      <c r="I7" s="23">
        <f>'Sales and cost'!I39+'Sales and cost'!I40</f>
        <v>400</v>
      </c>
      <c r="J7" s="23">
        <f>'Sales and cost'!J39+'Sales and cost'!J40</f>
        <v>400</v>
      </c>
      <c r="K7" s="23">
        <f>'Sales and cost'!K39+'Sales and cost'!K40</f>
        <v>400</v>
      </c>
      <c r="L7" s="23">
        <f>'Sales and cost'!L39+'Sales and cost'!L40</f>
        <v>400</v>
      </c>
      <c r="M7" s="23">
        <f>'Sales and cost'!M39+'Sales and cost'!M40</f>
        <v>400</v>
      </c>
      <c r="N7" s="23">
        <f>'Sales and cost'!N39+'Sales and cost'!N40</f>
        <v>400</v>
      </c>
      <c r="O7" s="23">
        <f>'Sales and cost'!O39+'Sales and cost'!O40</f>
        <v>400</v>
      </c>
      <c r="P7" s="23">
        <f>'Sales and cost'!P39+'Sales and cost'!P40</f>
        <v>400</v>
      </c>
    </row>
    <row r="10">
      <c r="A10" s="20" t="s">
        <v>102</v>
      </c>
      <c r="B10" s="23">
        <f t="shared" ref="B10:P10" si="1">B3-B6-B7</f>
        <v>5150</v>
      </c>
      <c r="C10" s="23">
        <f t="shared" si="1"/>
        <v>5150</v>
      </c>
      <c r="D10" s="23">
        <f t="shared" si="1"/>
        <v>13610</v>
      </c>
      <c r="E10" s="23">
        <f t="shared" si="1"/>
        <v>4650</v>
      </c>
      <c r="F10" s="23">
        <f t="shared" si="1"/>
        <v>9750</v>
      </c>
      <c r="G10" s="23">
        <f t="shared" si="1"/>
        <v>-3390</v>
      </c>
      <c r="H10" s="23">
        <f t="shared" si="1"/>
        <v>1450</v>
      </c>
      <c r="I10" s="23">
        <f t="shared" si="1"/>
        <v>4300</v>
      </c>
      <c r="J10" s="23">
        <f t="shared" si="1"/>
        <v>7710</v>
      </c>
      <c r="K10" s="23">
        <f t="shared" si="1"/>
        <v>16000</v>
      </c>
      <c r="L10" s="23">
        <f t="shared" si="1"/>
        <v>-15900</v>
      </c>
      <c r="M10" s="23">
        <f t="shared" si="1"/>
        <v>13610</v>
      </c>
      <c r="N10" s="23">
        <f t="shared" si="1"/>
        <v>-1250</v>
      </c>
      <c r="O10" s="23">
        <f t="shared" si="1"/>
        <v>4300</v>
      </c>
      <c r="P10" s="23">
        <f t="shared" si="1"/>
        <v>21760</v>
      </c>
    </row>
    <row r="12">
      <c r="A12" s="20" t="s">
        <v>103</v>
      </c>
    </row>
    <row r="13">
      <c r="A13" s="16" t="s">
        <v>104</v>
      </c>
      <c r="B13" s="16">
        <v>0.0</v>
      </c>
      <c r="C13" s="23">
        <f t="shared" ref="C13:P13" si="2">B15</f>
        <v>5150</v>
      </c>
      <c r="D13" s="23">
        <f t="shared" si="2"/>
        <v>10300</v>
      </c>
      <c r="E13" s="23">
        <f t="shared" si="2"/>
        <v>23910</v>
      </c>
      <c r="F13" s="23">
        <f t="shared" si="2"/>
        <v>28560</v>
      </c>
      <c r="G13" s="23">
        <f t="shared" si="2"/>
        <v>38310</v>
      </c>
      <c r="H13" s="23">
        <f t="shared" si="2"/>
        <v>34920</v>
      </c>
      <c r="I13" s="23">
        <f t="shared" si="2"/>
        <v>36370</v>
      </c>
      <c r="J13" s="23">
        <f t="shared" si="2"/>
        <v>40670</v>
      </c>
      <c r="K13" s="23">
        <f t="shared" si="2"/>
        <v>48380</v>
      </c>
      <c r="L13" s="23">
        <f t="shared" si="2"/>
        <v>64380</v>
      </c>
      <c r="M13" s="23">
        <f t="shared" si="2"/>
        <v>48480</v>
      </c>
      <c r="N13" s="23">
        <f t="shared" si="2"/>
        <v>62090</v>
      </c>
      <c r="O13" s="23">
        <f t="shared" si="2"/>
        <v>60840</v>
      </c>
      <c r="P13" s="23">
        <f t="shared" si="2"/>
        <v>65140</v>
      </c>
    </row>
    <row r="14">
      <c r="A14" s="16" t="s">
        <v>102</v>
      </c>
      <c r="B14" s="23">
        <f t="shared" ref="B14:P14" si="3">B10</f>
        <v>5150</v>
      </c>
      <c r="C14" s="23">
        <f t="shared" si="3"/>
        <v>5150</v>
      </c>
      <c r="D14" s="23">
        <f t="shared" si="3"/>
        <v>13610</v>
      </c>
      <c r="E14" s="23">
        <f t="shared" si="3"/>
        <v>4650</v>
      </c>
      <c r="F14" s="23">
        <f t="shared" si="3"/>
        <v>9750</v>
      </c>
      <c r="G14" s="23">
        <f t="shared" si="3"/>
        <v>-3390</v>
      </c>
      <c r="H14" s="23">
        <f t="shared" si="3"/>
        <v>1450</v>
      </c>
      <c r="I14" s="23">
        <f t="shared" si="3"/>
        <v>4300</v>
      </c>
      <c r="J14" s="23">
        <f t="shared" si="3"/>
        <v>7710</v>
      </c>
      <c r="K14" s="23">
        <f t="shared" si="3"/>
        <v>16000</v>
      </c>
      <c r="L14" s="23">
        <f t="shared" si="3"/>
        <v>-15900</v>
      </c>
      <c r="M14" s="23">
        <f t="shared" si="3"/>
        <v>13610</v>
      </c>
      <c r="N14" s="23">
        <f t="shared" si="3"/>
        <v>-1250</v>
      </c>
      <c r="O14" s="23">
        <f t="shared" si="3"/>
        <v>4300</v>
      </c>
      <c r="P14" s="23">
        <f t="shared" si="3"/>
        <v>21760</v>
      </c>
    </row>
    <row r="15">
      <c r="A15" s="16" t="s">
        <v>105</v>
      </c>
      <c r="B15" s="23">
        <f t="shared" ref="B15:P15" si="4">B13+B14</f>
        <v>5150</v>
      </c>
      <c r="C15" s="23">
        <f t="shared" si="4"/>
        <v>10300</v>
      </c>
      <c r="D15" s="23">
        <f t="shared" si="4"/>
        <v>23910</v>
      </c>
      <c r="E15" s="23">
        <f t="shared" si="4"/>
        <v>28560</v>
      </c>
      <c r="F15" s="23">
        <f t="shared" si="4"/>
        <v>38310</v>
      </c>
      <c r="G15" s="23">
        <f t="shared" si="4"/>
        <v>34920</v>
      </c>
      <c r="H15" s="23">
        <f t="shared" si="4"/>
        <v>36370</v>
      </c>
      <c r="I15" s="23">
        <f t="shared" si="4"/>
        <v>40670</v>
      </c>
      <c r="J15" s="23">
        <f t="shared" si="4"/>
        <v>48380</v>
      </c>
      <c r="K15" s="23">
        <f t="shared" si="4"/>
        <v>64380</v>
      </c>
      <c r="L15" s="23">
        <f t="shared" si="4"/>
        <v>48480</v>
      </c>
      <c r="M15" s="23">
        <f t="shared" si="4"/>
        <v>62090</v>
      </c>
      <c r="N15" s="23">
        <f t="shared" si="4"/>
        <v>60840</v>
      </c>
      <c r="O15" s="23">
        <f t="shared" si="4"/>
        <v>65140</v>
      </c>
      <c r="P15" s="23">
        <f t="shared" si="4"/>
        <v>86900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25"/>
    <col customWidth="1" min="2" max="16" width="6.75"/>
  </cols>
  <sheetData>
    <row r="1">
      <c r="B1" s="19" t="s">
        <v>53</v>
      </c>
      <c r="C1" s="19" t="s">
        <v>54</v>
      </c>
      <c r="D1" s="19" t="s">
        <v>55</v>
      </c>
      <c r="E1" s="19" t="s">
        <v>56</v>
      </c>
      <c r="F1" s="19" t="s">
        <v>57</v>
      </c>
      <c r="G1" s="19" t="s">
        <v>58</v>
      </c>
      <c r="H1" s="19" t="s">
        <v>59</v>
      </c>
      <c r="I1" s="19" t="s">
        <v>60</v>
      </c>
      <c r="J1" s="19" t="s">
        <v>61</v>
      </c>
      <c r="K1" s="19" t="s">
        <v>62</v>
      </c>
      <c r="L1" s="19" t="s">
        <v>63</v>
      </c>
      <c r="M1" s="19" t="s">
        <v>64</v>
      </c>
      <c r="N1" s="19" t="s">
        <v>65</v>
      </c>
      <c r="O1" s="19" t="s">
        <v>66</v>
      </c>
      <c r="P1" s="19" t="s">
        <v>67</v>
      </c>
    </row>
    <row r="2">
      <c r="A2" s="20" t="s">
        <v>106</v>
      </c>
    </row>
    <row r="3">
      <c r="A3" s="16" t="s">
        <v>103</v>
      </c>
      <c r="B3" s="23">
        <f>cash!B15</f>
        <v>5150</v>
      </c>
      <c r="C3" s="23">
        <f>cash!C15</f>
        <v>10300</v>
      </c>
      <c r="D3" s="23">
        <f>cash!D15</f>
        <v>23910</v>
      </c>
      <c r="E3" s="23">
        <f>cash!E15</f>
        <v>28560</v>
      </c>
      <c r="F3" s="23">
        <f>cash!F15</f>
        <v>38310</v>
      </c>
      <c r="G3" s="23">
        <f>cash!G15</f>
        <v>34920</v>
      </c>
      <c r="H3" s="23">
        <f>cash!H15</f>
        <v>36370</v>
      </c>
      <c r="I3" s="23">
        <f>cash!I15</f>
        <v>40670</v>
      </c>
      <c r="J3" s="23">
        <f>cash!J15</f>
        <v>48380</v>
      </c>
      <c r="K3" s="23">
        <f>cash!K15</f>
        <v>64380</v>
      </c>
      <c r="L3" s="23">
        <f>cash!L15</f>
        <v>48480</v>
      </c>
      <c r="M3" s="23">
        <f>cash!M15</f>
        <v>62090</v>
      </c>
      <c r="N3" s="23">
        <f>cash!N15</f>
        <v>60840</v>
      </c>
      <c r="O3" s="23">
        <f>cash!O15</f>
        <v>65140</v>
      </c>
      <c r="P3" s="23">
        <f>cash!P15</f>
        <v>86900</v>
      </c>
    </row>
    <row r="5" ht="15.0" customHeight="1">
      <c r="A5" s="16" t="s">
        <v>107</v>
      </c>
      <c r="B5" s="21">
        <f>stocks!B41</f>
        <v>19150</v>
      </c>
      <c r="C5" s="21">
        <f>stocks!C41</f>
        <v>14050</v>
      </c>
      <c r="D5" s="21">
        <f>stocks!D41</f>
        <v>12150</v>
      </c>
      <c r="E5" s="21">
        <f>stocks!E41</f>
        <v>8400</v>
      </c>
      <c r="F5" s="21">
        <f>stocks!F41</f>
        <v>9200</v>
      </c>
      <c r="G5" s="21">
        <f>stocks!G41</f>
        <v>21100</v>
      </c>
      <c r="H5" s="21">
        <f>stocks!H41</f>
        <v>20550</v>
      </c>
      <c r="I5" s="21">
        <f>stocks!I41</f>
        <v>15450</v>
      </c>
      <c r="J5" s="21">
        <f>stocks!J41</f>
        <v>16250</v>
      </c>
      <c r="K5" s="21">
        <f>stocks!K41</f>
        <v>12500</v>
      </c>
      <c r="L5" s="21">
        <f>stocks!L41</f>
        <v>27600</v>
      </c>
      <c r="M5" s="21">
        <f>stocks!M41</f>
        <v>22500</v>
      </c>
      <c r="N5" s="21">
        <f>stocks!N41</f>
        <v>24650</v>
      </c>
      <c r="O5" s="21">
        <f>stocks!O41</f>
        <v>19550</v>
      </c>
      <c r="P5" s="21">
        <f>stocks!P41</f>
        <v>17650</v>
      </c>
    </row>
    <row r="7">
      <c r="A7" s="16" t="s">
        <v>108</v>
      </c>
      <c r="B7" s="21">
        <f>collections!B24</f>
        <v>5090</v>
      </c>
      <c r="C7" s="21">
        <f>collections!C24</f>
        <v>10180</v>
      </c>
      <c r="D7" s="21">
        <f>collections!D24</f>
        <v>6810</v>
      </c>
      <c r="E7" s="21">
        <f>collections!E24</f>
        <v>11900</v>
      </c>
      <c r="F7" s="21">
        <f>collections!F24</f>
        <v>5640</v>
      </c>
      <c r="G7" s="21">
        <f>collections!G24</f>
        <v>2270</v>
      </c>
      <c r="H7" s="21">
        <f>collections!H24</f>
        <v>7360</v>
      </c>
      <c r="I7" s="21">
        <f>collections!I24</f>
        <v>12450</v>
      </c>
      <c r="J7" s="21">
        <f>collections!J24</f>
        <v>9080</v>
      </c>
      <c r="K7" s="21">
        <f>collections!K24</f>
        <v>2820</v>
      </c>
      <c r="L7" s="21">
        <f>collections!L24</f>
        <v>7910</v>
      </c>
      <c r="M7" s="21">
        <f>collections!M24</f>
        <v>4540</v>
      </c>
      <c r="N7" s="21">
        <f>collections!N24</f>
        <v>9630</v>
      </c>
      <c r="O7" s="21">
        <f>collections!O24</f>
        <v>14720</v>
      </c>
      <c r="P7" s="21">
        <f>collections!P24</f>
        <v>0</v>
      </c>
    </row>
    <row r="9">
      <c r="A9" s="20" t="s">
        <v>109</v>
      </c>
      <c r="B9" s="23">
        <f t="shared" ref="B9:P9" si="1">B3+B5+B7</f>
        <v>29390</v>
      </c>
      <c r="C9" s="23">
        <f t="shared" si="1"/>
        <v>34530</v>
      </c>
      <c r="D9" s="23">
        <f t="shared" si="1"/>
        <v>42870</v>
      </c>
      <c r="E9" s="23">
        <f t="shared" si="1"/>
        <v>48860</v>
      </c>
      <c r="F9" s="23">
        <f t="shared" si="1"/>
        <v>53150</v>
      </c>
      <c r="G9" s="23">
        <f t="shared" si="1"/>
        <v>58290</v>
      </c>
      <c r="H9" s="23">
        <f t="shared" si="1"/>
        <v>64280</v>
      </c>
      <c r="I9" s="23">
        <f t="shared" si="1"/>
        <v>68570</v>
      </c>
      <c r="J9" s="23">
        <f t="shared" si="1"/>
        <v>73710</v>
      </c>
      <c r="K9" s="23">
        <f t="shared" si="1"/>
        <v>79700</v>
      </c>
      <c r="L9" s="23">
        <f t="shared" si="1"/>
        <v>83990</v>
      </c>
      <c r="M9" s="23">
        <f t="shared" si="1"/>
        <v>89130</v>
      </c>
      <c r="N9" s="23">
        <f t="shared" si="1"/>
        <v>95120</v>
      </c>
      <c r="O9" s="23">
        <f t="shared" si="1"/>
        <v>99410</v>
      </c>
      <c r="P9" s="23">
        <f t="shared" si="1"/>
        <v>104550</v>
      </c>
    </row>
    <row r="11">
      <c r="A11" s="20" t="s">
        <v>110</v>
      </c>
    </row>
    <row r="13">
      <c r="A13" s="16" t="s">
        <v>111</v>
      </c>
      <c r="B13" s="23">
        <f>purchases!B33</f>
        <v>24250</v>
      </c>
      <c r="C13" s="23">
        <f>purchases!C33</f>
        <v>24250</v>
      </c>
      <c r="D13" s="23">
        <f>purchases!D33</f>
        <v>27450</v>
      </c>
      <c r="E13" s="23">
        <f>purchases!E33</f>
        <v>28300</v>
      </c>
      <c r="F13" s="23">
        <f>purchases!F33</f>
        <v>27450</v>
      </c>
      <c r="G13" s="23">
        <f>purchases!G33</f>
        <v>27450</v>
      </c>
      <c r="H13" s="23">
        <f>purchases!H33</f>
        <v>28300</v>
      </c>
      <c r="I13" s="23">
        <f>purchases!I33</f>
        <v>27450</v>
      </c>
      <c r="J13" s="23">
        <f>purchases!J33</f>
        <v>27450</v>
      </c>
      <c r="K13" s="23">
        <f>purchases!K33</f>
        <v>28300</v>
      </c>
      <c r="L13" s="23">
        <f>purchases!L33</f>
        <v>27450</v>
      </c>
      <c r="M13" s="23">
        <f>purchases!M33</f>
        <v>27450</v>
      </c>
      <c r="N13" s="23">
        <f>purchases!N33</f>
        <v>28300</v>
      </c>
      <c r="O13" s="23">
        <f>purchases!O33</f>
        <v>27450</v>
      </c>
      <c r="P13" s="23">
        <f>purchases!P33</f>
        <v>27450</v>
      </c>
    </row>
    <row r="15">
      <c r="A15" s="20" t="s">
        <v>112</v>
      </c>
      <c r="B15" s="24">
        <f t="shared" ref="B15:P15" si="2">B13</f>
        <v>24250</v>
      </c>
      <c r="C15" s="24">
        <f t="shared" si="2"/>
        <v>24250</v>
      </c>
      <c r="D15" s="24">
        <f t="shared" si="2"/>
        <v>27450</v>
      </c>
      <c r="E15" s="24">
        <f t="shared" si="2"/>
        <v>28300</v>
      </c>
      <c r="F15" s="24">
        <f t="shared" si="2"/>
        <v>27450</v>
      </c>
      <c r="G15" s="24">
        <f t="shared" si="2"/>
        <v>27450</v>
      </c>
      <c r="H15" s="24">
        <f t="shared" si="2"/>
        <v>28300</v>
      </c>
      <c r="I15" s="24">
        <f t="shared" si="2"/>
        <v>27450</v>
      </c>
      <c r="J15" s="24">
        <f t="shared" si="2"/>
        <v>27450</v>
      </c>
      <c r="K15" s="24">
        <f t="shared" si="2"/>
        <v>28300</v>
      </c>
      <c r="L15" s="24">
        <f t="shared" si="2"/>
        <v>27450</v>
      </c>
      <c r="M15" s="24">
        <f t="shared" si="2"/>
        <v>27450</v>
      </c>
      <c r="N15" s="24">
        <f t="shared" si="2"/>
        <v>28300</v>
      </c>
      <c r="O15" s="24">
        <f t="shared" si="2"/>
        <v>27450</v>
      </c>
      <c r="P15" s="24">
        <f t="shared" si="2"/>
        <v>27450</v>
      </c>
    </row>
    <row r="17">
      <c r="A17" s="20" t="s">
        <v>113</v>
      </c>
      <c r="B17" s="23">
        <f t="shared" ref="B17:P17" si="3">B9-B15</f>
        <v>5140</v>
      </c>
      <c r="C17" s="23">
        <f t="shared" si="3"/>
        <v>10280</v>
      </c>
      <c r="D17" s="23">
        <f t="shared" si="3"/>
        <v>15420</v>
      </c>
      <c r="E17" s="23">
        <f t="shared" si="3"/>
        <v>20560</v>
      </c>
      <c r="F17" s="23">
        <f t="shared" si="3"/>
        <v>25700</v>
      </c>
      <c r="G17" s="23">
        <f t="shared" si="3"/>
        <v>30840</v>
      </c>
      <c r="H17" s="23">
        <f t="shared" si="3"/>
        <v>35980</v>
      </c>
      <c r="I17" s="23">
        <f t="shared" si="3"/>
        <v>41120</v>
      </c>
      <c r="J17" s="23">
        <f t="shared" si="3"/>
        <v>46260</v>
      </c>
      <c r="K17" s="23">
        <f t="shared" si="3"/>
        <v>51400</v>
      </c>
      <c r="L17" s="23">
        <f t="shared" si="3"/>
        <v>56540</v>
      </c>
      <c r="M17" s="23">
        <f t="shared" si="3"/>
        <v>61680</v>
      </c>
      <c r="N17" s="23">
        <f t="shared" si="3"/>
        <v>66820</v>
      </c>
      <c r="O17" s="23">
        <f t="shared" si="3"/>
        <v>71960</v>
      </c>
      <c r="P17" s="23">
        <f t="shared" si="3"/>
        <v>77100</v>
      </c>
    </row>
    <row r="19">
      <c r="A19" s="16" t="s">
        <v>114</v>
      </c>
      <c r="B19" s="16">
        <v>0.0</v>
      </c>
      <c r="C19" s="23">
        <f t="shared" ref="C19:P19" si="4">B21</f>
        <v>5140</v>
      </c>
      <c r="D19" s="23">
        <f t="shared" si="4"/>
        <v>10280</v>
      </c>
      <c r="E19" s="23">
        <f t="shared" si="4"/>
        <v>15420</v>
      </c>
      <c r="F19" s="23">
        <f t="shared" si="4"/>
        <v>20560</v>
      </c>
      <c r="G19" s="23">
        <f t="shared" si="4"/>
        <v>25700</v>
      </c>
      <c r="H19" s="23">
        <f t="shared" si="4"/>
        <v>30840</v>
      </c>
      <c r="I19" s="23">
        <f t="shared" si="4"/>
        <v>35980</v>
      </c>
      <c r="J19" s="23">
        <f t="shared" si="4"/>
        <v>41120</v>
      </c>
      <c r="K19" s="23">
        <f t="shared" si="4"/>
        <v>46260</v>
      </c>
      <c r="L19" s="23">
        <f t="shared" si="4"/>
        <v>51400</v>
      </c>
      <c r="M19" s="23">
        <f t="shared" si="4"/>
        <v>56540</v>
      </c>
      <c r="N19" s="23">
        <f t="shared" si="4"/>
        <v>61680</v>
      </c>
      <c r="O19" s="23">
        <f t="shared" si="4"/>
        <v>66820</v>
      </c>
      <c r="P19" s="23">
        <f t="shared" si="4"/>
        <v>71960</v>
      </c>
    </row>
    <row r="20">
      <c r="A20" s="16" t="s">
        <v>115</v>
      </c>
      <c r="B20" s="23">
        <f>'Sales and cost'!B45</f>
        <v>5140</v>
      </c>
      <c r="C20" s="23">
        <f>'Sales and cost'!C45</f>
        <v>5140</v>
      </c>
      <c r="D20" s="23">
        <f>'Sales and cost'!D45</f>
        <v>5140</v>
      </c>
      <c r="E20" s="23">
        <f>'Sales and cost'!E45</f>
        <v>5140</v>
      </c>
      <c r="F20" s="23">
        <f>'Sales and cost'!F45</f>
        <v>5140</v>
      </c>
      <c r="G20" s="23">
        <f>'Sales and cost'!G45</f>
        <v>5140</v>
      </c>
      <c r="H20" s="23">
        <f>'Sales and cost'!H45</f>
        <v>5140</v>
      </c>
      <c r="I20" s="23">
        <f>'Sales and cost'!I45</f>
        <v>5140</v>
      </c>
      <c r="J20" s="23">
        <f>'Sales and cost'!J45</f>
        <v>5140</v>
      </c>
      <c r="K20" s="23">
        <f>'Sales and cost'!K45</f>
        <v>5140</v>
      </c>
      <c r="L20" s="23">
        <f>'Sales and cost'!L45</f>
        <v>5140</v>
      </c>
      <c r="M20" s="23">
        <f>'Sales and cost'!M45</f>
        <v>5140</v>
      </c>
      <c r="N20" s="23">
        <f>'Sales and cost'!N45</f>
        <v>5140</v>
      </c>
      <c r="O20" s="23">
        <f>'Sales and cost'!O45</f>
        <v>5140</v>
      </c>
      <c r="P20" s="23">
        <f>'Sales and cost'!P45</f>
        <v>5140</v>
      </c>
    </row>
    <row r="21">
      <c r="A21" s="16" t="s">
        <v>116</v>
      </c>
      <c r="B21" s="23">
        <f t="shared" ref="B21:P21" si="5">B19+B20</f>
        <v>5140</v>
      </c>
      <c r="C21" s="23">
        <f t="shared" si="5"/>
        <v>10280</v>
      </c>
      <c r="D21" s="23">
        <f t="shared" si="5"/>
        <v>15420</v>
      </c>
      <c r="E21" s="23">
        <f t="shared" si="5"/>
        <v>20560</v>
      </c>
      <c r="F21" s="23">
        <f t="shared" si="5"/>
        <v>25700</v>
      </c>
      <c r="G21" s="23">
        <f t="shared" si="5"/>
        <v>30840</v>
      </c>
      <c r="H21" s="23">
        <f t="shared" si="5"/>
        <v>35980</v>
      </c>
      <c r="I21" s="23">
        <f t="shared" si="5"/>
        <v>41120</v>
      </c>
      <c r="J21" s="23">
        <f t="shared" si="5"/>
        <v>46260</v>
      </c>
      <c r="K21" s="23">
        <f t="shared" si="5"/>
        <v>51400</v>
      </c>
      <c r="L21" s="23">
        <f t="shared" si="5"/>
        <v>56540</v>
      </c>
      <c r="M21" s="23">
        <f t="shared" si="5"/>
        <v>61680</v>
      </c>
      <c r="N21" s="23">
        <f t="shared" si="5"/>
        <v>66820</v>
      </c>
      <c r="O21" s="23">
        <f t="shared" si="5"/>
        <v>71960</v>
      </c>
      <c r="P21" s="23">
        <f t="shared" si="5"/>
        <v>77100</v>
      </c>
    </row>
    <row r="23">
      <c r="A23" s="20" t="s">
        <v>117</v>
      </c>
      <c r="B23" s="23">
        <f t="shared" ref="B23:P23" si="6">B17-B21</f>
        <v>0</v>
      </c>
      <c r="C23" s="23">
        <f t="shared" si="6"/>
        <v>0</v>
      </c>
      <c r="D23" s="23">
        <f t="shared" si="6"/>
        <v>0</v>
      </c>
      <c r="E23" s="23">
        <f t="shared" si="6"/>
        <v>0</v>
      </c>
      <c r="F23" s="23">
        <f t="shared" si="6"/>
        <v>0</v>
      </c>
      <c r="G23" s="23">
        <f t="shared" si="6"/>
        <v>0</v>
      </c>
      <c r="H23" s="23">
        <f t="shared" si="6"/>
        <v>0</v>
      </c>
      <c r="I23" s="23">
        <f t="shared" si="6"/>
        <v>0</v>
      </c>
      <c r="J23" s="23">
        <f t="shared" si="6"/>
        <v>0</v>
      </c>
      <c r="K23" s="23">
        <f t="shared" si="6"/>
        <v>0</v>
      </c>
      <c r="L23" s="23">
        <f t="shared" si="6"/>
        <v>0</v>
      </c>
      <c r="M23" s="23">
        <f t="shared" si="6"/>
        <v>0</v>
      </c>
      <c r="N23" s="23">
        <f t="shared" si="6"/>
        <v>0</v>
      </c>
      <c r="O23" s="23">
        <f t="shared" si="6"/>
        <v>0</v>
      </c>
      <c r="P23" s="23">
        <f t="shared" si="6"/>
        <v>0</v>
      </c>
    </row>
  </sheetData>
  <drawing r:id="rId1"/>
</worksheet>
</file>