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1" sheetId="3" r:id="rId6"/>
    <sheet state="visible" name="Sales and Cost" sheetId="4" r:id="rId7"/>
    <sheet state="visible" name="Purchase" sheetId="5" r:id="rId8"/>
    <sheet state="visible" name="Cash" sheetId="6" r:id="rId9"/>
    <sheet state="visible" name="Stocks" sheetId="7" r:id="rId10"/>
    <sheet state="visible" name="balance" sheetId="8" r:id="rId11"/>
  </sheets>
  <definedNames/>
  <calcPr/>
</workbook>
</file>

<file path=xl/sharedStrings.xml><?xml version="1.0" encoding="utf-8"?>
<sst xmlns="http://schemas.openxmlformats.org/spreadsheetml/2006/main" count="269" uniqueCount="78">
  <si>
    <t>Description</t>
  </si>
  <si>
    <t>A gadget accessories store sells laptop cover, mobile phone case, mobile screen guard, laptop skin, earphones, speaker, mouse, keyboard and webcam. In the first month it sold 35 laptop covers, 70 mobile phone cases, 100 mobile screen guards, 35 laptop skins, 110 earphones, 145 speakers, 130 mouses, 95 keyboards and 40 webcams. Each month it estimates that the sales of laptop covers will increase by 0.5%, mobile phone case by 4%, mobile screen guard by 4%, laptop skin by 1%, earphones by 5%, speakers by 0.75%, mouse by 3%, keyboard by 2% and webcam by 0.5%.</t>
  </si>
  <si>
    <t>At the start of the first month the shop bought 40 laptop covers, 80 mobile phone cases, 115 mobile screen guards, 40 laptop skins, 110 earphones, 155 speakers, 130 mouses, 105 keyboards and 50 webcams. It estimates that each month it will increase its purchases of laptop covers by 0.5%, mobile phone cases by 3.5%, mobile screen guards by 3.5%, laptop skins by 0.75%, earphones by 5.5%, speakers by 0.5%, mouses by 3.5%, keyboards by 1.5% and webcam by 0.25%.</t>
  </si>
  <si>
    <r>
      <rPr>
        <rFont val="Arial"/>
        <color theme="1"/>
        <sz val="14.0"/>
      </rPr>
      <t>The selling price of a laptop cover is Rs</t>
    </r>
    <r>
      <rPr>
        <rFont val="Arial"/>
        <color rgb="FFA61C00"/>
        <sz val="14.0"/>
      </rPr>
      <t xml:space="preserve"> </t>
    </r>
    <r>
      <rPr>
        <rFont val="Arial"/>
        <color theme="1"/>
        <sz val="14.0"/>
      </rPr>
      <t>350, mobile phone case is Rs 400, mobile screen guard is Rs 150, laptop skin is Rs 300, earphone is Rs 600, speaker is Rs 2500, mouse is Rs 400, keyboard is Rs 750 and webcam is Rs 1500. The cost price of a laptop cover is Rs 300, mobile phone case is Rs 350, mobile screen guard is Rs 100, laptop skin is Rs 200, earphone is Rs 575, speaker is Rs 2300, mouse is Rs 375, keyboard is Rs 700 and webcam is Rs 1200.</t>
    </r>
  </si>
  <si>
    <t>The payments for the purchase of laptop covers, mobile screen guards and mobile phone cases is made immediately. The payment for the purchase of laptop skins and mouse is made after 1 month. Earphones and speakers are purchased by making payments after 2 months. The payment for webcams is made after 4 months. The payment for keyboards is made after 3 months</t>
  </si>
  <si>
    <t>Make a model for the stationery store for 18 months.</t>
  </si>
  <si>
    <t>Sales Qty</t>
  </si>
  <si>
    <t>% Sales</t>
  </si>
  <si>
    <t>Purchase Qty</t>
  </si>
  <si>
    <t>% Purchase</t>
  </si>
  <si>
    <t>Sales Price</t>
  </si>
  <si>
    <t>Purchase Price</t>
  </si>
  <si>
    <t>Payments</t>
  </si>
  <si>
    <t>Laptop cover</t>
  </si>
  <si>
    <t>Mobile PhoneCase</t>
  </si>
  <si>
    <t>Mobile Screen Guard</t>
  </si>
  <si>
    <t>Laptop Skin</t>
  </si>
  <si>
    <t>Earphones</t>
  </si>
  <si>
    <t>Speakers</t>
  </si>
  <si>
    <t>Mouse</t>
  </si>
  <si>
    <t>Keyboard</t>
  </si>
  <si>
    <t>Webcam</t>
  </si>
  <si>
    <t>M1</t>
  </si>
  <si>
    <t>M2</t>
  </si>
  <si>
    <t>M3</t>
  </si>
  <si>
    <t>M4</t>
  </si>
  <si>
    <t>M5</t>
  </si>
  <si>
    <t>M6</t>
  </si>
  <si>
    <t>M7</t>
  </si>
  <si>
    <t>M8</t>
  </si>
  <si>
    <t>M9</t>
  </si>
  <si>
    <t>M10</t>
  </si>
  <si>
    <t>M11</t>
  </si>
  <si>
    <t>M12</t>
  </si>
  <si>
    <t>M13</t>
  </si>
  <si>
    <t>M14</t>
  </si>
  <si>
    <t>M15</t>
  </si>
  <si>
    <t>M16</t>
  </si>
  <si>
    <t>M17</t>
  </si>
  <si>
    <t>M18</t>
  </si>
  <si>
    <t>Selling Qty</t>
  </si>
  <si>
    <t>Selling(in Rs.)</t>
  </si>
  <si>
    <t>Total Sales</t>
  </si>
  <si>
    <t>Cost of goods sold(in Rs.)</t>
  </si>
  <si>
    <t>Total Cost of goods sold</t>
  </si>
  <si>
    <t>Total Cost</t>
  </si>
  <si>
    <t>Profit</t>
  </si>
  <si>
    <t>Purchase(in Rs.)</t>
  </si>
  <si>
    <t>Total Purchase</t>
  </si>
  <si>
    <t>Payments Purchase</t>
  </si>
  <si>
    <t>Total Payments Purchase</t>
  </si>
  <si>
    <t>Payments Outstanding for Purchase</t>
  </si>
  <si>
    <t>Total Payments Outstsnding Purchase</t>
  </si>
  <si>
    <t>Cash Inflow</t>
  </si>
  <si>
    <t>Cash Recieved From Sales</t>
  </si>
  <si>
    <t>Cash Outflow</t>
  </si>
  <si>
    <t>Cash Paid for Purchase</t>
  </si>
  <si>
    <t>Net Cash for the Day</t>
  </si>
  <si>
    <t>Cash in Hand</t>
  </si>
  <si>
    <t>Opening Cash</t>
  </si>
  <si>
    <t>Net Cash for The day</t>
  </si>
  <si>
    <t>Closing cash</t>
  </si>
  <si>
    <t>Opening Stocks</t>
  </si>
  <si>
    <t>Change in Stocks</t>
  </si>
  <si>
    <t>Closing Stocks</t>
  </si>
  <si>
    <t>Closing Stocks(in Rs.)</t>
  </si>
  <si>
    <t>Total Closing Stocks</t>
  </si>
  <si>
    <t>Assets</t>
  </si>
  <si>
    <t>Stocks</t>
  </si>
  <si>
    <t>Total Assets(TA)</t>
  </si>
  <si>
    <t>Liabilities</t>
  </si>
  <si>
    <t>Total Payments outstanding for Purchase</t>
  </si>
  <si>
    <t>Total Liabalities(TL)</t>
  </si>
  <si>
    <t>Difference1(TA-TL)</t>
  </si>
  <si>
    <t>Opening Profit</t>
  </si>
  <si>
    <t>Profit for Day</t>
  </si>
  <si>
    <t>Accumulated Profit</t>
  </si>
  <si>
    <t>Difference2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</si>
</sst>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8">
    <font>
      <sz val="10.0"/>
      <color rgb="FF000000"/>
      <name val="Arial"/>
      <scheme val="minor"/>
    </font>
    <font>
      <b/>
      <sz val="14.0"/>
      <color theme="1"/>
      <name val="Arial"/>
    </font>
    <font>
      <sz val="14.0"/>
      <color theme="1"/>
      <name val="Arial"/>
      <scheme val="minor"/>
    </font>
    <font>
      <sz val="14.0"/>
      <color theme="1"/>
      <name val="Arial"/>
    </font>
    <font>
      <color theme="1"/>
      <name val="Arial"/>
      <scheme val="minor"/>
    </font>
    <font>
      <color theme="1"/>
      <name val="Arial"/>
    </font>
    <font>
      <b/>
      <color theme="1"/>
      <name val="Arial"/>
    </font>
    <font>
      <b/>
      <color theme="1"/>
      <name val="Arial"/>
      <scheme val="minor"/>
    </font>
  </fonts>
  <fills count="5">
    <fill>
      <patternFill patternType="none"/>
    </fill>
    <fill>
      <patternFill patternType="lightGray"/>
    </fill>
    <fill>
      <patternFill patternType="solid">
        <fgColor rgb="FFFFFFFF"/>
        <bgColor rgb="FFFFFFFF"/>
      </patternFill>
    </fill>
    <fill>
      <patternFill patternType="solid">
        <fgColor rgb="FFCCCCCC"/>
        <bgColor rgb="FFCCCCCC"/>
      </patternFill>
    </fill>
    <fill>
      <patternFill patternType="solid">
        <fgColor rgb="FFD9D9D9"/>
        <bgColor rgb="FFD9D9D9"/>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Font="1"/>
    <xf borderId="0" fillId="2" fontId="3" numFmtId="0" xfId="0" applyAlignment="1" applyFill="1" applyFont="1">
      <alignment readingOrder="0" shrinkToFit="0" vertical="bottom" wrapText="1"/>
    </xf>
    <xf borderId="0" fillId="0" fontId="3" numFmtId="0" xfId="0" applyAlignment="1" applyFont="1">
      <alignment vertical="bottom"/>
    </xf>
    <xf borderId="0" fillId="2" fontId="3" numFmtId="0" xfId="0" applyAlignment="1" applyFont="1">
      <alignment readingOrder="0" vertical="bottom"/>
    </xf>
    <xf borderId="0" fillId="0" fontId="3" numFmtId="0" xfId="0" applyAlignment="1" applyFont="1">
      <alignment vertical="bottom"/>
    </xf>
    <xf borderId="0" fillId="0" fontId="4" numFmtId="0" xfId="0" applyAlignment="1" applyFont="1">
      <alignment readingOrder="0"/>
    </xf>
    <xf borderId="0" fillId="0" fontId="4" numFmtId="164" xfId="0" applyAlignment="1" applyFont="1" applyNumberFormat="1">
      <alignment readingOrder="0"/>
    </xf>
    <xf borderId="0" fillId="0" fontId="4" numFmtId="9" xfId="0" applyAlignment="1" applyFont="1" applyNumberFormat="1">
      <alignment readingOrder="0"/>
    </xf>
    <xf borderId="0" fillId="0" fontId="4" numFmtId="10" xfId="0" applyAlignment="1" applyFont="1" applyNumberFormat="1">
      <alignment readingOrder="0"/>
    </xf>
    <xf borderId="0" fillId="3" fontId="5" numFmtId="3" xfId="0" applyAlignment="1" applyFill="1" applyFont="1" applyNumberFormat="1">
      <alignment vertical="bottom"/>
    </xf>
    <xf borderId="0" fillId="4" fontId="6" numFmtId="3" xfId="0" applyAlignment="1" applyFill="1" applyFont="1" applyNumberFormat="1">
      <alignment vertical="bottom"/>
    </xf>
    <xf borderId="0" fillId="0" fontId="5" numFmtId="3" xfId="0" applyAlignment="1" applyFont="1" applyNumberFormat="1">
      <alignment vertical="bottom"/>
    </xf>
    <xf borderId="0" fillId="0" fontId="7" numFmtId="3" xfId="0" applyAlignment="1" applyFont="1" applyNumberFormat="1">
      <alignment readingOrder="0"/>
    </xf>
    <xf borderId="0" fillId="0" fontId="4" numFmtId="3" xfId="0" applyFont="1" applyNumberFormat="1"/>
    <xf borderId="0" fillId="0" fontId="4" numFmtId="3" xfId="0" applyAlignment="1" applyFont="1" applyNumberFormat="1">
      <alignment readingOrder="0"/>
    </xf>
    <xf borderId="0" fillId="0" fontId="7" numFmtId="0" xfId="0" applyAlignment="1" applyFont="1">
      <alignment readingOrder="0"/>
    </xf>
    <xf borderId="0" fillId="0" fontId="6" numFmtId="3" xfId="0" applyAlignment="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5"/>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3" t="s">
        <v>2</v>
      </c>
      <c r="B3" s="2"/>
      <c r="C3" s="2"/>
      <c r="D3" s="4"/>
      <c r="E3" s="2"/>
      <c r="F3" s="2"/>
      <c r="G3" s="2"/>
      <c r="H3" s="2"/>
      <c r="I3" s="2"/>
      <c r="J3" s="2"/>
      <c r="K3" s="2"/>
      <c r="L3" s="2"/>
      <c r="M3" s="2"/>
      <c r="N3" s="2"/>
      <c r="O3" s="2"/>
      <c r="P3" s="2"/>
      <c r="Q3" s="2"/>
      <c r="R3" s="2"/>
      <c r="S3" s="2"/>
      <c r="T3" s="2"/>
      <c r="U3" s="2"/>
      <c r="V3" s="2"/>
      <c r="W3" s="2"/>
      <c r="X3" s="2"/>
      <c r="Y3" s="2"/>
      <c r="Z3" s="2"/>
    </row>
    <row r="4">
      <c r="A4" s="3" t="s">
        <v>3</v>
      </c>
      <c r="B4" s="2"/>
      <c r="C4" s="2"/>
      <c r="D4" s="4"/>
      <c r="E4" s="2"/>
      <c r="F4" s="2"/>
      <c r="G4" s="2"/>
      <c r="H4" s="2"/>
      <c r="I4" s="2"/>
      <c r="J4" s="2"/>
      <c r="K4" s="2"/>
      <c r="L4" s="2"/>
      <c r="M4" s="2"/>
      <c r="N4" s="2"/>
      <c r="O4" s="2"/>
      <c r="P4" s="2"/>
      <c r="Q4" s="2"/>
      <c r="R4" s="2"/>
      <c r="S4" s="2"/>
      <c r="T4" s="2"/>
      <c r="U4" s="2"/>
      <c r="V4" s="2"/>
      <c r="W4" s="2"/>
      <c r="X4" s="2"/>
      <c r="Y4" s="2"/>
      <c r="Z4" s="2"/>
    </row>
    <row r="5">
      <c r="A5" s="3" t="s">
        <v>4</v>
      </c>
      <c r="B5" s="2"/>
      <c r="C5" s="2"/>
      <c r="D5" s="4"/>
      <c r="E5" s="2"/>
      <c r="F5" s="2"/>
      <c r="G5" s="2"/>
      <c r="H5" s="2"/>
      <c r="I5" s="2"/>
      <c r="J5" s="2"/>
      <c r="K5" s="2"/>
      <c r="L5" s="2"/>
      <c r="M5" s="2"/>
      <c r="N5" s="2"/>
      <c r="O5" s="2"/>
      <c r="P5" s="2"/>
      <c r="Q5" s="2"/>
      <c r="R5" s="2"/>
      <c r="S5" s="2"/>
      <c r="T5" s="2"/>
      <c r="U5" s="2"/>
      <c r="V5" s="2"/>
      <c r="W5" s="2"/>
      <c r="X5" s="2"/>
      <c r="Y5" s="2"/>
      <c r="Z5" s="2"/>
    </row>
    <row r="6">
      <c r="A6" s="5" t="s">
        <v>5</v>
      </c>
      <c r="B6" s="2"/>
      <c r="C6" s="2"/>
      <c r="D6" s="4"/>
      <c r="E6" s="2"/>
      <c r="F6" s="2"/>
      <c r="G6" s="2"/>
      <c r="H6" s="2"/>
      <c r="I6" s="2"/>
      <c r="J6" s="2"/>
      <c r="K6" s="2"/>
      <c r="L6" s="2"/>
      <c r="M6" s="2"/>
      <c r="N6" s="2"/>
      <c r="O6" s="2"/>
      <c r="P6" s="2"/>
      <c r="Q6" s="2"/>
      <c r="R6" s="2"/>
      <c r="S6" s="2"/>
      <c r="T6" s="2"/>
      <c r="U6" s="2"/>
      <c r="V6" s="2"/>
      <c r="W6" s="2"/>
      <c r="X6" s="2"/>
      <c r="Y6" s="2"/>
      <c r="Z6" s="2"/>
    </row>
    <row r="7">
      <c r="A7" s="2"/>
      <c r="B7" s="2"/>
      <c r="C7" s="2"/>
      <c r="D7" s="4"/>
      <c r="E7" s="6"/>
      <c r="F7" s="2"/>
      <c r="G7" s="2"/>
      <c r="H7" s="2"/>
      <c r="I7" s="2"/>
      <c r="J7" s="2"/>
      <c r="K7" s="2"/>
      <c r="L7" s="2"/>
      <c r="M7" s="2"/>
      <c r="N7" s="2"/>
      <c r="O7" s="2"/>
      <c r="P7" s="2"/>
      <c r="Q7" s="2"/>
      <c r="R7" s="2"/>
      <c r="S7" s="2"/>
      <c r="T7" s="2"/>
      <c r="U7" s="2"/>
      <c r="V7" s="2"/>
      <c r="W7" s="2"/>
      <c r="X7" s="2"/>
      <c r="Y7" s="2"/>
      <c r="Z7" s="2"/>
    </row>
    <row r="8">
      <c r="A8" s="2"/>
      <c r="B8" s="2"/>
      <c r="C8" s="2"/>
      <c r="D8" s="2"/>
      <c r="E8" s="6"/>
      <c r="F8" s="2"/>
      <c r="G8" s="2"/>
      <c r="H8" s="2"/>
      <c r="I8" s="2"/>
      <c r="J8" s="2"/>
      <c r="K8" s="2"/>
      <c r="L8" s="2"/>
      <c r="M8" s="2"/>
      <c r="N8" s="2"/>
      <c r="O8" s="2"/>
      <c r="P8" s="2"/>
      <c r="Q8" s="2"/>
      <c r="R8" s="2"/>
      <c r="S8" s="2"/>
      <c r="T8" s="2"/>
      <c r="U8" s="2"/>
      <c r="V8" s="2"/>
      <c r="W8" s="2"/>
      <c r="X8" s="2"/>
      <c r="Y8" s="2"/>
      <c r="Z8" s="2"/>
    </row>
    <row r="9">
      <c r="A9" s="2"/>
      <c r="B9" s="2"/>
      <c r="C9" s="2"/>
      <c r="D9" s="2"/>
      <c r="E9" s="6"/>
      <c r="F9" s="2"/>
      <c r="G9" s="2"/>
      <c r="H9" s="2"/>
      <c r="I9" s="2"/>
      <c r="J9" s="2"/>
      <c r="K9" s="2"/>
      <c r="L9" s="2"/>
      <c r="M9" s="2"/>
      <c r="N9" s="2"/>
      <c r="O9" s="2"/>
      <c r="P9" s="2"/>
      <c r="Q9" s="2"/>
      <c r="R9" s="2"/>
      <c r="S9" s="2"/>
      <c r="T9" s="2"/>
      <c r="U9" s="2"/>
      <c r="V9" s="2"/>
      <c r="W9" s="2"/>
      <c r="X9" s="2"/>
      <c r="Y9" s="2"/>
      <c r="Z9" s="2"/>
    </row>
    <row r="10">
      <c r="A10" s="2"/>
      <c r="B10" s="2"/>
      <c r="C10" s="2"/>
      <c r="D10" s="2"/>
      <c r="E10" s="6"/>
      <c r="F10" s="2"/>
      <c r="G10" s="2"/>
      <c r="H10" s="2"/>
      <c r="I10" s="2"/>
      <c r="J10" s="2"/>
      <c r="K10" s="2"/>
      <c r="L10" s="2"/>
      <c r="M10" s="2"/>
      <c r="N10" s="2"/>
      <c r="O10" s="2"/>
      <c r="P10" s="2"/>
      <c r="Q10" s="2"/>
      <c r="R10" s="2"/>
      <c r="S10" s="2"/>
      <c r="T10" s="2"/>
      <c r="U10" s="2"/>
      <c r="V10" s="2"/>
      <c r="W10" s="2"/>
      <c r="X10" s="2"/>
      <c r="Y10" s="2"/>
      <c r="Z10" s="2"/>
    </row>
    <row r="11">
      <c r="A11" s="2"/>
      <c r="B11" s="2"/>
      <c r="C11" s="2"/>
      <c r="D11" s="2"/>
      <c r="E11" s="4"/>
      <c r="F11" s="2"/>
      <c r="G11" s="2"/>
      <c r="H11" s="2"/>
      <c r="I11" s="2"/>
      <c r="J11" s="2"/>
      <c r="K11" s="2"/>
      <c r="L11" s="2"/>
      <c r="M11" s="2"/>
      <c r="N11" s="2"/>
      <c r="O11" s="2"/>
      <c r="P11" s="2"/>
      <c r="Q11" s="2"/>
      <c r="R11" s="2"/>
      <c r="S11" s="2"/>
      <c r="T11" s="2"/>
      <c r="U11" s="2"/>
      <c r="V11" s="2"/>
      <c r="W11" s="2"/>
      <c r="X11" s="2"/>
      <c r="Y11" s="2"/>
      <c r="Z11" s="2"/>
    </row>
    <row r="12">
      <c r="A12" s="2"/>
      <c r="B12" s="2"/>
      <c r="C12" s="2"/>
      <c r="D12" s="2"/>
      <c r="E12" s="4"/>
      <c r="F12" s="2"/>
      <c r="G12" s="2"/>
      <c r="H12" s="2"/>
      <c r="I12" s="2"/>
      <c r="J12" s="2"/>
      <c r="K12" s="2"/>
      <c r="L12" s="2"/>
      <c r="M12" s="2"/>
      <c r="N12" s="2"/>
      <c r="O12" s="2"/>
      <c r="P12" s="2"/>
      <c r="Q12" s="2"/>
      <c r="R12" s="2"/>
      <c r="S12" s="2"/>
      <c r="T12" s="2"/>
      <c r="U12" s="2"/>
      <c r="V12" s="2"/>
      <c r="W12" s="2"/>
      <c r="X12" s="2"/>
      <c r="Y12" s="2"/>
      <c r="Z12" s="2"/>
    </row>
    <row r="13">
      <c r="A13" s="2"/>
      <c r="B13" s="2"/>
      <c r="C13" s="2"/>
      <c r="D13" s="2"/>
      <c r="E13" s="4"/>
      <c r="F13" s="2"/>
      <c r="G13" s="2"/>
      <c r="H13" s="2"/>
      <c r="I13" s="2"/>
      <c r="J13" s="2"/>
      <c r="K13" s="2"/>
      <c r="L13" s="2"/>
      <c r="M13" s="2"/>
      <c r="N13" s="2"/>
      <c r="O13" s="2"/>
      <c r="P13" s="2"/>
      <c r="Q13" s="2"/>
      <c r="R13" s="2"/>
      <c r="S13" s="2"/>
      <c r="T13" s="2"/>
      <c r="U13" s="2"/>
      <c r="V13" s="2"/>
      <c r="W13" s="2"/>
      <c r="X13" s="2"/>
      <c r="Y13" s="2"/>
      <c r="Z13" s="2"/>
    </row>
    <row r="14">
      <c r="A14" s="2"/>
      <c r="B14" s="2"/>
      <c r="C14" s="2"/>
      <c r="D14" s="2"/>
      <c r="E14" s="4"/>
      <c r="F14" s="2"/>
      <c r="G14" s="2"/>
      <c r="H14" s="2"/>
      <c r="I14" s="2"/>
      <c r="J14" s="2"/>
      <c r="K14" s="2"/>
      <c r="L14" s="2"/>
      <c r="M14" s="2"/>
      <c r="N14" s="2"/>
      <c r="O14" s="2"/>
      <c r="P14" s="2"/>
      <c r="Q14" s="2"/>
      <c r="R14" s="2"/>
      <c r="S14" s="2"/>
      <c r="T14" s="2"/>
      <c r="U14" s="2"/>
      <c r="V14" s="2"/>
      <c r="W14" s="2"/>
      <c r="X14" s="2"/>
      <c r="Y14" s="2"/>
      <c r="Z14" s="2"/>
    </row>
    <row r="15">
      <c r="A15" s="2"/>
      <c r="B15" s="2"/>
      <c r="C15" s="2"/>
      <c r="D15" s="2"/>
      <c r="E15" s="4"/>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5"/>
  </cols>
  <sheetData>
    <row r="1">
      <c r="B1" s="7" t="s">
        <v>6</v>
      </c>
      <c r="C1" s="7" t="s">
        <v>7</v>
      </c>
      <c r="D1" s="7" t="s">
        <v>8</v>
      </c>
      <c r="E1" s="7" t="s">
        <v>9</v>
      </c>
      <c r="F1" s="7" t="s">
        <v>10</v>
      </c>
      <c r="G1" s="7" t="s">
        <v>11</v>
      </c>
      <c r="H1" s="7" t="s">
        <v>12</v>
      </c>
    </row>
    <row r="2">
      <c r="A2" s="7" t="s">
        <v>13</v>
      </c>
      <c r="B2" s="7">
        <v>35.0</v>
      </c>
      <c r="C2" s="8">
        <v>0.005</v>
      </c>
      <c r="D2" s="7">
        <v>40.0</v>
      </c>
      <c r="E2" s="8">
        <v>0.005</v>
      </c>
      <c r="F2" s="7">
        <v>350.0</v>
      </c>
      <c r="G2" s="7">
        <v>300.0</v>
      </c>
      <c r="H2" s="7">
        <v>0.0</v>
      </c>
    </row>
    <row r="3">
      <c r="A3" s="7" t="s">
        <v>14</v>
      </c>
      <c r="B3" s="7">
        <v>70.0</v>
      </c>
      <c r="C3" s="9">
        <v>0.04</v>
      </c>
      <c r="D3" s="7">
        <v>80.0</v>
      </c>
      <c r="E3" s="8">
        <v>0.035</v>
      </c>
      <c r="F3" s="7">
        <v>400.0</v>
      </c>
      <c r="G3" s="7">
        <v>350.0</v>
      </c>
      <c r="H3" s="7">
        <v>0.0</v>
      </c>
    </row>
    <row r="4">
      <c r="A4" s="7" t="s">
        <v>15</v>
      </c>
      <c r="B4" s="7">
        <v>100.0</v>
      </c>
      <c r="C4" s="9">
        <v>0.04</v>
      </c>
      <c r="D4" s="7">
        <v>115.0</v>
      </c>
      <c r="E4" s="8">
        <v>0.035</v>
      </c>
      <c r="F4" s="7">
        <v>150.0</v>
      </c>
      <c r="G4" s="7">
        <v>100.0</v>
      </c>
      <c r="H4" s="7">
        <v>0.0</v>
      </c>
    </row>
    <row r="5">
      <c r="A5" s="7" t="s">
        <v>16</v>
      </c>
      <c r="B5" s="7">
        <v>35.0</v>
      </c>
      <c r="C5" s="9">
        <v>0.01</v>
      </c>
      <c r="D5" s="7">
        <v>40.0</v>
      </c>
      <c r="E5" s="10">
        <v>0.0075</v>
      </c>
      <c r="F5" s="7">
        <v>300.0</v>
      </c>
      <c r="G5" s="7">
        <v>200.0</v>
      </c>
      <c r="H5" s="7">
        <v>1.0</v>
      </c>
    </row>
    <row r="6">
      <c r="A6" s="7" t="s">
        <v>17</v>
      </c>
      <c r="B6" s="7">
        <v>110.0</v>
      </c>
      <c r="C6" s="9">
        <v>0.05</v>
      </c>
      <c r="D6" s="7">
        <v>110.0</v>
      </c>
      <c r="E6" s="8">
        <v>0.055</v>
      </c>
      <c r="F6" s="7">
        <v>600.0</v>
      </c>
      <c r="G6" s="7">
        <v>575.0</v>
      </c>
      <c r="H6" s="7">
        <v>2.0</v>
      </c>
    </row>
    <row r="7">
      <c r="A7" s="7" t="s">
        <v>18</v>
      </c>
      <c r="B7" s="7">
        <v>145.0</v>
      </c>
      <c r="C7" s="10">
        <v>0.0075</v>
      </c>
      <c r="D7" s="7">
        <v>155.0</v>
      </c>
      <c r="E7" s="8">
        <v>0.005</v>
      </c>
      <c r="F7" s="7">
        <v>2500.0</v>
      </c>
      <c r="G7" s="7">
        <v>2300.0</v>
      </c>
      <c r="H7" s="7">
        <v>2.0</v>
      </c>
    </row>
    <row r="8">
      <c r="A8" s="7" t="s">
        <v>19</v>
      </c>
      <c r="B8" s="7">
        <v>130.0</v>
      </c>
      <c r="C8" s="9">
        <v>0.03</v>
      </c>
      <c r="D8" s="7">
        <v>130.0</v>
      </c>
      <c r="E8" s="8">
        <v>0.035</v>
      </c>
      <c r="F8" s="7">
        <v>400.0</v>
      </c>
      <c r="G8" s="7">
        <v>375.0</v>
      </c>
      <c r="H8" s="7">
        <v>1.0</v>
      </c>
    </row>
    <row r="9">
      <c r="A9" s="7" t="s">
        <v>20</v>
      </c>
      <c r="B9" s="7">
        <v>95.0</v>
      </c>
      <c r="C9" s="9">
        <v>0.02</v>
      </c>
      <c r="D9" s="7">
        <v>105.0</v>
      </c>
      <c r="E9" s="8">
        <v>0.015</v>
      </c>
      <c r="F9" s="7">
        <v>750.0</v>
      </c>
      <c r="G9" s="7">
        <v>700.0</v>
      </c>
      <c r="H9" s="7">
        <v>3.0</v>
      </c>
    </row>
    <row r="10">
      <c r="A10" s="7" t="s">
        <v>21</v>
      </c>
      <c r="B10" s="7">
        <v>40.0</v>
      </c>
      <c r="C10" s="8">
        <v>0.005</v>
      </c>
      <c r="D10" s="7">
        <v>50.0</v>
      </c>
      <c r="E10" s="10">
        <v>0.0025</v>
      </c>
      <c r="F10" s="7">
        <v>1500.0</v>
      </c>
      <c r="G10" s="7">
        <v>1200.0</v>
      </c>
      <c r="H10" s="7">
        <v>4.0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8"/>
    <col customWidth="1" min="2" max="19" width="7.63"/>
  </cols>
  <sheetData>
    <row r="1">
      <c r="A1" s="11"/>
      <c r="B1" s="12" t="s">
        <v>22</v>
      </c>
      <c r="C1" s="12" t="s">
        <v>23</v>
      </c>
      <c r="D1" s="12" t="s">
        <v>24</v>
      </c>
      <c r="E1" s="12" t="s">
        <v>25</v>
      </c>
      <c r="F1" s="12" t="s">
        <v>26</v>
      </c>
      <c r="G1" s="12" t="s">
        <v>27</v>
      </c>
      <c r="H1" s="12" t="s">
        <v>28</v>
      </c>
      <c r="I1" s="12" t="s">
        <v>29</v>
      </c>
      <c r="J1" s="12" t="s">
        <v>30</v>
      </c>
      <c r="K1" s="12" t="s">
        <v>31</v>
      </c>
      <c r="L1" s="12" t="s">
        <v>32</v>
      </c>
      <c r="M1" s="12" t="s">
        <v>33</v>
      </c>
      <c r="N1" s="12" t="s">
        <v>34</v>
      </c>
      <c r="O1" s="12" t="s">
        <v>35</v>
      </c>
      <c r="P1" s="12" t="s">
        <v>36</v>
      </c>
      <c r="Q1" s="12" t="s">
        <v>37</v>
      </c>
      <c r="R1" s="12" t="s">
        <v>38</v>
      </c>
      <c r="S1" s="12" t="s">
        <v>39</v>
      </c>
      <c r="T1" s="13"/>
      <c r="U1" s="13"/>
      <c r="V1" s="13"/>
      <c r="W1" s="13"/>
      <c r="X1" s="13"/>
      <c r="Y1" s="13"/>
      <c r="Z1" s="13"/>
    </row>
    <row r="2">
      <c r="A2" s="14" t="s">
        <v>40</v>
      </c>
      <c r="B2" s="15"/>
      <c r="C2" s="15"/>
      <c r="D2" s="15"/>
      <c r="E2" s="15"/>
      <c r="F2" s="15"/>
      <c r="G2" s="15"/>
      <c r="H2" s="15"/>
      <c r="I2" s="15"/>
      <c r="J2" s="15"/>
      <c r="K2" s="15"/>
      <c r="L2" s="15"/>
      <c r="M2" s="15"/>
      <c r="N2" s="15"/>
      <c r="O2" s="15"/>
      <c r="P2" s="15"/>
      <c r="Q2" s="15"/>
      <c r="R2" s="15"/>
      <c r="S2" s="15"/>
      <c r="T2" s="15"/>
      <c r="U2" s="15"/>
      <c r="V2" s="15"/>
      <c r="W2" s="15"/>
      <c r="X2" s="15"/>
      <c r="Y2" s="15"/>
      <c r="Z2" s="15"/>
    </row>
    <row r="3">
      <c r="A3" s="16" t="s">
        <v>13</v>
      </c>
      <c r="B3" s="15">
        <f>Assumptions!$B2</f>
        <v>35</v>
      </c>
      <c r="C3" s="15">
        <f>B3*(1+Assumptions!$C2)</f>
        <v>35.175</v>
      </c>
      <c r="D3" s="15">
        <f>C3*(1+Assumptions!$C2)</f>
        <v>35.350875</v>
      </c>
      <c r="E3" s="15">
        <f>D3*(1+Assumptions!$C2)</f>
        <v>35.52762938</v>
      </c>
      <c r="F3" s="15">
        <f>E3*(1+Assumptions!$C2)</f>
        <v>35.70526752</v>
      </c>
      <c r="G3" s="15">
        <f>F3*(1+Assumptions!$C2)</f>
        <v>35.88379386</v>
      </c>
      <c r="H3" s="15">
        <f>G3*(1+Assumptions!$C2)</f>
        <v>36.06321283</v>
      </c>
      <c r="I3" s="15">
        <f>H3*(1+Assumptions!$C2)</f>
        <v>36.24352889</v>
      </c>
      <c r="J3" s="15">
        <f>I3*(1+Assumptions!$C2)</f>
        <v>36.42474654</v>
      </c>
      <c r="K3" s="15">
        <f>J3*(1+Assumptions!$C2)</f>
        <v>36.60687027</v>
      </c>
      <c r="L3" s="15">
        <f>K3*(1+Assumptions!$C2)</f>
        <v>36.78990462</v>
      </c>
      <c r="M3" s="15">
        <f>L3*(1+Assumptions!$C2)</f>
        <v>36.97385414</v>
      </c>
      <c r="N3" s="15">
        <f>M3*(1+Assumptions!$C2)</f>
        <v>37.15872342</v>
      </c>
      <c r="O3" s="15">
        <f>N3*(1+Assumptions!$C2)</f>
        <v>37.34451703</v>
      </c>
      <c r="P3" s="15">
        <f>O3*(1+Assumptions!$C2)</f>
        <v>37.53123962</v>
      </c>
      <c r="Q3" s="15">
        <f>P3*(1+Assumptions!$C2)</f>
        <v>37.71889582</v>
      </c>
      <c r="R3" s="15">
        <f>Q3*(1+Assumptions!$C2)</f>
        <v>37.90749029</v>
      </c>
      <c r="S3" s="15">
        <f>R3*(1+Assumptions!$C2)</f>
        <v>38.09702775</v>
      </c>
      <c r="T3" s="15"/>
      <c r="U3" s="15"/>
      <c r="V3" s="15"/>
      <c r="W3" s="15"/>
      <c r="X3" s="15"/>
      <c r="Y3" s="15"/>
      <c r="Z3" s="15"/>
    </row>
    <row r="4">
      <c r="A4" s="16" t="s">
        <v>14</v>
      </c>
      <c r="B4" s="15">
        <f>Assumptions!$B3</f>
        <v>70</v>
      </c>
      <c r="C4" s="15">
        <f>B4*(1+Assumptions!$C3)</f>
        <v>72.8</v>
      </c>
      <c r="D4" s="15">
        <f>C4*(1+Assumptions!$C3)</f>
        <v>75.712</v>
      </c>
      <c r="E4" s="15">
        <f>D4*(1+Assumptions!$C3)</f>
        <v>78.74048</v>
      </c>
      <c r="F4" s="15">
        <f>E4*(1+Assumptions!$C3)</f>
        <v>81.8900992</v>
      </c>
      <c r="G4" s="15">
        <f>F4*(1+Assumptions!$C3)</f>
        <v>85.16570317</v>
      </c>
      <c r="H4" s="15">
        <f>G4*(1+Assumptions!$C3)</f>
        <v>88.57233129</v>
      </c>
      <c r="I4" s="15">
        <f>H4*(1+Assumptions!$C3)</f>
        <v>92.11522455</v>
      </c>
      <c r="J4" s="15">
        <f>I4*(1+Assumptions!$C3)</f>
        <v>95.79983353</v>
      </c>
      <c r="K4" s="15">
        <f>J4*(1+Assumptions!$C3)</f>
        <v>99.63182687</v>
      </c>
      <c r="L4" s="15">
        <f>K4*(1+Assumptions!$C3)</f>
        <v>103.6170999</v>
      </c>
      <c r="M4" s="15">
        <f>L4*(1+Assumptions!$C3)</f>
        <v>107.7617839</v>
      </c>
      <c r="N4" s="15">
        <f>M4*(1+Assumptions!$C3)</f>
        <v>112.0722553</v>
      </c>
      <c r="O4" s="15">
        <f>N4*(1+Assumptions!$C3)</f>
        <v>116.5551455</v>
      </c>
      <c r="P4" s="15">
        <f>O4*(1+Assumptions!$C3)</f>
        <v>121.2173513</v>
      </c>
      <c r="Q4" s="15">
        <f>P4*(1+Assumptions!$C3)</f>
        <v>126.0660454</v>
      </c>
      <c r="R4" s="15">
        <f>Q4*(1+Assumptions!$C3)</f>
        <v>131.1086872</v>
      </c>
      <c r="S4" s="15">
        <f>R4*(1+Assumptions!$C3)</f>
        <v>136.3530347</v>
      </c>
      <c r="T4" s="15"/>
      <c r="U4" s="15"/>
      <c r="V4" s="15"/>
      <c r="W4" s="15"/>
      <c r="X4" s="15"/>
      <c r="Y4" s="15"/>
      <c r="Z4" s="15"/>
    </row>
    <row r="5">
      <c r="A5" s="16" t="s">
        <v>15</v>
      </c>
      <c r="B5" s="15">
        <f>Assumptions!$B4</f>
        <v>100</v>
      </c>
      <c r="C5" s="15">
        <f>B5*(1+Assumptions!$C4)</f>
        <v>104</v>
      </c>
      <c r="D5" s="15">
        <f>C5*(1+Assumptions!$C4)</f>
        <v>108.16</v>
      </c>
      <c r="E5" s="15">
        <f>D5*(1+Assumptions!$C4)</f>
        <v>112.4864</v>
      </c>
      <c r="F5" s="15">
        <f>E5*(1+Assumptions!$C4)</f>
        <v>116.985856</v>
      </c>
      <c r="G5" s="15">
        <f>F5*(1+Assumptions!$C4)</f>
        <v>121.6652902</v>
      </c>
      <c r="H5" s="15">
        <f>G5*(1+Assumptions!$C4)</f>
        <v>126.5319018</v>
      </c>
      <c r="I5" s="15">
        <f>H5*(1+Assumptions!$C4)</f>
        <v>131.5931779</v>
      </c>
      <c r="J5" s="15">
        <f>I5*(1+Assumptions!$C4)</f>
        <v>136.856905</v>
      </c>
      <c r="K5" s="15">
        <f>J5*(1+Assumptions!$C4)</f>
        <v>142.3311812</v>
      </c>
      <c r="L5" s="15">
        <f>K5*(1+Assumptions!$C4)</f>
        <v>148.0244285</v>
      </c>
      <c r="M5" s="15">
        <f>L5*(1+Assumptions!$C4)</f>
        <v>153.9454056</v>
      </c>
      <c r="N5" s="15">
        <f>M5*(1+Assumptions!$C4)</f>
        <v>160.1032219</v>
      </c>
      <c r="O5" s="15">
        <f>N5*(1+Assumptions!$C4)</f>
        <v>166.5073507</v>
      </c>
      <c r="P5" s="15">
        <f>O5*(1+Assumptions!$C4)</f>
        <v>173.1676448</v>
      </c>
      <c r="Q5" s="15">
        <f>P5*(1+Assumptions!$C4)</f>
        <v>180.0943506</v>
      </c>
      <c r="R5" s="15">
        <f>Q5*(1+Assumptions!$C4)</f>
        <v>187.2981246</v>
      </c>
      <c r="S5" s="15">
        <f>R5*(1+Assumptions!$C4)</f>
        <v>194.7900496</v>
      </c>
      <c r="T5" s="15"/>
      <c r="U5" s="15"/>
      <c r="V5" s="15"/>
      <c r="W5" s="15"/>
      <c r="X5" s="15"/>
      <c r="Y5" s="15"/>
      <c r="Z5" s="15"/>
    </row>
    <row r="6">
      <c r="A6" s="16" t="s">
        <v>16</v>
      </c>
      <c r="B6" s="15">
        <f>Assumptions!$B5</f>
        <v>35</v>
      </c>
      <c r="C6" s="15">
        <f>B6*(1+Assumptions!$C5)</f>
        <v>35.35</v>
      </c>
      <c r="D6" s="15">
        <f>C6*(1+Assumptions!$C5)</f>
        <v>35.7035</v>
      </c>
      <c r="E6" s="15">
        <f>D6*(1+Assumptions!$C5)</f>
        <v>36.060535</v>
      </c>
      <c r="F6" s="15">
        <f>E6*(1+Assumptions!$C5)</f>
        <v>36.42114035</v>
      </c>
      <c r="G6" s="15">
        <f>F6*(1+Assumptions!$C5)</f>
        <v>36.78535175</v>
      </c>
      <c r="H6" s="15">
        <f>G6*(1+Assumptions!$C5)</f>
        <v>37.15320527</v>
      </c>
      <c r="I6" s="15">
        <f>H6*(1+Assumptions!$C5)</f>
        <v>37.52473732</v>
      </c>
      <c r="J6" s="15">
        <f>I6*(1+Assumptions!$C5)</f>
        <v>37.8999847</v>
      </c>
      <c r="K6" s="15">
        <f>J6*(1+Assumptions!$C5)</f>
        <v>38.27898454</v>
      </c>
      <c r="L6" s="15">
        <f>K6*(1+Assumptions!$C5)</f>
        <v>38.66177439</v>
      </c>
      <c r="M6" s="15">
        <f>L6*(1+Assumptions!$C5)</f>
        <v>39.04839213</v>
      </c>
      <c r="N6" s="15">
        <f>M6*(1+Assumptions!$C5)</f>
        <v>39.43887605</v>
      </c>
      <c r="O6" s="15">
        <f>N6*(1+Assumptions!$C5)</f>
        <v>39.83326482</v>
      </c>
      <c r="P6" s="15">
        <f>O6*(1+Assumptions!$C5)</f>
        <v>40.23159746</v>
      </c>
      <c r="Q6" s="15">
        <f>P6*(1+Assumptions!$C5)</f>
        <v>40.63391344</v>
      </c>
      <c r="R6" s="15">
        <f>Q6*(1+Assumptions!$C5)</f>
        <v>41.04025257</v>
      </c>
      <c r="S6" s="15">
        <f>R6*(1+Assumptions!$C5)</f>
        <v>41.4506551</v>
      </c>
      <c r="T6" s="15"/>
      <c r="U6" s="15"/>
      <c r="V6" s="15"/>
      <c r="W6" s="15"/>
      <c r="X6" s="15"/>
      <c r="Y6" s="15"/>
      <c r="Z6" s="15"/>
    </row>
    <row r="7">
      <c r="A7" s="16" t="s">
        <v>17</v>
      </c>
      <c r="B7" s="15">
        <f>Assumptions!$B6</f>
        <v>110</v>
      </c>
      <c r="C7" s="15">
        <f>B7*(1+Assumptions!$C6)</f>
        <v>115.5</v>
      </c>
      <c r="D7" s="15">
        <f>C7*(1+Assumptions!$C6)</f>
        <v>121.275</v>
      </c>
      <c r="E7" s="15">
        <f>D7*(1+Assumptions!$C6)</f>
        <v>127.33875</v>
      </c>
      <c r="F7" s="15">
        <f>E7*(1+Assumptions!$C6)</f>
        <v>133.7056875</v>
      </c>
      <c r="G7" s="15">
        <f>F7*(1+Assumptions!$C6)</f>
        <v>140.3909719</v>
      </c>
      <c r="H7" s="15">
        <f>G7*(1+Assumptions!$C6)</f>
        <v>147.4105205</v>
      </c>
      <c r="I7" s="15">
        <f>H7*(1+Assumptions!$C6)</f>
        <v>154.7810465</v>
      </c>
      <c r="J7" s="15">
        <f>I7*(1+Assumptions!$C6)</f>
        <v>162.5200988</v>
      </c>
      <c r="K7" s="15">
        <f>J7*(1+Assumptions!$C6)</f>
        <v>170.6461038</v>
      </c>
      <c r="L7" s="15">
        <f>K7*(1+Assumptions!$C6)</f>
        <v>179.1784089</v>
      </c>
      <c r="M7" s="15">
        <f>L7*(1+Assumptions!$C6)</f>
        <v>188.1373294</v>
      </c>
      <c r="N7" s="15">
        <f>M7*(1+Assumptions!$C6)</f>
        <v>197.5441959</v>
      </c>
      <c r="O7" s="15">
        <f>N7*(1+Assumptions!$C6)</f>
        <v>207.4214057</v>
      </c>
      <c r="P7" s="15">
        <f>O7*(1+Assumptions!$C6)</f>
        <v>217.7924759</v>
      </c>
      <c r="Q7" s="15">
        <f>P7*(1+Assumptions!$C6)</f>
        <v>228.6820997</v>
      </c>
      <c r="R7" s="15">
        <f>Q7*(1+Assumptions!$C6)</f>
        <v>240.1162047</v>
      </c>
      <c r="S7" s="15">
        <f>R7*(1+Assumptions!$C6)</f>
        <v>252.122015</v>
      </c>
      <c r="T7" s="15"/>
      <c r="U7" s="15"/>
      <c r="V7" s="15"/>
      <c r="W7" s="15"/>
      <c r="X7" s="15"/>
      <c r="Y7" s="15"/>
      <c r="Z7" s="15"/>
    </row>
    <row r="8">
      <c r="A8" s="16" t="s">
        <v>18</v>
      </c>
      <c r="B8" s="15">
        <f>Assumptions!$B7</f>
        <v>145</v>
      </c>
      <c r="C8" s="15">
        <f>B8*(1+Assumptions!$C7)</f>
        <v>146.0875</v>
      </c>
      <c r="D8" s="15">
        <f>C8*(1+Assumptions!$C7)</f>
        <v>147.1831563</v>
      </c>
      <c r="E8" s="15">
        <f>D8*(1+Assumptions!$C7)</f>
        <v>148.2870299</v>
      </c>
      <c r="F8" s="15">
        <f>E8*(1+Assumptions!$C7)</f>
        <v>149.3991826</v>
      </c>
      <c r="G8" s="15">
        <f>F8*(1+Assumptions!$C7)</f>
        <v>150.5196765</v>
      </c>
      <c r="H8" s="15">
        <f>G8*(1+Assumptions!$C7)</f>
        <v>151.6485741</v>
      </c>
      <c r="I8" s="15">
        <f>H8*(1+Assumptions!$C7)</f>
        <v>152.7859384</v>
      </c>
      <c r="J8" s="15">
        <f>I8*(1+Assumptions!$C7)</f>
        <v>153.9318329</v>
      </c>
      <c r="K8" s="15">
        <f>J8*(1+Assumptions!$C7)</f>
        <v>155.0863217</v>
      </c>
      <c r="L8" s="15">
        <f>K8*(1+Assumptions!$C7)</f>
        <v>156.2494691</v>
      </c>
      <c r="M8" s="15">
        <f>L8*(1+Assumptions!$C7)</f>
        <v>157.4213401</v>
      </c>
      <c r="N8" s="15">
        <f>M8*(1+Assumptions!$C7)</f>
        <v>158.6020002</v>
      </c>
      <c r="O8" s="15">
        <f>N8*(1+Assumptions!$C7)</f>
        <v>159.7915152</v>
      </c>
      <c r="P8" s="15">
        <f>O8*(1+Assumptions!$C7)</f>
        <v>160.9899515</v>
      </c>
      <c r="Q8" s="15">
        <f>P8*(1+Assumptions!$C7)</f>
        <v>162.1973762</v>
      </c>
      <c r="R8" s="15">
        <f>Q8*(1+Assumptions!$C7)</f>
        <v>163.4138565</v>
      </c>
      <c r="S8" s="15">
        <f>R8*(1+Assumptions!$C7)</f>
        <v>164.6394604</v>
      </c>
      <c r="T8" s="15"/>
      <c r="U8" s="15"/>
      <c r="V8" s="15"/>
      <c r="W8" s="15"/>
      <c r="X8" s="15"/>
      <c r="Y8" s="15"/>
      <c r="Z8" s="15"/>
    </row>
    <row r="9">
      <c r="A9" s="16" t="s">
        <v>19</v>
      </c>
      <c r="B9" s="15">
        <f>Assumptions!$B8</f>
        <v>130</v>
      </c>
      <c r="C9" s="15">
        <f>B9*(1+Assumptions!$C8)</f>
        <v>133.9</v>
      </c>
      <c r="D9" s="15">
        <f>C9*(1+Assumptions!$C8)</f>
        <v>137.917</v>
      </c>
      <c r="E9" s="15">
        <f>D9*(1+Assumptions!$C8)</f>
        <v>142.05451</v>
      </c>
      <c r="F9" s="15">
        <f>E9*(1+Assumptions!$C8)</f>
        <v>146.3161453</v>
      </c>
      <c r="G9" s="15">
        <f>F9*(1+Assumptions!$C8)</f>
        <v>150.7056297</v>
      </c>
      <c r="H9" s="15">
        <f>G9*(1+Assumptions!$C8)</f>
        <v>155.2267985</v>
      </c>
      <c r="I9" s="15">
        <f>H9*(1+Assumptions!$C8)</f>
        <v>159.8836025</v>
      </c>
      <c r="J9" s="15">
        <f>I9*(1+Assumptions!$C8)</f>
        <v>164.6801106</v>
      </c>
      <c r="K9" s="15">
        <f>J9*(1+Assumptions!$C8)</f>
        <v>169.6205139</v>
      </c>
      <c r="L9" s="15">
        <f>K9*(1+Assumptions!$C8)</f>
        <v>174.7091293</v>
      </c>
      <c r="M9" s="15">
        <f>L9*(1+Assumptions!$C8)</f>
        <v>179.9504032</v>
      </c>
      <c r="N9" s="15">
        <f>M9*(1+Assumptions!$C8)</f>
        <v>185.3489153</v>
      </c>
      <c r="O9" s="15">
        <f>N9*(1+Assumptions!$C8)</f>
        <v>190.9093827</v>
      </c>
      <c r="P9" s="15">
        <f>O9*(1+Assumptions!$C8)</f>
        <v>196.6366642</v>
      </c>
      <c r="Q9" s="15">
        <f>P9*(1+Assumptions!$C8)</f>
        <v>202.5357642</v>
      </c>
      <c r="R9" s="15">
        <f>Q9*(1+Assumptions!$C8)</f>
        <v>208.6118371</v>
      </c>
      <c r="S9" s="15">
        <f>R9*(1+Assumptions!$C8)</f>
        <v>214.8701922</v>
      </c>
      <c r="T9" s="15"/>
      <c r="U9" s="15"/>
      <c r="V9" s="15"/>
      <c r="W9" s="15"/>
      <c r="X9" s="15"/>
      <c r="Y9" s="15"/>
      <c r="Z9" s="15"/>
    </row>
    <row r="10">
      <c r="A10" s="16" t="s">
        <v>20</v>
      </c>
      <c r="B10" s="15">
        <f>Assumptions!$B9</f>
        <v>95</v>
      </c>
      <c r="C10" s="15">
        <f>B10*(1+Assumptions!$C9)</f>
        <v>96.9</v>
      </c>
      <c r="D10" s="15">
        <f>C10*(1+Assumptions!$C9)</f>
        <v>98.838</v>
      </c>
      <c r="E10" s="15">
        <f>D10*(1+Assumptions!$C9)</f>
        <v>100.81476</v>
      </c>
      <c r="F10" s="15">
        <f>E10*(1+Assumptions!$C9)</f>
        <v>102.8310552</v>
      </c>
      <c r="G10" s="15">
        <f>F10*(1+Assumptions!$C9)</f>
        <v>104.8876763</v>
      </c>
      <c r="H10" s="15">
        <f>G10*(1+Assumptions!$C9)</f>
        <v>106.9854298</v>
      </c>
      <c r="I10" s="15">
        <f>H10*(1+Assumptions!$C9)</f>
        <v>109.1251384</v>
      </c>
      <c r="J10" s="15">
        <f>I10*(1+Assumptions!$C9)</f>
        <v>111.3076412</v>
      </c>
      <c r="K10" s="15">
        <f>J10*(1+Assumptions!$C9)</f>
        <v>113.533794</v>
      </c>
      <c r="L10" s="15">
        <f>K10*(1+Assumptions!$C9)</f>
        <v>115.8044699</v>
      </c>
      <c r="M10" s="15">
        <f>L10*(1+Assumptions!$C9)</f>
        <v>118.1205593</v>
      </c>
      <c r="N10" s="15">
        <f>M10*(1+Assumptions!$C9)</f>
        <v>120.4829705</v>
      </c>
      <c r="O10" s="15">
        <f>N10*(1+Assumptions!$C9)</f>
        <v>122.8926299</v>
      </c>
      <c r="P10" s="15">
        <f>O10*(1+Assumptions!$C9)</f>
        <v>125.3504825</v>
      </c>
      <c r="Q10" s="15">
        <f>P10*(1+Assumptions!$C9)</f>
        <v>127.8574921</v>
      </c>
      <c r="R10" s="15">
        <f>Q10*(1+Assumptions!$C9)</f>
        <v>130.414642</v>
      </c>
      <c r="S10" s="15">
        <f>R10*(1+Assumptions!$C9)</f>
        <v>133.0229348</v>
      </c>
      <c r="T10" s="15"/>
      <c r="U10" s="15"/>
      <c r="V10" s="15"/>
      <c r="W10" s="15"/>
      <c r="X10" s="15"/>
      <c r="Y10" s="15"/>
      <c r="Z10" s="15"/>
    </row>
    <row r="11">
      <c r="A11" s="16" t="s">
        <v>21</v>
      </c>
      <c r="B11" s="15">
        <f>Assumptions!$B10</f>
        <v>40</v>
      </c>
      <c r="C11" s="15">
        <f>B11*(1+Assumptions!$C10)</f>
        <v>40.2</v>
      </c>
      <c r="D11" s="15">
        <f>C11*(1+Assumptions!$C10)</f>
        <v>40.401</v>
      </c>
      <c r="E11" s="15">
        <f>D11*(1+Assumptions!$C10)</f>
        <v>40.603005</v>
      </c>
      <c r="F11" s="15">
        <f>E11*(1+Assumptions!$C10)</f>
        <v>40.80602003</v>
      </c>
      <c r="G11" s="15">
        <f>F11*(1+Assumptions!$C10)</f>
        <v>41.01005013</v>
      </c>
      <c r="H11" s="15">
        <f>G11*(1+Assumptions!$C10)</f>
        <v>41.21510038</v>
      </c>
      <c r="I11" s="15">
        <f>H11*(1+Assumptions!$C10)</f>
        <v>41.42117588</v>
      </c>
      <c r="J11" s="15">
        <f>I11*(1+Assumptions!$C10)</f>
        <v>41.62828176</v>
      </c>
      <c r="K11" s="15">
        <f>J11*(1+Assumptions!$C10)</f>
        <v>41.83642317</v>
      </c>
      <c r="L11" s="15">
        <f>K11*(1+Assumptions!$C10)</f>
        <v>42.04560528</v>
      </c>
      <c r="M11" s="15">
        <f>L11*(1+Assumptions!$C10)</f>
        <v>42.25583331</v>
      </c>
      <c r="N11" s="15">
        <f>M11*(1+Assumptions!$C10)</f>
        <v>42.46711247</v>
      </c>
      <c r="O11" s="15">
        <f>N11*(1+Assumptions!$C10)</f>
        <v>42.67944804</v>
      </c>
      <c r="P11" s="15">
        <f>O11*(1+Assumptions!$C10)</f>
        <v>42.89284528</v>
      </c>
      <c r="Q11" s="15">
        <f>P11*(1+Assumptions!$C10)</f>
        <v>43.1073095</v>
      </c>
      <c r="R11" s="15">
        <f>Q11*(1+Assumptions!$C10)</f>
        <v>43.32284605</v>
      </c>
      <c r="S11" s="15">
        <f>R11*(1+Assumptions!$C10)</f>
        <v>43.53946028</v>
      </c>
      <c r="T11" s="15"/>
      <c r="U11" s="15"/>
      <c r="V11" s="15"/>
      <c r="W11" s="15"/>
      <c r="X11" s="15"/>
      <c r="Y11" s="15"/>
      <c r="Z11" s="15"/>
    </row>
    <row r="12">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row>
    <row r="13">
      <c r="A13" s="14" t="s">
        <v>8</v>
      </c>
      <c r="B13" s="15"/>
      <c r="C13" s="15"/>
      <c r="D13" s="15"/>
      <c r="E13" s="15"/>
      <c r="F13" s="15"/>
      <c r="G13" s="15"/>
      <c r="H13" s="15"/>
      <c r="I13" s="15"/>
      <c r="J13" s="15"/>
      <c r="K13" s="15"/>
      <c r="L13" s="15"/>
      <c r="M13" s="15"/>
      <c r="N13" s="15"/>
      <c r="O13" s="15"/>
      <c r="P13" s="15"/>
      <c r="Q13" s="15"/>
      <c r="R13" s="15"/>
      <c r="S13" s="15"/>
      <c r="T13" s="15"/>
      <c r="U13" s="15"/>
      <c r="V13" s="15"/>
      <c r="W13" s="15"/>
      <c r="X13" s="15"/>
      <c r="Y13" s="15"/>
      <c r="Z13" s="15"/>
    </row>
    <row r="14">
      <c r="A14" s="16" t="s">
        <v>13</v>
      </c>
      <c r="B14" s="15">
        <f>Assumptions!$D2</f>
        <v>40</v>
      </c>
      <c r="C14" s="15">
        <f>B14*(1+Assumptions!$E2)</f>
        <v>40.2</v>
      </c>
      <c r="D14" s="15">
        <f>C14*(1+Assumptions!$E2)</f>
        <v>40.401</v>
      </c>
      <c r="E14" s="15">
        <f>D14*(1+Assumptions!$E2)</f>
        <v>40.603005</v>
      </c>
      <c r="F14" s="15">
        <f>E14*(1+Assumptions!$E2)</f>
        <v>40.80602003</v>
      </c>
      <c r="G14" s="15">
        <f>F14*(1+Assumptions!$E2)</f>
        <v>41.01005013</v>
      </c>
      <c r="H14" s="15">
        <f>G14*(1+Assumptions!$E2)</f>
        <v>41.21510038</v>
      </c>
      <c r="I14" s="15">
        <f>H14*(1+Assumptions!$E2)</f>
        <v>41.42117588</v>
      </c>
      <c r="J14" s="15">
        <f>I14*(1+Assumptions!$E2)</f>
        <v>41.62828176</v>
      </c>
      <c r="K14" s="15">
        <f>J14*(1+Assumptions!$E2)</f>
        <v>41.83642317</v>
      </c>
      <c r="L14" s="15">
        <f>K14*(1+Assumptions!$E2)</f>
        <v>42.04560528</v>
      </c>
      <c r="M14" s="15">
        <f>L14*(1+Assumptions!$E2)</f>
        <v>42.25583331</v>
      </c>
      <c r="N14" s="15">
        <f>M14*(1+Assumptions!$E2)</f>
        <v>42.46711247</v>
      </c>
      <c r="O14" s="15">
        <f>N14*(1+Assumptions!$E2)</f>
        <v>42.67944804</v>
      </c>
      <c r="P14" s="15">
        <f>O14*(1+Assumptions!$E2)</f>
        <v>42.89284528</v>
      </c>
      <c r="Q14" s="15">
        <f>P14*(1+Assumptions!$E2)</f>
        <v>43.1073095</v>
      </c>
      <c r="R14" s="15">
        <f>Q14*(1+Assumptions!$E2)</f>
        <v>43.32284605</v>
      </c>
      <c r="S14" s="15">
        <f>R14*(1+Assumptions!$E2)</f>
        <v>43.53946028</v>
      </c>
      <c r="T14" s="15"/>
      <c r="U14" s="15"/>
      <c r="V14" s="15"/>
      <c r="W14" s="15"/>
      <c r="X14" s="15"/>
      <c r="Y14" s="15"/>
      <c r="Z14" s="15"/>
    </row>
    <row r="15">
      <c r="A15" s="16" t="s">
        <v>14</v>
      </c>
      <c r="B15" s="15">
        <f>Assumptions!$D3</f>
        <v>80</v>
      </c>
      <c r="C15" s="15">
        <f>B15*(1+Assumptions!$E3)</f>
        <v>82.8</v>
      </c>
      <c r="D15" s="15">
        <f>C15*(1+Assumptions!$E3)</f>
        <v>85.698</v>
      </c>
      <c r="E15" s="15">
        <f>D15*(1+Assumptions!$E3)</f>
        <v>88.69743</v>
      </c>
      <c r="F15" s="15">
        <f>E15*(1+Assumptions!$E3)</f>
        <v>91.80184005</v>
      </c>
      <c r="G15" s="15">
        <f>F15*(1+Assumptions!$E3)</f>
        <v>95.01490445</v>
      </c>
      <c r="H15" s="15">
        <f>G15*(1+Assumptions!$E3)</f>
        <v>98.34042611</v>
      </c>
      <c r="I15" s="15">
        <f>H15*(1+Assumptions!$E3)</f>
        <v>101.782341</v>
      </c>
      <c r="J15" s="15">
        <f>I15*(1+Assumptions!$E3)</f>
        <v>105.344723</v>
      </c>
      <c r="K15" s="15">
        <f>J15*(1+Assumptions!$E3)</f>
        <v>109.0317883</v>
      </c>
      <c r="L15" s="15">
        <f>K15*(1+Assumptions!$E3)</f>
        <v>112.8479008</v>
      </c>
      <c r="M15" s="15">
        <f>L15*(1+Assumptions!$E3)</f>
        <v>116.7975774</v>
      </c>
      <c r="N15" s="15">
        <f>M15*(1+Assumptions!$E3)</f>
        <v>120.8854926</v>
      </c>
      <c r="O15" s="15">
        <f>N15*(1+Assumptions!$E3)</f>
        <v>125.1164848</v>
      </c>
      <c r="P15" s="15">
        <f>O15*(1+Assumptions!$E3)</f>
        <v>129.4955618</v>
      </c>
      <c r="Q15" s="15">
        <f>P15*(1+Assumptions!$E3)</f>
        <v>134.0279065</v>
      </c>
      <c r="R15" s="15">
        <f>Q15*(1+Assumptions!$E3)</f>
        <v>138.7188832</v>
      </c>
      <c r="S15" s="15">
        <f>R15*(1+Assumptions!$E3)</f>
        <v>143.5740441</v>
      </c>
      <c r="T15" s="15"/>
      <c r="U15" s="15"/>
      <c r="V15" s="15"/>
      <c r="W15" s="15"/>
      <c r="X15" s="15"/>
      <c r="Y15" s="15"/>
      <c r="Z15" s="15"/>
    </row>
    <row r="16">
      <c r="A16" s="16" t="s">
        <v>15</v>
      </c>
      <c r="B16" s="15">
        <f>Assumptions!$D4</f>
        <v>115</v>
      </c>
      <c r="C16" s="15">
        <f>B16*(1+Assumptions!$E4)</f>
        <v>119.025</v>
      </c>
      <c r="D16" s="15">
        <f>C16*(1+Assumptions!$E4)</f>
        <v>123.190875</v>
      </c>
      <c r="E16" s="15">
        <f>D16*(1+Assumptions!$E4)</f>
        <v>127.5025556</v>
      </c>
      <c r="F16" s="15">
        <f>E16*(1+Assumptions!$E4)</f>
        <v>131.9651451</v>
      </c>
      <c r="G16" s="15">
        <f>F16*(1+Assumptions!$E4)</f>
        <v>136.5839251</v>
      </c>
      <c r="H16" s="15">
        <f>G16*(1+Assumptions!$E4)</f>
        <v>141.3643625</v>
      </c>
      <c r="I16" s="15">
        <f>H16*(1+Assumptions!$E4)</f>
        <v>146.3121152</v>
      </c>
      <c r="J16" s="15">
        <f>I16*(1+Assumptions!$E4)</f>
        <v>151.4330393</v>
      </c>
      <c r="K16" s="15">
        <f>J16*(1+Assumptions!$E4)</f>
        <v>156.7331956</v>
      </c>
      <c r="L16" s="15">
        <f>K16*(1+Assumptions!$E4)</f>
        <v>162.2188575</v>
      </c>
      <c r="M16" s="15">
        <f>L16*(1+Assumptions!$E4)</f>
        <v>167.8965175</v>
      </c>
      <c r="N16" s="15">
        <f>M16*(1+Assumptions!$E4)</f>
        <v>173.7728956</v>
      </c>
      <c r="O16" s="15">
        <f>N16*(1+Assumptions!$E4)</f>
        <v>179.8549469</v>
      </c>
      <c r="P16" s="15">
        <f>O16*(1+Assumptions!$E4)</f>
        <v>186.1498701</v>
      </c>
      <c r="Q16" s="15">
        <f>P16*(1+Assumptions!$E4)</f>
        <v>192.6651155</v>
      </c>
      <c r="R16" s="15">
        <f>Q16*(1+Assumptions!$E4)</f>
        <v>199.4083946</v>
      </c>
      <c r="S16" s="15">
        <f>R16*(1+Assumptions!$E4)</f>
        <v>206.3876884</v>
      </c>
      <c r="T16" s="15"/>
      <c r="U16" s="15"/>
      <c r="V16" s="15"/>
      <c r="W16" s="15"/>
      <c r="X16" s="15"/>
      <c r="Y16" s="15"/>
      <c r="Z16" s="15"/>
    </row>
    <row r="17">
      <c r="A17" s="16" t="s">
        <v>16</v>
      </c>
      <c r="B17" s="15">
        <f>Assumptions!$D5</f>
        <v>40</v>
      </c>
      <c r="C17" s="15">
        <f>B17*(1+Assumptions!$E5)</f>
        <v>40.3</v>
      </c>
      <c r="D17" s="15">
        <f>C17*(1+Assumptions!$E5)</f>
        <v>40.60225</v>
      </c>
      <c r="E17" s="15">
        <f>D17*(1+Assumptions!$E5)</f>
        <v>40.90676688</v>
      </c>
      <c r="F17" s="15">
        <f>E17*(1+Assumptions!$E5)</f>
        <v>41.21356763</v>
      </c>
      <c r="G17" s="15">
        <f>F17*(1+Assumptions!$E5)</f>
        <v>41.52266938</v>
      </c>
      <c r="H17" s="15">
        <f>G17*(1+Assumptions!$E5)</f>
        <v>41.8340894</v>
      </c>
      <c r="I17" s="15">
        <f>H17*(1+Assumptions!$E5)</f>
        <v>42.14784507</v>
      </c>
      <c r="J17" s="15">
        <f>I17*(1+Assumptions!$E5)</f>
        <v>42.46395391</v>
      </c>
      <c r="K17" s="15">
        <f>J17*(1+Assumptions!$E5)</f>
        <v>42.78243357</v>
      </c>
      <c r="L17" s="15">
        <f>K17*(1+Assumptions!$E5)</f>
        <v>43.10330182</v>
      </c>
      <c r="M17" s="15">
        <f>L17*(1+Assumptions!$E5)</f>
        <v>43.42657658</v>
      </c>
      <c r="N17" s="15">
        <f>M17*(1+Assumptions!$E5)</f>
        <v>43.75227591</v>
      </c>
      <c r="O17" s="15">
        <f>N17*(1+Assumptions!$E5)</f>
        <v>44.08041798</v>
      </c>
      <c r="P17" s="15">
        <f>O17*(1+Assumptions!$E5)</f>
        <v>44.41102111</v>
      </c>
      <c r="Q17" s="15">
        <f>P17*(1+Assumptions!$E5)</f>
        <v>44.74410377</v>
      </c>
      <c r="R17" s="15">
        <f>Q17*(1+Assumptions!$E5)</f>
        <v>45.07968455</v>
      </c>
      <c r="S17" s="15">
        <f>R17*(1+Assumptions!$E5)</f>
        <v>45.41778218</v>
      </c>
      <c r="T17" s="15"/>
      <c r="U17" s="15"/>
      <c r="V17" s="15"/>
      <c r="W17" s="15"/>
      <c r="X17" s="15"/>
      <c r="Y17" s="15"/>
      <c r="Z17" s="15"/>
    </row>
    <row r="18">
      <c r="A18" s="16" t="s">
        <v>17</v>
      </c>
      <c r="B18" s="15">
        <f>Assumptions!$D6</f>
        <v>110</v>
      </c>
      <c r="C18" s="15">
        <f>B18*(1+Assumptions!$E6)</f>
        <v>116.05</v>
      </c>
      <c r="D18" s="15">
        <f>C18*(1+Assumptions!$E6)</f>
        <v>122.43275</v>
      </c>
      <c r="E18" s="15">
        <f>D18*(1+Assumptions!$E6)</f>
        <v>129.1665513</v>
      </c>
      <c r="F18" s="15">
        <f>E18*(1+Assumptions!$E6)</f>
        <v>136.2707116</v>
      </c>
      <c r="G18" s="15">
        <f>F18*(1+Assumptions!$E6)</f>
        <v>143.7656007</v>
      </c>
      <c r="H18" s="15">
        <f>G18*(1+Assumptions!$E6)</f>
        <v>151.6727087</v>
      </c>
      <c r="I18" s="15">
        <f>H18*(1+Assumptions!$E6)</f>
        <v>160.0147077</v>
      </c>
      <c r="J18" s="15">
        <f>I18*(1+Assumptions!$E6)</f>
        <v>168.8155166</v>
      </c>
      <c r="K18" s="15">
        <f>J18*(1+Assumptions!$E6)</f>
        <v>178.1003701</v>
      </c>
      <c r="L18" s="15">
        <f>K18*(1+Assumptions!$E6)</f>
        <v>187.8958904</v>
      </c>
      <c r="M18" s="15">
        <f>L18*(1+Assumptions!$E6)</f>
        <v>198.2301644</v>
      </c>
      <c r="N18" s="15">
        <f>M18*(1+Assumptions!$E6)</f>
        <v>209.1328234</v>
      </c>
      <c r="O18" s="15">
        <f>N18*(1+Assumptions!$E6)</f>
        <v>220.6351287</v>
      </c>
      <c r="P18" s="15">
        <f>O18*(1+Assumptions!$E6)</f>
        <v>232.7700608</v>
      </c>
      <c r="Q18" s="15">
        <f>P18*(1+Assumptions!$E6)</f>
        <v>245.5724141</v>
      </c>
      <c r="R18" s="15">
        <f>Q18*(1+Assumptions!$E6)</f>
        <v>259.0788969</v>
      </c>
      <c r="S18" s="15">
        <f>R18*(1+Assumptions!$E6)</f>
        <v>273.3282363</v>
      </c>
      <c r="T18" s="15"/>
      <c r="U18" s="15"/>
      <c r="V18" s="15"/>
      <c r="W18" s="15"/>
      <c r="X18" s="15"/>
      <c r="Y18" s="15"/>
      <c r="Z18" s="15"/>
    </row>
    <row r="19">
      <c r="A19" s="16" t="s">
        <v>18</v>
      </c>
      <c r="B19" s="15">
        <f>Assumptions!$D7</f>
        <v>155</v>
      </c>
      <c r="C19" s="15">
        <f>B19*(1+Assumptions!$E7)</f>
        <v>155.775</v>
      </c>
      <c r="D19" s="15">
        <f>C19*(1+Assumptions!$E7)</f>
        <v>156.553875</v>
      </c>
      <c r="E19" s="15">
        <f>D19*(1+Assumptions!$E7)</f>
        <v>157.3366444</v>
      </c>
      <c r="F19" s="15">
        <f>E19*(1+Assumptions!$E7)</f>
        <v>158.1233276</v>
      </c>
      <c r="G19" s="15">
        <f>F19*(1+Assumptions!$E7)</f>
        <v>158.9139442</v>
      </c>
      <c r="H19" s="15">
        <f>G19*(1+Assumptions!$E7)</f>
        <v>159.708514</v>
      </c>
      <c r="I19" s="15">
        <f>H19*(1+Assumptions!$E7)</f>
        <v>160.5070565</v>
      </c>
      <c r="J19" s="15">
        <f>I19*(1+Assumptions!$E7)</f>
        <v>161.3095918</v>
      </c>
      <c r="K19" s="15">
        <f>J19*(1+Assumptions!$E7)</f>
        <v>162.1161398</v>
      </c>
      <c r="L19" s="15">
        <f>K19*(1+Assumptions!$E7)</f>
        <v>162.9267205</v>
      </c>
      <c r="M19" s="15">
        <f>L19*(1+Assumptions!$E7)</f>
        <v>163.7413541</v>
      </c>
      <c r="N19" s="15">
        <f>M19*(1+Assumptions!$E7)</f>
        <v>164.5600608</v>
      </c>
      <c r="O19" s="15">
        <f>N19*(1+Assumptions!$E7)</f>
        <v>165.3828611</v>
      </c>
      <c r="P19" s="15">
        <f>O19*(1+Assumptions!$E7)</f>
        <v>166.2097754</v>
      </c>
      <c r="Q19" s="15">
        <f>P19*(1+Assumptions!$E7)</f>
        <v>167.0408243</v>
      </c>
      <c r="R19" s="15">
        <f>Q19*(1+Assumptions!$E7)</f>
        <v>167.8760284</v>
      </c>
      <c r="S19" s="15">
        <f>R19*(1+Assumptions!$E7)</f>
        <v>168.7154086</v>
      </c>
      <c r="T19" s="15"/>
      <c r="U19" s="15"/>
      <c r="V19" s="15"/>
      <c r="W19" s="15"/>
      <c r="X19" s="15"/>
      <c r="Y19" s="15"/>
      <c r="Z19" s="15"/>
    </row>
    <row r="20">
      <c r="A20" s="16" t="s">
        <v>19</v>
      </c>
      <c r="B20" s="15">
        <f>Assumptions!$D8</f>
        <v>130</v>
      </c>
      <c r="C20" s="15">
        <f>B20*(1+Assumptions!$E8)</f>
        <v>134.55</v>
      </c>
      <c r="D20" s="15">
        <f>C20*(1+Assumptions!$E8)</f>
        <v>139.25925</v>
      </c>
      <c r="E20" s="15">
        <f>D20*(1+Assumptions!$E8)</f>
        <v>144.1333238</v>
      </c>
      <c r="F20" s="15">
        <f>E20*(1+Assumptions!$E8)</f>
        <v>149.1779901</v>
      </c>
      <c r="G20" s="15">
        <f>F20*(1+Assumptions!$E8)</f>
        <v>154.3992197</v>
      </c>
      <c r="H20" s="15">
        <f>G20*(1+Assumptions!$E8)</f>
        <v>159.8031924</v>
      </c>
      <c r="I20" s="15">
        <f>H20*(1+Assumptions!$E8)</f>
        <v>165.3963042</v>
      </c>
      <c r="J20" s="15">
        <f>I20*(1+Assumptions!$E8)</f>
        <v>171.1851748</v>
      </c>
      <c r="K20" s="15">
        <f>J20*(1+Assumptions!$E8)</f>
        <v>177.1766559</v>
      </c>
      <c r="L20" s="15">
        <f>K20*(1+Assumptions!$E8)</f>
        <v>183.3778389</v>
      </c>
      <c r="M20" s="15">
        <f>L20*(1+Assumptions!$E8)</f>
        <v>189.7960632</v>
      </c>
      <c r="N20" s="15">
        <f>M20*(1+Assumptions!$E8)</f>
        <v>196.4389255</v>
      </c>
      <c r="O20" s="15">
        <f>N20*(1+Assumptions!$E8)</f>
        <v>203.3142878</v>
      </c>
      <c r="P20" s="15">
        <f>O20*(1+Assumptions!$E8)</f>
        <v>210.4302879</v>
      </c>
      <c r="Q20" s="15">
        <f>P20*(1+Assumptions!$E8)</f>
        <v>217.795348</v>
      </c>
      <c r="R20" s="15">
        <f>Q20*(1+Assumptions!$E8)</f>
        <v>225.4181852</v>
      </c>
      <c r="S20" s="15">
        <f>R20*(1+Assumptions!$E8)</f>
        <v>233.3078217</v>
      </c>
      <c r="T20" s="15"/>
      <c r="U20" s="15"/>
      <c r="V20" s="15"/>
      <c r="W20" s="15"/>
      <c r="X20" s="15"/>
      <c r="Y20" s="15"/>
      <c r="Z20" s="15"/>
    </row>
    <row r="21">
      <c r="A21" s="16" t="s">
        <v>20</v>
      </c>
      <c r="B21" s="15">
        <f>Assumptions!$D9</f>
        <v>105</v>
      </c>
      <c r="C21" s="15">
        <f>B21*(1+Assumptions!$E9)</f>
        <v>106.575</v>
      </c>
      <c r="D21" s="15">
        <f>C21*(1+Assumptions!$E9)</f>
        <v>108.173625</v>
      </c>
      <c r="E21" s="15">
        <f>D21*(1+Assumptions!$E9)</f>
        <v>109.7962294</v>
      </c>
      <c r="F21" s="15">
        <f>E21*(1+Assumptions!$E9)</f>
        <v>111.4431728</v>
      </c>
      <c r="G21" s="15">
        <f>F21*(1+Assumptions!$E9)</f>
        <v>113.1148204</v>
      </c>
      <c r="H21" s="15">
        <f>G21*(1+Assumptions!$E9)</f>
        <v>114.8115427</v>
      </c>
      <c r="I21" s="15">
        <f>H21*(1+Assumptions!$E9)</f>
        <v>116.5337159</v>
      </c>
      <c r="J21" s="15">
        <f>I21*(1+Assumptions!$E9)</f>
        <v>118.2817216</v>
      </c>
      <c r="K21" s="15">
        <f>J21*(1+Assumptions!$E9)</f>
        <v>120.0559474</v>
      </c>
      <c r="L21" s="15">
        <f>K21*(1+Assumptions!$E9)</f>
        <v>121.8567866</v>
      </c>
      <c r="M21" s="15">
        <f>L21*(1+Assumptions!$E9)</f>
        <v>123.6846384</v>
      </c>
      <c r="N21" s="15">
        <f>M21*(1+Assumptions!$E9)</f>
        <v>125.539908</v>
      </c>
      <c r="O21" s="15">
        <f>N21*(1+Assumptions!$E9)</f>
        <v>127.4230066</v>
      </c>
      <c r="P21" s="15">
        <f>O21*(1+Assumptions!$E9)</f>
        <v>129.3343517</v>
      </c>
      <c r="Q21" s="15">
        <f>P21*(1+Assumptions!$E9)</f>
        <v>131.274367</v>
      </c>
      <c r="R21" s="15">
        <f>Q21*(1+Assumptions!$E9)</f>
        <v>133.2434825</v>
      </c>
      <c r="S21" s="15">
        <f>R21*(1+Assumptions!$E9)</f>
        <v>135.2421347</v>
      </c>
      <c r="T21" s="15"/>
      <c r="U21" s="15"/>
      <c r="V21" s="15"/>
      <c r="W21" s="15"/>
      <c r="X21" s="15"/>
      <c r="Y21" s="15"/>
      <c r="Z21" s="15"/>
    </row>
    <row r="22">
      <c r="A22" s="16" t="s">
        <v>21</v>
      </c>
      <c r="B22" s="15">
        <f>Assumptions!$D10</f>
        <v>50</v>
      </c>
      <c r="C22" s="15">
        <f>B22*(1+Assumptions!$E10)</f>
        <v>50.125</v>
      </c>
      <c r="D22" s="15">
        <f>C22*(1+Assumptions!$E10)</f>
        <v>50.2503125</v>
      </c>
      <c r="E22" s="15">
        <f>D22*(1+Assumptions!$E10)</f>
        <v>50.37593828</v>
      </c>
      <c r="F22" s="15">
        <f>E22*(1+Assumptions!$E10)</f>
        <v>50.50187813</v>
      </c>
      <c r="G22" s="15">
        <f>F22*(1+Assumptions!$E10)</f>
        <v>50.62813282</v>
      </c>
      <c r="H22" s="15">
        <f>G22*(1+Assumptions!$E10)</f>
        <v>50.75470315</v>
      </c>
      <c r="I22" s="15">
        <f>H22*(1+Assumptions!$E10)</f>
        <v>50.88158991</v>
      </c>
      <c r="J22" s="15">
        <f>I22*(1+Assumptions!$E10)</f>
        <v>51.00879389</v>
      </c>
      <c r="K22" s="15">
        <f>J22*(1+Assumptions!$E10)</f>
        <v>51.13631587</v>
      </c>
      <c r="L22" s="15">
        <f>K22*(1+Assumptions!$E10)</f>
        <v>51.26415666</v>
      </c>
      <c r="M22" s="15">
        <f>L22*(1+Assumptions!$E10)</f>
        <v>51.39231705</v>
      </c>
      <c r="N22" s="15">
        <f>M22*(1+Assumptions!$E10)</f>
        <v>51.52079785</v>
      </c>
      <c r="O22" s="15">
        <f>N22*(1+Assumptions!$E10)</f>
        <v>51.64959984</v>
      </c>
      <c r="P22" s="15">
        <f>O22*(1+Assumptions!$E10)</f>
        <v>51.77872384</v>
      </c>
      <c r="Q22" s="15">
        <f>P22*(1+Assumptions!$E10)</f>
        <v>51.90817065</v>
      </c>
      <c r="R22" s="15">
        <f>Q22*(1+Assumptions!$E10)</f>
        <v>52.03794108</v>
      </c>
      <c r="S22" s="15">
        <f>R22*(1+Assumptions!$E10)</f>
        <v>52.16803593</v>
      </c>
      <c r="T22" s="15"/>
      <c r="U22" s="15"/>
      <c r="V22" s="15"/>
      <c r="W22" s="15"/>
      <c r="X22" s="15"/>
      <c r="Y22" s="15"/>
      <c r="Z22" s="15"/>
    </row>
    <row r="2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38"/>
    <col customWidth="1" min="2" max="19" width="8.13"/>
  </cols>
  <sheetData>
    <row r="1">
      <c r="A1" s="11"/>
      <c r="B1" s="12" t="s">
        <v>22</v>
      </c>
      <c r="C1" s="12" t="s">
        <v>23</v>
      </c>
      <c r="D1" s="12" t="s">
        <v>24</v>
      </c>
      <c r="E1" s="12" t="s">
        <v>25</v>
      </c>
      <c r="F1" s="12" t="s">
        <v>26</v>
      </c>
      <c r="G1" s="12" t="s">
        <v>27</v>
      </c>
      <c r="H1" s="12" t="s">
        <v>28</v>
      </c>
      <c r="I1" s="12" t="s">
        <v>29</v>
      </c>
      <c r="J1" s="12" t="s">
        <v>30</v>
      </c>
      <c r="K1" s="12" t="s">
        <v>31</v>
      </c>
      <c r="L1" s="12" t="s">
        <v>32</v>
      </c>
      <c r="M1" s="12" t="s">
        <v>33</v>
      </c>
      <c r="N1" s="12" t="s">
        <v>34</v>
      </c>
      <c r="O1" s="12" t="s">
        <v>35</v>
      </c>
      <c r="P1" s="12" t="s">
        <v>36</v>
      </c>
      <c r="Q1" s="12" t="s">
        <v>37</v>
      </c>
      <c r="R1" s="12" t="s">
        <v>38</v>
      </c>
      <c r="S1" s="12" t="s">
        <v>39</v>
      </c>
      <c r="T1" s="13"/>
      <c r="U1" s="13"/>
      <c r="V1" s="13"/>
      <c r="W1" s="13"/>
      <c r="X1" s="13"/>
      <c r="Y1" s="13"/>
      <c r="Z1" s="13"/>
    </row>
    <row r="2">
      <c r="A2" s="17" t="s">
        <v>41</v>
      </c>
    </row>
    <row r="3">
      <c r="A3" s="16" t="s">
        <v>13</v>
      </c>
      <c r="B3" s="15">
        <f>'Calc-1'!B3*Assumptions!$F2</f>
        <v>12250</v>
      </c>
      <c r="C3" s="15">
        <f>'Calc-1'!C3*Assumptions!$F2</f>
        <v>12311.25</v>
      </c>
      <c r="D3" s="15">
        <f>'Calc-1'!D3*Assumptions!$F2</f>
        <v>12372.80625</v>
      </c>
      <c r="E3" s="15">
        <f>'Calc-1'!E3*Assumptions!$F2</f>
        <v>12434.67028</v>
      </c>
      <c r="F3" s="15">
        <f>'Calc-1'!F3*Assumptions!$F2</f>
        <v>12496.84363</v>
      </c>
      <c r="G3" s="15">
        <f>'Calc-1'!G3*Assumptions!$F2</f>
        <v>12559.32785</v>
      </c>
      <c r="H3" s="15">
        <f>'Calc-1'!H3*Assumptions!$F2</f>
        <v>12622.12449</v>
      </c>
      <c r="I3" s="15">
        <f>'Calc-1'!I3*Assumptions!$F2</f>
        <v>12685.23511</v>
      </c>
      <c r="J3" s="15">
        <f>'Calc-1'!J3*Assumptions!$F2</f>
        <v>12748.66129</v>
      </c>
      <c r="K3" s="15">
        <f>'Calc-1'!K3*Assumptions!$F2</f>
        <v>12812.40459</v>
      </c>
      <c r="L3" s="15">
        <f>'Calc-1'!L3*Assumptions!$F2</f>
        <v>12876.46662</v>
      </c>
      <c r="M3" s="15">
        <f>'Calc-1'!M3*Assumptions!$F2</f>
        <v>12940.84895</v>
      </c>
      <c r="N3" s="15">
        <f>'Calc-1'!N3*Assumptions!$F2</f>
        <v>13005.5532</v>
      </c>
      <c r="O3" s="15">
        <f>'Calc-1'!O3*Assumptions!$F2</f>
        <v>13070.58096</v>
      </c>
      <c r="P3" s="15">
        <f>'Calc-1'!P3*Assumptions!$F2</f>
        <v>13135.93387</v>
      </c>
      <c r="Q3" s="15">
        <f>'Calc-1'!Q3*Assumptions!$F2</f>
        <v>13201.61354</v>
      </c>
      <c r="R3" s="15">
        <f>'Calc-1'!R3*Assumptions!$F2</f>
        <v>13267.6216</v>
      </c>
      <c r="S3" s="15">
        <f>'Calc-1'!S3*Assumptions!$F2</f>
        <v>13333.95971</v>
      </c>
    </row>
    <row r="4">
      <c r="A4" s="16" t="s">
        <v>14</v>
      </c>
      <c r="B4" s="15">
        <f>'Calc-1'!B4*Assumptions!$F3</f>
        <v>28000</v>
      </c>
      <c r="C4" s="15">
        <f>'Calc-1'!C4*Assumptions!$F3</f>
        <v>29120</v>
      </c>
      <c r="D4" s="15">
        <f>'Calc-1'!D4*Assumptions!$F3</f>
        <v>30284.8</v>
      </c>
      <c r="E4" s="15">
        <f>'Calc-1'!E4*Assumptions!$F3</f>
        <v>31496.192</v>
      </c>
      <c r="F4" s="15">
        <f>'Calc-1'!F4*Assumptions!$F3</f>
        <v>32756.03968</v>
      </c>
      <c r="G4" s="15">
        <f>'Calc-1'!G4*Assumptions!$F3</f>
        <v>34066.28127</v>
      </c>
      <c r="H4" s="15">
        <f>'Calc-1'!H4*Assumptions!$F3</f>
        <v>35428.93252</v>
      </c>
      <c r="I4" s="15">
        <f>'Calc-1'!I4*Assumptions!$F3</f>
        <v>36846.08982</v>
      </c>
      <c r="J4" s="15">
        <f>'Calc-1'!J4*Assumptions!$F3</f>
        <v>38319.93341</v>
      </c>
      <c r="K4" s="15">
        <f>'Calc-1'!K4*Assumptions!$F3</f>
        <v>39852.73075</v>
      </c>
      <c r="L4" s="15">
        <f>'Calc-1'!L4*Assumptions!$F3</f>
        <v>41446.83998</v>
      </c>
      <c r="M4" s="15">
        <f>'Calc-1'!M4*Assumptions!$F3</f>
        <v>43104.71358</v>
      </c>
      <c r="N4" s="15">
        <f>'Calc-1'!N4*Assumptions!$F3</f>
        <v>44828.90212</v>
      </c>
      <c r="O4" s="15">
        <f>'Calc-1'!O4*Assumptions!$F3</f>
        <v>46622.0582</v>
      </c>
      <c r="P4" s="15">
        <f>'Calc-1'!P4*Assumptions!$F3</f>
        <v>48486.94053</v>
      </c>
      <c r="Q4" s="15">
        <f>'Calc-1'!Q4*Assumptions!$F3</f>
        <v>50426.41815</v>
      </c>
      <c r="R4" s="15">
        <f>'Calc-1'!R4*Assumptions!$F3</f>
        <v>52443.47488</v>
      </c>
      <c r="S4" s="15">
        <f>'Calc-1'!S4*Assumptions!$F3</f>
        <v>54541.21388</v>
      </c>
    </row>
    <row r="5">
      <c r="A5" s="16" t="s">
        <v>15</v>
      </c>
      <c r="B5" s="15">
        <f>'Calc-1'!B5*Assumptions!$F4</f>
        <v>15000</v>
      </c>
      <c r="C5" s="15">
        <f>'Calc-1'!C5*Assumptions!$F4</f>
        <v>15600</v>
      </c>
      <c r="D5" s="15">
        <f>'Calc-1'!D5*Assumptions!$F4</f>
        <v>16224</v>
      </c>
      <c r="E5" s="15">
        <f>'Calc-1'!E5*Assumptions!$F4</f>
        <v>16872.96</v>
      </c>
      <c r="F5" s="15">
        <f>'Calc-1'!F5*Assumptions!$F4</f>
        <v>17547.8784</v>
      </c>
      <c r="G5" s="15">
        <f>'Calc-1'!G5*Assumptions!$F4</f>
        <v>18249.79354</v>
      </c>
      <c r="H5" s="15">
        <f>'Calc-1'!H5*Assumptions!$F4</f>
        <v>18979.78528</v>
      </c>
      <c r="I5" s="15">
        <f>'Calc-1'!I5*Assumptions!$F4</f>
        <v>19738.97669</v>
      </c>
      <c r="J5" s="15">
        <f>'Calc-1'!J5*Assumptions!$F4</f>
        <v>20528.53576</v>
      </c>
      <c r="K5" s="15">
        <f>'Calc-1'!K5*Assumptions!$F4</f>
        <v>21349.67719</v>
      </c>
      <c r="L5" s="15">
        <f>'Calc-1'!L5*Assumptions!$F4</f>
        <v>22203.66427</v>
      </c>
      <c r="M5" s="15">
        <f>'Calc-1'!M5*Assumptions!$F4</f>
        <v>23091.81084</v>
      </c>
      <c r="N5" s="15">
        <f>'Calc-1'!N5*Assumptions!$F4</f>
        <v>24015.48328</v>
      </c>
      <c r="O5" s="15">
        <f>'Calc-1'!O5*Assumptions!$F4</f>
        <v>24976.10261</v>
      </c>
      <c r="P5" s="15">
        <f>'Calc-1'!P5*Assumptions!$F4</f>
        <v>25975.14671</v>
      </c>
      <c r="Q5" s="15">
        <f>'Calc-1'!Q5*Assumptions!$F4</f>
        <v>27014.15258</v>
      </c>
      <c r="R5" s="15">
        <f>'Calc-1'!R5*Assumptions!$F4</f>
        <v>28094.71869</v>
      </c>
      <c r="S5" s="15">
        <f>'Calc-1'!S5*Assumptions!$F4</f>
        <v>29218.50743</v>
      </c>
    </row>
    <row r="6">
      <c r="A6" s="16" t="s">
        <v>16</v>
      </c>
      <c r="B6" s="15">
        <f>'Calc-1'!B6*Assumptions!$F5</f>
        <v>10500</v>
      </c>
      <c r="C6" s="15">
        <f>'Calc-1'!C6*Assumptions!$F5</f>
        <v>10605</v>
      </c>
      <c r="D6" s="15">
        <f>'Calc-1'!D6*Assumptions!$F5</f>
        <v>10711.05</v>
      </c>
      <c r="E6" s="15">
        <f>'Calc-1'!E6*Assumptions!$F5</f>
        <v>10818.1605</v>
      </c>
      <c r="F6" s="15">
        <f>'Calc-1'!F6*Assumptions!$F5</f>
        <v>10926.34211</v>
      </c>
      <c r="G6" s="15">
        <f>'Calc-1'!G6*Assumptions!$F5</f>
        <v>11035.60553</v>
      </c>
      <c r="H6" s="15">
        <f>'Calc-1'!H6*Assumptions!$F5</f>
        <v>11145.96158</v>
      </c>
      <c r="I6" s="15">
        <f>'Calc-1'!I6*Assumptions!$F5</f>
        <v>11257.4212</v>
      </c>
      <c r="J6" s="15">
        <f>'Calc-1'!J6*Assumptions!$F5</f>
        <v>11369.99541</v>
      </c>
      <c r="K6" s="15">
        <f>'Calc-1'!K6*Assumptions!$F5</f>
        <v>11483.69536</v>
      </c>
      <c r="L6" s="15">
        <f>'Calc-1'!L6*Assumptions!$F5</f>
        <v>11598.53232</v>
      </c>
      <c r="M6" s="15">
        <f>'Calc-1'!M6*Assumptions!$F5</f>
        <v>11714.51764</v>
      </c>
      <c r="N6" s="15">
        <f>'Calc-1'!N6*Assumptions!$F5</f>
        <v>11831.66282</v>
      </c>
      <c r="O6" s="15">
        <f>'Calc-1'!O6*Assumptions!$F5</f>
        <v>11949.97944</v>
      </c>
      <c r="P6" s="15">
        <f>'Calc-1'!P6*Assumptions!$F5</f>
        <v>12069.47924</v>
      </c>
      <c r="Q6" s="15">
        <f>'Calc-1'!Q6*Assumptions!$F5</f>
        <v>12190.17403</v>
      </c>
      <c r="R6" s="15">
        <f>'Calc-1'!R6*Assumptions!$F5</f>
        <v>12312.07577</v>
      </c>
      <c r="S6" s="15">
        <f>'Calc-1'!S6*Assumptions!$F5</f>
        <v>12435.19653</v>
      </c>
    </row>
    <row r="7">
      <c r="A7" s="16" t="s">
        <v>17</v>
      </c>
      <c r="B7" s="15">
        <f>'Calc-1'!B7*Assumptions!$F6</f>
        <v>66000</v>
      </c>
      <c r="C7" s="15">
        <f>'Calc-1'!C7*Assumptions!$F6</f>
        <v>69300</v>
      </c>
      <c r="D7" s="15">
        <f>'Calc-1'!D7*Assumptions!$F6</f>
        <v>72765</v>
      </c>
      <c r="E7" s="15">
        <f>'Calc-1'!E7*Assumptions!$F6</f>
        <v>76403.25</v>
      </c>
      <c r="F7" s="15">
        <f>'Calc-1'!F7*Assumptions!$F6</f>
        <v>80223.4125</v>
      </c>
      <c r="G7" s="15">
        <f>'Calc-1'!G7*Assumptions!$F6</f>
        <v>84234.58313</v>
      </c>
      <c r="H7" s="15">
        <f>'Calc-1'!H7*Assumptions!$F6</f>
        <v>88446.31228</v>
      </c>
      <c r="I7" s="15">
        <f>'Calc-1'!I7*Assumptions!$F6</f>
        <v>92868.6279</v>
      </c>
      <c r="J7" s="15">
        <f>'Calc-1'!J7*Assumptions!$F6</f>
        <v>97512.05929</v>
      </c>
      <c r="K7" s="15">
        <f>'Calc-1'!K7*Assumptions!$F6</f>
        <v>102387.6623</v>
      </c>
      <c r="L7" s="15">
        <f>'Calc-1'!L7*Assumptions!$F6</f>
        <v>107507.0454</v>
      </c>
      <c r="M7" s="15">
        <f>'Calc-1'!M7*Assumptions!$F6</f>
        <v>112882.3976</v>
      </c>
      <c r="N7" s="15">
        <f>'Calc-1'!N7*Assumptions!$F6</f>
        <v>118526.5175</v>
      </c>
      <c r="O7" s="15">
        <f>'Calc-1'!O7*Assumptions!$F6</f>
        <v>124452.8434</v>
      </c>
      <c r="P7" s="15">
        <f>'Calc-1'!P7*Assumptions!$F6</f>
        <v>130675.4856</v>
      </c>
      <c r="Q7" s="15">
        <f>'Calc-1'!Q7*Assumptions!$F6</f>
        <v>137209.2598</v>
      </c>
      <c r="R7" s="15">
        <f>'Calc-1'!R7*Assumptions!$F6</f>
        <v>144069.7228</v>
      </c>
      <c r="S7" s="15">
        <f>'Calc-1'!S7*Assumptions!$F6</f>
        <v>151273.209</v>
      </c>
    </row>
    <row r="8">
      <c r="A8" s="16" t="s">
        <v>18</v>
      </c>
      <c r="B8" s="15">
        <f>'Calc-1'!B8*Assumptions!$F7</f>
        <v>362500</v>
      </c>
      <c r="C8" s="15">
        <f>'Calc-1'!C8*Assumptions!$F7</f>
        <v>365218.75</v>
      </c>
      <c r="D8" s="15">
        <f>'Calc-1'!D8*Assumptions!$F7</f>
        <v>367957.8906</v>
      </c>
      <c r="E8" s="15">
        <f>'Calc-1'!E8*Assumptions!$F7</f>
        <v>370717.5748</v>
      </c>
      <c r="F8" s="15">
        <f>'Calc-1'!F8*Assumptions!$F7</f>
        <v>373497.9566</v>
      </c>
      <c r="G8" s="15">
        <f>'Calc-1'!G8*Assumptions!$F7</f>
        <v>376299.1913</v>
      </c>
      <c r="H8" s="15">
        <f>'Calc-1'!H8*Assumptions!$F7</f>
        <v>379121.4352</v>
      </c>
      <c r="I8" s="15">
        <f>'Calc-1'!I8*Assumptions!$F7</f>
        <v>381964.846</v>
      </c>
      <c r="J8" s="15">
        <f>'Calc-1'!J8*Assumptions!$F7</f>
        <v>384829.5823</v>
      </c>
      <c r="K8" s="15">
        <f>'Calc-1'!K8*Assumptions!$F7</f>
        <v>387715.8042</v>
      </c>
      <c r="L8" s="15">
        <f>'Calc-1'!L8*Assumptions!$F7</f>
        <v>390623.6727</v>
      </c>
      <c r="M8" s="15">
        <f>'Calc-1'!M8*Assumptions!$F7</f>
        <v>393553.3503</v>
      </c>
      <c r="N8" s="15">
        <f>'Calc-1'!N8*Assumptions!$F7</f>
        <v>396505.0004</v>
      </c>
      <c r="O8" s="15">
        <f>'Calc-1'!O8*Assumptions!$F7</f>
        <v>399478.7879</v>
      </c>
      <c r="P8" s="15">
        <f>'Calc-1'!P8*Assumptions!$F7</f>
        <v>402474.8788</v>
      </c>
      <c r="Q8" s="15">
        <f>'Calc-1'!Q8*Assumptions!$F7</f>
        <v>405493.4404</v>
      </c>
      <c r="R8" s="15">
        <f>'Calc-1'!R8*Assumptions!$F7</f>
        <v>408534.6412</v>
      </c>
      <c r="S8" s="15">
        <f>'Calc-1'!S8*Assumptions!$F7</f>
        <v>411598.651</v>
      </c>
    </row>
    <row r="9">
      <c r="A9" s="16" t="s">
        <v>19</v>
      </c>
      <c r="B9" s="15">
        <f>'Calc-1'!B9*Assumptions!$F8</f>
        <v>52000</v>
      </c>
      <c r="C9" s="15">
        <f>'Calc-1'!C9*Assumptions!$F8</f>
        <v>53560</v>
      </c>
      <c r="D9" s="15">
        <f>'Calc-1'!D9*Assumptions!$F8</f>
        <v>55166.8</v>
      </c>
      <c r="E9" s="15">
        <f>'Calc-1'!E9*Assumptions!$F8</f>
        <v>56821.804</v>
      </c>
      <c r="F9" s="15">
        <f>'Calc-1'!F9*Assumptions!$F8</f>
        <v>58526.45812</v>
      </c>
      <c r="G9" s="15">
        <f>'Calc-1'!G9*Assumptions!$F8</f>
        <v>60282.25186</v>
      </c>
      <c r="H9" s="15">
        <f>'Calc-1'!H9*Assumptions!$F8</f>
        <v>62090.71942</v>
      </c>
      <c r="I9" s="15">
        <f>'Calc-1'!I9*Assumptions!$F8</f>
        <v>63953.441</v>
      </c>
      <c r="J9" s="15">
        <f>'Calc-1'!J9*Assumptions!$F8</f>
        <v>65872.04423</v>
      </c>
      <c r="K9" s="15">
        <f>'Calc-1'!K9*Assumptions!$F8</f>
        <v>67848.20556</v>
      </c>
      <c r="L9" s="15">
        <f>'Calc-1'!L9*Assumptions!$F8</f>
        <v>69883.65173</v>
      </c>
      <c r="M9" s="15">
        <f>'Calc-1'!M9*Assumptions!$F8</f>
        <v>71980.16128</v>
      </c>
      <c r="N9" s="15">
        <f>'Calc-1'!N9*Assumptions!$F8</f>
        <v>74139.56612</v>
      </c>
      <c r="O9" s="15">
        <f>'Calc-1'!O9*Assumptions!$F8</f>
        <v>76363.7531</v>
      </c>
      <c r="P9" s="15">
        <f>'Calc-1'!P9*Assumptions!$F8</f>
        <v>78654.66569</v>
      </c>
      <c r="Q9" s="15">
        <f>'Calc-1'!Q9*Assumptions!$F8</f>
        <v>81014.30566</v>
      </c>
      <c r="R9" s="15">
        <f>'Calc-1'!R9*Assumptions!$F8</f>
        <v>83444.73483</v>
      </c>
      <c r="S9" s="15">
        <f>'Calc-1'!S9*Assumptions!$F8</f>
        <v>85948.07688</v>
      </c>
    </row>
    <row r="10">
      <c r="A10" s="16" t="s">
        <v>20</v>
      </c>
      <c r="B10" s="15">
        <f>'Calc-1'!B10*Assumptions!$F9</f>
        <v>71250</v>
      </c>
      <c r="C10" s="15">
        <f>'Calc-1'!C10*Assumptions!$F9</f>
        <v>72675</v>
      </c>
      <c r="D10" s="15">
        <f>'Calc-1'!D10*Assumptions!$F9</f>
        <v>74128.5</v>
      </c>
      <c r="E10" s="15">
        <f>'Calc-1'!E10*Assumptions!$F9</f>
        <v>75611.07</v>
      </c>
      <c r="F10" s="15">
        <f>'Calc-1'!F10*Assumptions!$F9</f>
        <v>77123.2914</v>
      </c>
      <c r="G10" s="15">
        <f>'Calc-1'!G10*Assumptions!$F9</f>
        <v>78665.75723</v>
      </c>
      <c r="H10" s="15">
        <f>'Calc-1'!H10*Assumptions!$F9</f>
        <v>80239.07237</v>
      </c>
      <c r="I10" s="15">
        <f>'Calc-1'!I10*Assumptions!$F9</f>
        <v>81843.85382</v>
      </c>
      <c r="J10" s="15">
        <f>'Calc-1'!J10*Assumptions!$F9</f>
        <v>83480.7309</v>
      </c>
      <c r="K10" s="15">
        <f>'Calc-1'!K10*Assumptions!$F9</f>
        <v>85150.34551</v>
      </c>
      <c r="L10" s="15">
        <f>'Calc-1'!L10*Assumptions!$F9</f>
        <v>86853.35242</v>
      </c>
      <c r="M10" s="15">
        <f>'Calc-1'!M10*Assumptions!$F9</f>
        <v>88590.41947</v>
      </c>
      <c r="N10" s="15">
        <f>'Calc-1'!N10*Assumptions!$F9</f>
        <v>90362.22786</v>
      </c>
      <c r="O10" s="15">
        <f>'Calc-1'!O10*Assumptions!$F9</f>
        <v>92169.47242</v>
      </c>
      <c r="P10" s="15">
        <f>'Calc-1'!P10*Assumptions!$F9</f>
        <v>94012.86187</v>
      </c>
      <c r="Q10" s="15">
        <f>'Calc-1'!Q10*Assumptions!$F9</f>
        <v>95893.11911</v>
      </c>
      <c r="R10" s="15">
        <f>'Calc-1'!R10*Assumptions!$F9</f>
        <v>97810.98149</v>
      </c>
      <c r="S10" s="15">
        <f>'Calc-1'!S10*Assumptions!$F9</f>
        <v>99767.20112</v>
      </c>
    </row>
    <row r="11">
      <c r="A11" s="16" t="s">
        <v>21</v>
      </c>
      <c r="B11" s="15">
        <f>'Calc-1'!B11*Assumptions!$F10</f>
        <v>60000</v>
      </c>
      <c r="C11" s="15">
        <f>'Calc-1'!C11*Assumptions!$F10</f>
        <v>60300</v>
      </c>
      <c r="D11" s="15">
        <f>'Calc-1'!D11*Assumptions!$F10</f>
        <v>60601.5</v>
      </c>
      <c r="E11" s="15">
        <f>'Calc-1'!E11*Assumptions!$F10</f>
        <v>60904.5075</v>
      </c>
      <c r="F11" s="15">
        <f>'Calc-1'!F11*Assumptions!$F10</f>
        <v>61209.03004</v>
      </c>
      <c r="G11" s="15">
        <f>'Calc-1'!G11*Assumptions!$F10</f>
        <v>61515.07519</v>
      </c>
      <c r="H11" s="15">
        <f>'Calc-1'!H11*Assumptions!$F10</f>
        <v>61822.65056</v>
      </c>
      <c r="I11" s="15">
        <f>'Calc-1'!I11*Assumptions!$F10</f>
        <v>62131.76382</v>
      </c>
      <c r="J11" s="15">
        <f>'Calc-1'!J11*Assumptions!$F10</f>
        <v>62442.42264</v>
      </c>
      <c r="K11" s="15">
        <f>'Calc-1'!K11*Assumptions!$F10</f>
        <v>62754.63475</v>
      </c>
      <c r="L11" s="15">
        <f>'Calc-1'!L11*Assumptions!$F10</f>
        <v>63068.40792</v>
      </c>
      <c r="M11" s="15">
        <f>'Calc-1'!M11*Assumptions!$F10</f>
        <v>63383.74996</v>
      </c>
      <c r="N11" s="15">
        <f>'Calc-1'!N11*Assumptions!$F10</f>
        <v>63700.66871</v>
      </c>
      <c r="O11" s="15">
        <f>'Calc-1'!O11*Assumptions!$F10</f>
        <v>64019.17206</v>
      </c>
      <c r="P11" s="15">
        <f>'Calc-1'!P11*Assumptions!$F10</f>
        <v>64339.26792</v>
      </c>
      <c r="Q11" s="15">
        <f>'Calc-1'!Q11*Assumptions!$F10</f>
        <v>64660.96426</v>
      </c>
      <c r="R11" s="15">
        <f>'Calc-1'!R11*Assumptions!$F10</f>
        <v>64984.26908</v>
      </c>
      <c r="S11" s="15">
        <f>'Calc-1'!S11*Assumptions!$F10</f>
        <v>65309.19042</v>
      </c>
    </row>
    <row r="12">
      <c r="A12" s="14" t="s">
        <v>42</v>
      </c>
      <c r="B12" s="15">
        <f t="shared" ref="B12:S12" si="1">SUM(B2:B11)</f>
        <v>677500</v>
      </c>
      <c r="C12" s="15">
        <f t="shared" si="1"/>
        <v>688690</v>
      </c>
      <c r="D12" s="15">
        <f t="shared" si="1"/>
        <v>700212.3469</v>
      </c>
      <c r="E12" s="15">
        <f t="shared" si="1"/>
        <v>712080.1891</v>
      </c>
      <c r="F12" s="15">
        <f t="shared" si="1"/>
        <v>724307.2525</v>
      </c>
      <c r="G12" s="15">
        <f t="shared" si="1"/>
        <v>736907.8669</v>
      </c>
      <c r="H12" s="15">
        <f t="shared" si="1"/>
        <v>749896.9937</v>
      </c>
      <c r="I12" s="15">
        <f t="shared" si="1"/>
        <v>763290.2553</v>
      </c>
      <c r="J12" s="15">
        <f t="shared" si="1"/>
        <v>777103.9653</v>
      </c>
      <c r="K12" s="15">
        <f t="shared" si="1"/>
        <v>791355.1602</v>
      </c>
      <c r="L12" s="15">
        <f t="shared" si="1"/>
        <v>806061.6334</v>
      </c>
      <c r="M12" s="15">
        <f t="shared" si="1"/>
        <v>821241.9696</v>
      </c>
      <c r="N12" s="15">
        <f t="shared" si="1"/>
        <v>836915.582</v>
      </c>
      <c r="O12" s="15">
        <f t="shared" si="1"/>
        <v>853102.7501</v>
      </c>
      <c r="P12" s="15">
        <f t="shared" si="1"/>
        <v>869824.6602</v>
      </c>
      <c r="Q12" s="15">
        <f t="shared" si="1"/>
        <v>887103.4476</v>
      </c>
      <c r="R12" s="15">
        <f t="shared" si="1"/>
        <v>904962.2404</v>
      </c>
      <c r="S12" s="15">
        <f t="shared" si="1"/>
        <v>923425.206</v>
      </c>
    </row>
    <row r="14">
      <c r="A14" s="17" t="s">
        <v>43</v>
      </c>
    </row>
    <row r="15">
      <c r="A15" s="16" t="s">
        <v>13</v>
      </c>
      <c r="B15" s="15">
        <f>'Calc-1'!B3*Assumptions!$G2</f>
        <v>10500</v>
      </c>
      <c r="C15" s="15">
        <f>'Calc-1'!C3*Assumptions!$G2</f>
        <v>10552.5</v>
      </c>
      <c r="D15" s="15">
        <f>'Calc-1'!D3*Assumptions!$G2</f>
        <v>10605.2625</v>
      </c>
      <c r="E15" s="15">
        <f>'Calc-1'!E3*Assumptions!$G2</f>
        <v>10658.28881</v>
      </c>
      <c r="F15" s="15">
        <f>'Calc-1'!F3*Assumptions!$G2</f>
        <v>10711.58026</v>
      </c>
      <c r="G15" s="15">
        <f>'Calc-1'!G3*Assumptions!$G2</f>
        <v>10765.13816</v>
      </c>
      <c r="H15" s="15">
        <f>'Calc-1'!H3*Assumptions!$G2</f>
        <v>10818.96385</v>
      </c>
      <c r="I15" s="15">
        <f>'Calc-1'!I3*Assumptions!$G2</f>
        <v>10873.05867</v>
      </c>
      <c r="J15" s="15">
        <f>'Calc-1'!J3*Assumptions!$G2</f>
        <v>10927.42396</v>
      </c>
      <c r="K15" s="15">
        <f>'Calc-1'!K3*Assumptions!$G2</f>
        <v>10982.06108</v>
      </c>
      <c r="L15" s="15">
        <f>'Calc-1'!L3*Assumptions!$G2</f>
        <v>11036.97139</v>
      </c>
      <c r="M15" s="15">
        <f>'Calc-1'!M3*Assumptions!$G2</f>
        <v>11092.15624</v>
      </c>
      <c r="N15" s="15">
        <f>'Calc-1'!N3*Assumptions!$G2</f>
        <v>11147.61702</v>
      </c>
      <c r="O15" s="15">
        <f>'Calc-1'!O3*Assumptions!$G2</f>
        <v>11203.35511</v>
      </c>
      <c r="P15" s="15">
        <f>'Calc-1'!P3*Assumptions!$G2</f>
        <v>11259.37189</v>
      </c>
      <c r="Q15" s="15">
        <f>'Calc-1'!Q3*Assumptions!$G2</f>
        <v>11315.66874</v>
      </c>
      <c r="R15" s="15">
        <f>'Calc-1'!R3*Assumptions!$G2</f>
        <v>11372.24709</v>
      </c>
      <c r="S15" s="15">
        <f>'Calc-1'!S3*Assumptions!$G2</f>
        <v>11429.10832</v>
      </c>
    </row>
    <row r="16">
      <c r="A16" s="16" t="s">
        <v>14</v>
      </c>
      <c r="B16" s="15">
        <f>'Calc-1'!B4*Assumptions!$G3</f>
        <v>24500</v>
      </c>
      <c r="C16" s="15">
        <f>'Calc-1'!C4*Assumptions!$G3</f>
        <v>25480</v>
      </c>
      <c r="D16" s="15">
        <f>'Calc-1'!D4*Assumptions!$G3</f>
        <v>26499.2</v>
      </c>
      <c r="E16" s="15">
        <f>'Calc-1'!E4*Assumptions!$G3</f>
        <v>27559.168</v>
      </c>
      <c r="F16" s="15">
        <f>'Calc-1'!F4*Assumptions!$G3</f>
        <v>28661.53472</v>
      </c>
      <c r="G16" s="15">
        <f>'Calc-1'!G4*Assumptions!$G3</f>
        <v>29807.99611</v>
      </c>
      <c r="H16" s="15">
        <f>'Calc-1'!H4*Assumptions!$G3</f>
        <v>31000.31595</v>
      </c>
      <c r="I16" s="15">
        <f>'Calc-1'!I4*Assumptions!$G3</f>
        <v>32240.32859</v>
      </c>
      <c r="J16" s="15">
        <f>'Calc-1'!J4*Assumptions!$G3</f>
        <v>33529.94173</v>
      </c>
      <c r="K16" s="15">
        <f>'Calc-1'!K4*Assumptions!$G3</f>
        <v>34871.1394</v>
      </c>
      <c r="L16" s="15">
        <f>'Calc-1'!L4*Assumptions!$G3</f>
        <v>36265.98498</v>
      </c>
      <c r="M16" s="15">
        <f>'Calc-1'!M4*Assumptions!$G3</f>
        <v>37716.62438</v>
      </c>
      <c r="N16" s="15">
        <f>'Calc-1'!N4*Assumptions!$G3</f>
        <v>39225.28935</v>
      </c>
      <c r="O16" s="15">
        <f>'Calc-1'!O4*Assumptions!$G3</f>
        <v>40794.30093</v>
      </c>
      <c r="P16" s="15">
        <f>'Calc-1'!P4*Assumptions!$G3</f>
        <v>42426.07297</v>
      </c>
      <c r="Q16" s="15">
        <f>'Calc-1'!Q4*Assumptions!$G3</f>
        <v>44123.11588</v>
      </c>
      <c r="R16" s="15">
        <f>'Calc-1'!R4*Assumptions!$G3</f>
        <v>45888.04052</v>
      </c>
      <c r="S16" s="15">
        <f>'Calc-1'!S4*Assumptions!$G3</f>
        <v>47723.56214</v>
      </c>
    </row>
    <row r="17">
      <c r="A17" s="16" t="s">
        <v>15</v>
      </c>
      <c r="B17" s="15">
        <f>'Calc-1'!B5*Assumptions!$G4</f>
        <v>10000</v>
      </c>
      <c r="C17" s="15">
        <f>'Calc-1'!C5*Assumptions!$G4</f>
        <v>10400</v>
      </c>
      <c r="D17" s="15">
        <f>'Calc-1'!D5*Assumptions!$G4</f>
        <v>10816</v>
      </c>
      <c r="E17" s="15">
        <f>'Calc-1'!E5*Assumptions!$G4</f>
        <v>11248.64</v>
      </c>
      <c r="F17" s="15">
        <f>'Calc-1'!F5*Assumptions!$G4</f>
        <v>11698.5856</v>
      </c>
      <c r="G17" s="15">
        <f>'Calc-1'!G5*Assumptions!$G4</f>
        <v>12166.52902</v>
      </c>
      <c r="H17" s="15">
        <f>'Calc-1'!H5*Assumptions!$G4</f>
        <v>12653.19018</v>
      </c>
      <c r="I17" s="15">
        <f>'Calc-1'!I5*Assumptions!$G4</f>
        <v>13159.31779</v>
      </c>
      <c r="J17" s="15">
        <f>'Calc-1'!J5*Assumptions!$G4</f>
        <v>13685.6905</v>
      </c>
      <c r="K17" s="15">
        <f>'Calc-1'!K5*Assumptions!$G4</f>
        <v>14233.11812</v>
      </c>
      <c r="L17" s="15">
        <f>'Calc-1'!L5*Assumptions!$G4</f>
        <v>14802.44285</v>
      </c>
      <c r="M17" s="15">
        <f>'Calc-1'!M5*Assumptions!$G4</f>
        <v>15394.54056</v>
      </c>
      <c r="N17" s="15">
        <f>'Calc-1'!N5*Assumptions!$G4</f>
        <v>16010.32219</v>
      </c>
      <c r="O17" s="15">
        <f>'Calc-1'!O5*Assumptions!$G4</f>
        <v>16650.73507</v>
      </c>
      <c r="P17" s="15">
        <f>'Calc-1'!P5*Assumptions!$G4</f>
        <v>17316.76448</v>
      </c>
      <c r="Q17" s="15">
        <f>'Calc-1'!Q5*Assumptions!$G4</f>
        <v>18009.43506</v>
      </c>
      <c r="R17" s="15">
        <f>'Calc-1'!R5*Assumptions!$G4</f>
        <v>18729.81246</v>
      </c>
      <c r="S17" s="15">
        <f>'Calc-1'!S5*Assumptions!$G4</f>
        <v>19479.00496</v>
      </c>
    </row>
    <row r="18">
      <c r="A18" s="16" t="s">
        <v>16</v>
      </c>
      <c r="B18" s="15">
        <f>'Calc-1'!B6*Assumptions!$G5</f>
        <v>7000</v>
      </c>
      <c r="C18" s="15">
        <f>'Calc-1'!C6*Assumptions!$G5</f>
        <v>7070</v>
      </c>
      <c r="D18" s="15">
        <f>'Calc-1'!D6*Assumptions!$G5</f>
        <v>7140.7</v>
      </c>
      <c r="E18" s="15">
        <f>'Calc-1'!E6*Assumptions!$G5</f>
        <v>7212.107</v>
      </c>
      <c r="F18" s="15">
        <f>'Calc-1'!F6*Assumptions!$G5</f>
        <v>7284.22807</v>
      </c>
      <c r="G18" s="15">
        <f>'Calc-1'!G6*Assumptions!$G5</f>
        <v>7357.070351</v>
      </c>
      <c r="H18" s="15">
        <f>'Calc-1'!H6*Assumptions!$G5</f>
        <v>7430.641054</v>
      </c>
      <c r="I18" s="15">
        <f>'Calc-1'!I6*Assumptions!$G5</f>
        <v>7504.947465</v>
      </c>
      <c r="J18" s="15">
        <f>'Calc-1'!J6*Assumptions!$G5</f>
        <v>7579.996939</v>
      </c>
      <c r="K18" s="15">
        <f>'Calc-1'!K6*Assumptions!$G5</f>
        <v>7655.796909</v>
      </c>
      <c r="L18" s="15">
        <f>'Calc-1'!L6*Assumptions!$G5</f>
        <v>7732.354878</v>
      </c>
      <c r="M18" s="15">
        <f>'Calc-1'!M6*Assumptions!$G5</f>
        <v>7809.678427</v>
      </c>
      <c r="N18" s="15">
        <f>'Calc-1'!N6*Assumptions!$G5</f>
        <v>7887.775211</v>
      </c>
      <c r="O18" s="15">
        <f>'Calc-1'!O6*Assumptions!$G5</f>
        <v>7966.652963</v>
      </c>
      <c r="P18" s="15">
        <f>'Calc-1'!P6*Assumptions!$G5</f>
        <v>8046.319493</v>
      </c>
      <c r="Q18" s="15">
        <f>'Calc-1'!Q6*Assumptions!$G5</f>
        <v>8126.782688</v>
      </c>
      <c r="R18" s="15">
        <f>'Calc-1'!R6*Assumptions!$G5</f>
        <v>8208.050514</v>
      </c>
      <c r="S18" s="15">
        <f>'Calc-1'!S6*Assumptions!$G5</f>
        <v>8290.13102</v>
      </c>
    </row>
    <row r="19">
      <c r="A19" s="16" t="s">
        <v>17</v>
      </c>
      <c r="B19" s="15">
        <f>'Calc-1'!B7*Assumptions!$G6</f>
        <v>63250</v>
      </c>
      <c r="C19" s="15">
        <f>'Calc-1'!C7*Assumptions!$G6</f>
        <v>66412.5</v>
      </c>
      <c r="D19" s="15">
        <f>'Calc-1'!D7*Assumptions!$G6</f>
        <v>69733.125</v>
      </c>
      <c r="E19" s="15">
        <f>'Calc-1'!E7*Assumptions!$G6</f>
        <v>73219.78125</v>
      </c>
      <c r="F19" s="15">
        <f>'Calc-1'!F7*Assumptions!$G6</f>
        <v>76880.77031</v>
      </c>
      <c r="G19" s="15">
        <f>'Calc-1'!G7*Assumptions!$G6</f>
        <v>80724.80883</v>
      </c>
      <c r="H19" s="15">
        <f>'Calc-1'!H7*Assumptions!$G6</f>
        <v>84761.04927</v>
      </c>
      <c r="I19" s="15">
        <f>'Calc-1'!I7*Assumptions!$G6</f>
        <v>88999.10173</v>
      </c>
      <c r="J19" s="15">
        <f>'Calc-1'!J7*Assumptions!$G6</f>
        <v>93449.05682</v>
      </c>
      <c r="K19" s="15">
        <f>'Calc-1'!K7*Assumptions!$G6</f>
        <v>98121.50966</v>
      </c>
      <c r="L19" s="15">
        <f>'Calc-1'!L7*Assumptions!$G6</f>
        <v>103027.5851</v>
      </c>
      <c r="M19" s="15">
        <f>'Calc-1'!M7*Assumptions!$G6</f>
        <v>108178.9644</v>
      </c>
      <c r="N19" s="15">
        <f>'Calc-1'!N7*Assumptions!$G6</f>
        <v>113587.9126</v>
      </c>
      <c r="O19" s="15">
        <f>'Calc-1'!O7*Assumptions!$G6</f>
        <v>119267.3083</v>
      </c>
      <c r="P19" s="15">
        <f>'Calc-1'!P7*Assumptions!$G6</f>
        <v>125230.6737</v>
      </c>
      <c r="Q19" s="15">
        <f>'Calc-1'!Q7*Assumptions!$G6</f>
        <v>131492.2073</v>
      </c>
      <c r="R19" s="15">
        <f>'Calc-1'!R7*Assumptions!$G6</f>
        <v>138066.8177</v>
      </c>
      <c r="S19" s="15">
        <f>'Calc-1'!S7*Assumptions!$G6</f>
        <v>144970.1586</v>
      </c>
    </row>
    <row r="20">
      <c r="A20" s="16" t="s">
        <v>18</v>
      </c>
      <c r="B20" s="15">
        <f>'Calc-1'!B8*Assumptions!$G7</f>
        <v>333500</v>
      </c>
      <c r="C20" s="15">
        <f>'Calc-1'!C8*Assumptions!$G7</f>
        <v>336001.25</v>
      </c>
      <c r="D20" s="15">
        <f>'Calc-1'!D8*Assumptions!$G7</f>
        <v>338521.2594</v>
      </c>
      <c r="E20" s="15">
        <f>'Calc-1'!E8*Assumptions!$G7</f>
        <v>341060.1688</v>
      </c>
      <c r="F20" s="15">
        <f>'Calc-1'!F8*Assumptions!$G7</f>
        <v>343618.1201</v>
      </c>
      <c r="G20" s="15">
        <f>'Calc-1'!G8*Assumptions!$G7</f>
        <v>346195.256</v>
      </c>
      <c r="H20" s="15">
        <f>'Calc-1'!H8*Assumptions!$G7</f>
        <v>348791.7204</v>
      </c>
      <c r="I20" s="15">
        <f>'Calc-1'!I8*Assumptions!$G7</f>
        <v>351407.6583</v>
      </c>
      <c r="J20" s="15">
        <f>'Calc-1'!J8*Assumptions!$G7</f>
        <v>354043.2157</v>
      </c>
      <c r="K20" s="15">
        <f>'Calc-1'!K8*Assumptions!$G7</f>
        <v>356698.5399</v>
      </c>
      <c r="L20" s="15">
        <f>'Calc-1'!L8*Assumptions!$G7</f>
        <v>359373.7789</v>
      </c>
      <c r="M20" s="15">
        <f>'Calc-1'!M8*Assumptions!$G7</f>
        <v>362069.0823</v>
      </c>
      <c r="N20" s="15">
        <f>'Calc-1'!N8*Assumptions!$G7</f>
        <v>364784.6004</v>
      </c>
      <c r="O20" s="15">
        <f>'Calc-1'!O8*Assumptions!$G7</f>
        <v>367520.4849</v>
      </c>
      <c r="P20" s="15">
        <f>'Calc-1'!P8*Assumptions!$G7</f>
        <v>370276.8885</v>
      </c>
      <c r="Q20" s="15">
        <f>'Calc-1'!Q8*Assumptions!$G7</f>
        <v>373053.9652</v>
      </c>
      <c r="R20" s="15">
        <f>'Calc-1'!R8*Assumptions!$G7</f>
        <v>375851.8699</v>
      </c>
      <c r="S20" s="15">
        <f>'Calc-1'!S8*Assumptions!$G7</f>
        <v>378670.7589</v>
      </c>
    </row>
    <row r="21">
      <c r="A21" s="16" t="s">
        <v>19</v>
      </c>
      <c r="B21" s="15">
        <f>'Calc-1'!B9*Assumptions!$G8</f>
        <v>48750</v>
      </c>
      <c r="C21" s="15">
        <f>'Calc-1'!C9*Assumptions!$G8</f>
        <v>50212.5</v>
      </c>
      <c r="D21" s="15">
        <f>'Calc-1'!D9*Assumptions!$G8</f>
        <v>51718.875</v>
      </c>
      <c r="E21" s="15">
        <f>'Calc-1'!E9*Assumptions!$G8</f>
        <v>53270.44125</v>
      </c>
      <c r="F21" s="15">
        <f>'Calc-1'!F9*Assumptions!$G8</f>
        <v>54868.55449</v>
      </c>
      <c r="G21" s="15">
        <f>'Calc-1'!G9*Assumptions!$G8</f>
        <v>56514.61112</v>
      </c>
      <c r="H21" s="15">
        <f>'Calc-1'!H9*Assumptions!$G8</f>
        <v>58210.04946</v>
      </c>
      <c r="I21" s="15">
        <f>'Calc-1'!I9*Assumptions!$G8</f>
        <v>59956.35094</v>
      </c>
      <c r="J21" s="15">
        <f>'Calc-1'!J9*Assumptions!$G8</f>
        <v>61755.04147</v>
      </c>
      <c r="K21" s="15">
        <f>'Calc-1'!K9*Assumptions!$G8</f>
        <v>63607.69271</v>
      </c>
      <c r="L21" s="15">
        <f>'Calc-1'!L9*Assumptions!$G8</f>
        <v>65515.92349</v>
      </c>
      <c r="M21" s="15">
        <f>'Calc-1'!M9*Assumptions!$G8</f>
        <v>67481.4012</v>
      </c>
      <c r="N21" s="15">
        <f>'Calc-1'!N9*Assumptions!$G8</f>
        <v>69505.84323</v>
      </c>
      <c r="O21" s="15">
        <f>'Calc-1'!O9*Assumptions!$G8</f>
        <v>71591.01853</v>
      </c>
      <c r="P21" s="15">
        <f>'Calc-1'!P9*Assumptions!$G8</f>
        <v>73738.74909</v>
      </c>
      <c r="Q21" s="15">
        <f>'Calc-1'!Q9*Assumptions!$G8</f>
        <v>75950.91156</v>
      </c>
      <c r="R21" s="15">
        <f>'Calc-1'!R9*Assumptions!$G8</f>
        <v>78229.43891</v>
      </c>
      <c r="S21" s="15">
        <f>'Calc-1'!S9*Assumptions!$G8</f>
        <v>80576.32207</v>
      </c>
    </row>
    <row r="22">
      <c r="A22" s="16" t="s">
        <v>20</v>
      </c>
      <c r="B22" s="15">
        <f>'Calc-1'!B10*Assumptions!$G9</f>
        <v>66500</v>
      </c>
      <c r="C22" s="15">
        <f>'Calc-1'!C10*Assumptions!$G9</f>
        <v>67830</v>
      </c>
      <c r="D22" s="15">
        <f>'Calc-1'!D10*Assumptions!$G9</f>
        <v>69186.6</v>
      </c>
      <c r="E22" s="15">
        <f>'Calc-1'!E10*Assumptions!$G9</f>
        <v>70570.332</v>
      </c>
      <c r="F22" s="15">
        <f>'Calc-1'!F10*Assumptions!$G9</f>
        <v>71981.73864</v>
      </c>
      <c r="G22" s="15">
        <f>'Calc-1'!G10*Assumptions!$G9</f>
        <v>73421.37341</v>
      </c>
      <c r="H22" s="15">
        <f>'Calc-1'!H10*Assumptions!$G9</f>
        <v>74889.80088</v>
      </c>
      <c r="I22" s="15">
        <f>'Calc-1'!I10*Assumptions!$G9</f>
        <v>76387.5969</v>
      </c>
      <c r="J22" s="15">
        <f>'Calc-1'!J10*Assumptions!$G9</f>
        <v>77915.34884</v>
      </c>
      <c r="K22" s="15">
        <f>'Calc-1'!K10*Assumptions!$G9</f>
        <v>79473.65581</v>
      </c>
      <c r="L22" s="15">
        <f>'Calc-1'!L10*Assumptions!$G9</f>
        <v>81063.12893</v>
      </c>
      <c r="M22" s="15">
        <f>'Calc-1'!M10*Assumptions!$G9</f>
        <v>82684.39151</v>
      </c>
      <c r="N22" s="15">
        <f>'Calc-1'!N10*Assumptions!$G9</f>
        <v>84338.07934</v>
      </c>
      <c r="O22" s="15">
        <f>'Calc-1'!O10*Assumptions!$G9</f>
        <v>86024.84093</v>
      </c>
      <c r="P22" s="15">
        <f>'Calc-1'!P10*Assumptions!$G9</f>
        <v>87745.33774</v>
      </c>
      <c r="Q22" s="15">
        <f>'Calc-1'!Q10*Assumptions!$G9</f>
        <v>89500.2445</v>
      </c>
      <c r="R22" s="15">
        <f>'Calc-1'!R10*Assumptions!$G9</f>
        <v>91290.24939</v>
      </c>
      <c r="S22" s="15">
        <f>'Calc-1'!S10*Assumptions!$G9</f>
        <v>93116.05438</v>
      </c>
    </row>
    <row r="23">
      <c r="A23" s="16" t="s">
        <v>21</v>
      </c>
      <c r="B23" s="15">
        <f>'Calc-1'!B11*Assumptions!$G10</f>
        <v>48000</v>
      </c>
      <c r="C23" s="15">
        <f>'Calc-1'!C11*Assumptions!$G10</f>
        <v>48240</v>
      </c>
      <c r="D23" s="15">
        <f>'Calc-1'!D11*Assumptions!$G10</f>
        <v>48481.2</v>
      </c>
      <c r="E23" s="15">
        <f>'Calc-1'!E11*Assumptions!$G10</f>
        <v>48723.606</v>
      </c>
      <c r="F23" s="15">
        <f>'Calc-1'!F11*Assumptions!$G10</f>
        <v>48967.22403</v>
      </c>
      <c r="G23" s="15">
        <f>'Calc-1'!G11*Assumptions!$G10</f>
        <v>49212.06015</v>
      </c>
      <c r="H23" s="15">
        <f>'Calc-1'!H11*Assumptions!$G10</f>
        <v>49458.12045</v>
      </c>
      <c r="I23" s="15">
        <f>'Calc-1'!I11*Assumptions!$G10</f>
        <v>49705.41105</v>
      </c>
      <c r="J23" s="15">
        <f>'Calc-1'!J11*Assumptions!$G10</f>
        <v>49953.93811</v>
      </c>
      <c r="K23" s="15">
        <f>'Calc-1'!K11*Assumptions!$G10</f>
        <v>50203.7078</v>
      </c>
      <c r="L23" s="15">
        <f>'Calc-1'!L11*Assumptions!$G10</f>
        <v>50454.72634</v>
      </c>
      <c r="M23" s="15">
        <f>'Calc-1'!M11*Assumptions!$G10</f>
        <v>50706.99997</v>
      </c>
      <c r="N23" s="15">
        <f>'Calc-1'!N11*Assumptions!$G10</f>
        <v>50960.53497</v>
      </c>
      <c r="O23" s="15">
        <f>'Calc-1'!O11*Assumptions!$G10</f>
        <v>51215.33764</v>
      </c>
      <c r="P23" s="15">
        <f>'Calc-1'!P11*Assumptions!$G10</f>
        <v>51471.41433</v>
      </c>
      <c r="Q23" s="15">
        <f>'Calc-1'!Q11*Assumptions!$G10</f>
        <v>51728.7714</v>
      </c>
      <c r="R23" s="15">
        <f>'Calc-1'!R11*Assumptions!$G10</f>
        <v>51987.41526</v>
      </c>
      <c r="S23" s="15">
        <f>'Calc-1'!S11*Assumptions!$G10</f>
        <v>52247.35234</v>
      </c>
    </row>
    <row r="24">
      <c r="A24" s="14" t="s">
        <v>44</v>
      </c>
      <c r="B24" s="15">
        <f t="shared" ref="B24:S24" si="2">SUM(B15:B23)</f>
        <v>612000</v>
      </c>
      <c r="C24" s="15">
        <f t="shared" si="2"/>
        <v>622198.75</v>
      </c>
      <c r="D24" s="15">
        <f t="shared" si="2"/>
        <v>632702.2219</v>
      </c>
      <c r="E24" s="15">
        <f t="shared" si="2"/>
        <v>643522.5331</v>
      </c>
      <c r="F24" s="15">
        <f t="shared" si="2"/>
        <v>654672.3362</v>
      </c>
      <c r="G24" s="15">
        <f t="shared" si="2"/>
        <v>666164.8431</v>
      </c>
      <c r="H24" s="15">
        <f t="shared" si="2"/>
        <v>678013.8515</v>
      </c>
      <c r="I24" s="15">
        <f t="shared" si="2"/>
        <v>690233.7715</v>
      </c>
      <c r="J24" s="15">
        <f t="shared" si="2"/>
        <v>702839.6541</v>
      </c>
      <c r="K24" s="15">
        <f t="shared" si="2"/>
        <v>715847.2214</v>
      </c>
      <c r="L24" s="15">
        <f t="shared" si="2"/>
        <v>729272.8969</v>
      </c>
      <c r="M24" s="15">
        <f t="shared" si="2"/>
        <v>743133.8389</v>
      </c>
      <c r="N24" s="15">
        <f t="shared" si="2"/>
        <v>757447.9743</v>
      </c>
      <c r="O24" s="15">
        <f t="shared" si="2"/>
        <v>772234.0343</v>
      </c>
      <c r="P24" s="15">
        <f t="shared" si="2"/>
        <v>787511.5922</v>
      </c>
      <c r="Q24" s="15">
        <f t="shared" si="2"/>
        <v>803301.1024</v>
      </c>
      <c r="R24" s="15">
        <f t="shared" si="2"/>
        <v>819623.9418</v>
      </c>
      <c r="S24" s="15">
        <f t="shared" si="2"/>
        <v>836502.4528</v>
      </c>
    </row>
    <row r="26">
      <c r="A26" s="17" t="s">
        <v>45</v>
      </c>
      <c r="B26" s="15">
        <f t="shared" ref="B26:S26" si="3">B24</f>
        <v>612000</v>
      </c>
      <c r="C26" s="15">
        <f t="shared" si="3"/>
        <v>622198.75</v>
      </c>
      <c r="D26" s="15">
        <f t="shared" si="3"/>
        <v>632702.2219</v>
      </c>
      <c r="E26" s="15">
        <f t="shared" si="3"/>
        <v>643522.5331</v>
      </c>
      <c r="F26" s="15">
        <f t="shared" si="3"/>
        <v>654672.3362</v>
      </c>
      <c r="G26" s="15">
        <f t="shared" si="3"/>
        <v>666164.8431</v>
      </c>
      <c r="H26" s="15">
        <f t="shared" si="3"/>
        <v>678013.8515</v>
      </c>
      <c r="I26" s="15">
        <f t="shared" si="3"/>
        <v>690233.7715</v>
      </c>
      <c r="J26" s="15">
        <f t="shared" si="3"/>
        <v>702839.6541</v>
      </c>
      <c r="K26" s="15">
        <f t="shared" si="3"/>
        <v>715847.2214</v>
      </c>
      <c r="L26" s="15">
        <f t="shared" si="3"/>
        <v>729272.8969</v>
      </c>
      <c r="M26" s="15">
        <f t="shared" si="3"/>
        <v>743133.8389</v>
      </c>
      <c r="N26" s="15">
        <f t="shared" si="3"/>
        <v>757447.9743</v>
      </c>
      <c r="O26" s="15">
        <f t="shared" si="3"/>
        <v>772234.0343</v>
      </c>
      <c r="P26" s="15">
        <f t="shared" si="3"/>
        <v>787511.5922</v>
      </c>
      <c r="Q26" s="15">
        <f t="shared" si="3"/>
        <v>803301.1024</v>
      </c>
      <c r="R26" s="15">
        <f t="shared" si="3"/>
        <v>819623.9418</v>
      </c>
      <c r="S26" s="15">
        <f t="shared" si="3"/>
        <v>836502.4528</v>
      </c>
    </row>
    <row r="28">
      <c r="A28" s="17" t="s">
        <v>46</v>
      </c>
      <c r="B28" s="15">
        <f t="shared" ref="B28:S28" si="4">B12-B26</f>
        <v>65500</v>
      </c>
      <c r="C28" s="15">
        <f t="shared" si="4"/>
        <v>66491.25</v>
      </c>
      <c r="D28" s="15">
        <f t="shared" si="4"/>
        <v>67510.125</v>
      </c>
      <c r="E28" s="15">
        <f t="shared" si="4"/>
        <v>68557.65595</v>
      </c>
      <c r="F28" s="15">
        <f t="shared" si="4"/>
        <v>69634.91629</v>
      </c>
      <c r="G28" s="15">
        <f t="shared" si="4"/>
        <v>70743.02373</v>
      </c>
      <c r="H28" s="15">
        <f t="shared" si="4"/>
        <v>71883.14222</v>
      </c>
      <c r="I28" s="15">
        <f t="shared" si="4"/>
        <v>73056.48389</v>
      </c>
      <c r="J28" s="15">
        <f t="shared" si="4"/>
        <v>74264.31113</v>
      </c>
      <c r="K28" s="15">
        <f t="shared" si="4"/>
        <v>75507.9388</v>
      </c>
      <c r="L28" s="15">
        <f t="shared" si="4"/>
        <v>76788.73645</v>
      </c>
      <c r="M28" s="15">
        <f t="shared" si="4"/>
        <v>78108.13069</v>
      </c>
      <c r="N28" s="15">
        <f t="shared" si="4"/>
        <v>79467.60771</v>
      </c>
      <c r="O28" s="15">
        <f t="shared" si="4"/>
        <v>80868.71579</v>
      </c>
      <c r="P28" s="15">
        <f t="shared" si="4"/>
        <v>82313.06805</v>
      </c>
      <c r="Q28" s="15">
        <f t="shared" si="4"/>
        <v>83802.34522</v>
      </c>
      <c r="R28" s="15">
        <f t="shared" si="4"/>
        <v>85338.29862</v>
      </c>
      <c r="S28" s="15">
        <f t="shared" si="4"/>
        <v>86922.7532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8"/>
    <col customWidth="1" min="2" max="19" width="8.0"/>
  </cols>
  <sheetData>
    <row r="1">
      <c r="A1" s="11"/>
      <c r="B1" s="12" t="s">
        <v>22</v>
      </c>
      <c r="C1" s="12" t="s">
        <v>23</v>
      </c>
      <c r="D1" s="12" t="s">
        <v>24</v>
      </c>
      <c r="E1" s="12" t="s">
        <v>25</v>
      </c>
      <c r="F1" s="12" t="s">
        <v>26</v>
      </c>
      <c r="G1" s="12" t="s">
        <v>27</v>
      </c>
      <c r="H1" s="12" t="s">
        <v>28</v>
      </c>
      <c r="I1" s="12" t="s">
        <v>29</v>
      </c>
      <c r="J1" s="12" t="s">
        <v>30</v>
      </c>
      <c r="K1" s="12" t="s">
        <v>31</v>
      </c>
      <c r="L1" s="12" t="s">
        <v>32</v>
      </c>
      <c r="M1" s="12" t="s">
        <v>33</v>
      </c>
      <c r="N1" s="12" t="s">
        <v>34</v>
      </c>
      <c r="O1" s="12" t="s">
        <v>35</v>
      </c>
      <c r="P1" s="12" t="s">
        <v>36</v>
      </c>
      <c r="Q1" s="12" t="s">
        <v>37</v>
      </c>
      <c r="R1" s="12" t="s">
        <v>38</v>
      </c>
      <c r="S1" s="12" t="s">
        <v>39</v>
      </c>
      <c r="T1" s="13"/>
      <c r="U1" s="13"/>
      <c r="V1" s="13"/>
      <c r="W1" s="13"/>
      <c r="X1" s="13"/>
      <c r="Y1" s="13"/>
      <c r="Z1" s="13"/>
    </row>
    <row r="2">
      <c r="A2" s="14" t="s">
        <v>47</v>
      </c>
    </row>
    <row r="3">
      <c r="A3" s="16" t="s">
        <v>13</v>
      </c>
      <c r="B3" s="15">
        <f>'Calc-1'!B14*Assumptions!$G2</f>
        <v>12000</v>
      </c>
      <c r="C3" s="15">
        <f>'Calc-1'!C14*Assumptions!$G2</f>
        <v>12060</v>
      </c>
      <c r="D3" s="15">
        <f>'Calc-1'!D14*Assumptions!$G2</f>
        <v>12120.3</v>
      </c>
      <c r="E3" s="15">
        <f>'Calc-1'!E14*Assumptions!$G2</f>
        <v>12180.9015</v>
      </c>
      <c r="F3" s="15">
        <f>'Calc-1'!F14*Assumptions!$G2</f>
        <v>12241.80601</v>
      </c>
      <c r="G3" s="15">
        <f>'Calc-1'!G14*Assumptions!$G2</f>
        <v>12303.01504</v>
      </c>
      <c r="H3" s="15">
        <f>'Calc-1'!H14*Assumptions!$G2</f>
        <v>12364.53011</v>
      </c>
      <c r="I3" s="15">
        <f>'Calc-1'!I14*Assumptions!$G2</f>
        <v>12426.35276</v>
      </c>
      <c r="J3" s="15">
        <f>'Calc-1'!J14*Assumptions!$G2</f>
        <v>12488.48453</v>
      </c>
      <c r="K3" s="15">
        <f>'Calc-1'!K14*Assumptions!$G2</f>
        <v>12550.92695</v>
      </c>
      <c r="L3" s="15">
        <f>'Calc-1'!L14*Assumptions!$G2</f>
        <v>12613.68158</v>
      </c>
      <c r="M3" s="15">
        <f>'Calc-1'!M14*Assumptions!$G2</f>
        <v>12676.74999</v>
      </c>
      <c r="N3" s="15">
        <f>'Calc-1'!N14*Assumptions!$G2</f>
        <v>12740.13374</v>
      </c>
      <c r="O3" s="15">
        <f>'Calc-1'!O14*Assumptions!$G2</f>
        <v>12803.83441</v>
      </c>
      <c r="P3" s="15">
        <f>'Calc-1'!P14*Assumptions!$G2</f>
        <v>12867.85358</v>
      </c>
      <c r="Q3" s="15">
        <f>'Calc-1'!Q14*Assumptions!$G2</f>
        <v>12932.19285</v>
      </c>
      <c r="R3" s="15">
        <f>'Calc-1'!R14*Assumptions!$G2</f>
        <v>12996.85382</v>
      </c>
      <c r="S3" s="15">
        <f>'Calc-1'!S14*Assumptions!$G2</f>
        <v>13061.83808</v>
      </c>
    </row>
    <row r="4">
      <c r="A4" s="16" t="s">
        <v>14</v>
      </c>
      <c r="B4" s="15">
        <f>'Calc-1'!B15*Assumptions!$G3</f>
        <v>28000</v>
      </c>
      <c r="C4" s="15">
        <f>'Calc-1'!C15*Assumptions!$G3</f>
        <v>28980</v>
      </c>
      <c r="D4" s="15">
        <f>'Calc-1'!D15*Assumptions!$G3</f>
        <v>29994.3</v>
      </c>
      <c r="E4" s="15">
        <f>'Calc-1'!E15*Assumptions!$G3</f>
        <v>31044.1005</v>
      </c>
      <c r="F4" s="15">
        <f>'Calc-1'!F15*Assumptions!$G3</f>
        <v>32130.64402</v>
      </c>
      <c r="G4" s="15">
        <f>'Calc-1'!G15*Assumptions!$G3</f>
        <v>33255.21656</v>
      </c>
      <c r="H4" s="15">
        <f>'Calc-1'!H15*Assumptions!$G3</f>
        <v>34419.14914</v>
      </c>
      <c r="I4" s="15">
        <f>'Calc-1'!I15*Assumptions!$G3</f>
        <v>35623.81936</v>
      </c>
      <c r="J4" s="15">
        <f>'Calc-1'!J15*Assumptions!$G3</f>
        <v>36870.65303</v>
      </c>
      <c r="K4" s="15">
        <f>'Calc-1'!K15*Assumptions!$G3</f>
        <v>38161.12589</v>
      </c>
      <c r="L4" s="15">
        <f>'Calc-1'!L15*Assumptions!$G3</f>
        <v>39496.7653</v>
      </c>
      <c r="M4" s="15">
        <f>'Calc-1'!M15*Assumptions!$G3</f>
        <v>40879.15208</v>
      </c>
      <c r="N4" s="15">
        <f>'Calc-1'!N15*Assumptions!$G3</f>
        <v>42309.92241</v>
      </c>
      <c r="O4" s="15">
        <f>'Calc-1'!O15*Assumptions!$G3</f>
        <v>43790.76969</v>
      </c>
      <c r="P4" s="15">
        <f>'Calc-1'!P15*Assumptions!$G3</f>
        <v>45323.44663</v>
      </c>
      <c r="Q4" s="15">
        <f>'Calc-1'!Q15*Assumptions!$G3</f>
        <v>46909.76726</v>
      </c>
      <c r="R4" s="15">
        <f>'Calc-1'!R15*Assumptions!$G3</f>
        <v>48551.60912</v>
      </c>
      <c r="S4" s="15">
        <f>'Calc-1'!S15*Assumptions!$G3</f>
        <v>50250.91543</v>
      </c>
    </row>
    <row r="5">
      <c r="A5" s="16" t="s">
        <v>15</v>
      </c>
      <c r="B5" s="15">
        <f>'Calc-1'!B16*Assumptions!$G4</f>
        <v>11500</v>
      </c>
      <c r="C5" s="15">
        <f>'Calc-1'!C16*Assumptions!$G4</f>
        <v>11902.5</v>
      </c>
      <c r="D5" s="15">
        <f>'Calc-1'!D16*Assumptions!$G4</f>
        <v>12319.0875</v>
      </c>
      <c r="E5" s="15">
        <f>'Calc-1'!E16*Assumptions!$G4</f>
        <v>12750.25556</v>
      </c>
      <c r="F5" s="15">
        <f>'Calc-1'!F16*Assumptions!$G4</f>
        <v>13196.51451</v>
      </c>
      <c r="G5" s="15">
        <f>'Calc-1'!G16*Assumptions!$G4</f>
        <v>13658.39251</v>
      </c>
      <c r="H5" s="15">
        <f>'Calc-1'!H16*Assumptions!$G4</f>
        <v>14136.43625</v>
      </c>
      <c r="I5" s="15">
        <f>'Calc-1'!I16*Assumptions!$G4</f>
        <v>14631.21152</v>
      </c>
      <c r="J5" s="15">
        <f>'Calc-1'!J16*Assumptions!$G4</f>
        <v>15143.30393</v>
      </c>
      <c r="K5" s="15">
        <f>'Calc-1'!K16*Assumptions!$G4</f>
        <v>15673.31956</v>
      </c>
      <c r="L5" s="15">
        <f>'Calc-1'!L16*Assumptions!$G4</f>
        <v>16221.88575</v>
      </c>
      <c r="M5" s="15">
        <f>'Calc-1'!M16*Assumptions!$G4</f>
        <v>16789.65175</v>
      </c>
      <c r="N5" s="15">
        <f>'Calc-1'!N16*Assumptions!$G4</f>
        <v>17377.28956</v>
      </c>
      <c r="O5" s="15">
        <f>'Calc-1'!O16*Assumptions!$G4</f>
        <v>17985.49469</v>
      </c>
      <c r="P5" s="15">
        <f>'Calc-1'!P16*Assumptions!$G4</f>
        <v>18614.98701</v>
      </c>
      <c r="Q5" s="15">
        <f>'Calc-1'!Q16*Assumptions!$G4</f>
        <v>19266.51155</v>
      </c>
      <c r="R5" s="15">
        <f>'Calc-1'!R16*Assumptions!$G4</f>
        <v>19940.83946</v>
      </c>
      <c r="S5" s="15">
        <f>'Calc-1'!S16*Assumptions!$G4</f>
        <v>20638.76884</v>
      </c>
    </row>
    <row r="6">
      <c r="A6" s="16" t="s">
        <v>16</v>
      </c>
      <c r="B6" s="15">
        <f>'Calc-1'!B17*Assumptions!$G5</f>
        <v>8000</v>
      </c>
      <c r="C6" s="15">
        <f>'Calc-1'!C17*Assumptions!$G5</f>
        <v>8060</v>
      </c>
      <c r="D6" s="15">
        <f>'Calc-1'!D17*Assumptions!$G5</f>
        <v>8120.45</v>
      </c>
      <c r="E6" s="15">
        <f>'Calc-1'!E17*Assumptions!$G5</f>
        <v>8181.353375</v>
      </c>
      <c r="F6" s="15">
        <f>'Calc-1'!F17*Assumptions!$G5</f>
        <v>8242.713525</v>
      </c>
      <c r="G6" s="15">
        <f>'Calc-1'!G17*Assumptions!$G5</f>
        <v>8304.533877</v>
      </c>
      <c r="H6" s="15">
        <f>'Calc-1'!H17*Assumptions!$G5</f>
        <v>8366.817881</v>
      </c>
      <c r="I6" s="15">
        <f>'Calc-1'!I17*Assumptions!$G5</f>
        <v>8429.569015</v>
      </c>
      <c r="J6" s="15">
        <f>'Calc-1'!J17*Assumptions!$G5</f>
        <v>8492.790783</v>
      </c>
      <c r="K6" s="15">
        <f>'Calc-1'!K17*Assumptions!$G5</f>
        <v>8556.486713</v>
      </c>
      <c r="L6" s="15">
        <f>'Calc-1'!L17*Assumptions!$G5</f>
        <v>8620.660364</v>
      </c>
      <c r="M6" s="15">
        <f>'Calc-1'!M17*Assumptions!$G5</f>
        <v>8685.315316</v>
      </c>
      <c r="N6" s="15">
        <f>'Calc-1'!N17*Assumptions!$G5</f>
        <v>8750.455181</v>
      </c>
      <c r="O6" s="15">
        <f>'Calc-1'!O17*Assumptions!$G5</f>
        <v>8816.083595</v>
      </c>
      <c r="P6" s="15">
        <f>'Calc-1'!P17*Assumptions!$G5</f>
        <v>8882.204222</v>
      </c>
      <c r="Q6" s="15">
        <f>'Calc-1'!Q17*Assumptions!$G5</f>
        <v>8948.820754</v>
      </c>
      <c r="R6" s="15">
        <f>'Calc-1'!R17*Assumptions!$G5</f>
        <v>9015.93691</v>
      </c>
      <c r="S6" s="15">
        <f>'Calc-1'!S17*Assumptions!$G5</f>
        <v>9083.556436</v>
      </c>
    </row>
    <row r="7">
      <c r="A7" s="16" t="s">
        <v>17</v>
      </c>
      <c r="B7" s="15">
        <f>'Calc-1'!B18*Assumptions!$G6</f>
        <v>63250</v>
      </c>
      <c r="C7" s="15">
        <f>'Calc-1'!C18*Assumptions!$G6</f>
        <v>66728.75</v>
      </c>
      <c r="D7" s="15">
        <f>'Calc-1'!D18*Assumptions!$G6</f>
        <v>70398.83125</v>
      </c>
      <c r="E7" s="15">
        <f>'Calc-1'!E18*Assumptions!$G6</f>
        <v>74270.76697</v>
      </c>
      <c r="F7" s="15">
        <f>'Calc-1'!F18*Assumptions!$G6</f>
        <v>78355.65915</v>
      </c>
      <c r="G7" s="15">
        <f>'Calc-1'!G18*Assumptions!$G6</f>
        <v>82665.22041</v>
      </c>
      <c r="H7" s="15">
        <f>'Calc-1'!H18*Assumptions!$G6</f>
        <v>87211.80753</v>
      </c>
      <c r="I7" s="15">
        <f>'Calc-1'!I18*Assumptions!$G6</f>
        <v>92008.45694</v>
      </c>
      <c r="J7" s="15">
        <f>'Calc-1'!J18*Assumptions!$G6</f>
        <v>97068.92207</v>
      </c>
      <c r="K7" s="15">
        <f>'Calc-1'!K18*Assumptions!$G6</f>
        <v>102407.7128</v>
      </c>
      <c r="L7" s="15">
        <f>'Calc-1'!L18*Assumptions!$G6</f>
        <v>108040.137</v>
      </c>
      <c r="M7" s="15">
        <f>'Calc-1'!M18*Assumptions!$G6</f>
        <v>113982.3445</v>
      </c>
      <c r="N7" s="15">
        <f>'Calc-1'!N18*Assumptions!$G6</f>
        <v>120251.3735</v>
      </c>
      <c r="O7" s="15">
        <f>'Calc-1'!O18*Assumptions!$G6</f>
        <v>126865.199</v>
      </c>
      <c r="P7" s="15">
        <f>'Calc-1'!P18*Assumptions!$G6</f>
        <v>133842.785</v>
      </c>
      <c r="Q7" s="15">
        <f>'Calc-1'!Q18*Assumptions!$G6</f>
        <v>141204.1381</v>
      </c>
      <c r="R7" s="15">
        <f>'Calc-1'!R18*Assumptions!$G6</f>
        <v>148970.3657</v>
      </c>
      <c r="S7" s="15">
        <f>'Calc-1'!S18*Assumptions!$G6</f>
        <v>157163.7358</v>
      </c>
    </row>
    <row r="8">
      <c r="A8" s="16" t="s">
        <v>18</v>
      </c>
      <c r="B8" s="15">
        <f>'Calc-1'!B19*Assumptions!$G7</f>
        <v>356500</v>
      </c>
      <c r="C8" s="15">
        <f>'Calc-1'!C19*Assumptions!$G7</f>
        <v>358282.5</v>
      </c>
      <c r="D8" s="15">
        <f>'Calc-1'!D19*Assumptions!$G7</f>
        <v>360073.9125</v>
      </c>
      <c r="E8" s="15">
        <f>'Calc-1'!E19*Assumptions!$G7</f>
        <v>361874.2821</v>
      </c>
      <c r="F8" s="15">
        <f>'Calc-1'!F19*Assumptions!$G7</f>
        <v>363683.6535</v>
      </c>
      <c r="G8" s="15">
        <f>'Calc-1'!G19*Assumptions!$G7</f>
        <v>365502.0717</v>
      </c>
      <c r="H8" s="15">
        <f>'Calc-1'!H19*Assumptions!$G7</f>
        <v>367329.5821</v>
      </c>
      <c r="I8" s="15">
        <f>'Calc-1'!I19*Assumptions!$G7</f>
        <v>369166.23</v>
      </c>
      <c r="J8" s="15">
        <f>'Calc-1'!J19*Assumptions!$G7</f>
        <v>371012.0612</v>
      </c>
      <c r="K8" s="15">
        <f>'Calc-1'!K19*Assumptions!$G7</f>
        <v>372867.1215</v>
      </c>
      <c r="L8" s="15">
        <f>'Calc-1'!L19*Assumptions!$G7</f>
        <v>374731.4571</v>
      </c>
      <c r="M8" s="15">
        <f>'Calc-1'!M19*Assumptions!$G7</f>
        <v>376605.1144</v>
      </c>
      <c r="N8" s="15">
        <f>'Calc-1'!N19*Assumptions!$G7</f>
        <v>378488.1399</v>
      </c>
      <c r="O8" s="15">
        <f>'Calc-1'!O19*Assumptions!$G7</f>
        <v>380380.5806</v>
      </c>
      <c r="P8" s="15">
        <f>'Calc-1'!P19*Assumptions!$G7</f>
        <v>382282.4835</v>
      </c>
      <c r="Q8" s="15">
        <f>'Calc-1'!Q19*Assumptions!$G7</f>
        <v>384193.896</v>
      </c>
      <c r="R8" s="15">
        <f>'Calc-1'!R19*Assumptions!$G7</f>
        <v>386114.8654</v>
      </c>
      <c r="S8" s="15">
        <f>'Calc-1'!S19*Assumptions!$G7</f>
        <v>388045.4398</v>
      </c>
    </row>
    <row r="9">
      <c r="A9" s="16" t="s">
        <v>19</v>
      </c>
      <c r="B9" s="15">
        <f>'Calc-1'!B20*Assumptions!$G8</f>
        <v>48750</v>
      </c>
      <c r="C9" s="15">
        <f>'Calc-1'!C20*Assumptions!$G8</f>
        <v>50456.25</v>
      </c>
      <c r="D9" s="15">
        <f>'Calc-1'!D20*Assumptions!$G8</f>
        <v>52222.21875</v>
      </c>
      <c r="E9" s="15">
        <f>'Calc-1'!E20*Assumptions!$G8</f>
        <v>54049.99641</v>
      </c>
      <c r="F9" s="15">
        <f>'Calc-1'!F20*Assumptions!$G8</f>
        <v>55941.74628</v>
      </c>
      <c r="G9" s="15">
        <f>'Calc-1'!G20*Assumptions!$G8</f>
        <v>57899.7074</v>
      </c>
      <c r="H9" s="15">
        <f>'Calc-1'!H20*Assumptions!$G8</f>
        <v>59926.19716</v>
      </c>
      <c r="I9" s="15">
        <f>'Calc-1'!I20*Assumptions!$G8</f>
        <v>62023.61406</v>
      </c>
      <c r="J9" s="15">
        <f>'Calc-1'!J20*Assumptions!$G8</f>
        <v>64194.44055</v>
      </c>
      <c r="K9" s="15">
        <f>'Calc-1'!K20*Assumptions!$G8</f>
        <v>66441.24597</v>
      </c>
      <c r="L9" s="15">
        <f>'Calc-1'!L20*Assumptions!$G8</f>
        <v>68766.68958</v>
      </c>
      <c r="M9" s="15">
        <f>'Calc-1'!M20*Assumptions!$G8</f>
        <v>71173.52372</v>
      </c>
      <c r="N9" s="15">
        <f>'Calc-1'!N20*Assumptions!$G8</f>
        <v>73664.59705</v>
      </c>
      <c r="O9" s="15">
        <f>'Calc-1'!O20*Assumptions!$G8</f>
        <v>76242.85794</v>
      </c>
      <c r="P9" s="15">
        <f>'Calc-1'!P20*Assumptions!$G8</f>
        <v>78911.35797</v>
      </c>
      <c r="Q9" s="15">
        <f>'Calc-1'!Q20*Assumptions!$G8</f>
        <v>81673.2555</v>
      </c>
      <c r="R9" s="15">
        <f>'Calc-1'!R20*Assumptions!$G8</f>
        <v>84531.81944</v>
      </c>
      <c r="S9" s="15">
        <f>'Calc-1'!S20*Assumptions!$G8</f>
        <v>87490.43312</v>
      </c>
    </row>
    <row r="10">
      <c r="A10" s="16" t="s">
        <v>20</v>
      </c>
      <c r="B10" s="15">
        <f>'Calc-1'!B21*Assumptions!$G9</f>
        <v>73500</v>
      </c>
      <c r="C10" s="15">
        <f>'Calc-1'!C21*Assumptions!$G9</f>
        <v>74602.5</v>
      </c>
      <c r="D10" s="15">
        <f>'Calc-1'!D21*Assumptions!$G9</f>
        <v>75721.5375</v>
      </c>
      <c r="E10" s="15">
        <f>'Calc-1'!E21*Assumptions!$G9</f>
        <v>76857.36056</v>
      </c>
      <c r="F10" s="15">
        <f>'Calc-1'!F21*Assumptions!$G9</f>
        <v>78010.22097</v>
      </c>
      <c r="G10" s="15">
        <f>'Calc-1'!G21*Assumptions!$G9</f>
        <v>79180.37429</v>
      </c>
      <c r="H10" s="15">
        <f>'Calc-1'!H21*Assumptions!$G9</f>
        <v>80368.0799</v>
      </c>
      <c r="I10" s="15">
        <f>'Calc-1'!I21*Assumptions!$G9</f>
        <v>81573.6011</v>
      </c>
      <c r="J10" s="15">
        <f>'Calc-1'!J21*Assumptions!$G9</f>
        <v>82797.20511</v>
      </c>
      <c r="K10" s="15">
        <f>'Calc-1'!K21*Assumptions!$G9</f>
        <v>84039.16319</v>
      </c>
      <c r="L10" s="15">
        <f>'Calc-1'!L21*Assumptions!$G9</f>
        <v>85299.75064</v>
      </c>
      <c r="M10" s="15">
        <f>'Calc-1'!M21*Assumptions!$G9</f>
        <v>86579.2469</v>
      </c>
      <c r="N10" s="15">
        <f>'Calc-1'!N21*Assumptions!$G9</f>
        <v>87877.9356</v>
      </c>
      <c r="O10" s="15">
        <f>'Calc-1'!O21*Assumptions!$G9</f>
        <v>89196.10464</v>
      </c>
      <c r="P10" s="15">
        <f>'Calc-1'!P21*Assumptions!$G9</f>
        <v>90534.04621</v>
      </c>
      <c r="Q10" s="15">
        <f>'Calc-1'!Q21*Assumptions!$G9</f>
        <v>91892.0569</v>
      </c>
      <c r="R10" s="15">
        <f>'Calc-1'!R21*Assumptions!$G9</f>
        <v>93270.43775</v>
      </c>
      <c r="S10" s="15">
        <f>'Calc-1'!S21*Assumptions!$G9</f>
        <v>94669.49432</v>
      </c>
    </row>
    <row r="11">
      <c r="A11" s="16" t="s">
        <v>21</v>
      </c>
      <c r="B11" s="15">
        <f>'Calc-1'!B22*Assumptions!$G10</f>
        <v>60000</v>
      </c>
      <c r="C11" s="15">
        <f>'Calc-1'!C22*Assumptions!$G10</f>
        <v>60150</v>
      </c>
      <c r="D11" s="15">
        <f>'Calc-1'!D22*Assumptions!$G10</f>
        <v>60300.375</v>
      </c>
      <c r="E11" s="15">
        <f>'Calc-1'!E22*Assumptions!$G10</f>
        <v>60451.12594</v>
      </c>
      <c r="F11" s="15">
        <f>'Calc-1'!F22*Assumptions!$G10</f>
        <v>60602.25375</v>
      </c>
      <c r="G11" s="15">
        <f>'Calc-1'!G22*Assumptions!$G10</f>
        <v>60753.75939</v>
      </c>
      <c r="H11" s="15">
        <f>'Calc-1'!H22*Assumptions!$G10</f>
        <v>60905.64379</v>
      </c>
      <c r="I11" s="15">
        <f>'Calc-1'!I22*Assumptions!$G10</f>
        <v>61057.90789</v>
      </c>
      <c r="J11" s="15">
        <f>'Calc-1'!J22*Assumptions!$G10</f>
        <v>61210.55266</v>
      </c>
      <c r="K11" s="15">
        <f>'Calc-1'!K22*Assumptions!$G10</f>
        <v>61363.57905</v>
      </c>
      <c r="L11" s="15">
        <f>'Calc-1'!L22*Assumptions!$G10</f>
        <v>61516.98799</v>
      </c>
      <c r="M11" s="15">
        <f>'Calc-1'!M22*Assumptions!$G10</f>
        <v>61670.78046</v>
      </c>
      <c r="N11" s="15">
        <f>'Calc-1'!N22*Assumptions!$G10</f>
        <v>61824.95741</v>
      </c>
      <c r="O11" s="15">
        <f>'Calc-1'!O22*Assumptions!$G10</f>
        <v>61979.51981</v>
      </c>
      <c r="P11" s="15">
        <f>'Calc-1'!P22*Assumptions!$G10</f>
        <v>62134.46861</v>
      </c>
      <c r="Q11" s="15">
        <f>'Calc-1'!Q22*Assumptions!$G10</f>
        <v>62289.80478</v>
      </c>
      <c r="R11" s="15">
        <f>'Calc-1'!R22*Assumptions!$G10</f>
        <v>62445.52929</v>
      </c>
      <c r="S11" s="15">
        <f>'Calc-1'!S22*Assumptions!$G10</f>
        <v>62601.64311</v>
      </c>
    </row>
    <row r="12">
      <c r="A12" s="14" t="s">
        <v>48</v>
      </c>
      <c r="B12" s="15">
        <f t="shared" ref="B12:S12" si="1">SUM(B2:B11)</f>
        <v>661500</v>
      </c>
      <c r="C12" s="15">
        <f t="shared" si="1"/>
        <v>671222.5</v>
      </c>
      <c r="D12" s="15">
        <f t="shared" si="1"/>
        <v>681271.0125</v>
      </c>
      <c r="E12" s="15">
        <f t="shared" si="1"/>
        <v>691660.1429</v>
      </c>
      <c r="F12" s="15">
        <f t="shared" si="1"/>
        <v>702405.2117</v>
      </c>
      <c r="G12" s="15">
        <f t="shared" si="1"/>
        <v>713522.2912</v>
      </c>
      <c r="H12" s="15">
        <f t="shared" si="1"/>
        <v>725028.2439</v>
      </c>
      <c r="I12" s="15">
        <f t="shared" si="1"/>
        <v>736940.7627</v>
      </c>
      <c r="J12" s="15">
        <f t="shared" si="1"/>
        <v>749278.4138</v>
      </c>
      <c r="K12" s="15">
        <f t="shared" si="1"/>
        <v>762060.6816</v>
      </c>
      <c r="L12" s="15">
        <f t="shared" si="1"/>
        <v>775308.0153</v>
      </c>
      <c r="M12" s="15">
        <f t="shared" si="1"/>
        <v>789041.8791</v>
      </c>
      <c r="N12" s="15">
        <f t="shared" si="1"/>
        <v>803284.8044</v>
      </c>
      <c r="O12" s="15">
        <f t="shared" si="1"/>
        <v>818060.4444</v>
      </c>
      <c r="P12" s="15">
        <f t="shared" si="1"/>
        <v>833393.6327</v>
      </c>
      <c r="Q12" s="15">
        <f t="shared" si="1"/>
        <v>849310.4437</v>
      </c>
      <c r="R12" s="15">
        <f t="shared" si="1"/>
        <v>865838.2569</v>
      </c>
      <c r="S12" s="15">
        <f t="shared" si="1"/>
        <v>883005.825</v>
      </c>
    </row>
    <row r="13">
      <c r="A13" s="15"/>
    </row>
    <row r="14">
      <c r="A14" s="14" t="s">
        <v>49</v>
      </c>
    </row>
    <row r="15">
      <c r="A15" s="16" t="s">
        <v>13</v>
      </c>
      <c r="B15" s="15">
        <f t="shared" ref="B15:S15" si="2">B3</f>
        <v>12000</v>
      </c>
      <c r="C15" s="15">
        <f t="shared" si="2"/>
        <v>12060</v>
      </c>
      <c r="D15" s="15">
        <f t="shared" si="2"/>
        <v>12120.3</v>
      </c>
      <c r="E15" s="15">
        <f t="shared" si="2"/>
        <v>12180.9015</v>
      </c>
      <c r="F15" s="15">
        <f t="shared" si="2"/>
        <v>12241.80601</v>
      </c>
      <c r="G15" s="15">
        <f t="shared" si="2"/>
        <v>12303.01504</v>
      </c>
      <c r="H15" s="15">
        <f t="shared" si="2"/>
        <v>12364.53011</v>
      </c>
      <c r="I15" s="15">
        <f t="shared" si="2"/>
        <v>12426.35276</v>
      </c>
      <c r="J15" s="15">
        <f t="shared" si="2"/>
        <v>12488.48453</v>
      </c>
      <c r="K15" s="15">
        <f t="shared" si="2"/>
        <v>12550.92695</v>
      </c>
      <c r="L15" s="15">
        <f t="shared" si="2"/>
        <v>12613.68158</v>
      </c>
      <c r="M15" s="15">
        <f t="shared" si="2"/>
        <v>12676.74999</v>
      </c>
      <c r="N15" s="15">
        <f t="shared" si="2"/>
        <v>12740.13374</v>
      </c>
      <c r="O15" s="15">
        <f t="shared" si="2"/>
        <v>12803.83441</v>
      </c>
      <c r="P15" s="15">
        <f t="shared" si="2"/>
        <v>12867.85358</v>
      </c>
      <c r="Q15" s="15">
        <f t="shared" si="2"/>
        <v>12932.19285</v>
      </c>
      <c r="R15" s="15">
        <f t="shared" si="2"/>
        <v>12996.85382</v>
      </c>
      <c r="S15" s="15">
        <f t="shared" si="2"/>
        <v>13061.83808</v>
      </c>
    </row>
    <row r="16">
      <c r="A16" s="16" t="s">
        <v>14</v>
      </c>
      <c r="B16" s="15">
        <f t="shared" ref="B16:S16" si="3">B4</f>
        <v>28000</v>
      </c>
      <c r="C16" s="15">
        <f t="shared" si="3"/>
        <v>28980</v>
      </c>
      <c r="D16" s="15">
        <f t="shared" si="3"/>
        <v>29994.3</v>
      </c>
      <c r="E16" s="15">
        <f t="shared" si="3"/>
        <v>31044.1005</v>
      </c>
      <c r="F16" s="15">
        <f t="shared" si="3"/>
        <v>32130.64402</v>
      </c>
      <c r="G16" s="15">
        <f t="shared" si="3"/>
        <v>33255.21656</v>
      </c>
      <c r="H16" s="15">
        <f t="shared" si="3"/>
        <v>34419.14914</v>
      </c>
      <c r="I16" s="15">
        <f t="shared" si="3"/>
        <v>35623.81936</v>
      </c>
      <c r="J16" s="15">
        <f t="shared" si="3"/>
        <v>36870.65303</v>
      </c>
      <c r="K16" s="15">
        <f t="shared" si="3"/>
        <v>38161.12589</v>
      </c>
      <c r="L16" s="15">
        <f t="shared" si="3"/>
        <v>39496.7653</v>
      </c>
      <c r="M16" s="15">
        <f t="shared" si="3"/>
        <v>40879.15208</v>
      </c>
      <c r="N16" s="15">
        <f t="shared" si="3"/>
        <v>42309.92241</v>
      </c>
      <c r="O16" s="15">
        <f t="shared" si="3"/>
        <v>43790.76969</v>
      </c>
      <c r="P16" s="15">
        <f t="shared" si="3"/>
        <v>45323.44663</v>
      </c>
      <c r="Q16" s="15">
        <f t="shared" si="3"/>
        <v>46909.76726</v>
      </c>
      <c r="R16" s="15">
        <f t="shared" si="3"/>
        <v>48551.60912</v>
      </c>
      <c r="S16" s="15">
        <f t="shared" si="3"/>
        <v>50250.91543</v>
      </c>
    </row>
    <row r="17">
      <c r="A17" s="16" t="s">
        <v>15</v>
      </c>
      <c r="B17" s="15">
        <f t="shared" ref="B17:S17" si="4">B5</f>
        <v>11500</v>
      </c>
      <c r="C17" s="15">
        <f t="shared" si="4"/>
        <v>11902.5</v>
      </c>
      <c r="D17" s="15">
        <f t="shared" si="4"/>
        <v>12319.0875</v>
      </c>
      <c r="E17" s="15">
        <f t="shared" si="4"/>
        <v>12750.25556</v>
      </c>
      <c r="F17" s="15">
        <f t="shared" si="4"/>
        <v>13196.51451</v>
      </c>
      <c r="G17" s="15">
        <f t="shared" si="4"/>
        <v>13658.39251</v>
      </c>
      <c r="H17" s="15">
        <f t="shared" si="4"/>
        <v>14136.43625</v>
      </c>
      <c r="I17" s="15">
        <f t="shared" si="4"/>
        <v>14631.21152</v>
      </c>
      <c r="J17" s="15">
        <f t="shared" si="4"/>
        <v>15143.30393</v>
      </c>
      <c r="K17" s="15">
        <f t="shared" si="4"/>
        <v>15673.31956</v>
      </c>
      <c r="L17" s="15">
        <f t="shared" si="4"/>
        <v>16221.88575</v>
      </c>
      <c r="M17" s="15">
        <f t="shared" si="4"/>
        <v>16789.65175</v>
      </c>
      <c r="N17" s="15">
        <f t="shared" si="4"/>
        <v>17377.28956</v>
      </c>
      <c r="O17" s="15">
        <f t="shared" si="4"/>
        <v>17985.49469</v>
      </c>
      <c r="P17" s="15">
        <f t="shared" si="4"/>
        <v>18614.98701</v>
      </c>
      <c r="Q17" s="15">
        <f t="shared" si="4"/>
        <v>19266.51155</v>
      </c>
      <c r="R17" s="15">
        <f t="shared" si="4"/>
        <v>19940.83946</v>
      </c>
      <c r="S17" s="15">
        <f t="shared" si="4"/>
        <v>20638.76884</v>
      </c>
    </row>
    <row r="18">
      <c r="A18" s="16" t="s">
        <v>16</v>
      </c>
      <c r="B18" s="7">
        <v>0.0</v>
      </c>
      <c r="C18" s="15">
        <f t="shared" ref="C18:S18" si="5">B6</f>
        <v>8000</v>
      </c>
      <c r="D18" s="15">
        <f t="shared" si="5"/>
        <v>8060</v>
      </c>
      <c r="E18" s="15">
        <f t="shared" si="5"/>
        <v>8120.45</v>
      </c>
      <c r="F18" s="15">
        <f t="shared" si="5"/>
        <v>8181.353375</v>
      </c>
      <c r="G18" s="15">
        <f t="shared" si="5"/>
        <v>8242.713525</v>
      </c>
      <c r="H18" s="15">
        <f t="shared" si="5"/>
        <v>8304.533877</v>
      </c>
      <c r="I18" s="15">
        <f t="shared" si="5"/>
        <v>8366.817881</v>
      </c>
      <c r="J18" s="15">
        <f t="shared" si="5"/>
        <v>8429.569015</v>
      </c>
      <c r="K18" s="15">
        <f t="shared" si="5"/>
        <v>8492.790783</v>
      </c>
      <c r="L18" s="15">
        <f t="shared" si="5"/>
        <v>8556.486713</v>
      </c>
      <c r="M18" s="15">
        <f t="shared" si="5"/>
        <v>8620.660364</v>
      </c>
      <c r="N18" s="15">
        <f t="shared" si="5"/>
        <v>8685.315316</v>
      </c>
      <c r="O18" s="15">
        <f t="shared" si="5"/>
        <v>8750.455181</v>
      </c>
      <c r="P18" s="15">
        <f t="shared" si="5"/>
        <v>8816.083595</v>
      </c>
      <c r="Q18" s="15">
        <f t="shared" si="5"/>
        <v>8882.204222</v>
      </c>
      <c r="R18" s="15">
        <f t="shared" si="5"/>
        <v>8948.820754</v>
      </c>
      <c r="S18" s="15">
        <f t="shared" si="5"/>
        <v>9015.93691</v>
      </c>
    </row>
    <row r="19">
      <c r="A19" s="16" t="s">
        <v>17</v>
      </c>
      <c r="B19" s="7">
        <v>0.0</v>
      </c>
      <c r="C19" s="7">
        <v>0.0</v>
      </c>
      <c r="D19" s="15">
        <f t="shared" ref="D19:S19" si="6">B7</f>
        <v>63250</v>
      </c>
      <c r="E19" s="15">
        <f t="shared" si="6"/>
        <v>66728.75</v>
      </c>
      <c r="F19" s="15">
        <f t="shared" si="6"/>
        <v>70398.83125</v>
      </c>
      <c r="G19" s="15">
        <f t="shared" si="6"/>
        <v>74270.76697</v>
      </c>
      <c r="H19" s="15">
        <f t="shared" si="6"/>
        <v>78355.65915</v>
      </c>
      <c r="I19" s="15">
        <f t="shared" si="6"/>
        <v>82665.22041</v>
      </c>
      <c r="J19" s="15">
        <f t="shared" si="6"/>
        <v>87211.80753</v>
      </c>
      <c r="K19" s="15">
        <f t="shared" si="6"/>
        <v>92008.45694</v>
      </c>
      <c r="L19" s="15">
        <f t="shared" si="6"/>
        <v>97068.92207</v>
      </c>
      <c r="M19" s="15">
        <f t="shared" si="6"/>
        <v>102407.7128</v>
      </c>
      <c r="N19" s="15">
        <f t="shared" si="6"/>
        <v>108040.137</v>
      </c>
      <c r="O19" s="15">
        <f t="shared" si="6"/>
        <v>113982.3445</v>
      </c>
      <c r="P19" s="15">
        <f t="shared" si="6"/>
        <v>120251.3735</v>
      </c>
      <c r="Q19" s="15">
        <f t="shared" si="6"/>
        <v>126865.199</v>
      </c>
      <c r="R19" s="15">
        <f t="shared" si="6"/>
        <v>133842.785</v>
      </c>
      <c r="S19" s="15">
        <f t="shared" si="6"/>
        <v>141204.1381</v>
      </c>
    </row>
    <row r="20">
      <c r="A20" s="16" t="s">
        <v>18</v>
      </c>
      <c r="B20" s="7">
        <v>0.0</v>
      </c>
      <c r="C20" s="7">
        <v>0.0</v>
      </c>
      <c r="D20" s="15">
        <f t="shared" ref="D20:S20" si="7">B8</f>
        <v>356500</v>
      </c>
      <c r="E20" s="15">
        <f t="shared" si="7"/>
        <v>358282.5</v>
      </c>
      <c r="F20" s="15">
        <f t="shared" si="7"/>
        <v>360073.9125</v>
      </c>
      <c r="G20" s="15">
        <f t="shared" si="7"/>
        <v>361874.2821</v>
      </c>
      <c r="H20" s="15">
        <f t="shared" si="7"/>
        <v>363683.6535</v>
      </c>
      <c r="I20" s="15">
        <f t="shared" si="7"/>
        <v>365502.0717</v>
      </c>
      <c r="J20" s="15">
        <f t="shared" si="7"/>
        <v>367329.5821</v>
      </c>
      <c r="K20" s="15">
        <f t="shared" si="7"/>
        <v>369166.23</v>
      </c>
      <c r="L20" s="15">
        <f t="shared" si="7"/>
        <v>371012.0612</v>
      </c>
      <c r="M20" s="15">
        <f t="shared" si="7"/>
        <v>372867.1215</v>
      </c>
      <c r="N20" s="15">
        <f t="shared" si="7"/>
        <v>374731.4571</v>
      </c>
      <c r="O20" s="15">
        <f t="shared" si="7"/>
        <v>376605.1144</v>
      </c>
      <c r="P20" s="15">
        <f t="shared" si="7"/>
        <v>378488.1399</v>
      </c>
      <c r="Q20" s="15">
        <f t="shared" si="7"/>
        <v>380380.5806</v>
      </c>
      <c r="R20" s="15">
        <f t="shared" si="7"/>
        <v>382282.4835</v>
      </c>
      <c r="S20" s="15">
        <f t="shared" si="7"/>
        <v>384193.896</v>
      </c>
    </row>
    <row r="21">
      <c r="A21" s="16" t="s">
        <v>19</v>
      </c>
      <c r="B21" s="7">
        <v>0.0</v>
      </c>
      <c r="C21" s="15">
        <f t="shared" ref="C21:S21" si="8">B9</f>
        <v>48750</v>
      </c>
      <c r="D21" s="15">
        <f t="shared" si="8"/>
        <v>50456.25</v>
      </c>
      <c r="E21" s="15">
        <f t="shared" si="8"/>
        <v>52222.21875</v>
      </c>
      <c r="F21" s="15">
        <f t="shared" si="8"/>
        <v>54049.99641</v>
      </c>
      <c r="G21" s="15">
        <f t="shared" si="8"/>
        <v>55941.74628</v>
      </c>
      <c r="H21" s="15">
        <f t="shared" si="8"/>
        <v>57899.7074</v>
      </c>
      <c r="I21" s="15">
        <f t="shared" si="8"/>
        <v>59926.19716</v>
      </c>
      <c r="J21" s="15">
        <f t="shared" si="8"/>
        <v>62023.61406</v>
      </c>
      <c r="K21" s="15">
        <f t="shared" si="8"/>
        <v>64194.44055</v>
      </c>
      <c r="L21" s="15">
        <f t="shared" si="8"/>
        <v>66441.24597</v>
      </c>
      <c r="M21" s="15">
        <f t="shared" si="8"/>
        <v>68766.68958</v>
      </c>
      <c r="N21" s="15">
        <f t="shared" si="8"/>
        <v>71173.52372</v>
      </c>
      <c r="O21" s="15">
        <f t="shared" si="8"/>
        <v>73664.59705</v>
      </c>
      <c r="P21" s="15">
        <f t="shared" si="8"/>
        <v>76242.85794</v>
      </c>
      <c r="Q21" s="15">
        <f t="shared" si="8"/>
        <v>78911.35797</v>
      </c>
      <c r="R21" s="15">
        <f t="shared" si="8"/>
        <v>81673.2555</v>
      </c>
      <c r="S21" s="15">
        <f t="shared" si="8"/>
        <v>84531.81944</v>
      </c>
    </row>
    <row r="22">
      <c r="A22" s="16" t="s">
        <v>20</v>
      </c>
      <c r="B22" s="7">
        <v>0.0</v>
      </c>
      <c r="C22" s="7">
        <v>0.0</v>
      </c>
      <c r="D22" s="7">
        <v>0.0</v>
      </c>
      <c r="E22" s="15">
        <f t="shared" ref="E22:S22" si="9">B10</f>
        <v>73500</v>
      </c>
      <c r="F22" s="15">
        <f t="shared" si="9"/>
        <v>74602.5</v>
      </c>
      <c r="G22" s="15">
        <f t="shared" si="9"/>
        <v>75721.5375</v>
      </c>
      <c r="H22" s="15">
        <f t="shared" si="9"/>
        <v>76857.36056</v>
      </c>
      <c r="I22" s="15">
        <f t="shared" si="9"/>
        <v>78010.22097</v>
      </c>
      <c r="J22" s="15">
        <f t="shared" si="9"/>
        <v>79180.37429</v>
      </c>
      <c r="K22" s="15">
        <f t="shared" si="9"/>
        <v>80368.0799</v>
      </c>
      <c r="L22" s="15">
        <f t="shared" si="9"/>
        <v>81573.6011</v>
      </c>
      <c r="M22" s="15">
        <f t="shared" si="9"/>
        <v>82797.20511</v>
      </c>
      <c r="N22" s="15">
        <f t="shared" si="9"/>
        <v>84039.16319</v>
      </c>
      <c r="O22" s="15">
        <f t="shared" si="9"/>
        <v>85299.75064</v>
      </c>
      <c r="P22" s="15">
        <f t="shared" si="9"/>
        <v>86579.2469</v>
      </c>
      <c r="Q22" s="15">
        <f t="shared" si="9"/>
        <v>87877.9356</v>
      </c>
      <c r="R22" s="15">
        <f t="shared" si="9"/>
        <v>89196.10464</v>
      </c>
      <c r="S22" s="15">
        <f t="shared" si="9"/>
        <v>90534.04621</v>
      </c>
    </row>
    <row r="23">
      <c r="A23" s="16" t="s">
        <v>21</v>
      </c>
      <c r="B23" s="7">
        <v>0.0</v>
      </c>
      <c r="C23" s="7">
        <v>0.0</v>
      </c>
      <c r="D23" s="7">
        <v>0.0</v>
      </c>
      <c r="E23" s="7">
        <v>0.0</v>
      </c>
      <c r="F23" s="15">
        <f t="shared" ref="F23:S23" si="10">B11</f>
        <v>60000</v>
      </c>
      <c r="G23" s="15">
        <f t="shared" si="10"/>
        <v>60150</v>
      </c>
      <c r="H23" s="15">
        <f t="shared" si="10"/>
        <v>60300.375</v>
      </c>
      <c r="I23" s="15">
        <f t="shared" si="10"/>
        <v>60451.12594</v>
      </c>
      <c r="J23" s="15">
        <f t="shared" si="10"/>
        <v>60602.25375</v>
      </c>
      <c r="K23" s="15">
        <f t="shared" si="10"/>
        <v>60753.75939</v>
      </c>
      <c r="L23" s="15">
        <f t="shared" si="10"/>
        <v>60905.64379</v>
      </c>
      <c r="M23" s="15">
        <f t="shared" si="10"/>
        <v>61057.90789</v>
      </c>
      <c r="N23" s="15">
        <f t="shared" si="10"/>
        <v>61210.55266</v>
      </c>
      <c r="O23" s="15">
        <f t="shared" si="10"/>
        <v>61363.57905</v>
      </c>
      <c r="P23" s="15">
        <f t="shared" si="10"/>
        <v>61516.98799</v>
      </c>
      <c r="Q23" s="15">
        <f t="shared" si="10"/>
        <v>61670.78046</v>
      </c>
      <c r="R23" s="15">
        <f t="shared" si="10"/>
        <v>61824.95741</v>
      </c>
      <c r="S23" s="15">
        <f t="shared" si="10"/>
        <v>61979.51981</v>
      </c>
    </row>
    <row r="24">
      <c r="A24" s="14" t="s">
        <v>50</v>
      </c>
      <c r="B24" s="15">
        <f t="shared" ref="B24:S24" si="11">SUM(B15:B23)</f>
        <v>51500</v>
      </c>
      <c r="C24" s="15">
        <f t="shared" si="11"/>
        <v>109692.5</v>
      </c>
      <c r="D24" s="15">
        <f t="shared" si="11"/>
        <v>532699.9375</v>
      </c>
      <c r="E24" s="15">
        <f t="shared" si="11"/>
        <v>614829.1763</v>
      </c>
      <c r="F24" s="15">
        <f t="shared" si="11"/>
        <v>684875.5581</v>
      </c>
      <c r="G24" s="15">
        <f t="shared" si="11"/>
        <v>695417.6704</v>
      </c>
      <c r="H24" s="15">
        <f t="shared" si="11"/>
        <v>706321.405</v>
      </c>
      <c r="I24" s="15">
        <f t="shared" si="11"/>
        <v>717603.0377</v>
      </c>
      <c r="J24" s="15">
        <f t="shared" si="11"/>
        <v>729279.6422</v>
      </c>
      <c r="K24" s="15">
        <f t="shared" si="11"/>
        <v>741369.13</v>
      </c>
      <c r="L24" s="15">
        <f t="shared" si="11"/>
        <v>753890.2934</v>
      </c>
      <c r="M24" s="15">
        <f t="shared" si="11"/>
        <v>766862.851</v>
      </c>
      <c r="N24" s="15">
        <f t="shared" si="11"/>
        <v>780307.4947</v>
      </c>
      <c r="O24" s="15">
        <f t="shared" si="11"/>
        <v>794245.9396</v>
      </c>
      <c r="P24" s="15">
        <f t="shared" si="11"/>
        <v>808700.9771</v>
      </c>
      <c r="Q24" s="15">
        <f t="shared" si="11"/>
        <v>823696.5296</v>
      </c>
      <c r="R24" s="15">
        <f t="shared" si="11"/>
        <v>839257.7092</v>
      </c>
      <c r="S24" s="15">
        <f t="shared" si="11"/>
        <v>855410.8788</v>
      </c>
    </row>
    <row r="25">
      <c r="A25" s="15"/>
    </row>
    <row r="26">
      <c r="A26" s="14" t="s">
        <v>51</v>
      </c>
    </row>
    <row r="27">
      <c r="A27" s="16" t="s">
        <v>13</v>
      </c>
      <c r="B27" s="15">
        <f t="shared" ref="B27:B35" si="13">B3-B15</f>
        <v>0</v>
      </c>
      <c r="C27" s="15">
        <f t="shared" ref="C27:S27" si="12">B27+C3-C15</f>
        <v>0</v>
      </c>
      <c r="D27" s="15">
        <f t="shared" si="12"/>
        <v>0</v>
      </c>
      <c r="E27" s="15">
        <f t="shared" si="12"/>
        <v>0</v>
      </c>
      <c r="F27" s="15">
        <f t="shared" si="12"/>
        <v>0</v>
      </c>
      <c r="G27" s="15">
        <f t="shared" si="12"/>
        <v>0</v>
      </c>
      <c r="H27" s="15">
        <f t="shared" si="12"/>
        <v>0</v>
      </c>
      <c r="I27" s="15">
        <f t="shared" si="12"/>
        <v>0</v>
      </c>
      <c r="J27" s="15">
        <f t="shared" si="12"/>
        <v>0</v>
      </c>
      <c r="K27" s="15">
        <f t="shared" si="12"/>
        <v>0</v>
      </c>
      <c r="L27" s="15">
        <f t="shared" si="12"/>
        <v>0</v>
      </c>
      <c r="M27" s="15">
        <f t="shared" si="12"/>
        <v>0</v>
      </c>
      <c r="N27" s="15">
        <f t="shared" si="12"/>
        <v>0</v>
      </c>
      <c r="O27" s="15">
        <f t="shared" si="12"/>
        <v>0</v>
      </c>
      <c r="P27" s="15">
        <f t="shared" si="12"/>
        <v>0</v>
      </c>
      <c r="Q27" s="15">
        <f t="shared" si="12"/>
        <v>0</v>
      </c>
      <c r="R27" s="15">
        <f t="shared" si="12"/>
        <v>0</v>
      </c>
      <c r="S27" s="15">
        <f t="shared" si="12"/>
        <v>0</v>
      </c>
    </row>
    <row r="28">
      <c r="A28" s="16" t="s">
        <v>14</v>
      </c>
      <c r="B28" s="15">
        <f t="shared" si="13"/>
        <v>0</v>
      </c>
      <c r="C28" s="15">
        <f t="shared" ref="C28:S28" si="14">B28+C4-C16</f>
        <v>0</v>
      </c>
      <c r="D28" s="15">
        <f t="shared" si="14"/>
        <v>0</v>
      </c>
      <c r="E28" s="15">
        <f t="shared" si="14"/>
        <v>0</v>
      </c>
      <c r="F28" s="15">
        <f t="shared" si="14"/>
        <v>0</v>
      </c>
      <c r="G28" s="15">
        <f t="shared" si="14"/>
        <v>0</v>
      </c>
      <c r="H28" s="15">
        <f t="shared" si="14"/>
        <v>0</v>
      </c>
      <c r="I28" s="15">
        <f t="shared" si="14"/>
        <v>0</v>
      </c>
      <c r="J28" s="15">
        <f t="shared" si="14"/>
        <v>0</v>
      </c>
      <c r="K28" s="15">
        <f t="shared" si="14"/>
        <v>0</v>
      </c>
      <c r="L28" s="15">
        <f t="shared" si="14"/>
        <v>0</v>
      </c>
      <c r="M28" s="15">
        <f t="shared" si="14"/>
        <v>0</v>
      </c>
      <c r="N28" s="15">
        <f t="shared" si="14"/>
        <v>0</v>
      </c>
      <c r="O28" s="15">
        <f t="shared" si="14"/>
        <v>0</v>
      </c>
      <c r="P28" s="15">
        <f t="shared" si="14"/>
        <v>0</v>
      </c>
      <c r="Q28" s="15">
        <f t="shared" si="14"/>
        <v>0</v>
      </c>
      <c r="R28" s="15">
        <f t="shared" si="14"/>
        <v>0</v>
      </c>
      <c r="S28" s="15">
        <f t="shared" si="14"/>
        <v>0</v>
      </c>
    </row>
    <row r="29">
      <c r="A29" s="16" t="s">
        <v>15</v>
      </c>
      <c r="B29" s="15">
        <f t="shared" si="13"/>
        <v>0</v>
      </c>
      <c r="C29" s="15">
        <f t="shared" ref="C29:S29" si="15">B29+C5-C17</f>
        <v>0</v>
      </c>
      <c r="D29" s="15">
        <f t="shared" si="15"/>
        <v>0</v>
      </c>
      <c r="E29" s="15">
        <f t="shared" si="15"/>
        <v>0</v>
      </c>
      <c r="F29" s="15">
        <f t="shared" si="15"/>
        <v>0</v>
      </c>
      <c r="G29" s="15">
        <f t="shared" si="15"/>
        <v>0</v>
      </c>
      <c r="H29" s="15">
        <f t="shared" si="15"/>
        <v>0</v>
      </c>
      <c r="I29" s="15">
        <f t="shared" si="15"/>
        <v>0</v>
      </c>
      <c r="J29" s="15">
        <f t="shared" si="15"/>
        <v>0</v>
      </c>
      <c r="K29" s="15">
        <f t="shared" si="15"/>
        <v>0</v>
      </c>
      <c r="L29" s="15">
        <f t="shared" si="15"/>
        <v>0</v>
      </c>
      <c r="M29" s="15">
        <f t="shared" si="15"/>
        <v>0</v>
      </c>
      <c r="N29" s="15">
        <f t="shared" si="15"/>
        <v>0</v>
      </c>
      <c r="O29" s="15">
        <f t="shared" si="15"/>
        <v>0</v>
      </c>
      <c r="P29" s="15">
        <f t="shared" si="15"/>
        <v>0</v>
      </c>
      <c r="Q29" s="15">
        <f t="shared" si="15"/>
        <v>0</v>
      </c>
      <c r="R29" s="15">
        <f t="shared" si="15"/>
        <v>0</v>
      </c>
      <c r="S29" s="15">
        <f t="shared" si="15"/>
        <v>0</v>
      </c>
    </row>
    <row r="30">
      <c r="A30" s="16" t="s">
        <v>16</v>
      </c>
      <c r="B30" s="15">
        <f t="shared" si="13"/>
        <v>8000</v>
      </c>
      <c r="C30" s="15">
        <f t="shared" ref="C30:S30" si="16">B30+C6-C18</f>
        <v>8060</v>
      </c>
      <c r="D30" s="15">
        <f t="shared" si="16"/>
        <v>8120.45</v>
      </c>
      <c r="E30" s="15">
        <f t="shared" si="16"/>
        <v>8181.353375</v>
      </c>
      <c r="F30" s="15">
        <f t="shared" si="16"/>
        <v>8242.713525</v>
      </c>
      <c r="G30" s="15">
        <f t="shared" si="16"/>
        <v>8304.533877</v>
      </c>
      <c r="H30" s="15">
        <f t="shared" si="16"/>
        <v>8366.817881</v>
      </c>
      <c r="I30" s="15">
        <f t="shared" si="16"/>
        <v>8429.569015</v>
      </c>
      <c r="J30" s="15">
        <f t="shared" si="16"/>
        <v>8492.790783</v>
      </c>
      <c r="K30" s="15">
        <f t="shared" si="16"/>
        <v>8556.486713</v>
      </c>
      <c r="L30" s="15">
        <f t="shared" si="16"/>
        <v>8620.660364</v>
      </c>
      <c r="M30" s="15">
        <f t="shared" si="16"/>
        <v>8685.315316</v>
      </c>
      <c r="N30" s="15">
        <f t="shared" si="16"/>
        <v>8750.455181</v>
      </c>
      <c r="O30" s="15">
        <f t="shared" si="16"/>
        <v>8816.083595</v>
      </c>
      <c r="P30" s="15">
        <f t="shared" si="16"/>
        <v>8882.204222</v>
      </c>
      <c r="Q30" s="15">
        <f t="shared" si="16"/>
        <v>8948.820754</v>
      </c>
      <c r="R30" s="15">
        <f t="shared" si="16"/>
        <v>9015.93691</v>
      </c>
      <c r="S30" s="15">
        <f t="shared" si="16"/>
        <v>9083.556436</v>
      </c>
    </row>
    <row r="31">
      <c r="A31" s="16" t="s">
        <v>17</v>
      </c>
      <c r="B31" s="15">
        <f t="shared" si="13"/>
        <v>63250</v>
      </c>
      <c r="C31" s="15">
        <f t="shared" ref="C31:S31" si="17">B31+C7-C19</f>
        <v>129978.75</v>
      </c>
      <c r="D31" s="15">
        <f t="shared" si="17"/>
        <v>137127.5813</v>
      </c>
      <c r="E31" s="15">
        <f t="shared" si="17"/>
        <v>144669.5982</v>
      </c>
      <c r="F31" s="15">
        <f t="shared" si="17"/>
        <v>152626.4261</v>
      </c>
      <c r="G31" s="15">
        <f t="shared" si="17"/>
        <v>161020.8796</v>
      </c>
      <c r="H31" s="15">
        <f t="shared" si="17"/>
        <v>169877.0279</v>
      </c>
      <c r="I31" s="15">
        <f t="shared" si="17"/>
        <v>179220.2645</v>
      </c>
      <c r="J31" s="15">
        <f t="shared" si="17"/>
        <v>189077.379</v>
      </c>
      <c r="K31" s="15">
        <f t="shared" si="17"/>
        <v>199476.6349</v>
      </c>
      <c r="L31" s="15">
        <f t="shared" si="17"/>
        <v>210447.8498</v>
      </c>
      <c r="M31" s="15">
        <f t="shared" si="17"/>
        <v>222022.4815</v>
      </c>
      <c r="N31" s="15">
        <f t="shared" si="17"/>
        <v>234233.718</v>
      </c>
      <c r="O31" s="15">
        <f t="shared" si="17"/>
        <v>247116.5725</v>
      </c>
      <c r="P31" s="15">
        <f t="shared" si="17"/>
        <v>260707.984</v>
      </c>
      <c r="Q31" s="15">
        <f t="shared" si="17"/>
        <v>275046.9231</v>
      </c>
      <c r="R31" s="15">
        <f t="shared" si="17"/>
        <v>290174.5039</v>
      </c>
      <c r="S31" s="15">
        <f t="shared" si="17"/>
        <v>306134.1016</v>
      </c>
    </row>
    <row r="32">
      <c r="A32" s="16" t="s">
        <v>18</v>
      </c>
      <c r="B32" s="15">
        <f t="shared" si="13"/>
        <v>356500</v>
      </c>
      <c r="C32" s="15">
        <f t="shared" ref="C32:S32" si="18">B32+C8-C20</f>
        <v>714782.5</v>
      </c>
      <c r="D32" s="15">
        <f t="shared" si="18"/>
        <v>718356.4125</v>
      </c>
      <c r="E32" s="15">
        <f t="shared" si="18"/>
        <v>721948.1946</v>
      </c>
      <c r="F32" s="15">
        <f t="shared" si="18"/>
        <v>725557.9355</v>
      </c>
      <c r="G32" s="15">
        <f t="shared" si="18"/>
        <v>729185.7252</v>
      </c>
      <c r="H32" s="15">
        <f t="shared" si="18"/>
        <v>732831.6538</v>
      </c>
      <c r="I32" s="15">
        <f t="shared" si="18"/>
        <v>736495.8121</v>
      </c>
      <c r="J32" s="15">
        <f t="shared" si="18"/>
        <v>740178.2912</v>
      </c>
      <c r="K32" s="15">
        <f t="shared" si="18"/>
        <v>743879.1826</v>
      </c>
      <c r="L32" s="15">
        <f t="shared" si="18"/>
        <v>747598.5785</v>
      </c>
      <c r="M32" s="15">
        <f t="shared" si="18"/>
        <v>751336.5714</v>
      </c>
      <c r="N32" s="15">
        <f t="shared" si="18"/>
        <v>755093.2543</v>
      </c>
      <c r="O32" s="15">
        <f t="shared" si="18"/>
        <v>758868.7206</v>
      </c>
      <c r="P32" s="15">
        <f t="shared" si="18"/>
        <v>762663.0642</v>
      </c>
      <c r="Q32" s="15">
        <f t="shared" si="18"/>
        <v>766476.3795</v>
      </c>
      <c r="R32" s="15">
        <f t="shared" si="18"/>
        <v>770308.7614</v>
      </c>
      <c r="S32" s="15">
        <f t="shared" si="18"/>
        <v>774160.3052</v>
      </c>
    </row>
    <row r="33">
      <c r="A33" s="16" t="s">
        <v>19</v>
      </c>
      <c r="B33" s="15">
        <f t="shared" si="13"/>
        <v>48750</v>
      </c>
      <c r="C33" s="15">
        <f t="shared" ref="C33:S33" si="19">B33+C9-C21</f>
        <v>50456.25</v>
      </c>
      <c r="D33" s="15">
        <f t="shared" si="19"/>
        <v>52222.21875</v>
      </c>
      <c r="E33" s="15">
        <f t="shared" si="19"/>
        <v>54049.99641</v>
      </c>
      <c r="F33" s="15">
        <f t="shared" si="19"/>
        <v>55941.74628</v>
      </c>
      <c r="G33" s="15">
        <f t="shared" si="19"/>
        <v>57899.7074</v>
      </c>
      <c r="H33" s="15">
        <f t="shared" si="19"/>
        <v>59926.19716</v>
      </c>
      <c r="I33" s="15">
        <f t="shared" si="19"/>
        <v>62023.61406</v>
      </c>
      <c r="J33" s="15">
        <f t="shared" si="19"/>
        <v>64194.44055</v>
      </c>
      <c r="K33" s="15">
        <f t="shared" si="19"/>
        <v>66441.24597</v>
      </c>
      <c r="L33" s="15">
        <f t="shared" si="19"/>
        <v>68766.68958</v>
      </c>
      <c r="M33" s="15">
        <f t="shared" si="19"/>
        <v>71173.52372</v>
      </c>
      <c r="N33" s="15">
        <f t="shared" si="19"/>
        <v>73664.59705</v>
      </c>
      <c r="O33" s="15">
        <f t="shared" si="19"/>
        <v>76242.85794</v>
      </c>
      <c r="P33" s="15">
        <f t="shared" si="19"/>
        <v>78911.35797</v>
      </c>
      <c r="Q33" s="15">
        <f t="shared" si="19"/>
        <v>81673.2555</v>
      </c>
      <c r="R33" s="15">
        <f t="shared" si="19"/>
        <v>84531.81944</v>
      </c>
      <c r="S33" s="15">
        <f t="shared" si="19"/>
        <v>87490.43312</v>
      </c>
    </row>
    <row r="34">
      <c r="A34" s="16" t="s">
        <v>20</v>
      </c>
      <c r="B34" s="15">
        <f t="shared" si="13"/>
        <v>73500</v>
      </c>
      <c r="C34" s="15">
        <f t="shared" ref="C34:S34" si="20">B34+C10-C22</f>
        <v>148102.5</v>
      </c>
      <c r="D34" s="15">
        <f t="shared" si="20"/>
        <v>223824.0375</v>
      </c>
      <c r="E34" s="15">
        <f t="shared" si="20"/>
        <v>227181.3981</v>
      </c>
      <c r="F34" s="15">
        <f t="shared" si="20"/>
        <v>230589.119</v>
      </c>
      <c r="G34" s="15">
        <f t="shared" si="20"/>
        <v>234047.9558</v>
      </c>
      <c r="H34" s="15">
        <f t="shared" si="20"/>
        <v>237558.6752</v>
      </c>
      <c r="I34" s="15">
        <f t="shared" si="20"/>
        <v>241122.0553</v>
      </c>
      <c r="J34" s="15">
        <f t="shared" si="20"/>
        <v>244738.8861</v>
      </c>
      <c r="K34" s="15">
        <f t="shared" si="20"/>
        <v>248409.9694</v>
      </c>
      <c r="L34" s="15">
        <f t="shared" si="20"/>
        <v>252136.1189</v>
      </c>
      <c r="M34" s="15">
        <f t="shared" si="20"/>
        <v>255918.1607</v>
      </c>
      <c r="N34" s="15">
        <f t="shared" si="20"/>
        <v>259756.9331</v>
      </c>
      <c r="O34" s="15">
        <f t="shared" si="20"/>
        <v>263653.2871</v>
      </c>
      <c r="P34" s="15">
        <f t="shared" si="20"/>
        <v>267608.0864</v>
      </c>
      <c r="Q34" s="15">
        <f t="shared" si="20"/>
        <v>271622.2077</v>
      </c>
      <c r="R34" s="15">
        <f t="shared" si="20"/>
        <v>275696.5409</v>
      </c>
      <c r="S34" s="15">
        <f t="shared" si="20"/>
        <v>279831.989</v>
      </c>
    </row>
    <row r="35">
      <c r="A35" s="16" t="s">
        <v>21</v>
      </c>
      <c r="B35" s="15">
        <f t="shared" si="13"/>
        <v>60000</v>
      </c>
      <c r="C35" s="15">
        <f t="shared" ref="C35:S35" si="21">B35+C11-C23</f>
        <v>120150</v>
      </c>
      <c r="D35" s="15">
        <f t="shared" si="21"/>
        <v>180450.375</v>
      </c>
      <c r="E35" s="15">
        <f t="shared" si="21"/>
        <v>240901.5009</v>
      </c>
      <c r="F35" s="15">
        <f t="shared" si="21"/>
        <v>241503.7547</v>
      </c>
      <c r="G35" s="15">
        <f t="shared" si="21"/>
        <v>242107.5141</v>
      </c>
      <c r="H35" s="15">
        <f t="shared" si="21"/>
        <v>242712.7829</v>
      </c>
      <c r="I35" s="15">
        <f t="shared" si="21"/>
        <v>243319.5648</v>
      </c>
      <c r="J35" s="15">
        <f t="shared" si="21"/>
        <v>243927.8637</v>
      </c>
      <c r="K35" s="15">
        <f t="shared" si="21"/>
        <v>244537.6834</v>
      </c>
      <c r="L35" s="15">
        <f t="shared" si="21"/>
        <v>245149.0276</v>
      </c>
      <c r="M35" s="15">
        <f t="shared" si="21"/>
        <v>245761.9002</v>
      </c>
      <c r="N35" s="15">
        <f t="shared" si="21"/>
        <v>246376.3049</v>
      </c>
      <c r="O35" s="15">
        <f t="shared" si="21"/>
        <v>246992.2457</v>
      </c>
      <c r="P35" s="15">
        <f t="shared" si="21"/>
        <v>247609.7263</v>
      </c>
      <c r="Q35" s="15">
        <f t="shared" si="21"/>
        <v>248228.7506</v>
      </c>
      <c r="R35" s="15">
        <f t="shared" si="21"/>
        <v>248849.3225</v>
      </c>
      <c r="S35" s="15">
        <f t="shared" si="21"/>
        <v>249471.4458</v>
      </c>
    </row>
    <row r="36">
      <c r="A36" s="14" t="s">
        <v>52</v>
      </c>
      <c r="B36" s="15">
        <f t="shared" ref="B36:S36" si="22">sum(B27:B35)</f>
        <v>610000</v>
      </c>
      <c r="C36" s="15">
        <f t="shared" si="22"/>
        <v>1171530</v>
      </c>
      <c r="D36" s="15">
        <f t="shared" si="22"/>
        <v>1320101.075</v>
      </c>
      <c r="E36" s="15">
        <f t="shared" si="22"/>
        <v>1396932.042</v>
      </c>
      <c r="F36" s="15">
        <f t="shared" si="22"/>
        <v>1414461.695</v>
      </c>
      <c r="G36" s="15">
        <f t="shared" si="22"/>
        <v>1432566.316</v>
      </c>
      <c r="H36" s="15">
        <f t="shared" si="22"/>
        <v>1451273.155</v>
      </c>
      <c r="I36" s="15">
        <f t="shared" si="22"/>
        <v>1470610.88</v>
      </c>
      <c r="J36" s="15">
        <f t="shared" si="22"/>
        <v>1490609.651</v>
      </c>
      <c r="K36" s="15">
        <f t="shared" si="22"/>
        <v>1511301.203</v>
      </c>
      <c r="L36" s="15">
        <f t="shared" si="22"/>
        <v>1532718.925</v>
      </c>
      <c r="M36" s="15">
        <f t="shared" si="22"/>
        <v>1554897.953</v>
      </c>
      <c r="N36" s="15">
        <f t="shared" si="22"/>
        <v>1577875.263</v>
      </c>
      <c r="O36" s="15">
        <f t="shared" si="22"/>
        <v>1601689.767</v>
      </c>
      <c r="P36" s="15">
        <f t="shared" si="22"/>
        <v>1626382.423</v>
      </c>
      <c r="Q36" s="15">
        <f t="shared" si="22"/>
        <v>1651996.337</v>
      </c>
      <c r="R36" s="15">
        <f t="shared" si="22"/>
        <v>1678576.885</v>
      </c>
      <c r="S36" s="15">
        <f t="shared" si="22"/>
        <v>1706171.831</v>
      </c>
    </row>
    <row r="37">
      <c r="A37" s="15"/>
    </row>
    <row r="38">
      <c r="A38" s="15"/>
    </row>
    <row r="39">
      <c r="A39" s="15"/>
    </row>
    <row r="40">
      <c r="A40" s="15"/>
    </row>
    <row r="41">
      <c r="A41" s="15"/>
    </row>
    <row r="42">
      <c r="A42" s="15"/>
    </row>
    <row r="43">
      <c r="A43" s="15"/>
    </row>
    <row r="44">
      <c r="A44" s="1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0"/>
    <col customWidth="1" min="2" max="19" width="7.5"/>
  </cols>
  <sheetData>
    <row r="1">
      <c r="A1" s="11"/>
      <c r="B1" s="12" t="s">
        <v>22</v>
      </c>
      <c r="C1" s="12" t="s">
        <v>23</v>
      </c>
      <c r="D1" s="12" t="s">
        <v>24</v>
      </c>
      <c r="E1" s="12" t="s">
        <v>25</v>
      </c>
      <c r="F1" s="12" t="s">
        <v>26</v>
      </c>
      <c r="G1" s="12" t="s">
        <v>27</v>
      </c>
      <c r="H1" s="12" t="s">
        <v>28</v>
      </c>
      <c r="I1" s="12" t="s">
        <v>29</v>
      </c>
      <c r="J1" s="12" t="s">
        <v>30</v>
      </c>
      <c r="K1" s="12" t="s">
        <v>31</v>
      </c>
      <c r="L1" s="12" t="s">
        <v>32</v>
      </c>
      <c r="M1" s="12" t="s">
        <v>33</v>
      </c>
      <c r="N1" s="12" t="s">
        <v>34</v>
      </c>
      <c r="O1" s="12" t="s">
        <v>35</v>
      </c>
      <c r="P1" s="12" t="s">
        <v>36</v>
      </c>
      <c r="Q1" s="12" t="s">
        <v>37</v>
      </c>
      <c r="R1" s="12" t="s">
        <v>38</v>
      </c>
      <c r="S1" s="12" t="s">
        <v>39</v>
      </c>
      <c r="T1" s="13"/>
      <c r="U1" s="13"/>
      <c r="V1" s="13"/>
      <c r="W1" s="13"/>
      <c r="X1" s="13"/>
      <c r="Y1" s="13"/>
      <c r="Z1" s="13"/>
    </row>
    <row r="2">
      <c r="A2" s="18" t="s">
        <v>53</v>
      </c>
      <c r="B2" s="15"/>
      <c r="C2" s="15"/>
      <c r="D2" s="15"/>
      <c r="E2" s="15"/>
      <c r="F2" s="15"/>
      <c r="G2" s="15"/>
      <c r="H2" s="15"/>
      <c r="I2" s="15"/>
      <c r="J2" s="15"/>
      <c r="K2" s="15"/>
      <c r="L2" s="15"/>
      <c r="M2" s="15"/>
      <c r="N2" s="15"/>
      <c r="O2" s="15"/>
      <c r="P2" s="15"/>
      <c r="Q2" s="15"/>
      <c r="R2" s="15"/>
      <c r="S2" s="15"/>
      <c r="T2" s="15"/>
      <c r="U2" s="15"/>
      <c r="V2" s="15"/>
      <c r="W2" s="15"/>
      <c r="X2" s="15"/>
      <c r="Y2" s="15"/>
      <c r="Z2" s="15"/>
    </row>
    <row r="3">
      <c r="A3" s="13" t="s">
        <v>54</v>
      </c>
      <c r="B3" s="15">
        <f>'Sales and Cost'!B12</f>
        <v>677500</v>
      </c>
      <c r="C3" s="15">
        <f>'Sales and Cost'!C12</f>
        <v>688690</v>
      </c>
      <c r="D3" s="15">
        <f>'Sales and Cost'!D12</f>
        <v>700212.3469</v>
      </c>
      <c r="E3" s="15">
        <f>'Sales and Cost'!E12</f>
        <v>712080.1891</v>
      </c>
      <c r="F3" s="15">
        <f>'Sales and Cost'!F12</f>
        <v>724307.2525</v>
      </c>
      <c r="G3" s="15">
        <f>'Sales and Cost'!G12</f>
        <v>736907.8669</v>
      </c>
      <c r="H3" s="15">
        <f>'Sales and Cost'!H12</f>
        <v>749896.9937</v>
      </c>
      <c r="I3" s="15">
        <f>'Sales and Cost'!I12</f>
        <v>763290.2553</v>
      </c>
      <c r="J3" s="15">
        <f>'Sales and Cost'!J12</f>
        <v>777103.9653</v>
      </c>
      <c r="K3" s="15">
        <f>'Sales and Cost'!K12</f>
        <v>791355.1602</v>
      </c>
      <c r="L3" s="15">
        <f>'Sales and Cost'!L12</f>
        <v>806061.6334</v>
      </c>
      <c r="M3" s="15">
        <f>'Sales and Cost'!M12</f>
        <v>821241.9696</v>
      </c>
      <c r="N3" s="15">
        <f>'Sales and Cost'!N12</f>
        <v>836915.582</v>
      </c>
      <c r="O3" s="15">
        <f>'Sales and Cost'!O12</f>
        <v>853102.7501</v>
      </c>
      <c r="P3" s="15">
        <f>'Sales and Cost'!P12</f>
        <v>869824.6602</v>
      </c>
      <c r="Q3" s="15">
        <f>'Sales and Cost'!Q12</f>
        <v>887103.4476</v>
      </c>
      <c r="R3" s="15">
        <f>'Sales and Cost'!R12</f>
        <v>904962.2404</v>
      </c>
      <c r="S3" s="15">
        <f>'Sales and Cost'!S12</f>
        <v>923425.206</v>
      </c>
      <c r="T3" s="15"/>
      <c r="U3" s="15"/>
      <c r="V3" s="15"/>
      <c r="W3" s="15"/>
      <c r="X3" s="15"/>
      <c r="Y3" s="15"/>
      <c r="Z3" s="15"/>
    </row>
    <row r="4">
      <c r="A4" s="13"/>
      <c r="B4" s="15"/>
      <c r="C4" s="15"/>
      <c r="D4" s="15"/>
      <c r="E4" s="15"/>
      <c r="F4" s="15"/>
      <c r="G4" s="15"/>
      <c r="H4" s="15"/>
      <c r="I4" s="15"/>
      <c r="J4" s="15"/>
      <c r="K4" s="15"/>
      <c r="L4" s="15"/>
      <c r="M4" s="15"/>
      <c r="N4" s="15"/>
      <c r="O4" s="15"/>
      <c r="P4" s="15"/>
      <c r="Q4" s="15"/>
      <c r="R4" s="15"/>
      <c r="S4" s="15"/>
      <c r="T4" s="15"/>
      <c r="U4" s="15"/>
      <c r="V4" s="15"/>
      <c r="W4" s="15"/>
      <c r="X4" s="15"/>
      <c r="Y4" s="15"/>
      <c r="Z4" s="15"/>
    </row>
    <row r="5">
      <c r="A5" s="18" t="s">
        <v>55</v>
      </c>
      <c r="B5" s="15"/>
      <c r="C5" s="15"/>
      <c r="D5" s="15"/>
      <c r="E5" s="15"/>
      <c r="F5" s="15"/>
      <c r="G5" s="15"/>
      <c r="H5" s="15"/>
      <c r="I5" s="15"/>
      <c r="J5" s="15"/>
      <c r="K5" s="15"/>
      <c r="L5" s="15"/>
      <c r="M5" s="15"/>
      <c r="N5" s="15"/>
      <c r="O5" s="15"/>
      <c r="P5" s="15"/>
      <c r="Q5" s="15"/>
      <c r="R5" s="15"/>
      <c r="S5" s="15"/>
      <c r="T5" s="15"/>
      <c r="U5" s="15"/>
      <c r="V5" s="15"/>
      <c r="W5" s="15"/>
      <c r="X5" s="15"/>
      <c r="Y5" s="15"/>
      <c r="Z5" s="15"/>
    </row>
    <row r="6">
      <c r="A6" s="13" t="s">
        <v>56</v>
      </c>
      <c r="B6" s="15">
        <f>Purchase!B24</f>
        <v>51500</v>
      </c>
      <c r="C6" s="15">
        <f>Purchase!C24</f>
        <v>109692.5</v>
      </c>
      <c r="D6" s="15">
        <f>Purchase!D24</f>
        <v>532699.9375</v>
      </c>
      <c r="E6" s="15">
        <f>Purchase!E24</f>
        <v>614829.1763</v>
      </c>
      <c r="F6" s="15">
        <f>Purchase!F24</f>
        <v>684875.5581</v>
      </c>
      <c r="G6" s="15">
        <f>Purchase!G24</f>
        <v>695417.6704</v>
      </c>
      <c r="H6" s="15">
        <f>Purchase!H24</f>
        <v>706321.405</v>
      </c>
      <c r="I6" s="15">
        <f>Purchase!I24</f>
        <v>717603.0377</v>
      </c>
      <c r="J6" s="15">
        <f>Purchase!J24</f>
        <v>729279.6422</v>
      </c>
      <c r="K6" s="15">
        <f>Purchase!K24</f>
        <v>741369.13</v>
      </c>
      <c r="L6" s="15">
        <f>Purchase!L24</f>
        <v>753890.2934</v>
      </c>
      <c r="M6" s="15">
        <f>Purchase!M24</f>
        <v>766862.851</v>
      </c>
      <c r="N6" s="15">
        <f>Purchase!N24</f>
        <v>780307.4947</v>
      </c>
      <c r="O6" s="15">
        <f>Purchase!O24</f>
        <v>794245.9396</v>
      </c>
      <c r="P6" s="15">
        <f>Purchase!P24</f>
        <v>808700.9771</v>
      </c>
      <c r="Q6" s="15">
        <f>Purchase!Q24</f>
        <v>823696.5296</v>
      </c>
      <c r="R6" s="15">
        <f>Purchase!R24</f>
        <v>839257.7092</v>
      </c>
      <c r="S6" s="15">
        <f>Purchase!S24</f>
        <v>855410.8788</v>
      </c>
      <c r="T6" s="15"/>
      <c r="U6" s="15"/>
      <c r="V6" s="15"/>
      <c r="W6" s="15"/>
      <c r="X6" s="15"/>
      <c r="Y6" s="15"/>
      <c r="Z6" s="15"/>
    </row>
    <row r="7">
      <c r="A7" s="13"/>
      <c r="B7" s="15"/>
      <c r="C7" s="15"/>
      <c r="D7" s="15"/>
      <c r="E7" s="15"/>
      <c r="F7" s="15"/>
      <c r="G7" s="15"/>
      <c r="H7" s="15"/>
      <c r="I7" s="15"/>
      <c r="J7" s="15"/>
      <c r="K7" s="15"/>
      <c r="L7" s="15"/>
      <c r="M7" s="15"/>
      <c r="N7" s="15"/>
      <c r="O7" s="15"/>
      <c r="P7" s="15"/>
      <c r="Q7" s="15"/>
      <c r="R7" s="15"/>
      <c r="S7" s="15"/>
      <c r="T7" s="15"/>
      <c r="U7" s="15"/>
      <c r="V7" s="15"/>
      <c r="W7" s="15"/>
      <c r="X7" s="15"/>
      <c r="Y7" s="15"/>
      <c r="Z7" s="15"/>
    </row>
    <row r="8">
      <c r="A8" s="18" t="s">
        <v>57</v>
      </c>
      <c r="B8" s="15">
        <f t="shared" ref="B8:S8" si="1">B3-B6</f>
        <v>626000</v>
      </c>
      <c r="C8" s="15">
        <f t="shared" si="1"/>
        <v>578997.5</v>
      </c>
      <c r="D8" s="15">
        <f t="shared" si="1"/>
        <v>167512.4094</v>
      </c>
      <c r="E8" s="15">
        <f t="shared" si="1"/>
        <v>97251.01277</v>
      </c>
      <c r="F8" s="15">
        <f t="shared" si="1"/>
        <v>39431.69443</v>
      </c>
      <c r="G8" s="15">
        <f t="shared" si="1"/>
        <v>41490.19643</v>
      </c>
      <c r="H8" s="15">
        <f t="shared" si="1"/>
        <v>43575.58876</v>
      </c>
      <c r="I8" s="15">
        <f t="shared" si="1"/>
        <v>45687.2176</v>
      </c>
      <c r="J8" s="15">
        <f t="shared" si="1"/>
        <v>47824.32303</v>
      </c>
      <c r="K8" s="15">
        <f t="shared" si="1"/>
        <v>49986.03019</v>
      </c>
      <c r="L8" s="15">
        <f t="shared" si="1"/>
        <v>52171.33993</v>
      </c>
      <c r="M8" s="15">
        <f t="shared" si="1"/>
        <v>54379.11861</v>
      </c>
      <c r="N8" s="15">
        <f t="shared" si="1"/>
        <v>56608.08736</v>
      </c>
      <c r="O8" s="15">
        <f t="shared" si="1"/>
        <v>58856.81051</v>
      </c>
      <c r="P8" s="15">
        <f t="shared" si="1"/>
        <v>61123.68315</v>
      </c>
      <c r="Q8" s="15">
        <f t="shared" si="1"/>
        <v>63406.91801</v>
      </c>
      <c r="R8" s="15">
        <f t="shared" si="1"/>
        <v>65704.5312</v>
      </c>
      <c r="S8" s="15">
        <f t="shared" si="1"/>
        <v>68014.32716</v>
      </c>
      <c r="T8" s="15"/>
      <c r="U8" s="15"/>
      <c r="V8" s="15"/>
      <c r="W8" s="15"/>
      <c r="X8" s="15"/>
      <c r="Y8" s="15"/>
      <c r="Z8" s="15"/>
    </row>
    <row r="9">
      <c r="A9" s="13"/>
      <c r="B9" s="15"/>
      <c r="C9" s="15"/>
      <c r="D9" s="15"/>
      <c r="E9" s="15"/>
      <c r="F9" s="15"/>
      <c r="G9" s="15"/>
      <c r="H9" s="15"/>
      <c r="I9" s="15"/>
      <c r="J9" s="15"/>
      <c r="K9" s="15"/>
      <c r="L9" s="15"/>
      <c r="M9" s="15"/>
      <c r="N9" s="15"/>
      <c r="O9" s="15"/>
      <c r="P9" s="15"/>
      <c r="Q9" s="15"/>
      <c r="R9" s="15"/>
      <c r="S9" s="15"/>
      <c r="T9" s="15"/>
      <c r="U9" s="15"/>
      <c r="V9" s="15"/>
      <c r="W9" s="15"/>
      <c r="X9" s="15"/>
      <c r="Y9" s="15"/>
      <c r="Z9" s="15"/>
    </row>
    <row r="10">
      <c r="A10" s="18" t="s">
        <v>58</v>
      </c>
      <c r="B10" s="15"/>
      <c r="C10" s="15"/>
      <c r="D10" s="15"/>
      <c r="E10" s="15"/>
      <c r="F10" s="15"/>
      <c r="G10" s="15"/>
      <c r="H10" s="15"/>
      <c r="I10" s="15"/>
      <c r="J10" s="15"/>
      <c r="K10" s="15"/>
      <c r="L10" s="15"/>
      <c r="M10" s="15"/>
      <c r="N10" s="15"/>
      <c r="O10" s="15"/>
      <c r="P10" s="15"/>
      <c r="Q10" s="15"/>
      <c r="R10" s="15"/>
      <c r="S10" s="15"/>
      <c r="T10" s="15"/>
      <c r="U10" s="15"/>
      <c r="V10" s="15"/>
      <c r="W10" s="15"/>
      <c r="X10" s="15"/>
      <c r="Y10" s="15"/>
      <c r="Z10" s="15"/>
    </row>
    <row r="11">
      <c r="A11" s="13" t="s">
        <v>59</v>
      </c>
      <c r="B11" s="16">
        <v>0.0</v>
      </c>
      <c r="C11" s="15">
        <f t="shared" ref="C11:S11" si="2">B13</f>
        <v>626000</v>
      </c>
      <c r="D11" s="15">
        <f t="shared" si="2"/>
        <v>1204997.5</v>
      </c>
      <c r="E11" s="15">
        <f t="shared" si="2"/>
        <v>1372509.909</v>
      </c>
      <c r="F11" s="15">
        <f t="shared" si="2"/>
        <v>1469760.922</v>
      </c>
      <c r="G11" s="15">
        <f t="shared" si="2"/>
        <v>1509192.617</v>
      </c>
      <c r="H11" s="15">
        <f t="shared" si="2"/>
        <v>1550682.813</v>
      </c>
      <c r="I11" s="15">
        <f t="shared" si="2"/>
        <v>1594258.402</v>
      </c>
      <c r="J11" s="15">
        <f t="shared" si="2"/>
        <v>1639945.619</v>
      </c>
      <c r="K11" s="15">
        <f t="shared" si="2"/>
        <v>1687769.942</v>
      </c>
      <c r="L11" s="15">
        <f t="shared" si="2"/>
        <v>1737755.973</v>
      </c>
      <c r="M11" s="15">
        <f t="shared" si="2"/>
        <v>1789927.313</v>
      </c>
      <c r="N11" s="15">
        <f t="shared" si="2"/>
        <v>1844306.431</v>
      </c>
      <c r="O11" s="15">
        <f t="shared" si="2"/>
        <v>1900914.518</v>
      </c>
      <c r="P11" s="15">
        <f t="shared" si="2"/>
        <v>1959771.329</v>
      </c>
      <c r="Q11" s="15">
        <f t="shared" si="2"/>
        <v>2020895.012</v>
      </c>
      <c r="R11" s="15">
        <f t="shared" si="2"/>
        <v>2084301.93</v>
      </c>
      <c r="S11" s="15">
        <f t="shared" si="2"/>
        <v>2150006.461</v>
      </c>
      <c r="T11" s="15"/>
      <c r="U11" s="15"/>
      <c r="V11" s="15"/>
      <c r="W11" s="15"/>
      <c r="X11" s="15"/>
      <c r="Y11" s="15"/>
      <c r="Z11" s="15"/>
    </row>
    <row r="12">
      <c r="A12" s="13" t="s">
        <v>60</v>
      </c>
      <c r="B12" s="15">
        <f t="shared" ref="B12:S12" si="3">B8</f>
        <v>626000</v>
      </c>
      <c r="C12" s="15">
        <f t="shared" si="3"/>
        <v>578997.5</v>
      </c>
      <c r="D12" s="15">
        <f t="shared" si="3"/>
        <v>167512.4094</v>
      </c>
      <c r="E12" s="15">
        <f t="shared" si="3"/>
        <v>97251.01277</v>
      </c>
      <c r="F12" s="15">
        <f t="shared" si="3"/>
        <v>39431.69443</v>
      </c>
      <c r="G12" s="15">
        <f t="shared" si="3"/>
        <v>41490.19643</v>
      </c>
      <c r="H12" s="15">
        <f t="shared" si="3"/>
        <v>43575.58876</v>
      </c>
      <c r="I12" s="15">
        <f t="shared" si="3"/>
        <v>45687.2176</v>
      </c>
      <c r="J12" s="15">
        <f t="shared" si="3"/>
        <v>47824.32303</v>
      </c>
      <c r="K12" s="15">
        <f t="shared" si="3"/>
        <v>49986.03019</v>
      </c>
      <c r="L12" s="15">
        <f t="shared" si="3"/>
        <v>52171.33993</v>
      </c>
      <c r="M12" s="15">
        <f t="shared" si="3"/>
        <v>54379.11861</v>
      </c>
      <c r="N12" s="15">
        <f t="shared" si="3"/>
        <v>56608.08736</v>
      </c>
      <c r="O12" s="15">
        <f t="shared" si="3"/>
        <v>58856.81051</v>
      </c>
      <c r="P12" s="15">
        <f t="shared" si="3"/>
        <v>61123.68315</v>
      </c>
      <c r="Q12" s="15">
        <f t="shared" si="3"/>
        <v>63406.91801</v>
      </c>
      <c r="R12" s="15">
        <f t="shared" si="3"/>
        <v>65704.5312</v>
      </c>
      <c r="S12" s="15">
        <f t="shared" si="3"/>
        <v>68014.32716</v>
      </c>
      <c r="T12" s="15"/>
      <c r="U12" s="15"/>
      <c r="V12" s="15"/>
      <c r="W12" s="15"/>
      <c r="X12" s="15"/>
      <c r="Y12" s="15"/>
      <c r="Z12" s="15"/>
    </row>
    <row r="13">
      <c r="A13" s="13" t="s">
        <v>61</v>
      </c>
      <c r="B13" s="15">
        <f t="shared" ref="B13:S13" si="4">sum(B11:B12)</f>
        <v>626000</v>
      </c>
      <c r="C13" s="15">
        <f t="shared" si="4"/>
        <v>1204997.5</v>
      </c>
      <c r="D13" s="15">
        <f t="shared" si="4"/>
        <v>1372509.909</v>
      </c>
      <c r="E13" s="15">
        <f t="shared" si="4"/>
        <v>1469760.922</v>
      </c>
      <c r="F13" s="15">
        <f t="shared" si="4"/>
        <v>1509192.617</v>
      </c>
      <c r="G13" s="15">
        <f t="shared" si="4"/>
        <v>1550682.813</v>
      </c>
      <c r="H13" s="15">
        <f t="shared" si="4"/>
        <v>1594258.402</v>
      </c>
      <c r="I13" s="15">
        <f t="shared" si="4"/>
        <v>1639945.619</v>
      </c>
      <c r="J13" s="15">
        <f t="shared" si="4"/>
        <v>1687769.942</v>
      </c>
      <c r="K13" s="15">
        <f t="shared" si="4"/>
        <v>1737755.973</v>
      </c>
      <c r="L13" s="15">
        <f t="shared" si="4"/>
        <v>1789927.313</v>
      </c>
      <c r="M13" s="15">
        <f t="shared" si="4"/>
        <v>1844306.431</v>
      </c>
      <c r="N13" s="15">
        <f t="shared" si="4"/>
        <v>1900914.518</v>
      </c>
      <c r="O13" s="15">
        <f t="shared" si="4"/>
        <v>1959771.329</v>
      </c>
      <c r="P13" s="15">
        <f t="shared" si="4"/>
        <v>2020895.012</v>
      </c>
      <c r="Q13" s="15">
        <f t="shared" si="4"/>
        <v>2084301.93</v>
      </c>
      <c r="R13" s="15">
        <f t="shared" si="4"/>
        <v>2150006.461</v>
      </c>
      <c r="S13" s="15">
        <f t="shared" si="4"/>
        <v>2218020.789</v>
      </c>
      <c r="T13" s="15"/>
      <c r="U13" s="15"/>
      <c r="V13" s="15"/>
      <c r="W13" s="15"/>
      <c r="X13" s="15"/>
      <c r="Y13" s="15"/>
      <c r="Z13" s="15"/>
    </row>
    <row r="14">
      <c r="A14" s="13"/>
      <c r="B14" s="15"/>
      <c r="C14" s="15"/>
      <c r="D14" s="15"/>
      <c r="E14" s="15"/>
      <c r="F14" s="15"/>
      <c r="G14" s="15"/>
      <c r="H14" s="15"/>
      <c r="I14" s="15"/>
      <c r="J14" s="15"/>
      <c r="K14" s="15"/>
      <c r="L14" s="15"/>
      <c r="M14" s="15"/>
      <c r="N14" s="15"/>
      <c r="O14" s="15"/>
      <c r="P14" s="15"/>
      <c r="Q14" s="15"/>
      <c r="R14" s="15"/>
      <c r="S14" s="15"/>
      <c r="T14" s="15"/>
      <c r="U14" s="15"/>
      <c r="V14" s="15"/>
      <c r="W14" s="15"/>
      <c r="X14" s="15"/>
      <c r="Y14" s="15"/>
      <c r="Z14" s="15"/>
    </row>
    <row r="1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row>
    <row r="16">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row>
    <row r="17">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row>
    <row r="19">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row>
    <row r="20">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row>
    <row r="2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 customWidth="1" min="2" max="19" width="6.88"/>
  </cols>
  <sheetData>
    <row r="1">
      <c r="A1" s="11"/>
      <c r="B1" s="12" t="s">
        <v>22</v>
      </c>
      <c r="C1" s="12" t="s">
        <v>23</v>
      </c>
      <c r="D1" s="12" t="s">
        <v>24</v>
      </c>
      <c r="E1" s="12" t="s">
        <v>25</v>
      </c>
      <c r="F1" s="12" t="s">
        <v>26</v>
      </c>
      <c r="G1" s="12" t="s">
        <v>27</v>
      </c>
      <c r="H1" s="12" t="s">
        <v>28</v>
      </c>
      <c r="I1" s="12" t="s">
        <v>29</v>
      </c>
      <c r="J1" s="12" t="s">
        <v>30</v>
      </c>
      <c r="K1" s="12" t="s">
        <v>31</v>
      </c>
      <c r="L1" s="12" t="s">
        <v>32</v>
      </c>
      <c r="M1" s="12" t="s">
        <v>33</v>
      </c>
      <c r="N1" s="12" t="s">
        <v>34</v>
      </c>
      <c r="O1" s="12" t="s">
        <v>35</v>
      </c>
      <c r="P1" s="12" t="s">
        <v>36</v>
      </c>
      <c r="Q1" s="12" t="s">
        <v>37</v>
      </c>
      <c r="R1" s="12" t="s">
        <v>38</v>
      </c>
      <c r="S1" s="12" t="s">
        <v>39</v>
      </c>
      <c r="T1" s="13"/>
      <c r="U1" s="13"/>
      <c r="V1" s="13"/>
      <c r="W1" s="13"/>
      <c r="X1" s="13"/>
      <c r="Y1" s="13"/>
      <c r="Z1" s="13"/>
    </row>
    <row r="2">
      <c r="A2" s="17" t="s">
        <v>62</v>
      </c>
    </row>
    <row r="3">
      <c r="A3" s="16" t="s">
        <v>13</v>
      </c>
      <c r="B3" s="7">
        <v>0.0</v>
      </c>
      <c r="C3" s="15">
        <f t="shared" ref="C3:S3" si="1">B25</f>
        <v>5</v>
      </c>
      <c r="D3" s="15">
        <f t="shared" si="1"/>
        <v>10.025</v>
      </c>
      <c r="E3" s="15">
        <f t="shared" si="1"/>
        <v>15.075125</v>
      </c>
      <c r="F3" s="15">
        <f t="shared" si="1"/>
        <v>20.15050063</v>
      </c>
      <c r="G3" s="15">
        <f t="shared" si="1"/>
        <v>25.25125313</v>
      </c>
      <c r="H3" s="15">
        <f t="shared" si="1"/>
        <v>30.37750939</v>
      </c>
      <c r="I3" s="15">
        <f t="shared" si="1"/>
        <v>35.52939694</v>
      </c>
      <c r="J3" s="15">
        <f t="shared" si="1"/>
        <v>40.70704393</v>
      </c>
      <c r="K3" s="15">
        <f t="shared" si="1"/>
        <v>45.91057915</v>
      </c>
      <c r="L3" s="15">
        <f t="shared" si="1"/>
        <v>51.14013204</v>
      </c>
      <c r="M3" s="15">
        <f t="shared" si="1"/>
        <v>56.3958327</v>
      </c>
      <c r="N3" s="15">
        <f t="shared" si="1"/>
        <v>61.67781186</v>
      </c>
      <c r="O3" s="15">
        <f t="shared" si="1"/>
        <v>66.98620092</v>
      </c>
      <c r="P3" s="15">
        <f t="shared" si="1"/>
        <v>72.32113193</v>
      </c>
      <c r="Q3" s="15">
        <f t="shared" si="1"/>
        <v>77.68273759</v>
      </c>
      <c r="R3" s="15">
        <f t="shared" si="1"/>
        <v>83.07115128</v>
      </c>
      <c r="S3" s="15">
        <f t="shared" si="1"/>
        <v>88.48650703</v>
      </c>
    </row>
    <row r="4">
      <c r="A4" s="16" t="s">
        <v>14</v>
      </c>
      <c r="B4" s="7">
        <v>0.0</v>
      </c>
      <c r="C4" s="15">
        <f t="shared" ref="C4:S4" si="2">B26</f>
        <v>10</v>
      </c>
      <c r="D4" s="15">
        <f t="shared" si="2"/>
        <v>20</v>
      </c>
      <c r="E4" s="15">
        <f t="shared" si="2"/>
        <v>29.986</v>
      </c>
      <c r="F4" s="15">
        <f t="shared" si="2"/>
        <v>39.94295</v>
      </c>
      <c r="G4" s="15">
        <f t="shared" si="2"/>
        <v>49.85469085</v>
      </c>
      <c r="H4" s="15">
        <f t="shared" si="2"/>
        <v>59.70389213</v>
      </c>
      <c r="I4" s="15">
        <f t="shared" si="2"/>
        <v>69.47198695</v>
      </c>
      <c r="J4" s="15">
        <f t="shared" si="2"/>
        <v>79.13910342</v>
      </c>
      <c r="K4" s="15">
        <f t="shared" si="2"/>
        <v>88.68399285</v>
      </c>
      <c r="L4" s="15">
        <f t="shared" si="2"/>
        <v>98.08395424</v>
      </c>
      <c r="M4" s="15">
        <f t="shared" si="2"/>
        <v>107.3147551</v>
      </c>
      <c r="N4" s="15">
        <f t="shared" si="2"/>
        <v>116.3505486</v>
      </c>
      <c r="O4" s="15">
        <f t="shared" si="2"/>
        <v>125.1637859</v>
      </c>
      <c r="P4" s="15">
        <f t="shared" si="2"/>
        <v>133.7251252</v>
      </c>
      <c r="Q4" s="15">
        <f t="shared" si="2"/>
        <v>142.0033357</v>
      </c>
      <c r="R4" s="15">
        <f t="shared" si="2"/>
        <v>149.9651967</v>
      </c>
      <c r="S4" s="15">
        <f t="shared" si="2"/>
        <v>157.5753927</v>
      </c>
    </row>
    <row r="5">
      <c r="A5" s="16" t="s">
        <v>15</v>
      </c>
      <c r="B5" s="7">
        <v>0.0</v>
      </c>
      <c r="C5" s="15">
        <f t="shared" ref="C5:S5" si="3">B27</f>
        <v>15</v>
      </c>
      <c r="D5" s="15">
        <f t="shared" si="3"/>
        <v>30.025</v>
      </c>
      <c r="E5" s="15">
        <f t="shared" si="3"/>
        <v>45.055875</v>
      </c>
      <c r="F5" s="15">
        <f t="shared" si="3"/>
        <v>60.07203062</v>
      </c>
      <c r="G5" s="15">
        <f t="shared" si="3"/>
        <v>75.0513197</v>
      </c>
      <c r="H5" s="15">
        <f t="shared" si="3"/>
        <v>89.96995461</v>
      </c>
      <c r="I5" s="15">
        <f t="shared" si="3"/>
        <v>104.8024153</v>
      </c>
      <c r="J5" s="15">
        <f t="shared" si="3"/>
        <v>119.5213526</v>
      </c>
      <c r="K5" s="15">
        <f t="shared" si="3"/>
        <v>134.0974868</v>
      </c>
      <c r="L5" s="15">
        <f t="shared" si="3"/>
        <v>148.4995012</v>
      </c>
      <c r="M5" s="15">
        <f t="shared" si="3"/>
        <v>162.6939302</v>
      </c>
      <c r="N5" s="15">
        <f t="shared" si="3"/>
        <v>176.645042</v>
      </c>
      <c r="O5" s="15">
        <f t="shared" si="3"/>
        <v>190.3147157</v>
      </c>
      <c r="P5" s="15">
        <f t="shared" si="3"/>
        <v>203.662312</v>
      </c>
      <c r="Q5" s="15">
        <f t="shared" si="3"/>
        <v>216.6445373</v>
      </c>
      <c r="R5" s="15">
        <f t="shared" si="3"/>
        <v>229.2153023</v>
      </c>
      <c r="S5" s="15">
        <f t="shared" si="3"/>
        <v>241.3255723</v>
      </c>
    </row>
    <row r="6">
      <c r="A6" s="16" t="s">
        <v>16</v>
      </c>
      <c r="B6" s="7">
        <v>0.0</v>
      </c>
      <c r="C6" s="15">
        <f t="shared" ref="C6:S6" si="4">B28</f>
        <v>5</v>
      </c>
      <c r="D6" s="15">
        <f t="shared" si="4"/>
        <v>9.95</v>
      </c>
      <c r="E6" s="15">
        <f t="shared" si="4"/>
        <v>14.84875</v>
      </c>
      <c r="F6" s="15">
        <f t="shared" si="4"/>
        <v>19.69498188</v>
      </c>
      <c r="G6" s="15">
        <f t="shared" si="4"/>
        <v>24.48740915</v>
      </c>
      <c r="H6" s="15">
        <f t="shared" si="4"/>
        <v>29.22472678</v>
      </c>
      <c r="I6" s="15">
        <f t="shared" si="4"/>
        <v>33.90561091</v>
      </c>
      <c r="J6" s="15">
        <f t="shared" si="4"/>
        <v>38.52871867</v>
      </c>
      <c r="K6" s="15">
        <f t="shared" si="4"/>
        <v>43.09268788</v>
      </c>
      <c r="L6" s="15">
        <f t="shared" si="4"/>
        <v>47.5961369</v>
      </c>
      <c r="M6" s="15">
        <f t="shared" si="4"/>
        <v>52.03766433</v>
      </c>
      <c r="N6" s="15">
        <f t="shared" si="4"/>
        <v>56.41584878</v>
      </c>
      <c r="O6" s="15">
        <f t="shared" si="4"/>
        <v>60.72924864</v>
      </c>
      <c r="P6" s="15">
        <f t="shared" si="4"/>
        <v>64.9764018</v>
      </c>
      <c r="Q6" s="15">
        <f t="shared" si="4"/>
        <v>69.15582544</v>
      </c>
      <c r="R6" s="15">
        <f t="shared" si="4"/>
        <v>73.26601578</v>
      </c>
      <c r="S6" s="15">
        <f t="shared" si="4"/>
        <v>77.30544775</v>
      </c>
    </row>
    <row r="7">
      <c r="A7" s="16" t="s">
        <v>17</v>
      </c>
      <c r="B7" s="7">
        <v>0.0</v>
      </c>
      <c r="C7" s="15">
        <f t="shared" ref="C7:S7" si="5">B29</f>
        <v>0</v>
      </c>
      <c r="D7" s="15">
        <f t="shared" si="5"/>
        <v>0.55</v>
      </c>
      <c r="E7" s="15">
        <f t="shared" si="5"/>
        <v>1.70775</v>
      </c>
      <c r="F7" s="15">
        <f t="shared" si="5"/>
        <v>3.53555125</v>
      </c>
      <c r="G7" s="15">
        <f t="shared" si="5"/>
        <v>6.100575319</v>
      </c>
      <c r="H7" s="15">
        <f t="shared" si="5"/>
        <v>9.475204149</v>
      </c>
      <c r="I7" s="15">
        <f t="shared" si="5"/>
        <v>13.73739242</v>
      </c>
      <c r="J7" s="15">
        <f t="shared" si="5"/>
        <v>18.97105366</v>
      </c>
      <c r="K7" s="15">
        <f t="shared" si="5"/>
        <v>25.26647149</v>
      </c>
      <c r="L7" s="15">
        <f t="shared" si="5"/>
        <v>32.7207378</v>
      </c>
      <c r="M7" s="15">
        <f t="shared" si="5"/>
        <v>41.43821927</v>
      </c>
      <c r="N7" s="15">
        <f t="shared" si="5"/>
        <v>51.53105427</v>
      </c>
      <c r="O7" s="15">
        <f t="shared" si="5"/>
        <v>63.11968184</v>
      </c>
      <c r="P7" s="15">
        <f t="shared" si="5"/>
        <v>76.33340491</v>
      </c>
      <c r="Q7" s="15">
        <f t="shared" si="5"/>
        <v>91.31098977</v>
      </c>
      <c r="R7" s="15">
        <f t="shared" si="5"/>
        <v>108.2013042</v>
      </c>
      <c r="S7" s="15">
        <f t="shared" si="5"/>
        <v>127.1639964</v>
      </c>
    </row>
    <row r="8">
      <c r="A8" s="16" t="s">
        <v>18</v>
      </c>
      <c r="B8" s="7">
        <v>0.0</v>
      </c>
      <c r="C8" s="15">
        <f t="shared" ref="C8:S8" si="6">B30</f>
        <v>10</v>
      </c>
      <c r="D8" s="15">
        <f t="shared" si="6"/>
        <v>19.6875</v>
      </c>
      <c r="E8" s="15">
        <f t="shared" si="6"/>
        <v>29.05821875</v>
      </c>
      <c r="F8" s="15">
        <f t="shared" si="6"/>
        <v>38.1078332</v>
      </c>
      <c r="G8" s="15">
        <f t="shared" si="6"/>
        <v>46.83197815</v>
      </c>
      <c r="H8" s="15">
        <f t="shared" si="6"/>
        <v>55.22624587</v>
      </c>
      <c r="I8" s="15">
        <f t="shared" si="6"/>
        <v>63.28618574</v>
      </c>
      <c r="J8" s="15">
        <f t="shared" si="6"/>
        <v>71.00730387</v>
      </c>
      <c r="K8" s="15">
        <f t="shared" si="6"/>
        <v>78.38506274</v>
      </c>
      <c r="L8" s="15">
        <f t="shared" si="6"/>
        <v>85.41488083</v>
      </c>
      <c r="M8" s="15">
        <f t="shared" si="6"/>
        <v>92.0921322</v>
      </c>
      <c r="N8" s="15">
        <f t="shared" si="6"/>
        <v>98.41214616</v>
      </c>
      <c r="O8" s="15">
        <f t="shared" si="6"/>
        <v>104.3702068</v>
      </c>
      <c r="P8" s="15">
        <f t="shared" si="6"/>
        <v>109.9615528</v>
      </c>
      <c r="Q8" s="15">
        <f t="shared" si="6"/>
        <v>115.1813767</v>
      </c>
      <c r="R8" s="15">
        <f t="shared" si="6"/>
        <v>120.0248249</v>
      </c>
      <c r="S8" s="15">
        <f t="shared" si="6"/>
        <v>124.4869969</v>
      </c>
    </row>
    <row r="9">
      <c r="A9" s="16" t="s">
        <v>19</v>
      </c>
      <c r="B9" s="7">
        <v>0.0</v>
      </c>
      <c r="C9" s="15">
        <f t="shared" ref="C9:S9" si="7">B31</f>
        <v>0</v>
      </c>
      <c r="D9" s="15">
        <f t="shared" si="7"/>
        <v>0.65</v>
      </c>
      <c r="E9" s="15">
        <f t="shared" si="7"/>
        <v>1.99225</v>
      </c>
      <c r="F9" s="15">
        <f t="shared" si="7"/>
        <v>4.07106375</v>
      </c>
      <c r="G9" s="15">
        <f t="shared" si="7"/>
        <v>6.932908531</v>
      </c>
      <c r="H9" s="15">
        <f t="shared" si="7"/>
        <v>10.62649861</v>
      </c>
      <c r="I9" s="15">
        <f t="shared" si="7"/>
        <v>15.20289248</v>
      </c>
      <c r="J9" s="15">
        <f t="shared" si="7"/>
        <v>20.71559414</v>
      </c>
      <c r="K9" s="15">
        <f t="shared" si="7"/>
        <v>27.22065836</v>
      </c>
      <c r="L9" s="15">
        <f t="shared" si="7"/>
        <v>34.77680039</v>
      </c>
      <c r="M9" s="15">
        <f t="shared" si="7"/>
        <v>43.44550995</v>
      </c>
      <c r="N9" s="15">
        <f t="shared" si="7"/>
        <v>53.29117</v>
      </c>
      <c r="O9" s="15">
        <f t="shared" si="7"/>
        <v>64.38118017</v>
      </c>
      <c r="P9" s="15">
        <f t="shared" si="7"/>
        <v>76.78608526</v>
      </c>
      <c r="Q9" s="15">
        <f t="shared" si="7"/>
        <v>90.57970895</v>
      </c>
      <c r="R9" s="15">
        <f t="shared" si="7"/>
        <v>105.8392928</v>
      </c>
      <c r="S9" s="15">
        <f t="shared" si="7"/>
        <v>122.6456409</v>
      </c>
    </row>
    <row r="10">
      <c r="A10" s="16" t="s">
        <v>20</v>
      </c>
      <c r="B10" s="7">
        <v>0.0</v>
      </c>
      <c r="C10" s="15">
        <f t="shared" ref="C10:S10" si="8">B32</f>
        <v>10</v>
      </c>
      <c r="D10" s="15">
        <f t="shared" si="8"/>
        <v>19.675</v>
      </c>
      <c r="E10" s="15">
        <f t="shared" si="8"/>
        <v>29.010625</v>
      </c>
      <c r="F10" s="15">
        <f t="shared" si="8"/>
        <v>37.99209437</v>
      </c>
      <c r="G10" s="15">
        <f t="shared" si="8"/>
        <v>46.60421199</v>
      </c>
      <c r="H10" s="15">
        <f t="shared" si="8"/>
        <v>54.83135609</v>
      </c>
      <c r="I10" s="15">
        <f t="shared" si="8"/>
        <v>62.65746898</v>
      </c>
      <c r="J10" s="15">
        <f t="shared" si="8"/>
        <v>70.06604641</v>
      </c>
      <c r="K10" s="15">
        <f t="shared" si="8"/>
        <v>77.0401268</v>
      </c>
      <c r="L10" s="15">
        <f t="shared" si="8"/>
        <v>83.5622802</v>
      </c>
      <c r="M10" s="15">
        <f t="shared" si="8"/>
        <v>89.61459693</v>
      </c>
      <c r="N10" s="15">
        <f t="shared" si="8"/>
        <v>95.17867606</v>
      </c>
      <c r="O10" s="15">
        <f t="shared" si="8"/>
        <v>100.2356136</v>
      </c>
      <c r="P10" s="15">
        <f t="shared" si="8"/>
        <v>104.7659903</v>
      </c>
      <c r="Q10" s="15">
        <f t="shared" si="8"/>
        <v>108.7498595</v>
      </c>
      <c r="R10" s="15">
        <f t="shared" si="8"/>
        <v>112.1667344</v>
      </c>
      <c r="S10" s="15">
        <f t="shared" si="8"/>
        <v>114.9955749</v>
      </c>
    </row>
    <row r="11">
      <c r="A11" s="16" t="s">
        <v>21</v>
      </c>
      <c r="B11" s="7">
        <v>0.0</v>
      </c>
      <c r="C11" s="15">
        <f t="shared" ref="C11:S11" si="9">B33</f>
        <v>10</v>
      </c>
      <c r="D11" s="15">
        <f t="shared" si="9"/>
        <v>19.925</v>
      </c>
      <c r="E11" s="15">
        <f t="shared" si="9"/>
        <v>29.7743125</v>
      </c>
      <c r="F11" s="15">
        <f t="shared" si="9"/>
        <v>39.54724578</v>
      </c>
      <c r="G11" s="15">
        <f t="shared" si="9"/>
        <v>49.24310388</v>
      </c>
      <c r="H11" s="15">
        <f t="shared" si="9"/>
        <v>58.86118658</v>
      </c>
      <c r="I11" s="15">
        <f t="shared" si="9"/>
        <v>68.40078936</v>
      </c>
      <c r="J11" s="15">
        <f t="shared" si="9"/>
        <v>77.86120339</v>
      </c>
      <c r="K11" s="15">
        <f t="shared" si="9"/>
        <v>87.24171552</v>
      </c>
      <c r="L11" s="15">
        <f t="shared" si="9"/>
        <v>96.54160823</v>
      </c>
      <c r="M11" s="15">
        <f t="shared" si="9"/>
        <v>105.7601596</v>
      </c>
      <c r="N11" s="15">
        <f t="shared" si="9"/>
        <v>114.8966434</v>
      </c>
      <c r="O11" s="15">
        <f t="shared" si="9"/>
        <v>123.9503287</v>
      </c>
      <c r="P11" s="15">
        <f t="shared" si="9"/>
        <v>132.9204805</v>
      </c>
      <c r="Q11" s="15">
        <f t="shared" si="9"/>
        <v>141.8063591</v>
      </c>
      <c r="R11" s="15">
        <f t="shared" si="9"/>
        <v>150.6072202</v>
      </c>
      <c r="S11" s="15">
        <f t="shared" si="9"/>
        <v>159.3223153</v>
      </c>
    </row>
    <row r="13">
      <c r="A13" s="17" t="s">
        <v>63</v>
      </c>
    </row>
    <row r="14">
      <c r="A14" s="16" t="s">
        <v>13</v>
      </c>
      <c r="B14" s="15">
        <f>'Calc-1'!B14-'Calc-1'!B3</f>
        <v>5</v>
      </c>
      <c r="C14" s="15">
        <f>'Calc-1'!C14-'Calc-1'!C3</f>
        <v>5.025</v>
      </c>
      <c r="D14" s="15">
        <f>'Calc-1'!D14-'Calc-1'!D3</f>
        <v>5.050125</v>
      </c>
      <c r="E14" s="15">
        <f>'Calc-1'!E14-'Calc-1'!E3</f>
        <v>5.075375625</v>
      </c>
      <c r="F14" s="15">
        <f>'Calc-1'!F14-'Calc-1'!F3</f>
        <v>5.100752503</v>
      </c>
      <c r="G14" s="15">
        <f>'Calc-1'!G14-'Calc-1'!G3</f>
        <v>5.126256266</v>
      </c>
      <c r="H14" s="15">
        <f>'Calc-1'!H14-'Calc-1'!H3</f>
        <v>5.151887547</v>
      </c>
      <c r="I14" s="15">
        <f>'Calc-1'!I14-'Calc-1'!I3</f>
        <v>5.177646985</v>
      </c>
      <c r="J14" s="15">
        <f>'Calc-1'!J14-'Calc-1'!J3</f>
        <v>5.20353522</v>
      </c>
      <c r="K14" s="15">
        <f>'Calc-1'!K14-'Calc-1'!K3</f>
        <v>5.229552896</v>
      </c>
      <c r="L14" s="15">
        <f>'Calc-1'!L14-'Calc-1'!L3</f>
        <v>5.25570066</v>
      </c>
      <c r="M14" s="15">
        <f>'Calc-1'!M14-'Calc-1'!M3</f>
        <v>5.281979164</v>
      </c>
      <c r="N14" s="15">
        <f>'Calc-1'!N14-'Calc-1'!N3</f>
        <v>5.308389059</v>
      </c>
      <c r="O14" s="15">
        <f>'Calc-1'!O14-'Calc-1'!O3</f>
        <v>5.334931005</v>
      </c>
      <c r="P14" s="15">
        <f>'Calc-1'!P14-'Calc-1'!P3</f>
        <v>5.36160566</v>
      </c>
      <c r="Q14" s="15">
        <f>'Calc-1'!Q14-'Calc-1'!Q3</f>
        <v>5.388413688</v>
      </c>
      <c r="R14" s="15">
        <f>'Calc-1'!R14-'Calc-1'!R3</f>
        <v>5.415355756</v>
      </c>
      <c r="S14" s="15">
        <f>'Calc-1'!S14-'Calc-1'!S3</f>
        <v>5.442432535</v>
      </c>
    </row>
    <row r="15">
      <c r="A15" s="16" t="s">
        <v>14</v>
      </c>
      <c r="B15" s="15">
        <f>'Calc-1'!B15-'Calc-1'!B4</f>
        <v>10</v>
      </c>
      <c r="C15" s="15">
        <f>'Calc-1'!C15-'Calc-1'!C4</f>
        <v>10</v>
      </c>
      <c r="D15" s="15">
        <f>'Calc-1'!D15-'Calc-1'!D4</f>
        <v>9.986</v>
      </c>
      <c r="E15" s="15">
        <f>'Calc-1'!E15-'Calc-1'!E4</f>
        <v>9.95695</v>
      </c>
      <c r="F15" s="15">
        <f>'Calc-1'!F15-'Calc-1'!F4</f>
        <v>9.91174085</v>
      </c>
      <c r="G15" s="15">
        <f>'Calc-1'!G15-'Calc-1'!G4</f>
        <v>9.849201284</v>
      </c>
      <c r="H15" s="15">
        <f>'Calc-1'!H15-'Calc-1'!H4</f>
        <v>9.768094813</v>
      </c>
      <c r="I15" s="15">
        <f>'Calc-1'!I15-'Calc-1'!I4</f>
        <v>9.667116475</v>
      </c>
      <c r="J15" s="15">
        <f>'Calc-1'!J15-'Calc-1'!J4</f>
        <v>9.544889429</v>
      </c>
      <c r="K15" s="15">
        <f>'Calc-1'!K15-'Calc-1'!K4</f>
        <v>9.399961391</v>
      </c>
      <c r="L15" s="15">
        <f>'Calc-1'!L15-'Calc-1'!L4</f>
        <v>9.230800905</v>
      </c>
      <c r="M15" s="15">
        <f>'Calc-1'!M15-'Calc-1'!M4</f>
        <v>9.035793437</v>
      </c>
      <c r="N15" s="15">
        <f>'Calc-1'!N15-'Calc-1'!N4</f>
        <v>8.813237288</v>
      </c>
      <c r="O15" s="15">
        <f>'Calc-1'!O15-'Calc-1'!O4</f>
        <v>8.561339317</v>
      </c>
      <c r="P15" s="15">
        <f>'Calc-1'!P15-'Calc-1'!P4</f>
        <v>8.278210465</v>
      </c>
      <c r="Q15" s="15">
        <f>'Calc-1'!Q15-'Calc-1'!Q4</f>
        <v>7.961861075</v>
      </c>
      <c r="R15" s="15">
        <f>'Calc-1'!R15-'Calc-1'!R4</f>
        <v>7.610195985</v>
      </c>
      <c r="S15" s="15">
        <f>'Calc-1'!S15-'Calc-1'!S4</f>
        <v>7.221009409</v>
      </c>
    </row>
    <row r="16">
      <c r="A16" s="16" t="s">
        <v>15</v>
      </c>
      <c r="B16" s="15">
        <f>'Calc-1'!B16-'Calc-1'!B5</f>
        <v>15</v>
      </c>
      <c r="C16" s="15">
        <f>'Calc-1'!C16-'Calc-1'!C5</f>
        <v>15.025</v>
      </c>
      <c r="D16" s="15">
        <f>'Calc-1'!D16-'Calc-1'!D5</f>
        <v>15.030875</v>
      </c>
      <c r="E16" s="15">
        <f>'Calc-1'!E16-'Calc-1'!E5</f>
        <v>15.01615563</v>
      </c>
      <c r="F16" s="15">
        <f>'Calc-1'!F16-'Calc-1'!F5</f>
        <v>14.97928907</v>
      </c>
      <c r="G16" s="15">
        <f>'Calc-1'!G16-'Calc-1'!G5</f>
        <v>14.91863491</v>
      </c>
      <c r="H16" s="15">
        <f>'Calc-1'!H16-'Calc-1'!H5</f>
        <v>14.83246068</v>
      </c>
      <c r="I16" s="15">
        <f>'Calc-1'!I16-'Calc-1'!I5</f>
        <v>14.71893729</v>
      </c>
      <c r="J16" s="15">
        <f>'Calc-1'!J16-'Calc-1'!J5</f>
        <v>14.57613421</v>
      </c>
      <c r="K16" s="15">
        <f>'Calc-1'!K16-'Calc-1'!K5</f>
        <v>14.40201438</v>
      </c>
      <c r="L16" s="15">
        <f>'Calc-1'!L16-'Calc-1'!L5</f>
        <v>14.19442898</v>
      </c>
      <c r="M16" s="15">
        <f>'Calc-1'!M16-'Calc-1'!M5</f>
        <v>13.95111185</v>
      </c>
      <c r="N16" s="15">
        <f>'Calc-1'!N16-'Calc-1'!N5</f>
        <v>13.66967374</v>
      </c>
      <c r="O16" s="15">
        <f>'Calc-1'!O16-'Calc-1'!O5</f>
        <v>13.34759621</v>
      </c>
      <c r="P16" s="15">
        <f>'Calc-1'!P16-'Calc-1'!P5</f>
        <v>12.98222532</v>
      </c>
      <c r="Q16" s="15">
        <f>'Calc-1'!Q16-'Calc-1'!Q5</f>
        <v>12.57076499</v>
      </c>
      <c r="R16" s="15">
        <f>'Calc-1'!R16-'Calc-1'!R5</f>
        <v>12.11027001</v>
      </c>
      <c r="S16" s="15">
        <f>'Calc-1'!S16-'Calc-1'!S5</f>
        <v>11.59763883</v>
      </c>
    </row>
    <row r="17">
      <c r="A17" s="16" t="s">
        <v>16</v>
      </c>
      <c r="B17" s="15">
        <f>'Calc-1'!B17-'Calc-1'!B6</f>
        <v>5</v>
      </c>
      <c r="C17" s="15">
        <f>'Calc-1'!C17-'Calc-1'!C6</f>
        <v>4.95</v>
      </c>
      <c r="D17" s="15">
        <f>'Calc-1'!D17-'Calc-1'!D6</f>
        <v>4.89875</v>
      </c>
      <c r="E17" s="15">
        <f>'Calc-1'!E17-'Calc-1'!E6</f>
        <v>4.846231875</v>
      </c>
      <c r="F17" s="15">
        <f>'Calc-1'!F17-'Calc-1'!F6</f>
        <v>4.792427277</v>
      </c>
      <c r="G17" s="15">
        <f>'Calc-1'!G17-'Calc-1'!G6</f>
        <v>4.73731763</v>
      </c>
      <c r="H17" s="15">
        <f>'Calc-1'!H17-'Calc-1'!H6</f>
        <v>4.680884133</v>
      </c>
      <c r="I17" s="15">
        <f>'Calc-1'!I17-'Calc-1'!I6</f>
        <v>4.623107751</v>
      </c>
      <c r="J17" s="15">
        <f>'Calc-1'!J17-'Calc-1'!J6</f>
        <v>4.563969216</v>
      </c>
      <c r="K17" s="15">
        <f>'Calc-1'!K17-'Calc-1'!K6</f>
        <v>4.503449023</v>
      </c>
      <c r="L17" s="15">
        <f>'Calc-1'!L17-'Calc-1'!L6</f>
        <v>4.441527429</v>
      </c>
      <c r="M17" s="15">
        <f>'Calc-1'!M17-'Calc-1'!M6</f>
        <v>4.378184449</v>
      </c>
      <c r="N17" s="15">
        <f>'Calc-1'!N17-'Calc-1'!N6</f>
        <v>4.313399852</v>
      </c>
      <c r="O17" s="15">
        <f>'Calc-1'!O17-'Calc-1'!O6</f>
        <v>4.247153161</v>
      </c>
      <c r="P17" s="15">
        <f>'Calc-1'!P17-'Calc-1'!P6</f>
        <v>4.179423648</v>
      </c>
      <c r="Q17" s="15">
        <f>'Calc-1'!Q17-'Calc-1'!Q6</f>
        <v>4.110190331</v>
      </c>
      <c r="R17" s="15">
        <f>'Calc-1'!R17-'Calc-1'!R6</f>
        <v>4.039431975</v>
      </c>
      <c r="S17" s="15">
        <f>'Calc-1'!S17-'Calc-1'!S6</f>
        <v>3.967127084</v>
      </c>
    </row>
    <row r="18">
      <c r="A18" s="16" t="s">
        <v>17</v>
      </c>
      <c r="B18" s="15">
        <f>'Calc-1'!B18-'Calc-1'!B7</f>
        <v>0</v>
      </c>
      <c r="C18" s="15">
        <f>'Calc-1'!C18-'Calc-1'!C7</f>
        <v>0.55</v>
      </c>
      <c r="D18" s="15">
        <f>'Calc-1'!D18-'Calc-1'!D7</f>
        <v>1.15775</v>
      </c>
      <c r="E18" s="15">
        <f>'Calc-1'!E18-'Calc-1'!E7</f>
        <v>1.82780125</v>
      </c>
      <c r="F18" s="15">
        <f>'Calc-1'!F18-'Calc-1'!F7</f>
        <v>2.565024069</v>
      </c>
      <c r="G18" s="15">
        <f>'Calc-1'!G18-'Calc-1'!G7</f>
        <v>3.37462883</v>
      </c>
      <c r="H18" s="15">
        <f>'Calc-1'!H18-'Calc-1'!H7</f>
        <v>4.262188275</v>
      </c>
      <c r="I18" s="15">
        <f>'Calc-1'!I18-'Calc-1'!I7</f>
        <v>5.233661233</v>
      </c>
      <c r="J18" s="15">
        <f>'Calc-1'!J18-'Calc-1'!J7</f>
        <v>6.295417833</v>
      </c>
      <c r="K18" s="15">
        <f>'Calc-1'!K18-'Calc-1'!K7</f>
        <v>7.454266308</v>
      </c>
      <c r="L18" s="15">
        <f>'Calc-1'!L18-'Calc-1'!L7</f>
        <v>8.717481473</v>
      </c>
      <c r="M18" s="15">
        <f>'Calc-1'!M18-'Calc-1'!M7</f>
        <v>10.092835</v>
      </c>
      <c r="N18" s="15">
        <f>'Calc-1'!N18-'Calc-1'!N7</f>
        <v>11.58862757</v>
      </c>
      <c r="O18" s="15">
        <f>'Calc-1'!O18-'Calc-1'!O7</f>
        <v>13.21372307</v>
      </c>
      <c r="P18" s="15">
        <f>'Calc-1'!P18-'Calc-1'!P7</f>
        <v>14.97758486</v>
      </c>
      <c r="Q18" s="15">
        <f>'Calc-1'!Q18-'Calc-1'!Q7</f>
        <v>16.89031441</v>
      </c>
      <c r="R18" s="15">
        <f>'Calc-1'!R18-'Calc-1'!R7</f>
        <v>18.9626922</v>
      </c>
      <c r="S18" s="15">
        <f>'Calc-1'!S18-'Calc-1'!S7</f>
        <v>21.2062213</v>
      </c>
    </row>
    <row r="19">
      <c r="A19" s="16" t="s">
        <v>18</v>
      </c>
      <c r="B19" s="15">
        <f>'Calc-1'!B19-'Calc-1'!B8</f>
        <v>10</v>
      </c>
      <c r="C19" s="15">
        <f>'Calc-1'!C19-'Calc-1'!C8</f>
        <v>9.6875</v>
      </c>
      <c r="D19" s="15">
        <f>'Calc-1'!D19-'Calc-1'!D8</f>
        <v>9.37071875</v>
      </c>
      <c r="E19" s="15">
        <f>'Calc-1'!E19-'Calc-1'!E8</f>
        <v>9.049614453</v>
      </c>
      <c r="F19" s="15">
        <f>'Calc-1'!F19-'Calc-1'!F8</f>
        <v>8.724144951</v>
      </c>
      <c r="G19" s="15">
        <f>'Calc-1'!G19-'Calc-1'!G8</f>
        <v>8.394267719</v>
      </c>
      <c r="H19" s="15">
        <f>'Calc-1'!H19-'Calc-1'!H8</f>
        <v>8.059939866</v>
      </c>
      <c r="I19" s="15">
        <f>'Calc-1'!I19-'Calc-1'!I8</f>
        <v>7.72111813</v>
      </c>
      <c r="J19" s="15">
        <f>'Calc-1'!J19-'Calc-1'!J8</f>
        <v>7.377758875</v>
      </c>
      <c r="K19" s="15">
        <f>'Calc-1'!K19-'Calc-1'!K8</f>
        <v>7.029818087</v>
      </c>
      <c r="L19" s="15">
        <f>'Calc-1'!L19-'Calc-1'!L8</f>
        <v>6.677251373</v>
      </c>
      <c r="M19" s="15">
        <f>'Calc-1'!M19-'Calc-1'!M8</f>
        <v>6.320013957</v>
      </c>
      <c r="N19" s="15">
        <f>'Calc-1'!N19-'Calc-1'!N8</f>
        <v>5.958060677</v>
      </c>
      <c r="O19" s="15">
        <f>'Calc-1'!O19-'Calc-1'!O8</f>
        <v>5.59134598</v>
      </c>
      <c r="P19" s="15">
        <f>'Calc-1'!P19-'Calc-1'!P8</f>
        <v>5.219823922</v>
      </c>
      <c r="Q19" s="15">
        <f>'Calc-1'!Q19-'Calc-1'!Q8</f>
        <v>4.843448162</v>
      </c>
      <c r="R19" s="15">
        <f>'Calc-1'!R19-'Calc-1'!R8</f>
        <v>4.462171963</v>
      </c>
      <c r="S19" s="15">
        <f>'Calc-1'!S19-'Calc-1'!S8</f>
        <v>4.075948181</v>
      </c>
    </row>
    <row r="20">
      <c r="A20" s="16" t="s">
        <v>19</v>
      </c>
      <c r="B20" s="15">
        <f>'Calc-1'!B20-'Calc-1'!B9</f>
        <v>0</v>
      </c>
      <c r="C20" s="15">
        <f>'Calc-1'!C20-'Calc-1'!C9</f>
        <v>0.65</v>
      </c>
      <c r="D20" s="15">
        <f>'Calc-1'!D20-'Calc-1'!D9</f>
        <v>1.34225</v>
      </c>
      <c r="E20" s="15">
        <f>'Calc-1'!E20-'Calc-1'!E9</f>
        <v>2.07881375</v>
      </c>
      <c r="F20" s="15">
        <f>'Calc-1'!F20-'Calc-1'!F9</f>
        <v>2.861844781</v>
      </c>
      <c r="G20" s="15">
        <f>'Calc-1'!G20-'Calc-1'!G9</f>
        <v>3.693590075</v>
      </c>
      <c r="H20" s="15">
        <f>'Calc-1'!H20-'Calc-1'!H9</f>
        <v>4.576393876</v>
      </c>
      <c r="I20" s="15">
        <f>'Calc-1'!I20-'Calc-1'!I9</f>
        <v>5.512701654</v>
      </c>
      <c r="J20" s="15">
        <f>'Calc-1'!J20-'Calc-1'!J9</f>
        <v>6.505064225</v>
      </c>
      <c r="K20" s="15">
        <f>'Calc-1'!K20-'Calc-1'!K9</f>
        <v>7.556142026</v>
      </c>
      <c r="L20" s="15">
        <f>'Calc-1'!L20-'Calc-1'!L9</f>
        <v>8.668709566</v>
      </c>
      <c r="M20" s="15">
        <f>'Calc-1'!M20-'Calc-1'!M9</f>
        <v>9.845660047</v>
      </c>
      <c r="N20" s="15">
        <f>'Calc-1'!N20-'Calc-1'!N9</f>
        <v>11.09001017</v>
      </c>
      <c r="O20" s="15">
        <f>'Calc-1'!O20-'Calc-1'!O9</f>
        <v>12.4049051</v>
      </c>
      <c r="P20" s="15">
        <f>'Calc-1'!P20-'Calc-1'!P9</f>
        <v>13.79362369</v>
      </c>
      <c r="Q20" s="15">
        <f>'Calc-1'!Q20-'Calc-1'!Q9</f>
        <v>15.25958384</v>
      </c>
      <c r="R20" s="15">
        <f>'Calc-1'!R20-'Calc-1'!R9</f>
        <v>16.80634809</v>
      </c>
      <c r="S20" s="15">
        <f>'Calc-1'!S20-'Calc-1'!S9</f>
        <v>18.43762946</v>
      </c>
    </row>
    <row r="21">
      <c r="A21" s="16" t="s">
        <v>20</v>
      </c>
      <c r="B21" s="15">
        <f>'Calc-1'!B21-'Calc-1'!B10</f>
        <v>10</v>
      </c>
      <c r="C21" s="15">
        <f>'Calc-1'!C21-'Calc-1'!C10</f>
        <v>9.675</v>
      </c>
      <c r="D21" s="15">
        <f>'Calc-1'!D21-'Calc-1'!D10</f>
        <v>9.335625</v>
      </c>
      <c r="E21" s="15">
        <f>'Calc-1'!E21-'Calc-1'!E10</f>
        <v>8.981469375</v>
      </c>
      <c r="F21" s="15">
        <f>'Calc-1'!F21-'Calc-1'!F10</f>
        <v>8.612117616</v>
      </c>
      <c r="G21" s="15">
        <f>'Calc-1'!G21-'Calc-1'!G10</f>
        <v>8.227144104</v>
      </c>
      <c r="H21" s="15">
        <f>'Calc-1'!H21-'Calc-1'!H10</f>
        <v>7.826112884</v>
      </c>
      <c r="I21" s="15">
        <f>'Calc-1'!I21-'Calc-1'!I10</f>
        <v>7.408577428</v>
      </c>
      <c r="J21" s="15">
        <f>'Calc-1'!J21-'Calc-1'!J10</f>
        <v>6.974080397</v>
      </c>
      <c r="K21" s="15">
        <f>'Calc-1'!K21-'Calc-1'!K10</f>
        <v>6.522153397</v>
      </c>
      <c r="L21" s="15">
        <f>'Calc-1'!L21-'Calc-1'!L10</f>
        <v>6.052316728</v>
      </c>
      <c r="M21" s="15">
        <f>'Calc-1'!M21-'Calc-1'!M10</f>
        <v>5.56407913</v>
      </c>
      <c r="N21" s="15">
        <f>'Calc-1'!N21-'Calc-1'!N10</f>
        <v>5.05693752</v>
      </c>
      <c r="O21" s="15">
        <f>'Calc-1'!O21-'Calc-1'!O10</f>
        <v>4.53037673</v>
      </c>
      <c r="P21" s="15">
        <f>'Calc-1'!P21-'Calc-1'!P10</f>
        <v>3.983869232</v>
      </c>
      <c r="Q21" s="15">
        <f>'Calc-1'!Q21-'Calc-1'!Q10</f>
        <v>3.416874858</v>
      </c>
      <c r="R21" s="15">
        <f>'Calc-1'!R21-'Calc-1'!R10</f>
        <v>2.82884052</v>
      </c>
      <c r="S21" s="15">
        <f>'Calc-1'!S21-'Calc-1'!S10</f>
        <v>2.219199918</v>
      </c>
    </row>
    <row r="22">
      <c r="A22" s="16" t="s">
        <v>21</v>
      </c>
      <c r="B22" s="15">
        <f>'Calc-1'!B22-'Calc-1'!B11</f>
        <v>10</v>
      </c>
      <c r="C22" s="15">
        <f>'Calc-1'!C22-'Calc-1'!C11</f>
        <v>9.925</v>
      </c>
      <c r="D22" s="15">
        <f>'Calc-1'!D22-'Calc-1'!D11</f>
        <v>9.8493125</v>
      </c>
      <c r="E22" s="15">
        <f>'Calc-1'!E22-'Calc-1'!E11</f>
        <v>9.772933281</v>
      </c>
      <c r="F22" s="15">
        <f>'Calc-1'!F22-'Calc-1'!F11</f>
        <v>9.695858102</v>
      </c>
      <c r="G22" s="15">
        <f>'Calc-1'!G22-'Calc-1'!G11</f>
        <v>9.618082697</v>
      </c>
      <c r="H22" s="15">
        <f>'Calc-1'!H22-'Calc-1'!H11</f>
        <v>9.539602779</v>
      </c>
      <c r="I22" s="15">
        <f>'Calc-1'!I22-'Calc-1'!I11</f>
        <v>9.460414035</v>
      </c>
      <c r="J22" s="15">
        <f>'Calc-1'!J22-'Calc-1'!J11</f>
        <v>9.38051213</v>
      </c>
      <c r="K22" s="15">
        <f>'Calc-1'!K22-'Calc-1'!K11</f>
        <v>9.299892706</v>
      </c>
      <c r="L22" s="15">
        <f>'Calc-1'!L22-'Calc-1'!L11</f>
        <v>9.21855138</v>
      </c>
      <c r="M22" s="15">
        <f>'Calc-1'!M22-'Calc-1'!M11</f>
        <v>9.136483745</v>
      </c>
      <c r="N22" s="15">
        <f>'Calc-1'!N22-'Calc-1'!N11</f>
        <v>9.053685371</v>
      </c>
      <c r="O22" s="15">
        <f>'Calc-1'!O22-'Calc-1'!O11</f>
        <v>8.970151803</v>
      </c>
      <c r="P22" s="15">
        <f>'Calc-1'!P22-'Calc-1'!P11</f>
        <v>8.885878563</v>
      </c>
      <c r="Q22" s="15">
        <f>'Calc-1'!Q22-'Calc-1'!Q11</f>
        <v>8.800861146</v>
      </c>
      <c r="R22" s="15">
        <f>'Calc-1'!R22-'Calc-1'!R11</f>
        <v>8.715095025</v>
      </c>
      <c r="S22" s="15">
        <f>'Calc-1'!S22-'Calc-1'!S11</f>
        <v>8.628575648</v>
      </c>
    </row>
    <row r="24">
      <c r="A24" s="17" t="s">
        <v>64</v>
      </c>
    </row>
    <row r="25">
      <c r="A25" s="16" t="s">
        <v>13</v>
      </c>
      <c r="B25" s="15">
        <f t="shared" ref="B25:S25" si="10">B3+B14</f>
        <v>5</v>
      </c>
      <c r="C25" s="15">
        <f t="shared" si="10"/>
        <v>10.025</v>
      </c>
      <c r="D25" s="15">
        <f t="shared" si="10"/>
        <v>15.075125</v>
      </c>
      <c r="E25" s="15">
        <f t="shared" si="10"/>
        <v>20.15050063</v>
      </c>
      <c r="F25" s="15">
        <f t="shared" si="10"/>
        <v>25.25125313</v>
      </c>
      <c r="G25" s="15">
        <f t="shared" si="10"/>
        <v>30.37750939</v>
      </c>
      <c r="H25" s="15">
        <f t="shared" si="10"/>
        <v>35.52939694</v>
      </c>
      <c r="I25" s="15">
        <f t="shared" si="10"/>
        <v>40.70704393</v>
      </c>
      <c r="J25" s="15">
        <f t="shared" si="10"/>
        <v>45.91057915</v>
      </c>
      <c r="K25" s="15">
        <f t="shared" si="10"/>
        <v>51.14013204</v>
      </c>
      <c r="L25" s="15">
        <f t="shared" si="10"/>
        <v>56.3958327</v>
      </c>
      <c r="M25" s="15">
        <f t="shared" si="10"/>
        <v>61.67781186</v>
      </c>
      <c r="N25" s="15">
        <f t="shared" si="10"/>
        <v>66.98620092</v>
      </c>
      <c r="O25" s="15">
        <f t="shared" si="10"/>
        <v>72.32113193</v>
      </c>
      <c r="P25" s="15">
        <f t="shared" si="10"/>
        <v>77.68273759</v>
      </c>
      <c r="Q25" s="15">
        <f t="shared" si="10"/>
        <v>83.07115128</v>
      </c>
      <c r="R25" s="15">
        <f t="shared" si="10"/>
        <v>88.48650703</v>
      </c>
      <c r="S25" s="15">
        <f t="shared" si="10"/>
        <v>93.92893957</v>
      </c>
    </row>
    <row r="26">
      <c r="A26" s="16" t="s">
        <v>14</v>
      </c>
      <c r="B26" s="15">
        <f t="shared" ref="B26:S26" si="11">B4+B15</f>
        <v>10</v>
      </c>
      <c r="C26" s="15">
        <f t="shared" si="11"/>
        <v>20</v>
      </c>
      <c r="D26" s="15">
        <f t="shared" si="11"/>
        <v>29.986</v>
      </c>
      <c r="E26" s="15">
        <f t="shared" si="11"/>
        <v>39.94295</v>
      </c>
      <c r="F26" s="15">
        <f t="shared" si="11"/>
        <v>49.85469085</v>
      </c>
      <c r="G26" s="15">
        <f t="shared" si="11"/>
        <v>59.70389213</v>
      </c>
      <c r="H26" s="15">
        <f t="shared" si="11"/>
        <v>69.47198695</v>
      </c>
      <c r="I26" s="15">
        <f t="shared" si="11"/>
        <v>79.13910342</v>
      </c>
      <c r="J26" s="15">
        <f t="shared" si="11"/>
        <v>88.68399285</v>
      </c>
      <c r="K26" s="15">
        <f t="shared" si="11"/>
        <v>98.08395424</v>
      </c>
      <c r="L26" s="15">
        <f t="shared" si="11"/>
        <v>107.3147551</v>
      </c>
      <c r="M26" s="15">
        <f t="shared" si="11"/>
        <v>116.3505486</v>
      </c>
      <c r="N26" s="15">
        <f t="shared" si="11"/>
        <v>125.1637859</v>
      </c>
      <c r="O26" s="15">
        <f t="shared" si="11"/>
        <v>133.7251252</v>
      </c>
      <c r="P26" s="15">
        <f t="shared" si="11"/>
        <v>142.0033357</v>
      </c>
      <c r="Q26" s="15">
        <f t="shared" si="11"/>
        <v>149.9651967</v>
      </c>
      <c r="R26" s="15">
        <f t="shared" si="11"/>
        <v>157.5753927</v>
      </c>
      <c r="S26" s="15">
        <f t="shared" si="11"/>
        <v>164.7964021</v>
      </c>
    </row>
    <row r="27">
      <c r="A27" s="16" t="s">
        <v>15</v>
      </c>
      <c r="B27" s="15">
        <f t="shared" ref="B27:S27" si="12">B5+B16</f>
        <v>15</v>
      </c>
      <c r="C27" s="15">
        <f t="shared" si="12"/>
        <v>30.025</v>
      </c>
      <c r="D27" s="15">
        <f t="shared" si="12"/>
        <v>45.055875</v>
      </c>
      <c r="E27" s="15">
        <f t="shared" si="12"/>
        <v>60.07203062</v>
      </c>
      <c r="F27" s="15">
        <f t="shared" si="12"/>
        <v>75.0513197</v>
      </c>
      <c r="G27" s="15">
        <f t="shared" si="12"/>
        <v>89.96995461</v>
      </c>
      <c r="H27" s="15">
        <f t="shared" si="12"/>
        <v>104.8024153</v>
      </c>
      <c r="I27" s="15">
        <f t="shared" si="12"/>
        <v>119.5213526</v>
      </c>
      <c r="J27" s="15">
        <f t="shared" si="12"/>
        <v>134.0974868</v>
      </c>
      <c r="K27" s="15">
        <f t="shared" si="12"/>
        <v>148.4995012</v>
      </c>
      <c r="L27" s="15">
        <f t="shared" si="12"/>
        <v>162.6939302</v>
      </c>
      <c r="M27" s="15">
        <f t="shared" si="12"/>
        <v>176.645042</v>
      </c>
      <c r="N27" s="15">
        <f t="shared" si="12"/>
        <v>190.3147157</v>
      </c>
      <c r="O27" s="15">
        <f t="shared" si="12"/>
        <v>203.662312</v>
      </c>
      <c r="P27" s="15">
        <f t="shared" si="12"/>
        <v>216.6445373</v>
      </c>
      <c r="Q27" s="15">
        <f t="shared" si="12"/>
        <v>229.2153023</v>
      </c>
      <c r="R27" s="15">
        <f t="shared" si="12"/>
        <v>241.3255723</v>
      </c>
      <c r="S27" s="15">
        <f t="shared" si="12"/>
        <v>252.9232111</v>
      </c>
    </row>
    <row r="28">
      <c r="A28" s="16" t="s">
        <v>16</v>
      </c>
      <c r="B28" s="15">
        <f t="shared" ref="B28:S28" si="13">B6+B17</f>
        <v>5</v>
      </c>
      <c r="C28" s="15">
        <f t="shared" si="13"/>
        <v>9.95</v>
      </c>
      <c r="D28" s="15">
        <f t="shared" si="13"/>
        <v>14.84875</v>
      </c>
      <c r="E28" s="15">
        <f t="shared" si="13"/>
        <v>19.69498188</v>
      </c>
      <c r="F28" s="15">
        <f t="shared" si="13"/>
        <v>24.48740915</v>
      </c>
      <c r="G28" s="15">
        <f t="shared" si="13"/>
        <v>29.22472678</v>
      </c>
      <c r="H28" s="15">
        <f t="shared" si="13"/>
        <v>33.90561091</v>
      </c>
      <c r="I28" s="15">
        <f t="shared" si="13"/>
        <v>38.52871867</v>
      </c>
      <c r="J28" s="15">
        <f t="shared" si="13"/>
        <v>43.09268788</v>
      </c>
      <c r="K28" s="15">
        <f t="shared" si="13"/>
        <v>47.5961369</v>
      </c>
      <c r="L28" s="15">
        <f t="shared" si="13"/>
        <v>52.03766433</v>
      </c>
      <c r="M28" s="15">
        <f t="shared" si="13"/>
        <v>56.41584878</v>
      </c>
      <c r="N28" s="15">
        <f t="shared" si="13"/>
        <v>60.72924864</v>
      </c>
      <c r="O28" s="15">
        <f t="shared" si="13"/>
        <v>64.9764018</v>
      </c>
      <c r="P28" s="15">
        <f t="shared" si="13"/>
        <v>69.15582544</v>
      </c>
      <c r="Q28" s="15">
        <f t="shared" si="13"/>
        <v>73.26601578</v>
      </c>
      <c r="R28" s="15">
        <f t="shared" si="13"/>
        <v>77.30544775</v>
      </c>
      <c r="S28" s="15">
        <f t="shared" si="13"/>
        <v>81.27257483</v>
      </c>
    </row>
    <row r="29">
      <c r="A29" s="16" t="s">
        <v>17</v>
      </c>
      <c r="B29" s="15">
        <f t="shared" ref="B29:S29" si="14">B7+B18</f>
        <v>0</v>
      </c>
      <c r="C29" s="15">
        <f t="shared" si="14"/>
        <v>0.55</v>
      </c>
      <c r="D29" s="15">
        <f t="shared" si="14"/>
        <v>1.70775</v>
      </c>
      <c r="E29" s="15">
        <f t="shared" si="14"/>
        <v>3.53555125</v>
      </c>
      <c r="F29" s="15">
        <f t="shared" si="14"/>
        <v>6.100575319</v>
      </c>
      <c r="G29" s="15">
        <f t="shared" si="14"/>
        <v>9.475204149</v>
      </c>
      <c r="H29" s="15">
        <f t="shared" si="14"/>
        <v>13.73739242</v>
      </c>
      <c r="I29" s="15">
        <f t="shared" si="14"/>
        <v>18.97105366</v>
      </c>
      <c r="J29" s="15">
        <f t="shared" si="14"/>
        <v>25.26647149</v>
      </c>
      <c r="K29" s="15">
        <f t="shared" si="14"/>
        <v>32.7207378</v>
      </c>
      <c r="L29" s="15">
        <f t="shared" si="14"/>
        <v>41.43821927</v>
      </c>
      <c r="M29" s="15">
        <f t="shared" si="14"/>
        <v>51.53105427</v>
      </c>
      <c r="N29" s="15">
        <f t="shared" si="14"/>
        <v>63.11968184</v>
      </c>
      <c r="O29" s="15">
        <f t="shared" si="14"/>
        <v>76.33340491</v>
      </c>
      <c r="P29" s="15">
        <f t="shared" si="14"/>
        <v>91.31098977</v>
      </c>
      <c r="Q29" s="15">
        <f t="shared" si="14"/>
        <v>108.2013042</v>
      </c>
      <c r="R29" s="15">
        <f t="shared" si="14"/>
        <v>127.1639964</v>
      </c>
      <c r="S29" s="15">
        <f t="shared" si="14"/>
        <v>148.3702177</v>
      </c>
    </row>
    <row r="30">
      <c r="A30" s="16" t="s">
        <v>18</v>
      </c>
      <c r="B30" s="15">
        <f t="shared" ref="B30:S30" si="15">B8+B19</f>
        <v>10</v>
      </c>
      <c r="C30" s="15">
        <f t="shared" si="15"/>
        <v>19.6875</v>
      </c>
      <c r="D30" s="15">
        <f t="shared" si="15"/>
        <v>29.05821875</v>
      </c>
      <c r="E30" s="15">
        <f t="shared" si="15"/>
        <v>38.1078332</v>
      </c>
      <c r="F30" s="15">
        <f t="shared" si="15"/>
        <v>46.83197815</v>
      </c>
      <c r="G30" s="15">
        <f t="shared" si="15"/>
        <v>55.22624587</v>
      </c>
      <c r="H30" s="15">
        <f t="shared" si="15"/>
        <v>63.28618574</v>
      </c>
      <c r="I30" s="15">
        <f t="shared" si="15"/>
        <v>71.00730387</v>
      </c>
      <c r="J30" s="15">
        <f t="shared" si="15"/>
        <v>78.38506274</v>
      </c>
      <c r="K30" s="15">
        <f t="shared" si="15"/>
        <v>85.41488083</v>
      </c>
      <c r="L30" s="15">
        <f t="shared" si="15"/>
        <v>92.0921322</v>
      </c>
      <c r="M30" s="15">
        <f t="shared" si="15"/>
        <v>98.41214616</v>
      </c>
      <c r="N30" s="15">
        <f t="shared" si="15"/>
        <v>104.3702068</v>
      </c>
      <c r="O30" s="15">
        <f t="shared" si="15"/>
        <v>109.9615528</v>
      </c>
      <c r="P30" s="15">
        <f t="shared" si="15"/>
        <v>115.1813767</v>
      </c>
      <c r="Q30" s="15">
        <f t="shared" si="15"/>
        <v>120.0248249</v>
      </c>
      <c r="R30" s="15">
        <f t="shared" si="15"/>
        <v>124.4869969</v>
      </c>
      <c r="S30" s="15">
        <f t="shared" si="15"/>
        <v>128.562945</v>
      </c>
    </row>
    <row r="31">
      <c r="A31" s="16" t="s">
        <v>19</v>
      </c>
      <c r="B31" s="15">
        <f t="shared" ref="B31:S31" si="16">B9+B20</f>
        <v>0</v>
      </c>
      <c r="C31" s="15">
        <f t="shared" si="16"/>
        <v>0.65</v>
      </c>
      <c r="D31" s="15">
        <f t="shared" si="16"/>
        <v>1.99225</v>
      </c>
      <c r="E31" s="15">
        <f t="shared" si="16"/>
        <v>4.07106375</v>
      </c>
      <c r="F31" s="15">
        <f t="shared" si="16"/>
        <v>6.932908531</v>
      </c>
      <c r="G31" s="15">
        <f t="shared" si="16"/>
        <v>10.62649861</v>
      </c>
      <c r="H31" s="15">
        <f t="shared" si="16"/>
        <v>15.20289248</v>
      </c>
      <c r="I31" s="15">
        <f t="shared" si="16"/>
        <v>20.71559414</v>
      </c>
      <c r="J31" s="15">
        <f t="shared" si="16"/>
        <v>27.22065836</v>
      </c>
      <c r="K31" s="15">
        <f t="shared" si="16"/>
        <v>34.77680039</v>
      </c>
      <c r="L31" s="15">
        <f t="shared" si="16"/>
        <v>43.44550995</v>
      </c>
      <c r="M31" s="15">
        <f t="shared" si="16"/>
        <v>53.29117</v>
      </c>
      <c r="N31" s="15">
        <f t="shared" si="16"/>
        <v>64.38118017</v>
      </c>
      <c r="O31" s="15">
        <f t="shared" si="16"/>
        <v>76.78608526</v>
      </c>
      <c r="P31" s="15">
        <f t="shared" si="16"/>
        <v>90.57970895</v>
      </c>
      <c r="Q31" s="15">
        <f t="shared" si="16"/>
        <v>105.8392928</v>
      </c>
      <c r="R31" s="15">
        <f t="shared" si="16"/>
        <v>122.6456409</v>
      </c>
      <c r="S31" s="15">
        <f t="shared" si="16"/>
        <v>141.0832704</v>
      </c>
    </row>
    <row r="32">
      <c r="A32" s="16" t="s">
        <v>20</v>
      </c>
      <c r="B32" s="15">
        <f t="shared" ref="B32:S32" si="17">B10+B21</f>
        <v>10</v>
      </c>
      <c r="C32" s="15">
        <f t="shared" si="17"/>
        <v>19.675</v>
      </c>
      <c r="D32" s="15">
        <f t="shared" si="17"/>
        <v>29.010625</v>
      </c>
      <c r="E32" s="15">
        <f t="shared" si="17"/>
        <v>37.99209437</v>
      </c>
      <c r="F32" s="15">
        <f t="shared" si="17"/>
        <v>46.60421199</v>
      </c>
      <c r="G32" s="15">
        <f t="shared" si="17"/>
        <v>54.83135609</v>
      </c>
      <c r="H32" s="15">
        <f t="shared" si="17"/>
        <v>62.65746898</v>
      </c>
      <c r="I32" s="15">
        <f t="shared" si="17"/>
        <v>70.06604641</v>
      </c>
      <c r="J32" s="15">
        <f t="shared" si="17"/>
        <v>77.0401268</v>
      </c>
      <c r="K32" s="15">
        <f t="shared" si="17"/>
        <v>83.5622802</v>
      </c>
      <c r="L32" s="15">
        <f t="shared" si="17"/>
        <v>89.61459693</v>
      </c>
      <c r="M32" s="15">
        <f t="shared" si="17"/>
        <v>95.17867606</v>
      </c>
      <c r="N32" s="15">
        <f t="shared" si="17"/>
        <v>100.2356136</v>
      </c>
      <c r="O32" s="15">
        <f t="shared" si="17"/>
        <v>104.7659903</v>
      </c>
      <c r="P32" s="15">
        <f t="shared" si="17"/>
        <v>108.7498595</v>
      </c>
      <c r="Q32" s="15">
        <f t="shared" si="17"/>
        <v>112.1667344</v>
      </c>
      <c r="R32" s="15">
        <f t="shared" si="17"/>
        <v>114.9955749</v>
      </c>
      <c r="S32" s="15">
        <f t="shared" si="17"/>
        <v>117.2147748</v>
      </c>
    </row>
    <row r="33">
      <c r="A33" s="16" t="s">
        <v>21</v>
      </c>
      <c r="B33" s="15">
        <f t="shared" ref="B33:S33" si="18">B11+B22</f>
        <v>10</v>
      </c>
      <c r="C33" s="15">
        <f t="shared" si="18"/>
        <v>19.925</v>
      </c>
      <c r="D33" s="15">
        <f t="shared" si="18"/>
        <v>29.7743125</v>
      </c>
      <c r="E33" s="15">
        <f t="shared" si="18"/>
        <v>39.54724578</v>
      </c>
      <c r="F33" s="15">
        <f t="shared" si="18"/>
        <v>49.24310388</v>
      </c>
      <c r="G33" s="15">
        <f t="shared" si="18"/>
        <v>58.86118658</v>
      </c>
      <c r="H33" s="15">
        <f t="shared" si="18"/>
        <v>68.40078936</v>
      </c>
      <c r="I33" s="15">
        <f t="shared" si="18"/>
        <v>77.86120339</v>
      </c>
      <c r="J33" s="15">
        <f t="shared" si="18"/>
        <v>87.24171552</v>
      </c>
      <c r="K33" s="15">
        <f t="shared" si="18"/>
        <v>96.54160823</v>
      </c>
      <c r="L33" s="15">
        <f t="shared" si="18"/>
        <v>105.7601596</v>
      </c>
      <c r="M33" s="15">
        <f t="shared" si="18"/>
        <v>114.8966434</v>
      </c>
      <c r="N33" s="15">
        <f t="shared" si="18"/>
        <v>123.9503287</v>
      </c>
      <c r="O33" s="15">
        <f t="shared" si="18"/>
        <v>132.9204805</v>
      </c>
      <c r="P33" s="15">
        <f t="shared" si="18"/>
        <v>141.8063591</v>
      </c>
      <c r="Q33" s="15">
        <f t="shared" si="18"/>
        <v>150.6072202</v>
      </c>
      <c r="R33" s="15">
        <f t="shared" si="18"/>
        <v>159.3223153</v>
      </c>
      <c r="S33" s="15">
        <f t="shared" si="18"/>
        <v>167.9508909</v>
      </c>
    </row>
    <row r="35">
      <c r="A35" s="17" t="s">
        <v>65</v>
      </c>
    </row>
    <row r="36">
      <c r="A36" s="16" t="s">
        <v>13</v>
      </c>
      <c r="B36" s="15">
        <f>B25*Assumptions!$G2</f>
        <v>1500</v>
      </c>
      <c r="C36" s="15">
        <f>C25*Assumptions!$G2</f>
        <v>3007.5</v>
      </c>
      <c r="D36" s="15">
        <f>D25*Assumptions!$G2</f>
        <v>4522.5375</v>
      </c>
      <c r="E36" s="15">
        <f>E25*Assumptions!$G2</f>
        <v>6045.150188</v>
      </c>
      <c r="F36" s="15">
        <f>F25*Assumptions!$G2</f>
        <v>7575.375938</v>
      </c>
      <c r="G36" s="15">
        <f>G25*Assumptions!$G2</f>
        <v>9113.252818</v>
      </c>
      <c r="H36" s="15">
        <f>H25*Assumptions!$G2</f>
        <v>10658.81908</v>
      </c>
      <c r="I36" s="15">
        <f>I25*Assumptions!$G2</f>
        <v>12212.11318</v>
      </c>
      <c r="J36" s="15">
        <f>J25*Assumptions!$G2</f>
        <v>13773.17374</v>
      </c>
      <c r="K36" s="15">
        <f>K25*Assumptions!$G2</f>
        <v>15342.03961</v>
      </c>
      <c r="L36" s="15">
        <f>L25*Assumptions!$G2</f>
        <v>16918.74981</v>
      </c>
      <c r="M36" s="15">
        <f>M25*Assumptions!$G2</f>
        <v>18503.34356</v>
      </c>
      <c r="N36" s="15">
        <f>N25*Assumptions!$G2</f>
        <v>20095.86028</v>
      </c>
      <c r="O36" s="15">
        <f>O25*Assumptions!$G2</f>
        <v>21696.33958</v>
      </c>
      <c r="P36" s="15">
        <f>P25*Assumptions!$G2</f>
        <v>23304.82128</v>
      </c>
      <c r="Q36" s="15">
        <f>Q25*Assumptions!$G2</f>
        <v>24921.34538</v>
      </c>
      <c r="R36" s="15">
        <f>R25*Assumptions!$G2</f>
        <v>26545.95211</v>
      </c>
      <c r="S36" s="15">
        <f>S25*Assumptions!$G2</f>
        <v>28178.68187</v>
      </c>
    </row>
    <row r="37">
      <c r="A37" s="16" t="s">
        <v>14</v>
      </c>
      <c r="B37" s="15">
        <f>B26*Assumptions!$G3</f>
        <v>3500</v>
      </c>
      <c r="C37" s="15">
        <f>C26*Assumptions!$G3</f>
        <v>7000</v>
      </c>
      <c r="D37" s="15">
        <f>D26*Assumptions!$G3</f>
        <v>10495.1</v>
      </c>
      <c r="E37" s="15">
        <f>E26*Assumptions!$G3</f>
        <v>13980.0325</v>
      </c>
      <c r="F37" s="15">
        <f>F26*Assumptions!$G3</f>
        <v>17449.1418</v>
      </c>
      <c r="G37" s="15">
        <f>G26*Assumptions!$G3</f>
        <v>20896.36225</v>
      </c>
      <c r="H37" s="15">
        <f>H26*Assumptions!$G3</f>
        <v>24315.19543</v>
      </c>
      <c r="I37" s="15">
        <f>I26*Assumptions!$G3</f>
        <v>27698.6862</v>
      </c>
      <c r="J37" s="15">
        <f>J26*Assumptions!$G3</f>
        <v>31039.3975</v>
      </c>
      <c r="K37" s="15">
        <f>K26*Assumptions!$G3</f>
        <v>34329.38398</v>
      </c>
      <c r="L37" s="15">
        <f>L26*Assumptions!$G3</f>
        <v>37560.1643</v>
      </c>
      <c r="M37" s="15">
        <f>M26*Assumptions!$G3</f>
        <v>40722.692</v>
      </c>
      <c r="N37" s="15">
        <f>N26*Assumptions!$G3</f>
        <v>43807.32506</v>
      </c>
      <c r="O37" s="15">
        <f>O26*Assumptions!$G3</f>
        <v>46803.79382</v>
      </c>
      <c r="P37" s="15">
        <f>P26*Assumptions!$G3</f>
        <v>49701.16748</v>
      </c>
      <c r="Q37" s="15">
        <f>Q26*Assumptions!$G3</f>
        <v>52487.81885</v>
      </c>
      <c r="R37" s="15">
        <f>R26*Assumptions!$G3</f>
        <v>55151.38745</v>
      </c>
      <c r="S37" s="15">
        <f>S26*Assumptions!$G3</f>
        <v>57678.74074</v>
      </c>
    </row>
    <row r="38">
      <c r="A38" s="16" t="s">
        <v>15</v>
      </c>
      <c r="B38" s="15">
        <f>B27*Assumptions!$G4</f>
        <v>1500</v>
      </c>
      <c r="C38" s="15">
        <f>C27*Assumptions!$G4</f>
        <v>3002.5</v>
      </c>
      <c r="D38" s="15">
        <f>D27*Assumptions!$G4</f>
        <v>4505.5875</v>
      </c>
      <c r="E38" s="15">
        <f>E27*Assumptions!$G4</f>
        <v>6007.203062</v>
      </c>
      <c r="F38" s="15">
        <f>F27*Assumptions!$G4</f>
        <v>7505.13197</v>
      </c>
      <c r="G38" s="15">
        <f>G27*Assumptions!$G4</f>
        <v>8996.995461</v>
      </c>
      <c r="H38" s="15">
        <f>H27*Assumptions!$G4</f>
        <v>10480.24153</v>
      </c>
      <c r="I38" s="15">
        <f>I27*Assumptions!$G4</f>
        <v>11952.13526</v>
      </c>
      <c r="J38" s="15">
        <f>J27*Assumptions!$G4</f>
        <v>13409.74868</v>
      </c>
      <c r="K38" s="15">
        <f>K27*Assumptions!$G4</f>
        <v>14849.95012</v>
      </c>
      <c r="L38" s="15">
        <f>L27*Assumptions!$G4</f>
        <v>16269.39302</v>
      </c>
      <c r="M38" s="15">
        <f>M27*Assumptions!$G4</f>
        <v>17664.5042</v>
      </c>
      <c r="N38" s="15">
        <f>N27*Assumptions!$G4</f>
        <v>19031.47157</v>
      </c>
      <c r="O38" s="15">
        <f>O27*Assumptions!$G4</f>
        <v>20366.2312</v>
      </c>
      <c r="P38" s="15">
        <f>P27*Assumptions!$G4</f>
        <v>21664.45373</v>
      </c>
      <c r="Q38" s="15">
        <f>Q27*Assumptions!$G4</f>
        <v>22921.53023</v>
      </c>
      <c r="R38" s="15">
        <f>R27*Assumptions!$G4</f>
        <v>24132.55723</v>
      </c>
      <c r="S38" s="15">
        <f>S27*Assumptions!$G4</f>
        <v>25292.32111</v>
      </c>
    </row>
    <row r="39">
      <c r="A39" s="16" t="s">
        <v>16</v>
      </c>
      <c r="B39" s="15">
        <f>B28*Assumptions!$G5</f>
        <v>1000</v>
      </c>
      <c r="C39" s="15">
        <f>C28*Assumptions!$G5</f>
        <v>1990</v>
      </c>
      <c r="D39" s="15">
        <f>D28*Assumptions!$G5</f>
        <v>2969.75</v>
      </c>
      <c r="E39" s="15">
        <f>E28*Assumptions!$G5</f>
        <v>3938.996375</v>
      </c>
      <c r="F39" s="15">
        <f>F28*Assumptions!$G5</f>
        <v>4897.48183</v>
      </c>
      <c r="G39" s="15">
        <f>G28*Assumptions!$G5</f>
        <v>5844.945356</v>
      </c>
      <c r="H39" s="15">
        <f>H28*Assumptions!$G5</f>
        <v>6781.122183</v>
      </c>
      <c r="I39" s="15">
        <f>I28*Assumptions!$G5</f>
        <v>7705.743733</v>
      </c>
      <c r="J39" s="15">
        <f>J28*Assumptions!$G5</f>
        <v>8618.537576</v>
      </c>
      <c r="K39" s="15">
        <f>K28*Assumptions!$G5</f>
        <v>9519.227381</v>
      </c>
      <c r="L39" s="15">
        <f>L28*Assumptions!$G5</f>
        <v>10407.53287</v>
      </c>
      <c r="M39" s="15">
        <f>M28*Assumptions!$G5</f>
        <v>11283.16976</v>
      </c>
      <c r="N39" s="15">
        <f>N28*Assumptions!$G5</f>
        <v>12145.84973</v>
      </c>
      <c r="O39" s="15">
        <f>O28*Assumptions!$G5</f>
        <v>12995.28036</v>
      </c>
      <c r="P39" s="15">
        <f>P28*Assumptions!$G5</f>
        <v>13831.16509</v>
      </c>
      <c r="Q39" s="15">
        <f>Q28*Assumptions!$G5</f>
        <v>14653.20316</v>
      </c>
      <c r="R39" s="15">
        <f>R28*Assumptions!$G5</f>
        <v>15461.08955</v>
      </c>
      <c r="S39" s="15">
        <f>S28*Assumptions!$G5</f>
        <v>16254.51497</v>
      </c>
    </row>
    <row r="40">
      <c r="A40" s="16" t="s">
        <v>17</v>
      </c>
      <c r="B40" s="15">
        <f>B29*Assumptions!$G6</f>
        <v>0</v>
      </c>
      <c r="C40" s="15">
        <f>C29*Assumptions!$G6</f>
        <v>316.25</v>
      </c>
      <c r="D40" s="15">
        <f>D29*Assumptions!$G6</f>
        <v>981.95625</v>
      </c>
      <c r="E40" s="15">
        <f>E29*Assumptions!$G6</f>
        <v>2032.941969</v>
      </c>
      <c r="F40" s="15">
        <f>F29*Assumptions!$G6</f>
        <v>3507.830808</v>
      </c>
      <c r="G40" s="15">
        <f>G29*Assumptions!$G6</f>
        <v>5448.242386</v>
      </c>
      <c r="H40" s="15">
        <f>H29*Assumptions!$G6</f>
        <v>7899.000644</v>
      </c>
      <c r="I40" s="15">
        <f>I29*Assumptions!$G6</f>
        <v>10908.35585</v>
      </c>
      <c r="J40" s="15">
        <f>J29*Assumptions!$G6</f>
        <v>14528.22111</v>
      </c>
      <c r="K40" s="15">
        <f>K29*Assumptions!$G6</f>
        <v>18814.42423</v>
      </c>
      <c r="L40" s="15">
        <f>L29*Assumptions!$G6</f>
        <v>23826.97608</v>
      </c>
      <c r="M40" s="15">
        <f>M29*Assumptions!$G6</f>
        <v>29630.3562</v>
      </c>
      <c r="N40" s="15">
        <f>N29*Assumptions!$G6</f>
        <v>36293.81706</v>
      </c>
      <c r="O40" s="15">
        <f>O29*Assumptions!$G6</f>
        <v>43891.70782</v>
      </c>
      <c r="P40" s="15">
        <f>P29*Assumptions!$G6</f>
        <v>52503.81912</v>
      </c>
      <c r="Q40" s="15">
        <f>Q29*Assumptions!$G6</f>
        <v>62215.7499</v>
      </c>
      <c r="R40" s="15">
        <f>R29*Assumptions!$G6</f>
        <v>73119.29792</v>
      </c>
      <c r="S40" s="15">
        <f>S29*Assumptions!$G6</f>
        <v>85312.87517</v>
      </c>
    </row>
    <row r="41">
      <c r="A41" s="16" t="s">
        <v>18</v>
      </c>
      <c r="B41" s="15">
        <f>B30*Assumptions!$G7</f>
        <v>23000</v>
      </c>
      <c r="C41" s="15">
        <f>C30*Assumptions!$G7</f>
        <v>45281.25</v>
      </c>
      <c r="D41" s="15">
        <f>D30*Assumptions!$G7</f>
        <v>66833.90312</v>
      </c>
      <c r="E41" s="15">
        <f>E30*Assumptions!$G7</f>
        <v>87648.01637</v>
      </c>
      <c r="F41" s="15">
        <f>F30*Assumptions!$G7</f>
        <v>107713.5498</v>
      </c>
      <c r="G41" s="15">
        <f>G30*Assumptions!$G7</f>
        <v>127020.3655</v>
      </c>
      <c r="H41" s="15">
        <f>H30*Assumptions!$G7</f>
        <v>145558.2272</v>
      </c>
      <c r="I41" s="15">
        <f>I30*Assumptions!$G7</f>
        <v>163316.7989</v>
      </c>
      <c r="J41" s="15">
        <f>J30*Assumptions!$G7</f>
        <v>180285.6443</v>
      </c>
      <c r="K41" s="15">
        <f>K30*Assumptions!$G7</f>
        <v>196454.2259</v>
      </c>
      <c r="L41" s="15">
        <f>L30*Assumptions!$G7</f>
        <v>211811.9041</v>
      </c>
      <c r="M41" s="15">
        <f>M30*Assumptions!$G7</f>
        <v>226347.9362</v>
      </c>
      <c r="N41" s="15">
        <f>N30*Assumptions!$G7</f>
        <v>240051.4757</v>
      </c>
      <c r="O41" s="15">
        <f>O30*Assumptions!$G7</f>
        <v>252911.5715</v>
      </c>
      <c r="P41" s="15">
        <f>P30*Assumptions!$G7</f>
        <v>264917.1665</v>
      </c>
      <c r="Q41" s="15">
        <f>Q30*Assumptions!$G7</f>
        <v>276057.0973</v>
      </c>
      <c r="R41" s="15">
        <f>R30*Assumptions!$G7</f>
        <v>286320.0928</v>
      </c>
      <c r="S41" s="15">
        <f>S30*Assumptions!$G7</f>
        <v>295694.7736</v>
      </c>
    </row>
    <row r="42">
      <c r="A42" s="16" t="s">
        <v>19</v>
      </c>
      <c r="B42" s="15">
        <f>B31*Assumptions!$G8</f>
        <v>0</v>
      </c>
      <c r="C42" s="15">
        <f>C31*Assumptions!$G8</f>
        <v>243.75</v>
      </c>
      <c r="D42" s="15">
        <f>D31*Assumptions!$G8</f>
        <v>747.09375</v>
      </c>
      <c r="E42" s="15">
        <f>E31*Assumptions!$G8</f>
        <v>1526.648906</v>
      </c>
      <c r="F42" s="15">
        <f>F31*Assumptions!$G8</f>
        <v>2599.840699</v>
      </c>
      <c r="G42" s="15">
        <f>G31*Assumptions!$G8</f>
        <v>3984.936977</v>
      </c>
      <c r="H42" s="15">
        <f>H31*Assumptions!$G8</f>
        <v>5701.084681</v>
      </c>
      <c r="I42" s="15">
        <f>I31*Assumptions!$G8</f>
        <v>7768.347801</v>
      </c>
      <c r="J42" s="15">
        <f>J31*Assumptions!$G8</f>
        <v>10207.74689</v>
      </c>
      <c r="K42" s="15">
        <f>K31*Assumptions!$G8</f>
        <v>13041.30015</v>
      </c>
      <c r="L42" s="15">
        <f>L31*Assumptions!$G8</f>
        <v>16292.06623</v>
      </c>
      <c r="M42" s="15">
        <f>M31*Assumptions!$G8</f>
        <v>19984.18875</v>
      </c>
      <c r="N42" s="15">
        <f>N31*Assumptions!$G8</f>
        <v>24142.94256</v>
      </c>
      <c r="O42" s="15">
        <f>O31*Assumptions!$G8</f>
        <v>28794.78197</v>
      </c>
      <c r="P42" s="15">
        <f>P31*Assumptions!$G8</f>
        <v>33967.39086</v>
      </c>
      <c r="Q42" s="15">
        <f>Q31*Assumptions!$G8</f>
        <v>39689.7348</v>
      </c>
      <c r="R42" s="15">
        <f>R31*Assumptions!$G8</f>
        <v>45992.11533</v>
      </c>
      <c r="S42" s="15">
        <f>S31*Assumptions!$G8</f>
        <v>52906.22638</v>
      </c>
    </row>
    <row r="43">
      <c r="A43" s="16" t="s">
        <v>20</v>
      </c>
      <c r="B43" s="15">
        <f>B32*Assumptions!$G9</f>
        <v>7000</v>
      </c>
      <c r="C43" s="15">
        <f>C32*Assumptions!$G9</f>
        <v>13772.5</v>
      </c>
      <c r="D43" s="15">
        <f>D32*Assumptions!$G9</f>
        <v>20307.4375</v>
      </c>
      <c r="E43" s="15">
        <f>E32*Assumptions!$G9</f>
        <v>26594.46606</v>
      </c>
      <c r="F43" s="15">
        <f>F32*Assumptions!$G9</f>
        <v>32622.94839</v>
      </c>
      <c r="G43" s="15">
        <f>G32*Assumptions!$G9</f>
        <v>38381.94927</v>
      </c>
      <c r="H43" s="15">
        <f>H32*Assumptions!$G9</f>
        <v>43860.22828</v>
      </c>
      <c r="I43" s="15">
        <f>I32*Assumptions!$G9</f>
        <v>49046.23248</v>
      </c>
      <c r="J43" s="15">
        <f>J32*Assumptions!$G9</f>
        <v>53928.08876</v>
      </c>
      <c r="K43" s="15">
        <f>K32*Assumptions!$G9</f>
        <v>58493.59614</v>
      </c>
      <c r="L43" s="15">
        <f>L32*Assumptions!$G9</f>
        <v>62730.21785</v>
      </c>
      <c r="M43" s="15">
        <f>M32*Assumptions!$G9</f>
        <v>66625.07324</v>
      </c>
      <c r="N43" s="15">
        <f>N32*Assumptions!$G9</f>
        <v>70164.92951</v>
      </c>
      <c r="O43" s="15">
        <f>O32*Assumptions!$G9</f>
        <v>73336.19322</v>
      </c>
      <c r="P43" s="15">
        <f>P32*Assumptions!$G9</f>
        <v>76124.90168</v>
      </c>
      <c r="Q43" s="15">
        <f>Q32*Assumptions!$G9</f>
        <v>78516.71408</v>
      </c>
      <c r="R43" s="15">
        <f>R32*Assumptions!$G9</f>
        <v>80496.90244</v>
      </c>
      <c r="S43" s="15">
        <f>S32*Assumptions!$G9</f>
        <v>82050.34239</v>
      </c>
    </row>
    <row r="44">
      <c r="A44" s="16" t="s">
        <v>21</v>
      </c>
      <c r="B44" s="15">
        <f>B33*Assumptions!$G10</f>
        <v>12000</v>
      </c>
      <c r="C44" s="15">
        <f>C33*Assumptions!$G10</f>
        <v>23910</v>
      </c>
      <c r="D44" s="15">
        <f>D33*Assumptions!$G10</f>
        <v>35729.175</v>
      </c>
      <c r="E44" s="15">
        <f>E33*Assumptions!$G10</f>
        <v>47456.69494</v>
      </c>
      <c r="F44" s="15">
        <f>F33*Assumptions!$G10</f>
        <v>59091.72466</v>
      </c>
      <c r="G44" s="15">
        <f>G33*Assumptions!$G10</f>
        <v>70633.4239</v>
      </c>
      <c r="H44" s="15">
        <f>H33*Assumptions!$G10</f>
        <v>82080.94723</v>
      </c>
      <c r="I44" s="15">
        <f>I33*Assumptions!$G10</f>
        <v>93433.44407</v>
      </c>
      <c r="J44" s="15">
        <f>J33*Assumptions!$G10</f>
        <v>104690.0586</v>
      </c>
      <c r="K44" s="15">
        <f>K33*Assumptions!$G10</f>
        <v>115849.9299</v>
      </c>
      <c r="L44" s="15">
        <f>L33*Assumptions!$G10</f>
        <v>126912.1915</v>
      </c>
      <c r="M44" s="15">
        <f>M33*Assumptions!$G10</f>
        <v>137875.972</v>
      </c>
      <c r="N44" s="15">
        <f>N33*Assumptions!$G10</f>
        <v>148740.3945</v>
      </c>
      <c r="O44" s="15">
        <f>O33*Assumptions!$G10</f>
        <v>159504.5766</v>
      </c>
      <c r="P44" s="15">
        <f>P33*Assumptions!$G10</f>
        <v>170167.6309</v>
      </c>
      <c r="Q44" s="15">
        <f>Q33*Assumptions!$G10</f>
        <v>180728.6643</v>
      </c>
      <c r="R44" s="15">
        <f>R33*Assumptions!$G10</f>
        <v>191186.7783</v>
      </c>
      <c r="S44" s="15">
        <f>S33*Assumptions!$G10</f>
        <v>201541.0691</v>
      </c>
    </row>
    <row r="45">
      <c r="A45" s="17" t="s">
        <v>66</v>
      </c>
      <c r="B45" s="15">
        <f t="shared" ref="B45:S45" si="19">SUM(B36:B44)</f>
        <v>49500</v>
      </c>
      <c r="C45" s="15">
        <f t="shared" si="19"/>
        <v>98523.75</v>
      </c>
      <c r="D45" s="15">
        <f t="shared" si="19"/>
        <v>147092.5406</v>
      </c>
      <c r="E45" s="15">
        <f t="shared" si="19"/>
        <v>195230.1504</v>
      </c>
      <c r="F45" s="15">
        <f t="shared" si="19"/>
        <v>242963.0259</v>
      </c>
      <c r="G45" s="15">
        <f t="shared" si="19"/>
        <v>290320.4739</v>
      </c>
      <c r="H45" s="15">
        <f t="shared" si="19"/>
        <v>337334.8663</v>
      </c>
      <c r="I45" s="15">
        <f t="shared" si="19"/>
        <v>384041.8575</v>
      </c>
      <c r="J45" s="15">
        <f t="shared" si="19"/>
        <v>430480.6172</v>
      </c>
      <c r="K45" s="15">
        <f t="shared" si="19"/>
        <v>476694.0774</v>
      </c>
      <c r="L45" s="15">
        <f t="shared" si="19"/>
        <v>522729.1958</v>
      </c>
      <c r="M45" s="15">
        <f t="shared" si="19"/>
        <v>568637.2359</v>
      </c>
      <c r="N45" s="15">
        <f t="shared" si="19"/>
        <v>614474.066</v>
      </c>
      <c r="O45" s="15">
        <f t="shared" si="19"/>
        <v>660300.4761</v>
      </c>
      <c r="P45" s="15">
        <f t="shared" si="19"/>
        <v>706182.5166</v>
      </c>
      <c r="Q45" s="15">
        <f t="shared" si="19"/>
        <v>752191.858</v>
      </c>
      <c r="R45" s="15">
        <f t="shared" si="19"/>
        <v>798406.1731</v>
      </c>
      <c r="S45" s="15">
        <f t="shared" si="19"/>
        <v>844909.5453</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13"/>
    <col customWidth="1" min="2" max="19" width="7.5"/>
  </cols>
  <sheetData>
    <row r="1">
      <c r="A1" s="11"/>
      <c r="B1" s="12" t="s">
        <v>22</v>
      </c>
      <c r="C1" s="12" t="s">
        <v>23</v>
      </c>
      <c r="D1" s="12" t="s">
        <v>24</v>
      </c>
      <c r="E1" s="12" t="s">
        <v>25</v>
      </c>
      <c r="F1" s="12" t="s">
        <v>26</v>
      </c>
      <c r="G1" s="12" t="s">
        <v>27</v>
      </c>
      <c r="H1" s="12" t="s">
        <v>28</v>
      </c>
      <c r="I1" s="12" t="s">
        <v>29</v>
      </c>
      <c r="J1" s="12" t="s">
        <v>30</v>
      </c>
      <c r="K1" s="12" t="s">
        <v>31</v>
      </c>
      <c r="L1" s="12" t="s">
        <v>32</v>
      </c>
      <c r="M1" s="12" t="s">
        <v>33</v>
      </c>
      <c r="N1" s="12" t="s">
        <v>34</v>
      </c>
      <c r="O1" s="12" t="s">
        <v>35</v>
      </c>
      <c r="P1" s="12" t="s">
        <v>36</v>
      </c>
      <c r="Q1" s="12" t="s">
        <v>37</v>
      </c>
      <c r="R1" s="12" t="s">
        <v>38</v>
      </c>
      <c r="S1" s="12" t="s">
        <v>39</v>
      </c>
      <c r="T1" s="13"/>
      <c r="U1" s="13"/>
      <c r="V1" s="13"/>
      <c r="W1" s="13"/>
      <c r="X1" s="13"/>
      <c r="Y1" s="13"/>
      <c r="Z1" s="13"/>
    </row>
    <row r="2">
      <c r="A2" s="18" t="s">
        <v>67</v>
      </c>
    </row>
    <row r="3">
      <c r="A3" s="13" t="s">
        <v>58</v>
      </c>
      <c r="B3" s="15">
        <f>Cash!B13</f>
        <v>626000</v>
      </c>
      <c r="C3" s="15">
        <f>Cash!C13</f>
        <v>1204997.5</v>
      </c>
      <c r="D3" s="15">
        <f>Cash!D13</f>
        <v>1372509.909</v>
      </c>
      <c r="E3" s="15">
        <f>Cash!E13</f>
        <v>1469760.922</v>
      </c>
      <c r="F3" s="15">
        <f>Cash!F13</f>
        <v>1509192.617</v>
      </c>
      <c r="G3" s="15">
        <f>Cash!G13</f>
        <v>1550682.813</v>
      </c>
      <c r="H3" s="15">
        <f>Cash!H13</f>
        <v>1594258.402</v>
      </c>
      <c r="I3" s="15">
        <f>Cash!I13</f>
        <v>1639945.619</v>
      </c>
      <c r="J3" s="15">
        <f>Cash!J13</f>
        <v>1687769.942</v>
      </c>
      <c r="K3" s="15">
        <f>Cash!K13</f>
        <v>1737755.973</v>
      </c>
      <c r="L3" s="15">
        <f>Cash!L13</f>
        <v>1789927.313</v>
      </c>
      <c r="M3" s="15">
        <f>Cash!M13</f>
        <v>1844306.431</v>
      </c>
      <c r="N3" s="15">
        <f>Cash!N13</f>
        <v>1900914.518</v>
      </c>
      <c r="O3" s="15">
        <f>Cash!O13</f>
        <v>1959771.329</v>
      </c>
      <c r="P3" s="15">
        <f>Cash!P13</f>
        <v>2020895.012</v>
      </c>
      <c r="Q3" s="15">
        <f>Cash!Q13</f>
        <v>2084301.93</v>
      </c>
      <c r="R3" s="15">
        <f>Cash!R13</f>
        <v>2150006.461</v>
      </c>
      <c r="S3" s="15">
        <f>Cash!S13</f>
        <v>2218020.789</v>
      </c>
    </row>
    <row r="4">
      <c r="A4" s="13"/>
      <c r="B4" s="15"/>
      <c r="C4" s="15"/>
      <c r="D4" s="15"/>
      <c r="E4" s="15"/>
      <c r="F4" s="15"/>
      <c r="G4" s="15"/>
      <c r="H4" s="15"/>
      <c r="I4" s="15"/>
      <c r="J4" s="15"/>
      <c r="K4" s="15"/>
      <c r="L4" s="15"/>
      <c r="M4" s="15"/>
      <c r="N4" s="15"/>
      <c r="O4" s="15"/>
      <c r="P4" s="15"/>
      <c r="Q4" s="15"/>
      <c r="R4" s="15"/>
      <c r="S4" s="15"/>
    </row>
    <row r="5">
      <c r="A5" s="13" t="s">
        <v>68</v>
      </c>
      <c r="B5" s="15">
        <f>Stocks!B45</f>
        <v>49500</v>
      </c>
      <c r="C5" s="15">
        <f>Stocks!C45</f>
        <v>98523.75</v>
      </c>
      <c r="D5" s="15">
        <f>Stocks!D45</f>
        <v>147092.5406</v>
      </c>
      <c r="E5" s="15">
        <f>Stocks!E45</f>
        <v>195230.1504</v>
      </c>
      <c r="F5" s="15">
        <f>Stocks!F45</f>
        <v>242963.0259</v>
      </c>
      <c r="G5" s="15">
        <f>Stocks!G45</f>
        <v>290320.4739</v>
      </c>
      <c r="H5" s="15">
        <f>Stocks!H45</f>
        <v>337334.8663</v>
      </c>
      <c r="I5" s="15">
        <f>Stocks!I45</f>
        <v>384041.8575</v>
      </c>
      <c r="J5" s="15">
        <f>Stocks!J45</f>
        <v>430480.6172</v>
      </c>
      <c r="K5" s="15">
        <f>Stocks!K45</f>
        <v>476694.0774</v>
      </c>
      <c r="L5" s="15">
        <f>Stocks!L45</f>
        <v>522729.1958</v>
      </c>
      <c r="M5" s="15">
        <f>Stocks!M45</f>
        <v>568637.2359</v>
      </c>
      <c r="N5" s="15">
        <f>Stocks!N45</f>
        <v>614474.066</v>
      </c>
      <c r="O5" s="15">
        <f>Stocks!O45</f>
        <v>660300.4761</v>
      </c>
      <c r="P5" s="15">
        <f>Stocks!P45</f>
        <v>706182.5166</v>
      </c>
      <c r="Q5" s="15">
        <f>Stocks!Q45</f>
        <v>752191.858</v>
      </c>
      <c r="R5" s="15">
        <f>Stocks!R45</f>
        <v>798406.1731</v>
      </c>
      <c r="S5" s="15">
        <f>Stocks!S45</f>
        <v>844909.5453</v>
      </c>
    </row>
    <row r="6">
      <c r="A6" s="13"/>
      <c r="B6" s="15"/>
      <c r="C6" s="15"/>
      <c r="D6" s="15"/>
      <c r="E6" s="15"/>
      <c r="F6" s="15"/>
      <c r="G6" s="15"/>
      <c r="H6" s="15"/>
      <c r="I6" s="15"/>
      <c r="J6" s="15"/>
      <c r="K6" s="15"/>
      <c r="L6" s="15"/>
      <c r="M6" s="15"/>
      <c r="N6" s="15"/>
      <c r="O6" s="15"/>
      <c r="P6" s="15"/>
      <c r="Q6" s="15"/>
      <c r="R6" s="15"/>
      <c r="S6" s="15"/>
    </row>
    <row r="7">
      <c r="A7" s="18" t="s">
        <v>69</v>
      </c>
      <c r="B7" s="15">
        <f t="shared" ref="B7:S7" si="1">B3+B5</f>
        <v>675500</v>
      </c>
      <c r="C7" s="15">
        <f t="shared" si="1"/>
        <v>1303521.25</v>
      </c>
      <c r="D7" s="15">
        <f t="shared" si="1"/>
        <v>1519602.45</v>
      </c>
      <c r="E7" s="15">
        <f t="shared" si="1"/>
        <v>1664991.073</v>
      </c>
      <c r="F7" s="15">
        <f t="shared" si="1"/>
        <v>1752155.642</v>
      </c>
      <c r="G7" s="15">
        <f t="shared" si="1"/>
        <v>1841003.287</v>
      </c>
      <c r="H7" s="15">
        <f t="shared" si="1"/>
        <v>1931593.268</v>
      </c>
      <c r="I7" s="15">
        <f t="shared" si="1"/>
        <v>2023987.477</v>
      </c>
      <c r="J7" s="15">
        <f t="shared" si="1"/>
        <v>2118250.56</v>
      </c>
      <c r="K7" s="15">
        <f t="shared" si="1"/>
        <v>2214450.05</v>
      </c>
      <c r="L7" s="15">
        <f t="shared" si="1"/>
        <v>2312656.508</v>
      </c>
      <c r="M7" s="15">
        <f t="shared" si="1"/>
        <v>2412943.667</v>
      </c>
      <c r="N7" s="15">
        <f t="shared" si="1"/>
        <v>2515388.584</v>
      </c>
      <c r="O7" s="15">
        <f t="shared" si="1"/>
        <v>2620071.805</v>
      </c>
      <c r="P7" s="15">
        <f t="shared" si="1"/>
        <v>2727077.529</v>
      </c>
      <c r="Q7" s="15">
        <f t="shared" si="1"/>
        <v>2836493.788</v>
      </c>
      <c r="R7" s="15">
        <f t="shared" si="1"/>
        <v>2948412.634</v>
      </c>
      <c r="S7" s="15">
        <f t="shared" si="1"/>
        <v>3062930.334</v>
      </c>
    </row>
    <row r="8">
      <c r="A8" s="13"/>
      <c r="B8" s="15"/>
      <c r="C8" s="15"/>
      <c r="D8" s="15"/>
      <c r="E8" s="15"/>
      <c r="F8" s="15"/>
      <c r="G8" s="15"/>
      <c r="H8" s="15"/>
      <c r="I8" s="15"/>
      <c r="J8" s="15"/>
      <c r="K8" s="15"/>
      <c r="L8" s="15"/>
      <c r="M8" s="15"/>
      <c r="N8" s="15"/>
      <c r="O8" s="15"/>
      <c r="P8" s="15"/>
      <c r="Q8" s="15"/>
      <c r="R8" s="15"/>
      <c r="S8" s="15"/>
    </row>
    <row r="9">
      <c r="A9" s="18" t="s">
        <v>70</v>
      </c>
      <c r="B9" s="15"/>
      <c r="C9" s="15"/>
      <c r="D9" s="15"/>
      <c r="E9" s="15"/>
      <c r="F9" s="15"/>
      <c r="G9" s="15"/>
      <c r="H9" s="15"/>
      <c r="I9" s="15"/>
      <c r="J9" s="15"/>
      <c r="K9" s="15"/>
      <c r="L9" s="15"/>
      <c r="M9" s="15"/>
      <c r="N9" s="15"/>
      <c r="O9" s="15"/>
      <c r="P9" s="15"/>
      <c r="Q9" s="15"/>
      <c r="R9" s="15"/>
      <c r="S9" s="15"/>
    </row>
    <row r="10">
      <c r="A10" s="13"/>
      <c r="B10" s="15"/>
      <c r="C10" s="15"/>
      <c r="D10" s="15"/>
      <c r="E10" s="15"/>
      <c r="F10" s="15"/>
      <c r="G10" s="15"/>
      <c r="H10" s="15"/>
      <c r="I10" s="15"/>
      <c r="J10" s="15"/>
      <c r="K10" s="15"/>
      <c r="L10" s="15"/>
      <c r="M10" s="15"/>
      <c r="N10" s="15"/>
      <c r="O10" s="15"/>
      <c r="P10" s="15"/>
      <c r="Q10" s="15"/>
      <c r="R10" s="15"/>
      <c r="S10" s="15"/>
    </row>
    <row r="11">
      <c r="A11" s="18" t="s">
        <v>71</v>
      </c>
      <c r="B11" s="15">
        <f>Purchase!B36</f>
        <v>610000</v>
      </c>
      <c r="C11" s="15">
        <f>Purchase!C36</f>
        <v>1171530</v>
      </c>
      <c r="D11" s="15">
        <f>Purchase!D36</f>
        <v>1320101.075</v>
      </c>
      <c r="E11" s="15">
        <f>Purchase!E36</f>
        <v>1396932.042</v>
      </c>
      <c r="F11" s="15">
        <f>Purchase!F36</f>
        <v>1414461.695</v>
      </c>
      <c r="G11" s="15">
        <f>Purchase!G36</f>
        <v>1432566.316</v>
      </c>
      <c r="H11" s="15">
        <f>Purchase!H36</f>
        <v>1451273.155</v>
      </c>
      <c r="I11" s="15">
        <f>Purchase!I36</f>
        <v>1470610.88</v>
      </c>
      <c r="J11" s="15">
        <f>Purchase!J36</f>
        <v>1490609.651</v>
      </c>
      <c r="K11" s="15">
        <f>Purchase!K36</f>
        <v>1511301.203</v>
      </c>
      <c r="L11" s="15">
        <f>Purchase!L36</f>
        <v>1532718.925</v>
      </c>
      <c r="M11" s="15">
        <f>Purchase!M36</f>
        <v>1554897.953</v>
      </c>
      <c r="N11" s="15">
        <f>Purchase!N36</f>
        <v>1577875.263</v>
      </c>
      <c r="O11" s="15">
        <f>Purchase!O36</f>
        <v>1601689.767</v>
      </c>
      <c r="P11" s="15">
        <f>Purchase!P36</f>
        <v>1626382.423</v>
      </c>
      <c r="Q11" s="15">
        <f>Purchase!Q36</f>
        <v>1651996.337</v>
      </c>
      <c r="R11" s="15">
        <f>Purchase!R36</f>
        <v>1678576.885</v>
      </c>
      <c r="S11" s="15">
        <f>Purchase!S36</f>
        <v>1706171.831</v>
      </c>
    </row>
    <row r="12">
      <c r="A12" s="13"/>
      <c r="B12" s="15"/>
      <c r="C12" s="15"/>
      <c r="D12" s="15"/>
      <c r="E12" s="15"/>
      <c r="F12" s="15"/>
      <c r="G12" s="15"/>
      <c r="H12" s="15"/>
      <c r="I12" s="15"/>
      <c r="J12" s="15"/>
      <c r="K12" s="15"/>
      <c r="L12" s="15"/>
      <c r="M12" s="15"/>
      <c r="N12" s="15"/>
      <c r="O12" s="15"/>
      <c r="P12" s="15"/>
      <c r="Q12" s="15"/>
      <c r="R12" s="15"/>
      <c r="S12" s="15"/>
    </row>
    <row r="13">
      <c r="A13" s="18" t="s">
        <v>72</v>
      </c>
      <c r="B13" s="15">
        <f t="shared" ref="B13:S13" si="2">B11</f>
        <v>610000</v>
      </c>
      <c r="C13" s="15">
        <f t="shared" si="2"/>
        <v>1171530</v>
      </c>
      <c r="D13" s="15">
        <f t="shared" si="2"/>
        <v>1320101.075</v>
      </c>
      <c r="E13" s="15">
        <f t="shared" si="2"/>
        <v>1396932.042</v>
      </c>
      <c r="F13" s="15">
        <f t="shared" si="2"/>
        <v>1414461.695</v>
      </c>
      <c r="G13" s="15">
        <f t="shared" si="2"/>
        <v>1432566.316</v>
      </c>
      <c r="H13" s="15">
        <f t="shared" si="2"/>
        <v>1451273.155</v>
      </c>
      <c r="I13" s="15">
        <f t="shared" si="2"/>
        <v>1470610.88</v>
      </c>
      <c r="J13" s="15">
        <f t="shared" si="2"/>
        <v>1490609.651</v>
      </c>
      <c r="K13" s="15">
        <f t="shared" si="2"/>
        <v>1511301.203</v>
      </c>
      <c r="L13" s="15">
        <f t="shared" si="2"/>
        <v>1532718.925</v>
      </c>
      <c r="M13" s="15">
        <f t="shared" si="2"/>
        <v>1554897.953</v>
      </c>
      <c r="N13" s="15">
        <f t="shared" si="2"/>
        <v>1577875.263</v>
      </c>
      <c r="O13" s="15">
        <f t="shared" si="2"/>
        <v>1601689.767</v>
      </c>
      <c r="P13" s="15">
        <f t="shared" si="2"/>
        <v>1626382.423</v>
      </c>
      <c r="Q13" s="15">
        <f t="shared" si="2"/>
        <v>1651996.337</v>
      </c>
      <c r="R13" s="15">
        <f t="shared" si="2"/>
        <v>1678576.885</v>
      </c>
      <c r="S13" s="15">
        <f t="shared" si="2"/>
        <v>1706171.831</v>
      </c>
    </row>
    <row r="14">
      <c r="A14" s="13"/>
      <c r="B14" s="15"/>
      <c r="C14" s="15"/>
      <c r="D14" s="15"/>
      <c r="E14" s="15"/>
      <c r="F14" s="15"/>
      <c r="G14" s="15"/>
      <c r="H14" s="15"/>
      <c r="I14" s="15"/>
      <c r="J14" s="15"/>
      <c r="K14" s="15"/>
      <c r="L14" s="15"/>
      <c r="M14" s="15"/>
      <c r="N14" s="15"/>
      <c r="O14" s="15"/>
      <c r="P14" s="15"/>
      <c r="Q14" s="15"/>
      <c r="R14" s="15"/>
      <c r="S14" s="15"/>
    </row>
    <row r="15">
      <c r="A15" s="18" t="s">
        <v>73</v>
      </c>
      <c r="B15" s="15">
        <f t="shared" ref="B15:S15" si="3">B7-B13</f>
        <v>65500</v>
      </c>
      <c r="C15" s="15">
        <f t="shared" si="3"/>
        <v>131991.25</v>
      </c>
      <c r="D15" s="15">
        <f t="shared" si="3"/>
        <v>199501.375</v>
      </c>
      <c r="E15" s="15">
        <f t="shared" si="3"/>
        <v>268059.031</v>
      </c>
      <c r="F15" s="15">
        <f t="shared" si="3"/>
        <v>337693.9472</v>
      </c>
      <c r="G15" s="15">
        <f t="shared" si="3"/>
        <v>408436.971</v>
      </c>
      <c r="H15" s="15">
        <f t="shared" si="3"/>
        <v>480320.1132</v>
      </c>
      <c r="I15" s="15">
        <f t="shared" si="3"/>
        <v>553376.5971</v>
      </c>
      <c r="J15" s="15">
        <f t="shared" si="3"/>
        <v>627640.9082</v>
      </c>
      <c r="K15" s="15">
        <f t="shared" si="3"/>
        <v>703148.847</v>
      </c>
      <c r="L15" s="15">
        <f t="shared" si="3"/>
        <v>779937.5835</v>
      </c>
      <c r="M15" s="15">
        <f t="shared" si="3"/>
        <v>858045.7142</v>
      </c>
      <c r="N15" s="15">
        <f t="shared" si="3"/>
        <v>937513.3219</v>
      </c>
      <c r="O15" s="15">
        <f t="shared" si="3"/>
        <v>1018382.038</v>
      </c>
      <c r="P15" s="15">
        <f t="shared" si="3"/>
        <v>1100695.106</v>
      </c>
      <c r="Q15" s="15">
        <f t="shared" si="3"/>
        <v>1184497.451</v>
      </c>
      <c r="R15" s="15">
        <f t="shared" si="3"/>
        <v>1269835.75</v>
      </c>
      <c r="S15" s="15">
        <f t="shared" si="3"/>
        <v>1356758.503</v>
      </c>
    </row>
    <row r="16">
      <c r="A16" s="13"/>
      <c r="B16" s="15"/>
      <c r="C16" s="15"/>
      <c r="D16" s="15"/>
      <c r="E16" s="15"/>
      <c r="F16" s="15"/>
      <c r="G16" s="15"/>
      <c r="H16" s="15"/>
      <c r="I16" s="15"/>
      <c r="J16" s="15"/>
      <c r="K16" s="15"/>
      <c r="L16" s="15"/>
      <c r="M16" s="15"/>
      <c r="N16" s="15"/>
      <c r="O16" s="15"/>
      <c r="P16" s="15"/>
      <c r="Q16" s="15"/>
      <c r="R16" s="15"/>
      <c r="S16" s="15"/>
    </row>
    <row r="17">
      <c r="A17" s="13" t="s">
        <v>74</v>
      </c>
      <c r="B17" s="16">
        <v>0.0</v>
      </c>
      <c r="C17" s="15">
        <f t="shared" ref="C17:S17" si="4">B19</f>
        <v>65500</v>
      </c>
      <c r="D17" s="15">
        <f t="shared" si="4"/>
        <v>131991.25</v>
      </c>
      <c r="E17" s="15">
        <f t="shared" si="4"/>
        <v>199501.375</v>
      </c>
      <c r="F17" s="15">
        <f t="shared" si="4"/>
        <v>268059.031</v>
      </c>
      <c r="G17" s="15">
        <f t="shared" si="4"/>
        <v>337693.9472</v>
      </c>
      <c r="H17" s="15">
        <f t="shared" si="4"/>
        <v>408436.971</v>
      </c>
      <c r="I17" s="15">
        <f t="shared" si="4"/>
        <v>480320.1132</v>
      </c>
      <c r="J17" s="15">
        <f t="shared" si="4"/>
        <v>553376.5971</v>
      </c>
      <c r="K17" s="15">
        <f t="shared" si="4"/>
        <v>627640.9082</v>
      </c>
      <c r="L17" s="15">
        <f t="shared" si="4"/>
        <v>703148.847</v>
      </c>
      <c r="M17" s="15">
        <f t="shared" si="4"/>
        <v>779937.5835</v>
      </c>
      <c r="N17" s="15">
        <f t="shared" si="4"/>
        <v>858045.7142</v>
      </c>
      <c r="O17" s="15">
        <f t="shared" si="4"/>
        <v>937513.3219</v>
      </c>
      <c r="P17" s="15">
        <f t="shared" si="4"/>
        <v>1018382.038</v>
      </c>
      <c r="Q17" s="15">
        <f t="shared" si="4"/>
        <v>1100695.106</v>
      </c>
      <c r="R17" s="15">
        <f t="shared" si="4"/>
        <v>1184497.451</v>
      </c>
      <c r="S17" s="15">
        <f t="shared" si="4"/>
        <v>1269835.75</v>
      </c>
      <c r="T17" s="15"/>
      <c r="U17" s="15"/>
    </row>
    <row r="18">
      <c r="A18" s="13" t="s">
        <v>75</v>
      </c>
      <c r="B18" s="15">
        <f>'Sales and Cost'!B28</f>
        <v>65500</v>
      </c>
      <c r="C18" s="15">
        <f>'Sales and Cost'!C28</f>
        <v>66491.25</v>
      </c>
      <c r="D18" s="15">
        <f>'Sales and Cost'!D28</f>
        <v>67510.125</v>
      </c>
      <c r="E18" s="15">
        <f>'Sales and Cost'!E28</f>
        <v>68557.65595</v>
      </c>
      <c r="F18" s="15">
        <f>'Sales and Cost'!F28</f>
        <v>69634.91629</v>
      </c>
      <c r="G18" s="15">
        <f>'Sales and Cost'!G28</f>
        <v>70743.02373</v>
      </c>
      <c r="H18" s="15">
        <f>'Sales and Cost'!H28</f>
        <v>71883.14222</v>
      </c>
      <c r="I18" s="15">
        <f>'Sales and Cost'!I28</f>
        <v>73056.48389</v>
      </c>
      <c r="J18" s="15">
        <f>'Sales and Cost'!J28</f>
        <v>74264.31113</v>
      </c>
      <c r="K18" s="15">
        <f>'Sales and Cost'!K28</f>
        <v>75507.9388</v>
      </c>
      <c r="L18" s="15">
        <f>'Sales and Cost'!L28</f>
        <v>76788.73645</v>
      </c>
      <c r="M18" s="15">
        <f>'Sales and Cost'!M28</f>
        <v>78108.13069</v>
      </c>
      <c r="N18" s="15">
        <f>'Sales and Cost'!N28</f>
        <v>79467.60771</v>
      </c>
      <c r="O18" s="15">
        <f>'Sales and Cost'!O28</f>
        <v>80868.71579</v>
      </c>
      <c r="P18" s="15">
        <f>'Sales and Cost'!P28</f>
        <v>82313.06805</v>
      </c>
      <c r="Q18" s="15">
        <f>'Sales and Cost'!Q28</f>
        <v>83802.34522</v>
      </c>
      <c r="R18" s="15">
        <f>'Sales and Cost'!R28</f>
        <v>85338.29862</v>
      </c>
      <c r="S18" s="15">
        <f>'Sales and Cost'!S28</f>
        <v>86922.7532</v>
      </c>
      <c r="T18" s="15"/>
      <c r="U18" s="15"/>
    </row>
    <row r="19">
      <c r="A19" s="13" t="s">
        <v>76</v>
      </c>
      <c r="B19" s="15">
        <f t="shared" ref="B19:S19" si="5">sum(B17:B18)</f>
        <v>65500</v>
      </c>
      <c r="C19" s="15">
        <f t="shared" si="5"/>
        <v>131991.25</v>
      </c>
      <c r="D19" s="15">
        <f t="shared" si="5"/>
        <v>199501.375</v>
      </c>
      <c r="E19" s="15">
        <f t="shared" si="5"/>
        <v>268059.031</v>
      </c>
      <c r="F19" s="15">
        <f t="shared" si="5"/>
        <v>337693.9472</v>
      </c>
      <c r="G19" s="15">
        <f t="shared" si="5"/>
        <v>408436.971</v>
      </c>
      <c r="H19" s="15">
        <f t="shared" si="5"/>
        <v>480320.1132</v>
      </c>
      <c r="I19" s="15">
        <f t="shared" si="5"/>
        <v>553376.5971</v>
      </c>
      <c r="J19" s="15">
        <f t="shared" si="5"/>
        <v>627640.9082</v>
      </c>
      <c r="K19" s="15">
        <f t="shared" si="5"/>
        <v>703148.847</v>
      </c>
      <c r="L19" s="15">
        <f t="shared" si="5"/>
        <v>779937.5835</v>
      </c>
      <c r="M19" s="15">
        <f t="shared" si="5"/>
        <v>858045.7142</v>
      </c>
      <c r="N19" s="15">
        <f t="shared" si="5"/>
        <v>937513.3219</v>
      </c>
      <c r="O19" s="15">
        <f t="shared" si="5"/>
        <v>1018382.038</v>
      </c>
      <c r="P19" s="15">
        <f t="shared" si="5"/>
        <v>1100695.106</v>
      </c>
      <c r="Q19" s="15">
        <f t="shared" si="5"/>
        <v>1184497.451</v>
      </c>
      <c r="R19" s="15">
        <f t="shared" si="5"/>
        <v>1269835.75</v>
      </c>
      <c r="S19" s="15">
        <f t="shared" si="5"/>
        <v>1356758.503</v>
      </c>
      <c r="T19" s="15"/>
      <c r="U19" s="15"/>
    </row>
    <row r="20">
      <c r="A20" s="13"/>
      <c r="B20" s="15"/>
      <c r="C20" s="15"/>
      <c r="D20" s="15"/>
      <c r="E20" s="15"/>
      <c r="F20" s="15"/>
      <c r="G20" s="15"/>
      <c r="H20" s="15"/>
      <c r="I20" s="15"/>
      <c r="J20" s="15"/>
      <c r="K20" s="15"/>
      <c r="L20" s="15"/>
      <c r="M20" s="15"/>
      <c r="N20" s="15"/>
      <c r="O20" s="15"/>
      <c r="P20" s="15"/>
      <c r="Q20" s="15"/>
      <c r="R20" s="15"/>
      <c r="S20" s="15"/>
      <c r="T20" s="15"/>
      <c r="U20" s="15"/>
    </row>
    <row r="21">
      <c r="A21" s="18" t="s">
        <v>77</v>
      </c>
      <c r="B21" s="15">
        <f t="shared" ref="B21:S21" si="6">B15-B19</f>
        <v>0</v>
      </c>
      <c r="C21" s="15">
        <f t="shared" si="6"/>
        <v>0</v>
      </c>
      <c r="D21" s="15">
        <f t="shared" si="6"/>
        <v>0</v>
      </c>
      <c r="E21" s="15">
        <f t="shared" si="6"/>
        <v>0</v>
      </c>
      <c r="F21" s="15">
        <f t="shared" si="6"/>
        <v>0</v>
      </c>
      <c r="G21" s="15">
        <f t="shared" si="6"/>
        <v>-0.0000000002328306437</v>
      </c>
      <c r="H21" s="15">
        <f t="shared" si="6"/>
        <v>-0.0000000005820766091</v>
      </c>
      <c r="I21" s="15">
        <f t="shared" si="6"/>
        <v>-0.0000000004656612873</v>
      </c>
      <c r="J21" s="15">
        <f t="shared" si="6"/>
        <v>-0.000000000698491931</v>
      </c>
      <c r="K21" s="15">
        <f t="shared" si="6"/>
        <v>-0.0000000005820766091</v>
      </c>
      <c r="L21" s="15">
        <f t="shared" si="6"/>
        <v>-0.000000000698491931</v>
      </c>
      <c r="M21" s="15">
        <f t="shared" si="6"/>
        <v>0</v>
      </c>
      <c r="N21" s="15">
        <f t="shared" si="6"/>
        <v>0.0000000002328306437</v>
      </c>
      <c r="O21" s="15">
        <f t="shared" si="6"/>
        <v>-0.0000000004656612873</v>
      </c>
      <c r="P21" s="15">
        <f t="shared" si="6"/>
        <v>-0.000000000698491931</v>
      </c>
      <c r="Q21" s="15">
        <f t="shared" si="6"/>
        <v>-0.000000000698491931</v>
      </c>
      <c r="R21" s="15">
        <f t="shared" si="6"/>
        <v>-0.000000000698491931</v>
      </c>
      <c r="S21" s="15">
        <f t="shared" si="6"/>
        <v>-0.000000001164153218</v>
      </c>
    </row>
    <row r="22">
      <c r="A22" s="13"/>
    </row>
  </sheetData>
  <drawing r:id="rId1"/>
</worksheet>
</file>