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" sheetId="3" r:id="rId6"/>
    <sheet state="visible" name="Calc-1" sheetId="4" r:id="rId7"/>
    <sheet state="visible" name="Sales and Cost" sheetId="5" r:id="rId8"/>
    <sheet state="visible" name="Purchase" sheetId="6" r:id="rId9"/>
    <sheet state="visible" name="Collections" sheetId="7" r:id="rId10"/>
    <sheet state="visible" name="Cash" sheetId="8" r:id="rId11"/>
    <sheet state="visible" name="Stock-RM" sheetId="9" r:id="rId12"/>
    <sheet state="visible" name="Stocks-Agarbatti" sheetId="10" r:id="rId13"/>
    <sheet state="visible" name="Balance" sheetId="11" r:id="rId14"/>
  </sheets>
  <definedNames/>
  <calcPr/>
</workbook>
</file>

<file path=xl/sharedStrings.xml><?xml version="1.0" encoding="utf-8"?>
<sst xmlns="http://schemas.openxmlformats.org/spreadsheetml/2006/main" count="644" uniqueCount="189">
  <si>
    <t>Description</t>
  </si>
  <si>
    <t>A company makes and sells 6 types of Agarbatti:</t>
  </si>
  <si>
    <t>Lavender Agarbatti</t>
  </si>
  <si>
    <t>Rose Agarbatti</t>
  </si>
  <si>
    <t>Nag Champa Agarbatti</t>
  </si>
  <si>
    <t>Jasmine Agarbatti</t>
  </si>
  <si>
    <t>Sandalwood Agarbatti</t>
  </si>
  <si>
    <t>Raw materials (in kg) for making 1 kg of Agarbatti:</t>
  </si>
  <si>
    <t>Lavender Agarbatti: 250 gms Charcoal powder, 200 gms Jigat powder, 250 gms Wood powder, 250 gms Bamboo stick, 50 ml Lavender essential oil.</t>
  </si>
  <si>
    <t>Rose Agarbatti: 250 gms Charcoal powder, 200 gms Jigat powder, 250 gms Wood powder, and 250 gms Bamboo stick, 50 ml Rose essential oil,</t>
  </si>
  <si>
    <t>Nag Champa Agarbatti: 250 gms Charcoal powder, 200 gms Jigat powder, 250 gms Wood powder, 250 gms Bamboo stick, 50 ml Nag champa essential oil.</t>
  </si>
  <si>
    <t>Jasmine Agarbatti: 250 gms Charcoal powder, 200 gms Jigat powder, 250 gms Wood powder, 250 gms Bamboo stick, 50 ml Jasmine essential oil.</t>
  </si>
  <si>
    <t>Sandalwood Agarbatti: 250 gms Charcoal powder, 200 gms Jigat powder, 270 gms Wood powder, 250 gms Bamboo stick, 30 ml Sandalwood essential oil.</t>
  </si>
  <si>
    <t>Manufacturing (in kg) (First Month):</t>
  </si>
  <si>
    <t>Lavender Agarbatti: 40,000 kg</t>
  </si>
  <si>
    <t>Rose Agarbatti: 50,000 kg</t>
  </si>
  <si>
    <t>Nag Champa Agarbatti: 56,000 kg</t>
  </si>
  <si>
    <t>Jasmine Agarbatti: 60,000 kg</t>
  </si>
  <si>
    <t>Sandalwood Agarbatti: 40,000 kg</t>
  </si>
  <si>
    <t>Manufacturing [Growth (month on month)]:</t>
  </si>
  <si>
    <t>Lavender Agarbatti: 1.5%</t>
  </si>
  <si>
    <t>Rose Agarbatti: 2%</t>
  </si>
  <si>
    <t>Nag Champa Agarbatti: 1.5%</t>
  </si>
  <si>
    <t>Jasmine Agarbatti: 2.5%</t>
  </si>
  <si>
    <t>Sandalwood Agarbatti: 1%</t>
  </si>
  <si>
    <t>Purchase (in kg) (First Month):</t>
  </si>
  <si>
    <t>Charcoal powder: 70,000 kg</t>
  </si>
  <si>
    <t>Jigat powder: 50,000 kg</t>
  </si>
  <si>
    <t>Wood powder: 65,000 kg</t>
  </si>
  <si>
    <t>Bamboo stick: 75,000 kg</t>
  </si>
  <si>
    <t>Lavender essential oil: 2,900 litres</t>
  </si>
  <si>
    <t>Rose essential oil: 2,950 litres</t>
  </si>
  <si>
    <t>Nag champa essential oil: 4,000 litres</t>
  </si>
  <si>
    <t>Jasmine essential oil: 3,550 litres</t>
  </si>
  <si>
    <t>Sandalwood essential oil: 2,500 litres</t>
  </si>
  <si>
    <t>Purchase [Growth (month on month)]:</t>
  </si>
  <si>
    <t>Charcoal powder: 1.5%</t>
  </si>
  <si>
    <t>Jigat powder: 2%</t>
  </si>
  <si>
    <t>Wood powder: 1.5%</t>
  </si>
  <si>
    <t>Bamboo stick: 1%</t>
  </si>
  <si>
    <t>Lavender essential oil: 1.5%</t>
  </si>
  <si>
    <t>Rose essential oil: 1%</t>
  </si>
  <si>
    <t>Nag champa essential oil: 1%</t>
  </si>
  <si>
    <t>Jasmine essential oil: 1.5%</t>
  </si>
  <si>
    <t>Sandalwood essential oil: 1%</t>
  </si>
  <si>
    <t>Purchase price (Rs. kg/litre):</t>
  </si>
  <si>
    <t>Charcoal powder: Rs 50/kg</t>
  </si>
  <si>
    <t>Jigat powder: Rs 60/kg</t>
  </si>
  <si>
    <t>Wood powder: Rs 40/kg</t>
  </si>
  <si>
    <t>Bamboo stick: Rs 200/kg</t>
  </si>
  <si>
    <t>Lavender essential oil: Rs 2,500/litre</t>
  </si>
  <si>
    <t>Rose essential oil: Rs 3,000/litre</t>
  </si>
  <si>
    <t>Nag champa essential oil: Rs 8,000/litre</t>
  </si>
  <si>
    <t>Jasmine essential oil: Rs 8500/litre</t>
  </si>
  <si>
    <t>Sandalwood essential oil: Rs 20,000/litre</t>
  </si>
  <si>
    <t>Payment terms (in months):</t>
  </si>
  <si>
    <t>Lavender essential oil and nag champa essential oil: 1 month</t>
  </si>
  <si>
    <t>Rose essential oil and jasmine essential oil: 2 months</t>
  </si>
  <si>
    <t>Sandalwood essential oil: 3 months</t>
  </si>
  <si>
    <t>Charcoal powder, wood powder, jigat powder, and bamboo stick: Immediately</t>
  </si>
  <si>
    <t>Sales (in kg) (First Month):</t>
  </si>
  <si>
    <t>Lavender agarbatti: 35,000 kg</t>
  </si>
  <si>
    <t>Rose agarbatti: 48,000 kg</t>
  </si>
  <si>
    <t>Nag champa agarbatti: 55,000 kg</t>
  </si>
  <si>
    <t>Jasmine agarbatti: 59,000 kg</t>
  </si>
  <si>
    <t>Sandalwood agarbatti: 40,000 kg</t>
  </si>
  <si>
    <t>Sales (in kg) [Growth (month on month)]:</t>
  </si>
  <si>
    <t>Lavender agarbatti: 1.5%</t>
  </si>
  <si>
    <t>Rose agarbatti: 1%</t>
  </si>
  <si>
    <t>Nag champa agarbatti: 1%</t>
  </si>
  <si>
    <t>Jasmine agarbatti: 0.5%</t>
  </si>
  <si>
    <t>Sandalwood agarbatti: 1%</t>
  </si>
  <si>
    <t>Selling price (Rs. per kg):</t>
  </si>
  <si>
    <t>Lavender: Rs 700</t>
  </si>
  <si>
    <t>Rose: Rs 400</t>
  </si>
  <si>
    <t>Nag champa: Rs 650</t>
  </si>
  <si>
    <t>Jasmine: Rs 600</t>
  </si>
  <si>
    <t>Sandalwood: Rs 1,100</t>
  </si>
  <si>
    <t>Collection terms:</t>
  </si>
  <si>
    <t>BigCustomer1: 10% of the company’s sales; pays the company after 1 month</t>
  </si>
  <si>
    <t>BigCustomer2: 15% of the company’s sales; pays the company after 2 months</t>
  </si>
  <si>
    <t>BigCustomer3: 10% of the company’s sales; pays the company after 3 months</t>
  </si>
  <si>
    <t>The remaining 65% of the company’s sales are in cash.</t>
  </si>
  <si>
    <t>Make a model of the company's manufacturing and raw material usage, sales and costs and balances for 24 months based on the information provided.</t>
  </si>
  <si>
    <t>Raw materials(in Kg) for making 1kg of Candles</t>
  </si>
  <si>
    <t>Charcoal powder</t>
  </si>
  <si>
    <t>Jigat powder</t>
  </si>
  <si>
    <t>Wood powder</t>
  </si>
  <si>
    <t>Bamboo stick</t>
  </si>
  <si>
    <t>Lavender essential oil</t>
  </si>
  <si>
    <t>Rose essential oil</t>
  </si>
  <si>
    <t>Nag champa essential oil</t>
  </si>
  <si>
    <t>Jasmine essential oil</t>
  </si>
  <si>
    <t>Sandalwood essential oil</t>
  </si>
  <si>
    <t xml:space="preserve">Manufacturing (in kg) </t>
  </si>
  <si>
    <t>First Month</t>
  </si>
  <si>
    <t>Growth (month on Month)</t>
  </si>
  <si>
    <t>Purchase(in Kg)</t>
  </si>
  <si>
    <t>Purchase Price</t>
  </si>
  <si>
    <t>in RS.</t>
  </si>
  <si>
    <t>Payments in Months</t>
  </si>
  <si>
    <t>Sales (in 000 Kg)</t>
  </si>
  <si>
    <t>Growth(month on month)</t>
  </si>
  <si>
    <t>Sales Price</t>
  </si>
  <si>
    <t>in Rs.</t>
  </si>
  <si>
    <t>Collections in terms</t>
  </si>
  <si>
    <t>Mix</t>
  </si>
  <si>
    <t>in Months</t>
  </si>
  <si>
    <t>BigCustomer1</t>
  </si>
  <si>
    <t>BigCustomer2</t>
  </si>
  <si>
    <t>BigCustomer3</t>
  </si>
  <si>
    <t>Cash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</si>
  <si>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</si>
  <si>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</si>
  <si>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</si>
  <si>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</si>
  <si>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</si>
  <si>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</si>
  <si>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</si>
  <si>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</si>
  <si>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</si>
  <si>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</si>
  <si>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</si>
  <si>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</si>
  <si>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</si>
  <si>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</si>
  <si>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</si>
  <si>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</si>
  <si>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</si>
  <si>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</si>
  <si>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</si>
  <si>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</si>
  <si>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</si>
  <si>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</si>
  <si>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</si>
  <si>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</si>
  <si>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Manufacturing(in 000 kg)</t>
  </si>
  <si>
    <t>Raw Materials Usage(in 000 kg)</t>
  </si>
  <si>
    <t>Total Raw Material Usage</t>
  </si>
  <si>
    <t>Purchase(in 000 kg)</t>
  </si>
  <si>
    <t>Selling(in 000 kg)</t>
  </si>
  <si>
    <t xml:space="preserve">Cost price of Agarbatti(in 000 Rs.)																									</t>
  </si>
  <si>
    <t>Total cost</t>
  </si>
  <si>
    <t>Sales(in 000 Rs.)</t>
  </si>
  <si>
    <t>Total Sales</t>
  </si>
  <si>
    <t>Cost of Goods Sold(in 000 Rs.)</t>
  </si>
  <si>
    <t>Total Cost of goods Sold</t>
  </si>
  <si>
    <t>Total Cost</t>
  </si>
  <si>
    <t>Profit</t>
  </si>
  <si>
    <t>Purchase(in 000 Rs.</t>
  </si>
  <si>
    <t>Total Purchase</t>
  </si>
  <si>
    <t>Payments for Purchase(in 000 RS.)</t>
  </si>
  <si>
    <t>Total payments for purchase</t>
  </si>
  <si>
    <t>Payments Outstanding for Purchase</t>
  </si>
  <si>
    <t>Total Payments Outstanding for Purchase</t>
  </si>
  <si>
    <t>Sales in Different Parties(in 000 rs.)</t>
  </si>
  <si>
    <t>BigCostumer1</t>
  </si>
  <si>
    <t>BigCostumer2</t>
  </si>
  <si>
    <t>BigCostumer3</t>
  </si>
  <si>
    <t>Collections(in 000 Rs.)</t>
  </si>
  <si>
    <t>Total Collections</t>
  </si>
  <si>
    <t>Cash to be Collected(in 000 Rs.)</t>
  </si>
  <si>
    <t>Total Cash to be Collected</t>
  </si>
  <si>
    <t>Cash Inflow</t>
  </si>
  <si>
    <t>Cash received from Sales</t>
  </si>
  <si>
    <t>Cash Outflow</t>
  </si>
  <si>
    <t>Cash Paid for Purchase</t>
  </si>
  <si>
    <t>Net Cash for The Day</t>
  </si>
  <si>
    <t>Cash in Hand</t>
  </si>
  <si>
    <t>Opening Cash</t>
  </si>
  <si>
    <t>Net Cash for the Day</t>
  </si>
  <si>
    <t>Closing Cash</t>
  </si>
  <si>
    <t>Opening Stocks(in 000 kg)</t>
  </si>
  <si>
    <t>Change in Stocks(in 000 kg)</t>
  </si>
  <si>
    <t>Closing Stocks(in 000 kg)</t>
  </si>
  <si>
    <t>Closing Stocks(in 000 Rs)</t>
  </si>
  <si>
    <t>Total Closing Stocks</t>
  </si>
  <si>
    <t>Assets</t>
  </si>
  <si>
    <t>Stocks-RM</t>
  </si>
  <si>
    <t>Stocks-Agarbatti</t>
  </si>
  <si>
    <t>Cash to be collected</t>
  </si>
  <si>
    <t>Total Assets(TA)</t>
  </si>
  <si>
    <t>Liabilities</t>
  </si>
  <si>
    <t>Total Liabilities(TL)</t>
  </si>
  <si>
    <t>Difference1(TA-TL)</t>
  </si>
  <si>
    <t>Opening Profit</t>
  </si>
  <si>
    <t>Profit for Day</t>
  </si>
  <si>
    <t>Accumulated Profit</t>
  </si>
  <si>
    <t>Difference2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</si>
</sst>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14">
    <font>
      <sz val="10.0"/>
      <color rgb="FF000000"/>
      <name val="Arial"/>
      <scheme val="minor"/>
    </font>
    <font>
      <b/>
      <sz val="12.0"/>
      <color rgb="FF000000"/>
      <name val="Arial"/>
    </font>
    <font>
      <sz val="12.0"/>
      <color rgb="FF000000"/>
      <name val="Arial"/>
    </font>
    <font>
      <b/>
      <color theme="1"/>
      <name val="Arial"/>
    </font>
    <font>
      <color theme="1"/>
      <name val="Arial"/>
    </font>
    <font>
      <sz val="9.0"/>
      <color rgb="FF1F1F1F"/>
      <name val="&quot;Google Sans&quot;"/>
    </font>
    <font>
      <sz val="10.0"/>
      <color rgb="FF000000"/>
      <name val="Arial"/>
    </font>
    <font>
      <color theme="1"/>
      <name val="Arial"/>
      <scheme val="minor"/>
    </font>
    <font>
      <b/>
      <sz val="10.0"/>
      <color rgb="FF000000"/>
      <name val="Arial"/>
    </font>
    <font>
      <sz val="10.0"/>
      <color theme="1"/>
      <name val="Arial"/>
      <scheme val="minor"/>
    </font>
    <font>
      <sz val="9.0"/>
      <color theme="1"/>
      <name val="Arial"/>
      <scheme val="minor"/>
    </font>
    <font>
      <b/>
      <color theme="1"/>
      <name val="Arial"/>
      <scheme val="minor"/>
    </font>
    <font>
      <b/>
      <sz val="10.0"/>
      <color rgb="FF1F1F1F"/>
      <name val="Arial"/>
      <scheme val="minor"/>
    </font>
    <font>
      <sz val="10.0"/>
      <color rgb="FF1F1F1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2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Font="1"/>
    <xf borderId="0" fillId="0" fontId="7" numFmtId="3" xfId="0" applyAlignment="1" applyFont="1" applyNumberFormat="1">
      <alignment readingOrder="0"/>
    </xf>
    <xf borderId="0" fillId="0" fontId="7" numFmtId="164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7" numFmtId="9" xfId="0" applyAlignment="1" applyFont="1" applyNumberFormat="1">
      <alignment readingOrder="0"/>
    </xf>
    <xf borderId="0" fillId="3" fontId="7" numFmtId="2" xfId="0" applyFill="1" applyFont="1" applyNumberFormat="1"/>
    <xf borderId="0" fillId="3" fontId="11" numFmtId="2" xfId="0" applyAlignment="1" applyFont="1" applyNumberFormat="1">
      <alignment readingOrder="0"/>
    </xf>
    <xf borderId="0" fillId="0" fontId="7" numFmtId="2" xfId="0" applyFont="1" applyNumberFormat="1"/>
    <xf borderId="0" fillId="0" fontId="11" numFmtId="2" xfId="0" applyAlignment="1" applyFont="1" applyNumberFormat="1">
      <alignment readingOrder="0"/>
    </xf>
    <xf borderId="0" fillId="0" fontId="6" numFmtId="2" xfId="0" applyAlignment="1" applyFont="1" applyNumberFormat="1">
      <alignment readingOrder="0"/>
    </xf>
    <xf borderId="0" fillId="2" fontId="12" numFmtId="2" xfId="0" applyAlignment="1" applyFont="1" applyNumberFormat="1">
      <alignment readingOrder="0"/>
    </xf>
    <xf borderId="0" fillId="2" fontId="13" numFmtId="2" xfId="0" applyAlignment="1" applyFont="1" applyNumberFormat="1">
      <alignment readingOrder="0"/>
    </xf>
    <xf borderId="0" fillId="2" fontId="13" numFmtId="165" xfId="0" applyAlignment="1" applyFont="1" applyNumberFormat="1">
      <alignment readingOrder="0"/>
    </xf>
    <xf borderId="0" fillId="0" fontId="7" numFmtId="165" xfId="0" applyFont="1" applyNumberFormat="1"/>
    <xf borderId="0" fillId="4" fontId="4" numFmtId="0" xfId="0" applyAlignment="1" applyFill="1" applyFont="1">
      <alignment vertical="bottom"/>
    </xf>
    <xf borderId="0" fillId="4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3" xfId="0" applyAlignment="1" applyFont="1" applyNumberFormat="1">
      <alignment horizontal="right" vertical="bottom"/>
    </xf>
    <xf borderId="0" fillId="0" fontId="4" numFmtId="3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7" numFmtId="3" xfId="0" applyFont="1" applyNumberFormat="1"/>
    <xf borderId="0" fillId="0" fontId="7" numFmtId="4" xfId="0" applyFont="1" applyNumberFormat="1"/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/>
    </row>
    <row r="3">
      <c r="A3" s="1" t="s">
        <v>1</v>
      </c>
    </row>
    <row r="4">
      <c r="A4" s="3" t="s">
        <v>2</v>
      </c>
    </row>
    <row r="5">
      <c r="A5" s="3" t="s">
        <v>3</v>
      </c>
    </row>
    <row r="6">
      <c r="A6" s="3" t="s">
        <v>4</v>
      </c>
    </row>
    <row r="7">
      <c r="A7" s="3" t="s">
        <v>5</v>
      </c>
    </row>
    <row r="8">
      <c r="A8" s="3" t="s">
        <v>6</v>
      </c>
    </row>
    <row r="9">
      <c r="A9" s="4"/>
    </row>
    <row r="10">
      <c r="A10" s="1" t="s">
        <v>7</v>
      </c>
    </row>
    <row r="11">
      <c r="A11" s="3" t="s">
        <v>8</v>
      </c>
    </row>
    <row r="12">
      <c r="A12" s="3" t="s">
        <v>9</v>
      </c>
    </row>
    <row r="13">
      <c r="A13" s="3" t="s">
        <v>10</v>
      </c>
    </row>
    <row r="14">
      <c r="A14" s="3" t="s">
        <v>11</v>
      </c>
    </row>
    <row r="15">
      <c r="A15" s="3" t="s">
        <v>12</v>
      </c>
    </row>
    <row r="16">
      <c r="A16" s="4"/>
    </row>
    <row r="17">
      <c r="A17" s="1" t="s">
        <v>13</v>
      </c>
    </row>
    <row r="18">
      <c r="A18" s="3" t="s">
        <v>14</v>
      </c>
    </row>
    <row r="19">
      <c r="A19" s="3" t="s">
        <v>15</v>
      </c>
    </row>
    <row r="20">
      <c r="A20" s="3" t="s">
        <v>16</v>
      </c>
    </row>
    <row r="21">
      <c r="A21" s="3" t="s">
        <v>17</v>
      </c>
    </row>
    <row r="22">
      <c r="A22" s="3" t="s">
        <v>18</v>
      </c>
    </row>
    <row r="23">
      <c r="A23" s="4"/>
    </row>
    <row r="24">
      <c r="A24" s="1" t="s">
        <v>19</v>
      </c>
    </row>
    <row r="25">
      <c r="A25" s="3" t="s">
        <v>20</v>
      </c>
    </row>
    <row r="26">
      <c r="A26" s="3" t="s">
        <v>21</v>
      </c>
    </row>
    <row r="27">
      <c r="A27" s="3" t="s">
        <v>22</v>
      </c>
    </row>
    <row r="28">
      <c r="A28" s="3" t="s">
        <v>23</v>
      </c>
    </row>
    <row r="29">
      <c r="A29" s="3" t="s">
        <v>24</v>
      </c>
    </row>
    <row r="30">
      <c r="A30" s="4"/>
    </row>
    <row r="31">
      <c r="A31" s="1" t="s">
        <v>25</v>
      </c>
    </row>
    <row r="32">
      <c r="A32" s="3" t="s">
        <v>26</v>
      </c>
    </row>
    <row r="33">
      <c r="A33" s="3" t="s">
        <v>27</v>
      </c>
    </row>
    <row r="34">
      <c r="A34" s="3" t="s">
        <v>28</v>
      </c>
    </row>
    <row r="35">
      <c r="A35" s="3" t="s">
        <v>29</v>
      </c>
    </row>
    <row r="36">
      <c r="A36" s="3" t="s">
        <v>30</v>
      </c>
    </row>
    <row r="37">
      <c r="A37" s="3" t="s">
        <v>31</v>
      </c>
    </row>
    <row r="38">
      <c r="A38" s="3" t="s">
        <v>32</v>
      </c>
    </row>
    <row r="39">
      <c r="A39" s="3" t="s">
        <v>33</v>
      </c>
    </row>
    <row r="40">
      <c r="A40" s="3" t="s">
        <v>34</v>
      </c>
    </row>
    <row r="41">
      <c r="A41" s="4"/>
    </row>
    <row r="42">
      <c r="A42" s="1" t="s">
        <v>35</v>
      </c>
    </row>
    <row r="43">
      <c r="A43" s="3" t="s">
        <v>36</v>
      </c>
    </row>
    <row r="44">
      <c r="A44" s="3" t="s">
        <v>37</v>
      </c>
    </row>
    <row r="45">
      <c r="A45" s="3" t="s">
        <v>38</v>
      </c>
    </row>
    <row r="46">
      <c r="A46" s="3" t="s">
        <v>39</v>
      </c>
    </row>
    <row r="47">
      <c r="A47" s="3" t="s">
        <v>40</v>
      </c>
    </row>
    <row r="48">
      <c r="A48" s="3" t="s">
        <v>41</v>
      </c>
    </row>
    <row r="49">
      <c r="A49" s="3" t="s">
        <v>42</v>
      </c>
    </row>
    <row r="50">
      <c r="A50" s="3" t="s">
        <v>43</v>
      </c>
    </row>
    <row r="51">
      <c r="A51" s="3" t="s">
        <v>44</v>
      </c>
    </row>
    <row r="52">
      <c r="A52" s="4"/>
    </row>
    <row r="53">
      <c r="A53" s="1" t="s">
        <v>45</v>
      </c>
    </row>
    <row r="54">
      <c r="A54" s="3" t="s">
        <v>46</v>
      </c>
    </row>
    <row r="55">
      <c r="A55" s="3" t="s">
        <v>47</v>
      </c>
    </row>
    <row r="56">
      <c r="A56" s="3" t="s">
        <v>48</v>
      </c>
    </row>
    <row r="57">
      <c r="A57" s="3" t="s">
        <v>49</v>
      </c>
    </row>
    <row r="58">
      <c r="A58" s="3" t="s">
        <v>50</v>
      </c>
    </row>
    <row r="59">
      <c r="A59" s="3" t="s">
        <v>51</v>
      </c>
    </row>
    <row r="60">
      <c r="A60" s="3" t="s">
        <v>52</v>
      </c>
    </row>
    <row r="61">
      <c r="A61" s="3" t="s">
        <v>53</v>
      </c>
    </row>
    <row r="62">
      <c r="A62" s="3" t="s">
        <v>54</v>
      </c>
    </row>
    <row r="63">
      <c r="A63" s="4"/>
    </row>
    <row r="64">
      <c r="A64" s="1" t="s">
        <v>55</v>
      </c>
    </row>
    <row r="65">
      <c r="A65" s="3" t="s">
        <v>56</v>
      </c>
    </row>
    <row r="66">
      <c r="A66" s="3" t="s">
        <v>57</v>
      </c>
    </row>
    <row r="67">
      <c r="A67" s="3" t="s">
        <v>58</v>
      </c>
    </row>
    <row r="68">
      <c r="A68" s="3" t="s">
        <v>59</v>
      </c>
    </row>
    <row r="69">
      <c r="A69" s="4"/>
    </row>
    <row r="70">
      <c r="A70" s="1" t="s">
        <v>60</v>
      </c>
    </row>
    <row r="71">
      <c r="A71" s="3" t="s">
        <v>61</v>
      </c>
    </row>
    <row r="72">
      <c r="A72" s="3" t="s">
        <v>62</v>
      </c>
    </row>
    <row r="73">
      <c r="A73" s="3" t="s">
        <v>63</v>
      </c>
    </row>
    <row r="74">
      <c r="A74" s="3" t="s">
        <v>64</v>
      </c>
    </row>
    <row r="75">
      <c r="A75" s="3" t="s">
        <v>65</v>
      </c>
    </row>
    <row r="76">
      <c r="A76" s="4"/>
    </row>
    <row r="77">
      <c r="A77" s="1" t="s">
        <v>66</v>
      </c>
    </row>
    <row r="78">
      <c r="A78" s="3" t="s">
        <v>67</v>
      </c>
    </row>
    <row r="79">
      <c r="A79" s="3" t="s">
        <v>68</v>
      </c>
    </row>
    <row r="80">
      <c r="A80" s="3" t="s">
        <v>69</v>
      </c>
    </row>
    <row r="81">
      <c r="A81" s="3" t="s">
        <v>70</v>
      </c>
    </row>
    <row r="82">
      <c r="A82" s="3" t="s">
        <v>71</v>
      </c>
    </row>
    <row r="83">
      <c r="A83" s="4"/>
    </row>
    <row r="84">
      <c r="A84" s="1" t="s">
        <v>72</v>
      </c>
    </row>
    <row r="85">
      <c r="A85" s="3" t="s">
        <v>73</v>
      </c>
    </row>
    <row r="86">
      <c r="A86" s="3" t="s">
        <v>74</v>
      </c>
    </row>
    <row r="87">
      <c r="A87" s="3" t="s">
        <v>75</v>
      </c>
    </row>
    <row r="88">
      <c r="A88" s="3" t="s">
        <v>76</v>
      </c>
    </row>
    <row r="89">
      <c r="A89" s="3" t="s">
        <v>77</v>
      </c>
    </row>
    <row r="90">
      <c r="A90" s="4"/>
    </row>
    <row r="91">
      <c r="A91" s="1" t="s">
        <v>78</v>
      </c>
    </row>
    <row r="92">
      <c r="A92" s="3" t="s">
        <v>79</v>
      </c>
    </row>
    <row r="93">
      <c r="A93" s="3" t="s">
        <v>80</v>
      </c>
    </row>
    <row r="94">
      <c r="A94" s="3" t="s">
        <v>81</v>
      </c>
    </row>
    <row r="95">
      <c r="A95" s="3" t="s">
        <v>82</v>
      </c>
    </row>
    <row r="96">
      <c r="A96" s="4"/>
    </row>
    <row r="97">
      <c r="A97" s="3" t="s">
        <v>83</v>
      </c>
    </row>
    <row r="98">
      <c r="A98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5" width="8.0"/>
  </cols>
  <sheetData>
    <row r="1">
      <c r="A1" s="27"/>
      <c r="B1" s="28" t="s">
        <v>112</v>
      </c>
      <c r="C1" s="28" t="s">
        <v>113</v>
      </c>
      <c r="D1" s="28" t="s">
        <v>114</v>
      </c>
      <c r="E1" s="28" t="s">
        <v>115</v>
      </c>
      <c r="F1" s="28" t="s">
        <v>116</v>
      </c>
      <c r="G1" s="28" t="s">
        <v>117</v>
      </c>
      <c r="H1" s="28" t="s">
        <v>118</v>
      </c>
      <c r="I1" s="28" t="s">
        <v>119</v>
      </c>
      <c r="J1" s="28" t="s">
        <v>120</v>
      </c>
      <c r="K1" s="28" t="s">
        <v>121</v>
      </c>
      <c r="L1" s="28" t="s">
        <v>122</v>
      </c>
      <c r="M1" s="28" t="s">
        <v>123</v>
      </c>
      <c r="N1" s="28" t="s">
        <v>124</v>
      </c>
      <c r="O1" s="28" t="s">
        <v>125</v>
      </c>
      <c r="P1" s="28" t="s">
        <v>126</v>
      </c>
      <c r="Q1" s="28" t="s">
        <v>127</v>
      </c>
      <c r="R1" s="28" t="s">
        <v>128</v>
      </c>
      <c r="S1" s="28" t="s">
        <v>129</v>
      </c>
      <c r="T1" s="28" t="s">
        <v>130</v>
      </c>
      <c r="U1" s="28" t="s">
        <v>131</v>
      </c>
      <c r="V1" s="28" t="s">
        <v>132</v>
      </c>
      <c r="W1" s="28" t="s">
        <v>133</v>
      </c>
      <c r="X1" s="28" t="s">
        <v>134</v>
      </c>
      <c r="Y1" s="28" t="s">
        <v>135</v>
      </c>
      <c r="Z1" s="6"/>
    </row>
    <row r="2">
      <c r="A2" s="16" t="s">
        <v>172</v>
      </c>
    </row>
    <row r="3">
      <c r="A3" s="8" t="s">
        <v>2</v>
      </c>
      <c r="B3" s="9">
        <v>0.0</v>
      </c>
      <c r="C3" s="20">
        <f t="shared" ref="C3:Y3" si="1">B17</f>
        <v>5</v>
      </c>
      <c r="D3" s="20">
        <f t="shared" si="1"/>
        <v>10.075</v>
      </c>
      <c r="E3" s="20">
        <f t="shared" si="1"/>
        <v>15.226125</v>
      </c>
      <c r="F3" s="20">
        <f t="shared" si="1"/>
        <v>20.45451688</v>
      </c>
      <c r="G3" s="20">
        <f t="shared" si="1"/>
        <v>25.76133463</v>
      </c>
      <c r="H3" s="20">
        <f t="shared" si="1"/>
        <v>31.14775465</v>
      </c>
      <c r="I3" s="20">
        <f t="shared" si="1"/>
        <v>36.61497097</v>
      </c>
      <c r="J3" s="20">
        <f t="shared" si="1"/>
        <v>42.16419553</v>
      </c>
      <c r="K3" s="20">
        <f t="shared" si="1"/>
        <v>47.79665846</v>
      </c>
      <c r="L3" s="20">
        <f t="shared" si="1"/>
        <v>53.51360834</v>
      </c>
      <c r="M3" s="20">
        <f t="shared" si="1"/>
        <v>59.31631247</v>
      </c>
      <c r="N3" s="20">
        <f t="shared" si="1"/>
        <v>65.20605715</v>
      </c>
      <c r="O3" s="20">
        <f t="shared" si="1"/>
        <v>71.18414801</v>
      </c>
      <c r="P3" s="20">
        <f t="shared" si="1"/>
        <v>77.25191023</v>
      </c>
      <c r="Q3" s="20">
        <f t="shared" si="1"/>
        <v>83.41068888</v>
      </c>
      <c r="R3" s="20">
        <f t="shared" si="1"/>
        <v>89.66184922</v>
      </c>
      <c r="S3" s="20">
        <f t="shared" si="1"/>
        <v>96.00677696</v>
      </c>
      <c r="T3" s="20">
        <f t="shared" si="1"/>
        <v>102.4468786</v>
      </c>
      <c r="U3" s="20">
        <f t="shared" si="1"/>
        <v>108.9835818</v>
      </c>
      <c r="V3" s="20">
        <f t="shared" si="1"/>
        <v>115.6183355</v>
      </c>
      <c r="W3" s="20">
        <f t="shared" si="1"/>
        <v>122.3526105</v>
      </c>
      <c r="X3" s="20">
        <f t="shared" si="1"/>
        <v>129.1878997</v>
      </c>
      <c r="Y3" s="20">
        <f t="shared" si="1"/>
        <v>136.1257182</v>
      </c>
    </row>
    <row r="4">
      <c r="A4" s="8" t="s">
        <v>3</v>
      </c>
      <c r="B4" s="9">
        <v>0.0</v>
      </c>
      <c r="C4" s="20">
        <f t="shared" ref="C4:Y4" si="2">B18</f>
        <v>2</v>
      </c>
      <c r="D4" s="20">
        <f t="shared" si="2"/>
        <v>4.52</v>
      </c>
      <c r="E4" s="20">
        <f t="shared" si="2"/>
        <v>7.5752</v>
      </c>
      <c r="F4" s="20">
        <f t="shared" si="2"/>
        <v>11.181152</v>
      </c>
      <c r="G4" s="20">
        <f t="shared" si="2"/>
        <v>15.35376752</v>
      </c>
      <c r="H4" s="20">
        <f t="shared" si="2"/>
        <v>20.10932528</v>
      </c>
      <c r="I4" s="20">
        <f t="shared" si="2"/>
        <v>25.46447901</v>
      </c>
      <c r="J4" s="20">
        <f t="shared" si="2"/>
        <v>31.43626549</v>
      </c>
      <c r="K4" s="20">
        <f t="shared" si="2"/>
        <v>38.04211267</v>
      </c>
      <c r="L4" s="20">
        <f t="shared" si="2"/>
        <v>45.29984801</v>
      </c>
      <c r="M4" s="20">
        <f t="shared" si="2"/>
        <v>53.22770699</v>
      </c>
      <c r="N4" s="20">
        <f t="shared" si="2"/>
        <v>61.84434177</v>
      </c>
      <c r="O4" s="20">
        <f t="shared" si="2"/>
        <v>71.16883005</v>
      </c>
      <c r="P4" s="20">
        <f t="shared" si="2"/>
        <v>81.22068412</v>
      </c>
      <c r="Q4" s="20">
        <f t="shared" si="2"/>
        <v>92.01986003</v>
      </c>
      <c r="R4" s="20">
        <f t="shared" si="2"/>
        <v>103.5867671</v>
      </c>
      <c r="S4" s="20">
        <f t="shared" si="2"/>
        <v>115.9422774</v>
      </c>
      <c r="T4" s="20">
        <f t="shared" si="2"/>
        <v>129.1077356</v>
      </c>
      <c r="U4" s="20">
        <f t="shared" si="2"/>
        <v>143.1049692</v>
      </c>
      <c r="V4" s="20">
        <f t="shared" si="2"/>
        <v>157.9562982</v>
      </c>
      <c r="W4" s="20">
        <f t="shared" si="2"/>
        <v>173.6845461</v>
      </c>
      <c r="X4" s="20">
        <f t="shared" si="2"/>
        <v>190.3130501</v>
      </c>
      <c r="Y4" s="20">
        <f t="shared" si="2"/>
        <v>207.8656724</v>
      </c>
    </row>
    <row r="5">
      <c r="A5" s="8" t="s">
        <v>4</v>
      </c>
      <c r="B5" s="9">
        <v>0.0</v>
      </c>
      <c r="C5" s="20">
        <f t="shared" ref="C5:Y5" si="3">B19</f>
        <v>1</v>
      </c>
      <c r="D5" s="20">
        <f t="shared" si="3"/>
        <v>2.29</v>
      </c>
      <c r="E5" s="20">
        <f t="shared" si="3"/>
        <v>3.8771</v>
      </c>
      <c r="F5" s="20">
        <f t="shared" si="3"/>
        <v>5.768534</v>
      </c>
      <c r="G5" s="20">
        <f t="shared" si="3"/>
        <v>7.971672285</v>
      </c>
      <c r="H5" s="20">
        <f t="shared" si="3"/>
        <v>10.49402375</v>
      </c>
      <c r="I5" s="20">
        <f t="shared" si="3"/>
        <v>13.34323824</v>
      </c>
      <c r="J5" s="20">
        <f t="shared" si="3"/>
        <v>16.527109</v>
      </c>
      <c r="K5" s="20">
        <f t="shared" si="3"/>
        <v>20.05357504</v>
      </c>
      <c r="L5" s="20">
        <f t="shared" si="3"/>
        <v>23.93072367</v>
      </c>
      <c r="M5" s="20">
        <f t="shared" si="3"/>
        <v>28.16679297</v>
      </c>
      <c r="N5" s="20">
        <f t="shared" si="3"/>
        <v>32.7701744</v>
      </c>
      <c r="O5" s="20">
        <f t="shared" si="3"/>
        <v>37.74941534</v>
      </c>
      <c r="P5" s="20">
        <f t="shared" si="3"/>
        <v>43.11322178</v>
      </c>
      <c r="Q5" s="20">
        <f t="shared" si="3"/>
        <v>48.87046097</v>
      </c>
      <c r="R5" s="20">
        <f t="shared" si="3"/>
        <v>55.03016416</v>
      </c>
      <c r="S5" s="20">
        <f t="shared" si="3"/>
        <v>61.60152936</v>
      </c>
      <c r="T5" s="20">
        <f t="shared" si="3"/>
        <v>68.59392416</v>
      </c>
      <c r="U5" s="20">
        <f t="shared" si="3"/>
        <v>76.01688861</v>
      </c>
      <c r="V5" s="20">
        <f t="shared" si="3"/>
        <v>83.88013807</v>
      </c>
      <c r="W5" s="20">
        <f t="shared" si="3"/>
        <v>92.19356624</v>
      </c>
      <c r="X5" s="20">
        <f t="shared" si="3"/>
        <v>100.9672481</v>
      </c>
      <c r="Y5" s="20">
        <f t="shared" si="3"/>
        <v>110.211443</v>
      </c>
    </row>
    <row r="6">
      <c r="A6" s="8" t="s">
        <v>5</v>
      </c>
      <c r="B6" s="9">
        <v>0.0</v>
      </c>
      <c r="C6" s="20">
        <f t="shared" ref="C6:Y6" si="4">B20</f>
        <v>1</v>
      </c>
      <c r="D6" s="20">
        <f t="shared" si="4"/>
        <v>3.205</v>
      </c>
      <c r="E6" s="20">
        <f t="shared" si="4"/>
        <v>6.651025</v>
      </c>
      <c r="F6" s="20">
        <f t="shared" si="4"/>
        <v>11.37503013</v>
      </c>
      <c r="G6" s="20">
        <f t="shared" si="4"/>
        <v>17.41492403</v>
      </c>
      <c r="H6" s="20">
        <f t="shared" si="4"/>
        <v>24.80959286</v>
      </c>
      <c r="I6" s="20">
        <f t="shared" si="4"/>
        <v>33.5989249</v>
      </c>
      <c r="J6" s="20">
        <f t="shared" si="4"/>
        <v>43.8238357</v>
      </c>
      <c r="K6" s="20">
        <f t="shared" si="4"/>
        <v>55.52629396</v>
      </c>
      <c r="L6" s="20">
        <f t="shared" si="4"/>
        <v>68.74934799</v>
      </c>
      <c r="M6" s="20">
        <f t="shared" si="4"/>
        <v>83.53715285</v>
      </c>
      <c r="N6" s="20">
        <f t="shared" si="4"/>
        <v>99.93499819</v>
      </c>
      <c r="O6" s="20">
        <f t="shared" si="4"/>
        <v>117.9893367</v>
      </c>
      <c r="P6" s="20">
        <f t="shared" si="4"/>
        <v>137.7478136</v>
      </c>
      <c r="Q6" s="20">
        <f t="shared" si="4"/>
        <v>159.2592961</v>
      </c>
      <c r="R6" s="20">
        <f t="shared" si="4"/>
        <v>182.5739045</v>
      </c>
      <c r="S6" s="20">
        <f t="shared" si="4"/>
        <v>207.7430438</v>
      </c>
      <c r="T6" s="20">
        <f t="shared" si="4"/>
        <v>234.8194356</v>
      </c>
      <c r="U6" s="20">
        <f t="shared" si="4"/>
        <v>263.8571512</v>
      </c>
      <c r="V6" s="20">
        <f t="shared" si="4"/>
        <v>294.9116459</v>
      </c>
      <c r="W6" s="20">
        <f t="shared" si="4"/>
        <v>328.0397933</v>
      </c>
      <c r="X6" s="20">
        <f t="shared" si="4"/>
        <v>363.2999211</v>
      </c>
      <c r="Y6" s="20">
        <f t="shared" si="4"/>
        <v>400.7518478</v>
      </c>
    </row>
    <row r="7">
      <c r="A7" s="8" t="s">
        <v>6</v>
      </c>
      <c r="B7" s="9">
        <v>0.0</v>
      </c>
      <c r="C7" s="20">
        <f t="shared" ref="C7:Y7" si="5">B21</f>
        <v>0</v>
      </c>
      <c r="D7" s="20">
        <f t="shared" si="5"/>
        <v>0</v>
      </c>
      <c r="E7" s="20">
        <f t="shared" si="5"/>
        <v>0</v>
      </c>
      <c r="F7" s="20">
        <f t="shared" si="5"/>
        <v>0</v>
      </c>
      <c r="G7" s="20">
        <f t="shared" si="5"/>
        <v>0</v>
      </c>
      <c r="H7" s="20">
        <f t="shared" si="5"/>
        <v>0</v>
      </c>
      <c r="I7" s="20">
        <f t="shared" si="5"/>
        <v>0</v>
      </c>
      <c r="J7" s="20">
        <f t="shared" si="5"/>
        <v>0</v>
      </c>
      <c r="K7" s="20">
        <f t="shared" si="5"/>
        <v>0</v>
      </c>
      <c r="L7" s="20">
        <f t="shared" si="5"/>
        <v>0</v>
      </c>
      <c r="M7" s="20">
        <f t="shared" si="5"/>
        <v>0</v>
      </c>
      <c r="N7" s="20">
        <f t="shared" si="5"/>
        <v>0</v>
      </c>
      <c r="O7" s="20">
        <f t="shared" si="5"/>
        <v>0</v>
      </c>
      <c r="P7" s="20">
        <f t="shared" si="5"/>
        <v>0</v>
      </c>
      <c r="Q7" s="20">
        <f t="shared" si="5"/>
        <v>0</v>
      </c>
      <c r="R7" s="20">
        <f t="shared" si="5"/>
        <v>0</v>
      </c>
      <c r="S7" s="20">
        <f t="shared" si="5"/>
        <v>0</v>
      </c>
      <c r="T7" s="20">
        <f t="shared" si="5"/>
        <v>0</v>
      </c>
      <c r="U7" s="20">
        <f t="shared" si="5"/>
        <v>0</v>
      </c>
      <c r="V7" s="20">
        <f t="shared" si="5"/>
        <v>0</v>
      </c>
      <c r="W7" s="20">
        <f t="shared" si="5"/>
        <v>0</v>
      </c>
      <c r="X7" s="20">
        <f t="shared" si="5"/>
        <v>0</v>
      </c>
      <c r="Y7" s="20">
        <f t="shared" si="5"/>
        <v>0</v>
      </c>
    </row>
    <row r="9">
      <c r="A9" s="16" t="s">
        <v>173</v>
      </c>
    </row>
    <row r="10">
      <c r="A10" s="8" t="s">
        <v>2</v>
      </c>
      <c r="B10" s="20">
        <f>Calc!B3-Calc!B88</f>
        <v>5</v>
      </c>
      <c r="C10" s="20">
        <f>Calc!C3-Calc!C88</f>
        <v>5.075</v>
      </c>
      <c r="D10" s="20">
        <f>Calc!D3-Calc!D88</f>
        <v>5.151125</v>
      </c>
      <c r="E10" s="20">
        <f>Calc!E3-Calc!E88</f>
        <v>5.228391875</v>
      </c>
      <c r="F10" s="20">
        <f>Calc!F3-Calc!F88</f>
        <v>5.306817753</v>
      </c>
      <c r="G10" s="20">
        <f>Calc!G3-Calc!G88</f>
        <v>5.386420019</v>
      </c>
      <c r="H10" s="20">
        <f>Calc!H3-Calc!H88</f>
        <v>5.46721632</v>
      </c>
      <c r="I10" s="20">
        <f>Calc!I3-Calc!I88</f>
        <v>5.549224565</v>
      </c>
      <c r="J10" s="20">
        <f>Calc!J3-Calc!J88</f>
        <v>5.632462933</v>
      </c>
      <c r="K10" s="20">
        <f>Calc!K3-Calc!K88</f>
        <v>5.716949877</v>
      </c>
      <c r="L10" s="20">
        <f>Calc!L3-Calc!L88</f>
        <v>5.802704125</v>
      </c>
      <c r="M10" s="20">
        <f>Calc!M3-Calc!M88</f>
        <v>5.889744687</v>
      </c>
      <c r="N10" s="20">
        <f>Calc!N3-Calc!N88</f>
        <v>5.978090857</v>
      </c>
      <c r="O10" s="20">
        <f>Calc!O3-Calc!O88</f>
        <v>6.06776222</v>
      </c>
      <c r="P10" s="20">
        <f>Calc!P3-Calc!P88</f>
        <v>6.158778653</v>
      </c>
      <c r="Q10" s="20">
        <f>Calc!Q3-Calc!Q88</f>
        <v>6.251160333</v>
      </c>
      <c r="R10" s="20">
        <f>Calc!R3-Calc!R88</f>
        <v>6.344927738</v>
      </c>
      <c r="S10" s="20">
        <f>Calc!S3-Calc!S88</f>
        <v>6.440101654</v>
      </c>
      <c r="T10" s="20">
        <f>Calc!T3-Calc!T88</f>
        <v>6.536703179</v>
      </c>
      <c r="U10" s="20">
        <f>Calc!U3-Calc!U88</f>
        <v>6.634753727</v>
      </c>
      <c r="V10" s="20">
        <f>Calc!V3-Calc!V88</f>
        <v>6.734275033</v>
      </c>
      <c r="W10" s="20">
        <f>Calc!W3-Calc!W88</f>
        <v>6.835289158</v>
      </c>
      <c r="X10" s="20">
        <f>Calc!X3-Calc!X88</f>
        <v>6.937818496</v>
      </c>
      <c r="Y10" s="20">
        <f>Calc!Y3-Calc!Y88</f>
        <v>7.041885773</v>
      </c>
    </row>
    <row r="11">
      <c r="A11" s="8" t="s">
        <v>3</v>
      </c>
      <c r="B11" s="20">
        <f>Calc!B4-Calc!B89</f>
        <v>2</v>
      </c>
      <c r="C11" s="20">
        <f>Calc!C4-Calc!C89</f>
        <v>2.52</v>
      </c>
      <c r="D11" s="20">
        <f>Calc!D4-Calc!D89</f>
        <v>3.0552</v>
      </c>
      <c r="E11" s="20">
        <f>Calc!E4-Calc!E89</f>
        <v>3.605952</v>
      </c>
      <c r="F11" s="20">
        <f>Calc!F4-Calc!F89</f>
        <v>4.17261552</v>
      </c>
      <c r="G11" s="20">
        <f>Calc!G4-Calc!G89</f>
        <v>4.755557755</v>
      </c>
      <c r="H11" s="20">
        <f>Calc!H4-Calc!H89</f>
        <v>5.355153734</v>
      </c>
      <c r="I11" s="20">
        <f>Calc!I4-Calc!I89</f>
        <v>5.971786481</v>
      </c>
      <c r="J11" s="20">
        <f>Calc!J4-Calc!J89</f>
        <v>6.60584718</v>
      </c>
      <c r="K11" s="20">
        <f>Calc!K4-Calc!K89</f>
        <v>7.257735342</v>
      </c>
      <c r="L11" s="20">
        <f>Calc!L4-Calc!L89</f>
        <v>7.92785898</v>
      </c>
      <c r="M11" s="20">
        <f>Calc!M4-Calc!M89</f>
        <v>8.61663478</v>
      </c>
      <c r="N11" s="20">
        <f>Calc!N4-Calc!N89</f>
        <v>9.324488282</v>
      </c>
      <c r="O11" s="20">
        <f>Calc!O4-Calc!O89</f>
        <v>10.05185406</v>
      </c>
      <c r="P11" s="20">
        <f>Calc!P4-Calc!P89</f>
        <v>10.79917592</v>
      </c>
      <c r="Q11" s="20">
        <f>Calc!Q4-Calc!Q89</f>
        <v>11.56690706</v>
      </c>
      <c r="R11" s="20">
        <f>Calc!R4-Calc!R89</f>
        <v>12.3555103</v>
      </c>
      <c r="S11" s="20">
        <f>Calc!S4-Calc!S89</f>
        <v>13.16545825</v>
      </c>
      <c r="T11" s="20">
        <f>Calc!T4-Calc!T89</f>
        <v>13.99723355</v>
      </c>
      <c r="U11" s="20">
        <f>Calc!U4-Calc!U89</f>
        <v>14.85132901</v>
      </c>
      <c r="V11" s="20">
        <f>Calc!V4-Calc!V89</f>
        <v>15.72824788</v>
      </c>
      <c r="W11" s="20">
        <f>Calc!W4-Calc!W89</f>
        <v>16.62850406</v>
      </c>
      <c r="X11" s="20">
        <f>Calc!X4-Calc!X89</f>
        <v>17.55262227</v>
      </c>
      <c r="Y11" s="20">
        <f>Calc!Y4-Calc!Y89</f>
        <v>18.50113833</v>
      </c>
    </row>
    <row r="12">
      <c r="A12" s="8" t="s">
        <v>4</v>
      </c>
      <c r="B12" s="20">
        <f>Calc!B5-Calc!B90</f>
        <v>1</v>
      </c>
      <c r="C12" s="20">
        <f>Calc!C5-Calc!C90</f>
        <v>1.29</v>
      </c>
      <c r="D12" s="20">
        <f>Calc!D5-Calc!D90</f>
        <v>1.5871</v>
      </c>
      <c r="E12" s="20">
        <f>Calc!E5-Calc!E90</f>
        <v>1.891434</v>
      </c>
      <c r="F12" s="20">
        <f>Calc!F5-Calc!F90</f>
        <v>2.203138285</v>
      </c>
      <c r="G12" s="20">
        <f>Calc!G5-Calc!G90</f>
        <v>2.522351462</v>
      </c>
      <c r="H12" s="20">
        <f>Calc!H5-Calc!H90</f>
        <v>2.849214498</v>
      </c>
      <c r="I12" s="20">
        <f>Calc!I5-Calc!I90</f>
        <v>3.183870757</v>
      </c>
      <c r="J12" s="20">
        <f>Calc!J5-Calc!J90</f>
        <v>3.52646604</v>
      </c>
      <c r="K12" s="20">
        <f>Calc!K5-Calc!K90</f>
        <v>3.877148624</v>
      </c>
      <c r="L12" s="20">
        <f>Calc!L5-Calc!L90</f>
        <v>4.236069304</v>
      </c>
      <c r="M12" s="20">
        <f>Calc!M5-Calc!M90</f>
        <v>4.603381428</v>
      </c>
      <c r="N12" s="20">
        <f>Calc!N5-Calc!N90</f>
        <v>4.979240945</v>
      </c>
      <c r="O12" s="20">
        <f>Calc!O5-Calc!O90</f>
        <v>5.363806442</v>
      </c>
      <c r="P12" s="20">
        <f>Calc!P5-Calc!P90</f>
        <v>5.757239191</v>
      </c>
      <c r="Q12" s="20">
        <f>Calc!Q5-Calc!Q90</f>
        <v>6.159703187</v>
      </c>
      <c r="R12" s="20">
        <f>Calc!R5-Calc!R90</f>
        <v>6.571365198</v>
      </c>
      <c r="S12" s="20">
        <f>Calc!S5-Calc!S90</f>
        <v>6.992394803</v>
      </c>
      <c r="T12" s="20">
        <f>Calc!T5-Calc!T90</f>
        <v>7.422964444</v>
      </c>
      <c r="U12" s="20">
        <f>Calc!U5-Calc!U90</f>
        <v>7.863249466</v>
      </c>
      <c r="V12" s="20">
        <f>Calc!V5-Calc!V90</f>
        <v>8.31342817</v>
      </c>
      <c r="W12" s="20">
        <f>Calc!W5-Calc!W90</f>
        <v>8.773681853</v>
      </c>
      <c r="X12" s="20">
        <f>Calc!X5-Calc!X90</f>
        <v>9.244194865</v>
      </c>
      <c r="Y12" s="20">
        <f>Calc!Y5-Calc!Y90</f>
        <v>9.725154649</v>
      </c>
    </row>
    <row r="13">
      <c r="A13" s="8" t="s">
        <v>5</v>
      </c>
      <c r="B13" s="20">
        <f>Calc!B6-Calc!B91</f>
        <v>1</v>
      </c>
      <c r="C13" s="20">
        <f>Calc!C6-Calc!C91</f>
        <v>2.205</v>
      </c>
      <c r="D13" s="20">
        <f>Calc!D6-Calc!D91</f>
        <v>3.446025</v>
      </c>
      <c r="E13" s="20">
        <f>Calc!E6-Calc!E91</f>
        <v>4.724005125</v>
      </c>
      <c r="F13" s="20">
        <f>Calc!F6-Calc!F91</f>
        <v>6.039893901</v>
      </c>
      <c r="G13" s="20">
        <f>Calc!G6-Calc!G91</f>
        <v>7.394668839</v>
      </c>
      <c r="H13" s="20">
        <f>Calc!H6-Calc!H91</f>
        <v>8.789332039</v>
      </c>
      <c r="I13" s="20">
        <f>Calc!I6-Calc!I91</f>
        <v>10.2249108</v>
      </c>
      <c r="J13" s="20">
        <f>Calc!J6-Calc!J91</f>
        <v>11.70245826</v>
      </c>
      <c r="K13" s="20">
        <f>Calc!K6-Calc!K91</f>
        <v>13.22305403</v>
      </c>
      <c r="L13" s="20">
        <f>Calc!L6-Calc!L91</f>
        <v>14.78780486</v>
      </c>
      <c r="M13" s="20">
        <f>Calc!M6-Calc!M91</f>
        <v>16.39784534</v>
      </c>
      <c r="N13" s="20">
        <f>Calc!N6-Calc!N91</f>
        <v>18.05433855</v>
      </c>
      <c r="O13" s="20">
        <f>Calc!O6-Calc!O91</f>
        <v>19.75847684</v>
      </c>
      <c r="P13" s="20">
        <f>Calc!P6-Calc!P91</f>
        <v>21.51148247</v>
      </c>
      <c r="Q13" s="20">
        <f>Calc!Q6-Calc!Q91</f>
        <v>23.31460847</v>
      </c>
      <c r="R13" s="20">
        <f>Calc!R6-Calc!R91</f>
        <v>25.16913931</v>
      </c>
      <c r="S13" s="20">
        <f>Calc!S6-Calc!S91</f>
        <v>27.07639176</v>
      </c>
      <c r="T13" s="20">
        <f>Calc!T6-Calc!T91</f>
        <v>29.03771563</v>
      </c>
      <c r="U13" s="20">
        <f>Calc!U6-Calc!U91</f>
        <v>31.05449467</v>
      </c>
      <c r="V13" s="20">
        <f>Calc!V6-Calc!V91</f>
        <v>33.12814736</v>
      </c>
      <c r="W13" s="20">
        <f>Calc!W6-Calc!W91</f>
        <v>35.26012783</v>
      </c>
      <c r="X13" s="20">
        <f>Calc!X6-Calc!X91</f>
        <v>37.45192669</v>
      </c>
      <c r="Y13" s="20">
        <f>Calc!Y6-Calc!Y91</f>
        <v>39.705072</v>
      </c>
    </row>
    <row r="14">
      <c r="A14" s="8" t="s">
        <v>6</v>
      </c>
      <c r="B14" s="20">
        <f>Calc!B7-Calc!B92</f>
        <v>0</v>
      </c>
      <c r="C14" s="20">
        <f>Calc!C7-Calc!C92</f>
        <v>0</v>
      </c>
      <c r="D14" s="20">
        <f>Calc!D7-Calc!D92</f>
        <v>0</v>
      </c>
      <c r="E14" s="20">
        <f>Calc!E7-Calc!E92</f>
        <v>0</v>
      </c>
      <c r="F14" s="20">
        <f>Calc!F7-Calc!F92</f>
        <v>0</v>
      </c>
      <c r="G14" s="20">
        <f>Calc!G7-Calc!G92</f>
        <v>0</v>
      </c>
      <c r="H14" s="20">
        <f>Calc!H7-Calc!H92</f>
        <v>0</v>
      </c>
      <c r="I14" s="20">
        <f>Calc!I7-Calc!I92</f>
        <v>0</v>
      </c>
      <c r="J14" s="20">
        <f>Calc!J7-Calc!J92</f>
        <v>0</v>
      </c>
      <c r="K14" s="20">
        <f>Calc!K7-Calc!K92</f>
        <v>0</v>
      </c>
      <c r="L14" s="20">
        <f>Calc!L7-Calc!L92</f>
        <v>0</v>
      </c>
      <c r="M14" s="20">
        <f>Calc!M7-Calc!M92</f>
        <v>0</v>
      </c>
      <c r="N14" s="20">
        <f>Calc!N7-Calc!N92</f>
        <v>0</v>
      </c>
      <c r="O14" s="20">
        <f>Calc!O7-Calc!O92</f>
        <v>0</v>
      </c>
      <c r="P14" s="20">
        <f>Calc!P7-Calc!P92</f>
        <v>0</v>
      </c>
      <c r="Q14" s="20">
        <f>Calc!Q7-Calc!Q92</f>
        <v>0</v>
      </c>
      <c r="R14" s="20">
        <f>Calc!R7-Calc!R92</f>
        <v>0</v>
      </c>
      <c r="S14" s="20">
        <f>Calc!S7-Calc!S92</f>
        <v>0</v>
      </c>
      <c r="T14" s="20">
        <f>Calc!T7-Calc!T92</f>
        <v>0</v>
      </c>
      <c r="U14" s="20">
        <f>Calc!U7-Calc!U92</f>
        <v>0</v>
      </c>
      <c r="V14" s="20">
        <f>Calc!V7-Calc!V92</f>
        <v>0</v>
      </c>
      <c r="W14" s="20">
        <f>Calc!W7-Calc!W92</f>
        <v>0</v>
      </c>
      <c r="X14" s="20">
        <f>Calc!X7-Calc!X92</f>
        <v>0</v>
      </c>
      <c r="Y14" s="20">
        <f>Calc!Y7-Calc!Y92</f>
        <v>0</v>
      </c>
    </row>
    <row r="16">
      <c r="A16" s="16" t="s">
        <v>174</v>
      </c>
    </row>
    <row r="17">
      <c r="A17" s="8" t="s">
        <v>2</v>
      </c>
      <c r="B17" s="20">
        <f t="shared" ref="B17:Y17" si="6">B3+B10</f>
        <v>5</v>
      </c>
      <c r="C17" s="20">
        <f t="shared" si="6"/>
        <v>10.075</v>
      </c>
      <c r="D17" s="20">
        <f t="shared" si="6"/>
        <v>15.226125</v>
      </c>
      <c r="E17" s="20">
        <f t="shared" si="6"/>
        <v>20.45451688</v>
      </c>
      <c r="F17" s="20">
        <f t="shared" si="6"/>
        <v>25.76133463</v>
      </c>
      <c r="G17" s="20">
        <f t="shared" si="6"/>
        <v>31.14775465</v>
      </c>
      <c r="H17" s="20">
        <f t="shared" si="6"/>
        <v>36.61497097</v>
      </c>
      <c r="I17" s="20">
        <f t="shared" si="6"/>
        <v>42.16419553</v>
      </c>
      <c r="J17" s="20">
        <f t="shared" si="6"/>
        <v>47.79665846</v>
      </c>
      <c r="K17" s="20">
        <f t="shared" si="6"/>
        <v>53.51360834</v>
      </c>
      <c r="L17" s="20">
        <f t="shared" si="6"/>
        <v>59.31631247</v>
      </c>
      <c r="M17" s="20">
        <f t="shared" si="6"/>
        <v>65.20605715</v>
      </c>
      <c r="N17" s="20">
        <f t="shared" si="6"/>
        <v>71.18414801</v>
      </c>
      <c r="O17" s="20">
        <f t="shared" si="6"/>
        <v>77.25191023</v>
      </c>
      <c r="P17" s="20">
        <f t="shared" si="6"/>
        <v>83.41068888</v>
      </c>
      <c r="Q17" s="20">
        <f t="shared" si="6"/>
        <v>89.66184922</v>
      </c>
      <c r="R17" s="20">
        <f t="shared" si="6"/>
        <v>96.00677696</v>
      </c>
      <c r="S17" s="20">
        <f t="shared" si="6"/>
        <v>102.4468786</v>
      </c>
      <c r="T17" s="20">
        <f t="shared" si="6"/>
        <v>108.9835818</v>
      </c>
      <c r="U17" s="20">
        <f t="shared" si="6"/>
        <v>115.6183355</v>
      </c>
      <c r="V17" s="20">
        <f t="shared" si="6"/>
        <v>122.3526105</v>
      </c>
      <c r="W17" s="20">
        <f t="shared" si="6"/>
        <v>129.1878997</v>
      </c>
      <c r="X17" s="20">
        <f t="shared" si="6"/>
        <v>136.1257182</v>
      </c>
      <c r="Y17" s="20">
        <f t="shared" si="6"/>
        <v>143.167604</v>
      </c>
    </row>
    <row r="18">
      <c r="A18" s="8" t="s">
        <v>3</v>
      </c>
      <c r="B18" s="20">
        <f t="shared" ref="B18:Y18" si="7">B4+B11</f>
        <v>2</v>
      </c>
      <c r="C18" s="20">
        <f t="shared" si="7"/>
        <v>4.52</v>
      </c>
      <c r="D18" s="20">
        <f t="shared" si="7"/>
        <v>7.5752</v>
      </c>
      <c r="E18" s="20">
        <f t="shared" si="7"/>
        <v>11.181152</v>
      </c>
      <c r="F18" s="20">
        <f t="shared" si="7"/>
        <v>15.35376752</v>
      </c>
      <c r="G18" s="20">
        <f t="shared" si="7"/>
        <v>20.10932528</v>
      </c>
      <c r="H18" s="20">
        <f t="shared" si="7"/>
        <v>25.46447901</v>
      </c>
      <c r="I18" s="20">
        <f t="shared" si="7"/>
        <v>31.43626549</v>
      </c>
      <c r="J18" s="20">
        <f t="shared" si="7"/>
        <v>38.04211267</v>
      </c>
      <c r="K18" s="20">
        <f t="shared" si="7"/>
        <v>45.29984801</v>
      </c>
      <c r="L18" s="20">
        <f t="shared" si="7"/>
        <v>53.22770699</v>
      </c>
      <c r="M18" s="20">
        <f t="shared" si="7"/>
        <v>61.84434177</v>
      </c>
      <c r="N18" s="20">
        <f t="shared" si="7"/>
        <v>71.16883005</v>
      </c>
      <c r="O18" s="20">
        <f t="shared" si="7"/>
        <v>81.22068412</v>
      </c>
      <c r="P18" s="20">
        <f t="shared" si="7"/>
        <v>92.01986003</v>
      </c>
      <c r="Q18" s="20">
        <f t="shared" si="7"/>
        <v>103.5867671</v>
      </c>
      <c r="R18" s="20">
        <f t="shared" si="7"/>
        <v>115.9422774</v>
      </c>
      <c r="S18" s="20">
        <f t="shared" si="7"/>
        <v>129.1077356</v>
      </c>
      <c r="T18" s="20">
        <f t="shared" si="7"/>
        <v>143.1049692</v>
      </c>
      <c r="U18" s="20">
        <f t="shared" si="7"/>
        <v>157.9562982</v>
      </c>
      <c r="V18" s="20">
        <f t="shared" si="7"/>
        <v>173.6845461</v>
      </c>
      <c r="W18" s="20">
        <f t="shared" si="7"/>
        <v>190.3130501</v>
      </c>
      <c r="X18" s="20">
        <f t="shared" si="7"/>
        <v>207.8656724</v>
      </c>
      <c r="Y18" s="20">
        <f t="shared" si="7"/>
        <v>226.3668107</v>
      </c>
    </row>
    <row r="19">
      <c r="A19" s="8" t="s">
        <v>4</v>
      </c>
      <c r="B19" s="20">
        <f t="shared" ref="B19:Y19" si="8">B5+B12</f>
        <v>1</v>
      </c>
      <c r="C19" s="20">
        <f t="shared" si="8"/>
        <v>2.29</v>
      </c>
      <c r="D19" s="20">
        <f t="shared" si="8"/>
        <v>3.8771</v>
      </c>
      <c r="E19" s="20">
        <f t="shared" si="8"/>
        <v>5.768534</v>
      </c>
      <c r="F19" s="20">
        <f t="shared" si="8"/>
        <v>7.971672285</v>
      </c>
      <c r="G19" s="20">
        <f t="shared" si="8"/>
        <v>10.49402375</v>
      </c>
      <c r="H19" s="20">
        <f t="shared" si="8"/>
        <v>13.34323824</v>
      </c>
      <c r="I19" s="20">
        <f t="shared" si="8"/>
        <v>16.527109</v>
      </c>
      <c r="J19" s="20">
        <f t="shared" si="8"/>
        <v>20.05357504</v>
      </c>
      <c r="K19" s="20">
        <f t="shared" si="8"/>
        <v>23.93072367</v>
      </c>
      <c r="L19" s="20">
        <f t="shared" si="8"/>
        <v>28.16679297</v>
      </c>
      <c r="M19" s="20">
        <f t="shared" si="8"/>
        <v>32.7701744</v>
      </c>
      <c r="N19" s="20">
        <f t="shared" si="8"/>
        <v>37.74941534</v>
      </c>
      <c r="O19" s="20">
        <f t="shared" si="8"/>
        <v>43.11322178</v>
      </c>
      <c r="P19" s="20">
        <f t="shared" si="8"/>
        <v>48.87046097</v>
      </c>
      <c r="Q19" s="20">
        <f t="shared" si="8"/>
        <v>55.03016416</v>
      </c>
      <c r="R19" s="20">
        <f t="shared" si="8"/>
        <v>61.60152936</v>
      </c>
      <c r="S19" s="20">
        <f t="shared" si="8"/>
        <v>68.59392416</v>
      </c>
      <c r="T19" s="20">
        <f t="shared" si="8"/>
        <v>76.01688861</v>
      </c>
      <c r="U19" s="20">
        <f t="shared" si="8"/>
        <v>83.88013807</v>
      </c>
      <c r="V19" s="20">
        <f t="shared" si="8"/>
        <v>92.19356624</v>
      </c>
      <c r="W19" s="20">
        <f t="shared" si="8"/>
        <v>100.9672481</v>
      </c>
      <c r="X19" s="20">
        <f t="shared" si="8"/>
        <v>110.211443</v>
      </c>
      <c r="Y19" s="20">
        <f t="shared" si="8"/>
        <v>119.9365976</v>
      </c>
    </row>
    <row r="20">
      <c r="A20" s="8" t="s">
        <v>5</v>
      </c>
      <c r="B20" s="20">
        <f t="shared" ref="B20:Y20" si="9">B6+B13</f>
        <v>1</v>
      </c>
      <c r="C20" s="20">
        <f t="shared" si="9"/>
        <v>3.205</v>
      </c>
      <c r="D20" s="20">
        <f t="shared" si="9"/>
        <v>6.651025</v>
      </c>
      <c r="E20" s="20">
        <f t="shared" si="9"/>
        <v>11.37503013</v>
      </c>
      <c r="F20" s="20">
        <f t="shared" si="9"/>
        <v>17.41492403</v>
      </c>
      <c r="G20" s="20">
        <f t="shared" si="9"/>
        <v>24.80959286</v>
      </c>
      <c r="H20" s="20">
        <f t="shared" si="9"/>
        <v>33.5989249</v>
      </c>
      <c r="I20" s="20">
        <f t="shared" si="9"/>
        <v>43.8238357</v>
      </c>
      <c r="J20" s="20">
        <f t="shared" si="9"/>
        <v>55.52629396</v>
      </c>
      <c r="K20" s="20">
        <f t="shared" si="9"/>
        <v>68.74934799</v>
      </c>
      <c r="L20" s="20">
        <f t="shared" si="9"/>
        <v>83.53715285</v>
      </c>
      <c r="M20" s="20">
        <f t="shared" si="9"/>
        <v>99.93499819</v>
      </c>
      <c r="N20" s="20">
        <f t="shared" si="9"/>
        <v>117.9893367</v>
      </c>
      <c r="O20" s="20">
        <f t="shared" si="9"/>
        <v>137.7478136</v>
      </c>
      <c r="P20" s="20">
        <f t="shared" si="9"/>
        <v>159.2592961</v>
      </c>
      <c r="Q20" s="20">
        <f t="shared" si="9"/>
        <v>182.5739045</v>
      </c>
      <c r="R20" s="20">
        <f t="shared" si="9"/>
        <v>207.7430438</v>
      </c>
      <c r="S20" s="20">
        <f t="shared" si="9"/>
        <v>234.8194356</v>
      </c>
      <c r="T20" s="20">
        <f t="shared" si="9"/>
        <v>263.8571512</v>
      </c>
      <c r="U20" s="20">
        <f t="shared" si="9"/>
        <v>294.9116459</v>
      </c>
      <c r="V20" s="20">
        <f t="shared" si="9"/>
        <v>328.0397933</v>
      </c>
      <c r="W20" s="20">
        <f t="shared" si="9"/>
        <v>363.2999211</v>
      </c>
      <c r="X20" s="20">
        <f t="shared" si="9"/>
        <v>400.7518478</v>
      </c>
      <c r="Y20" s="20">
        <f t="shared" si="9"/>
        <v>440.4569198</v>
      </c>
    </row>
    <row r="21">
      <c r="A21" s="8" t="s">
        <v>6</v>
      </c>
      <c r="B21" s="20">
        <f t="shared" ref="B21:Y21" si="10">B7+B14</f>
        <v>0</v>
      </c>
      <c r="C21" s="20">
        <f t="shared" si="10"/>
        <v>0</v>
      </c>
      <c r="D21" s="20">
        <f t="shared" si="10"/>
        <v>0</v>
      </c>
      <c r="E21" s="20">
        <f t="shared" si="10"/>
        <v>0</v>
      </c>
      <c r="F21" s="20">
        <f t="shared" si="10"/>
        <v>0</v>
      </c>
      <c r="G21" s="20">
        <f t="shared" si="10"/>
        <v>0</v>
      </c>
      <c r="H21" s="20">
        <f t="shared" si="10"/>
        <v>0</v>
      </c>
      <c r="I21" s="20">
        <f t="shared" si="10"/>
        <v>0</v>
      </c>
      <c r="J21" s="20">
        <f t="shared" si="10"/>
        <v>0</v>
      </c>
      <c r="K21" s="20">
        <f t="shared" si="10"/>
        <v>0</v>
      </c>
      <c r="L21" s="20">
        <f t="shared" si="10"/>
        <v>0</v>
      </c>
      <c r="M21" s="20">
        <f t="shared" si="10"/>
        <v>0</v>
      </c>
      <c r="N21" s="20">
        <f t="shared" si="10"/>
        <v>0</v>
      </c>
      <c r="O21" s="20">
        <f t="shared" si="10"/>
        <v>0</v>
      </c>
      <c r="P21" s="20">
        <f t="shared" si="10"/>
        <v>0</v>
      </c>
      <c r="Q21" s="20">
        <f t="shared" si="10"/>
        <v>0</v>
      </c>
      <c r="R21" s="20">
        <f t="shared" si="10"/>
        <v>0</v>
      </c>
      <c r="S21" s="20">
        <f t="shared" si="10"/>
        <v>0</v>
      </c>
      <c r="T21" s="20">
        <f t="shared" si="10"/>
        <v>0</v>
      </c>
      <c r="U21" s="20">
        <f t="shared" si="10"/>
        <v>0</v>
      </c>
      <c r="V21" s="20">
        <f t="shared" si="10"/>
        <v>0</v>
      </c>
      <c r="W21" s="20">
        <f t="shared" si="10"/>
        <v>0</v>
      </c>
      <c r="X21" s="20">
        <f t="shared" si="10"/>
        <v>0</v>
      </c>
      <c r="Y21" s="20">
        <f t="shared" si="10"/>
        <v>0</v>
      </c>
    </row>
    <row r="23">
      <c r="A23" s="16" t="s">
        <v>175</v>
      </c>
    </row>
    <row r="24">
      <c r="A24" s="8" t="s">
        <v>2</v>
      </c>
      <c r="B24" s="33">
        <f>B17*'Calc-1'!$B12</f>
        <v>1047.5</v>
      </c>
      <c r="C24" s="33">
        <f>C17*'Calc-1'!$B12</f>
        <v>2110.7125</v>
      </c>
      <c r="D24" s="33">
        <f>D17*'Calc-1'!$B12</f>
        <v>3189.873188</v>
      </c>
      <c r="E24" s="33">
        <f>E17*'Calc-1'!$B12</f>
        <v>4285.221285</v>
      </c>
      <c r="F24" s="33">
        <f>F17*'Calc-1'!$B12</f>
        <v>5396.999605</v>
      </c>
      <c r="G24" s="33">
        <f>G17*'Calc-1'!$B12</f>
        <v>6525.454599</v>
      </c>
      <c r="H24" s="33">
        <f>H17*'Calc-1'!$B12</f>
        <v>7670.836418</v>
      </c>
      <c r="I24" s="33">
        <f>I17*'Calc-1'!$B12</f>
        <v>8833.398964</v>
      </c>
      <c r="J24" s="33">
        <f>J17*'Calc-1'!$B12</f>
        <v>10013.39995</v>
      </c>
      <c r="K24" s="33">
        <f>K17*'Calc-1'!$B12</f>
        <v>11211.10095</v>
      </c>
      <c r="L24" s="33">
        <f>L17*'Calc-1'!$B12</f>
        <v>12426.76746</v>
      </c>
      <c r="M24" s="33">
        <f>M17*'Calc-1'!$B12</f>
        <v>13660.66897</v>
      </c>
      <c r="N24" s="33">
        <f>N17*'Calc-1'!$B12</f>
        <v>14913.07901</v>
      </c>
      <c r="O24" s="33">
        <f>O17*'Calc-1'!$B12</f>
        <v>16184.27519</v>
      </c>
      <c r="P24" s="33">
        <f>P17*'Calc-1'!$B12</f>
        <v>17474.53932</v>
      </c>
      <c r="Q24" s="33">
        <f>Q17*'Calc-1'!$B12</f>
        <v>18784.15741</v>
      </c>
      <c r="R24" s="33">
        <f>R17*'Calc-1'!$B12</f>
        <v>20113.41977</v>
      </c>
      <c r="S24" s="33">
        <f>S17*'Calc-1'!$B12</f>
        <v>21462.62107</v>
      </c>
      <c r="T24" s="33">
        <f>T17*'Calc-1'!$B12</f>
        <v>22832.06038</v>
      </c>
      <c r="U24" s="33">
        <f>U17*'Calc-1'!$B12</f>
        <v>24222.04129</v>
      </c>
      <c r="V24" s="33">
        <f>V17*'Calc-1'!$B12</f>
        <v>25632.87191</v>
      </c>
      <c r="W24" s="33">
        <f>W17*'Calc-1'!$B12</f>
        <v>27064.86499</v>
      </c>
      <c r="X24" s="33">
        <f>X17*'Calc-1'!$B12</f>
        <v>28518.33796</v>
      </c>
      <c r="Y24" s="33">
        <f>Y17*'Calc-1'!$B12</f>
        <v>29993.61303</v>
      </c>
    </row>
    <row r="25">
      <c r="A25" s="8" t="s">
        <v>3</v>
      </c>
      <c r="B25" s="33">
        <f>B18*'Calc-1'!$B24</f>
        <v>469</v>
      </c>
      <c r="C25" s="33">
        <f>C18*'Calc-1'!$B24</f>
        <v>1059.94</v>
      </c>
      <c r="D25" s="33">
        <f>D18*'Calc-1'!$B24</f>
        <v>1776.3844</v>
      </c>
      <c r="E25" s="33">
        <f>E18*'Calc-1'!$B24</f>
        <v>2621.980144</v>
      </c>
      <c r="F25" s="33">
        <f>F18*'Calc-1'!$B24</f>
        <v>3600.458483</v>
      </c>
      <c r="G25" s="33">
        <f>G18*'Calc-1'!$B24</f>
        <v>4715.636777</v>
      </c>
      <c r="H25" s="33">
        <f>H18*'Calc-1'!$B24</f>
        <v>5971.420328</v>
      </c>
      <c r="I25" s="33">
        <f>I18*'Calc-1'!$B24</f>
        <v>7371.804258</v>
      </c>
      <c r="J25" s="33">
        <f>J18*'Calc-1'!$B24</f>
        <v>8920.875421</v>
      </c>
      <c r="K25" s="33">
        <f>K18*'Calc-1'!$B24</f>
        <v>10622.81436</v>
      </c>
      <c r="L25" s="33">
        <f>L18*'Calc-1'!$B24</f>
        <v>12481.89729</v>
      </c>
      <c r="M25" s="33">
        <f>M18*'Calc-1'!$B24</f>
        <v>14502.49815</v>
      </c>
      <c r="N25" s="33">
        <f>N18*'Calc-1'!$B24</f>
        <v>16689.09065</v>
      </c>
      <c r="O25" s="33">
        <f>O18*'Calc-1'!$B24</f>
        <v>19046.25043</v>
      </c>
      <c r="P25" s="33">
        <f>P18*'Calc-1'!$B24</f>
        <v>21578.65718</v>
      </c>
      <c r="Q25" s="33">
        <f>Q18*'Calc-1'!$B24</f>
        <v>24291.09688</v>
      </c>
      <c r="R25" s="33">
        <f>R18*'Calc-1'!$B24</f>
        <v>27188.46405</v>
      </c>
      <c r="S25" s="33">
        <f>S18*'Calc-1'!$B24</f>
        <v>30275.76401</v>
      </c>
      <c r="T25" s="33">
        <f>T18*'Calc-1'!$B24</f>
        <v>33558.11528</v>
      </c>
      <c r="U25" s="33">
        <f>U18*'Calc-1'!$B24</f>
        <v>37040.75193</v>
      </c>
      <c r="V25" s="33">
        <f>V18*'Calc-1'!$B24</f>
        <v>40729.02606</v>
      </c>
      <c r="W25" s="33">
        <f>W18*'Calc-1'!$B24</f>
        <v>44628.41026</v>
      </c>
      <c r="X25" s="33">
        <f>X18*'Calc-1'!$B24</f>
        <v>48744.50018</v>
      </c>
      <c r="Y25" s="33">
        <f>Y18*'Calc-1'!$B24</f>
        <v>53083.01712</v>
      </c>
    </row>
    <row r="26">
      <c r="A26" s="8" t="s">
        <v>4</v>
      </c>
      <c r="B26" s="33">
        <f>B19*'Calc-1'!$B36</f>
        <v>484.5</v>
      </c>
      <c r="C26" s="33">
        <f>C19*'Calc-1'!$B36</f>
        <v>1109.505</v>
      </c>
      <c r="D26" s="33">
        <f>D19*'Calc-1'!$B36</f>
        <v>1878.45495</v>
      </c>
      <c r="E26" s="33">
        <f>E19*'Calc-1'!$B36</f>
        <v>2794.854723</v>
      </c>
      <c r="F26" s="33">
        <f>F19*'Calc-1'!$B36</f>
        <v>3862.275222</v>
      </c>
      <c r="G26" s="33">
        <f>G19*'Calc-1'!$B36</f>
        <v>5084.354505</v>
      </c>
      <c r="H26" s="33">
        <f>H19*'Calc-1'!$B36</f>
        <v>6464.79893</v>
      </c>
      <c r="I26" s="33">
        <f>I19*'Calc-1'!$B36</f>
        <v>8007.384311</v>
      </c>
      <c r="J26" s="33">
        <f>J19*'Calc-1'!$B36</f>
        <v>9715.957107</v>
      </c>
      <c r="K26" s="33">
        <f>K19*'Calc-1'!$B36</f>
        <v>11594.43562</v>
      </c>
      <c r="L26" s="33">
        <f>L19*'Calc-1'!$B36</f>
        <v>13646.81119</v>
      </c>
      <c r="M26" s="33">
        <f>M19*'Calc-1'!$B36</f>
        <v>15877.1495</v>
      </c>
      <c r="N26" s="33">
        <f>N19*'Calc-1'!$B36</f>
        <v>18289.59173</v>
      </c>
      <c r="O26" s="33">
        <f>O19*'Calc-1'!$B36</f>
        <v>20888.35595</v>
      </c>
      <c r="P26" s="33">
        <f>P19*'Calc-1'!$B36</f>
        <v>23677.73834</v>
      </c>
      <c r="Q26" s="33">
        <f>Q19*'Calc-1'!$B36</f>
        <v>26662.11454</v>
      </c>
      <c r="R26" s="33">
        <f>R19*'Calc-1'!$B36</f>
        <v>29845.94097</v>
      </c>
      <c r="S26" s="33">
        <f>S19*'Calc-1'!$B36</f>
        <v>33233.75626</v>
      </c>
      <c r="T26" s="33">
        <f>T19*'Calc-1'!$B36</f>
        <v>36830.18253</v>
      </c>
      <c r="U26" s="33">
        <f>U19*'Calc-1'!$B36</f>
        <v>40639.9269</v>
      </c>
      <c r="V26" s="33">
        <f>V19*'Calc-1'!$B36</f>
        <v>44667.78284</v>
      </c>
      <c r="W26" s="33">
        <f>W19*'Calc-1'!$B36</f>
        <v>48918.6317</v>
      </c>
      <c r="X26" s="33">
        <f>X19*'Calc-1'!$B36</f>
        <v>53397.44411</v>
      </c>
      <c r="Y26" s="33">
        <f>Y19*'Calc-1'!$B36</f>
        <v>58109.28154</v>
      </c>
    </row>
    <row r="27">
      <c r="A27" s="8" t="s">
        <v>5</v>
      </c>
      <c r="B27" s="33">
        <f>B20*'Calc-1'!$B48</f>
        <v>509.5</v>
      </c>
      <c r="C27" s="33">
        <f>C20*'Calc-1'!$B48</f>
        <v>1632.9475</v>
      </c>
      <c r="D27" s="33">
        <f>D20*'Calc-1'!$B48</f>
        <v>3388.697238</v>
      </c>
      <c r="E27" s="33">
        <f>E20*'Calc-1'!$B48</f>
        <v>5795.577849</v>
      </c>
      <c r="F27" s="33">
        <f>F20*'Calc-1'!$B48</f>
        <v>8872.903791</v>
      </c>
      <c r="G27" s="33">
        <f>G20*'Calc-1'!$B48</f>
        <v>12640.48756</v>
      </c>
      <c r="H27" s="33">
        <f>H20*'Calc-1'!$B48</f>
        <v>17118.65224</v>
      </c>
      <c r="I27" s="33">
        <f>I20*'Calc-1'!$B48</f>
        <v>22328.24429</v>
      </c>
      <c r="J27" s="33">
        <f>J20*'Calc-1'!$B48</f>
        <v>28290.64677</v>
      </c>
      <c r="K27" s="33">
        <f>K20*'Calc-1'!$B48</f>
        <v>35027.7928</v>
      </c>
      <c r="L27" s="33">
        <f>L20*'Calc-1'!$B48</f>
        <v>42562.17938</v>
      </c>
      <c r="M27" s="33">
        <f>M20*'Calc-1'!$B48</f>
        <v>50916.88158</v>
      </c>
      <c r="N27" s="33">
        <f>N20*'Calc-1'!$B48</f>
        <v>60115.56707</v>
      </c>
      <c r="O27" s="33">
        <f>O20*'Calc-1'!$B48</f>
        <v>70182.51102</v>
      </c>
      <c r="P27" s="33">
        <f>P20*'Calc-1'!$B48</f>
        <v>81142.61134</v>
      </c>
      <c r="Q27" s="33">
        <f>Q20*'Calc-1'!$B48</f>
        <v>93021.40436</v>
      </c>
      <c r="R27" s="33">
        <f>R20*'Calc-1'!$B48</f>
        <v>105845.0808</v>
      </c>
      <c r="S27" s="33">
        <f>S20*'Calc-1'!$B48</f>
        <v>119640.5024</v>
      </c>
      <c r="T27" s="33">
        <f>T20*'Calc-1'!$B48</f>
        <v>134435.2185</v>
      </c>
      <c r="U27" s="33">
        <f>U20*'Calc-1'!$B48</f>
        <v>150257.4836</v>
      </c>
      <c r="V27" s="33">
        <f>V20*'Calc-1'!$B48</f>
        <v>167136.2747</v>
      </c>
      <c r="W27" s="33">
        <f>W20*'Calc-1'!$B48</f>
        <v>185101.3098</v>
      </c>
      <c r="X27" s="33">
        <f>X20*'Calc-1'!$B48</f>
        <v>204183.0664</v>
      </c>
      <c r="Y27" s="33">
        <f>Y20*'Calc-1'!$B48</f>
        <v>224412.8006</v>
      </c>
    </row>
    <row r="28">
      <c r="A28" s="8" t="s">
        <v>6</v>
      </c>
      <c r="B28" s="33">
        <f>B21*'Calc-1'!$B60</f>
        <v>0</v>
      </c>
      <c r="C28" s="33">
        <f>C21*'Calc-1'!$B60</f>
        <v>0</v>
      </c>
      <c r="D28" s="33">
        <f>D21*'Calc-1'!$B60</f>
        <v>0</v>
      </c>
      <c r="E28" s="33">
        <f>E21*'Calc-1'!$B60</f>
        <v>0</v>
      </c>
      <c r="F28" s="33">
        <f>F21*'Calc-1'!$B60</f>
        <v>0</v>
      </c>
      <c r="G28" s="33">
        <f>G21*'Calc-1'!$B60</f>
        <v>0</v>
      </c>
      <c r="H28" s="33">
        <f>H21*'Calc-1'!$B60</f>
        <v>0</v>
      </c>
      <c r="I28" s="33">
        <f>I21*'Calc-1'!$B60</f>
        <v>0</v>
      </c>
      <c r="J28" s="33">
        <f>J21*'Calc-1'!$B60</f>
        <v>0</v>
      </c>
      <c r="K28" s="33">
        <f>K21*'Calc-1'!$B60</f>
        <v>0</v>
      </c>
      <c r="L28" s="33">
        <f>L21*'Calc-1'!$B60</f>
        <v>0</v>
      </c>
      <c r="M28" s="33">
        <f>M21*'Calc-1'!$B60</f>
        <v>0</v>
      </c>
      <c r="N28" s="33">
        <f>N21*'Calc-1'!$B60</f>
        <v>0</v>
      </c>
      <c r="O28" s="33">
        <f>O21*'Calc-1'!$B60</f>
        <v>0</v>
      </c>
      <c r="P28" s="33">
        <f>P21*'Calc-1'!$B60</f>
        <v>0</v>
      </c>
      <c r="Q28" s="33">
        <f>Q21*'Calc-1'!$B60</f>
        <v>0</v>
      </c>
      <c r="R28" s="33">
        <f>R21*'Calc-1'!$B60</f>
        <v>0</v>
      </c>
      <c r="S28" s="33">
        <f>S21*'Calc-1'!$B60</f>
        <v>0</v>
      </c>
      <c r="T28" s="33">
        <f>T21*'Calc-1'!$B60</f>
        <v>0</v>
      </c>
      <c r="U28" s="33">
        <f>U21*'Calc-1'!$B60</f>
        <v>0</v>
      </c>
      <c r="V28" s="33">
        <f>V21*'Calc-1'!$B60</f>
        <v>0</v>
      </c>
      <c r="W28" s="33">
        <f>W21*'Calc-1'!$B60</f>
        <v>0</v>
      </c>
      <c r="X28" s="33">
        <f>X21*'Calc-1'!$B60</f>
        <v>0</v>
      </c>
      <c r="Y28" s="33">
        <f>Y21*'Calc-1'!$B60</f>
        <v>0</v>
      </c>
    </row>
    <row r="29">
      <c r="A29" s="16" t="s">
        <v>176</v>
      </c>
      <c r="B29" s="33">
        <f t="shared" ref="B29:Y29" si="11">SUM(B24:B28)</f>
        <v>2510.5</v>
      </c>
      <c r="C29" s="33">
        <f t="shared" si="11"/>
        <v>5913.105</v>
      </c>
      <c r="D29" s="33">
        <f t="shared" si="11"/>
        <v>10233.40978</v>
      </c>
      <c r="E29" s="33">
        <f t="shared" si="11"/>
        <v>15497.634</v>
      </c>
      <c r="F29" s="33">
        <f t="shared" si="11"/>
        <v>21732.6371</v>
      </c>
      <c r="G29" s="33">
        <f t="shared" si="11"/>
        <v>28965.93345</v>
      </c>
      <c r="H29" s="33">
        <f t="shared" si="11"/>
        <v>37225.70791</v>
      </c>
      <c r="I29" s="33">
        <f t="shared" si="11"/>
        <v>46540.83182</v>
      </c>
      <c r="J29" s="33">
        <f t="shared" si="11"/>
        <v>56940.87925</v>
      </c>
      <c r="K29" s="33">
        <f t="shared" si="11"/>
        <v>68456.14372</v>
      </c>
      <c r="L29" s="33">
        <f t="shared" si="11"/>
        <v>81117.65532</v>
      </c>
      <c r="M29" s="33">
        <f t="shared" si="11"/>
        <v>94957.19819</v>
      </c>
      <c r="N29" s="33">
        <f t="shared" si="11"/>
        <v>110007.3285</v>
      </c>
      <c r="O29" s="33">
        <f t="shared" si="11"/>
        <v>126301.3926</v>
      </c>
      <c r="P29" s="33">
        <f t="shared" si="11"/>
        <v>143873.5462</v>
      </c>
      <c r="Q29" s="33">
        <f t="shared" si="11"/>
        <v>162758.7732</v>
      </c>
      <c r="R29" s="33">
        <f t="shared" si="11"/>
        <v>182992.9056</v>
      </c>
      <c r="S29" s="33">
        <f t="shared" si="11"/>
        <v>204612.6438</v>
      </c>
      <c r="T29" s="33">
        <f t="shared" si="11"/>
        <v>227655.5767</v>
      </c>
      <c r="U29" s="33">
        <f t="shared" si="11"/>
        <v>252160.2037</v>
      </c>
      <c r="V29" s="33">
        <f t="shared" si="11"/>
        <v>278165.9555</v>
      </c>
      <c r="W29" s="33">
        <f t="shared" si="11"/>
        <v>305713.2167</v>
      </c>
      <c r="X29" s="33">
        <f t="shared" si="11"/>
        <v>334843.3487</v>
      </c>
      <c r="Y29" s="33">
        <f t="shared" si="11"/>
        <v>365598.7123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5" width="8.0"/>
  </cols>
  <sheetData>
    <row r="1">
      <c r="A1" s="27"/>
      <c r="B1" s="28" t="s">
        <v>112</v>
      </c>
      <c r="C1" s="28" t="s">
        <v>113</v>
      </c>
      <c r="D1" s="28" t="s">
        <v>114</v>
      </c>
      <c r="E1" s="28" t="s">
        <v>115</v>
      </c>
      <c r="F1" s="28" t="s">
        <v>116</v>
      </c>
      <c r="G1" s="28" t="s">
        <v>117</v>
      </c>
      <c r="H1" s="28" t="s">
        <v>118</v>
      </c>
      <c r="I1" s="28" t="s">
        <v>119</v>
      </c>
      <c r="J1" s="28" t="s">
        <v>120</v>
      </c>
      <c r="K1" s="28" t="s">
        <v>121</v>
      </c>
      <c r="L1" s="28" t="s">
        <v>122</v>
      </c>
      <c r="M1" s="28" t="s">
        <v>123</v>
      </c>
      <c r="N1" s="28" t="s">
        <v>124</v>
      </c>
      <c r="O1" s="28" t="s">
        <v>125</v>
      </c>
      <c r="P1" s="28" t="s">
        <v>126</v>
      </c>
      <c r="Q1" s="28" t="s">
        <v>127</v>
      </c>
      <c r="R1" s="28" t="s">
        <v>128</v>
      </c>
      <c r="S1" s="28" t="s">
        <v>129</v>
      </c>
      <c r="T1" s="28" t="s">
        <v>130</v>
      </c>
      <c r="U1" s="28" t="s">
        <v>131</v>
      </c>
      <c r="V1" s="28" t="s">
        <v>132</v>
      </c>
      <c r="W1" s="28" t="s">
        <v>133</v>
      </c>
      <c r="X1" s="28" t="s">
        <v>134</v>
      </c>
      <c r="Y1" s="28" t="s">
        <v>135</v>
      </c>
      <c r="Z1" s="6"/>
    </row>
    <row r="2">
      <c r="A2" s="32" t="s">
        <v>177</v>
      </c>
    </row>
    <row r="3">
      <c r="A3" s="6" t="s">
        <v>168</v>
      </c>
      <c r="B3" s="33">
        <f>Cash!B13</f>
        <v>79152.5</v>
      </c>
      <c r="C3" s="33">
        <f>Cash!C13</f>
        <v>135635.6</v>
      </c>
      <c r="D3" s="33">
        <f>Cash!D13</f>
        <v>177347.9676</v>
      </c>
      <c r="E3" s="33">
        <f>Cash!E13</f>
        <v>185064.4549</v>
      </c>
      <c r="F3" s="33">
        <f>Cash!F13</f>
        <v>192551.6322</v>
      </c>
      <c r="G3" s="33">
        <f>Cash!G13</f>
        <v>199804.2406</v>
      </c>
      <c r="H3" s="33">
        <f>Cash!H13</f>
        <v>206816.93</v>
      </c>
      <c r="I3" s="33">
        <f>Cash!I13</f>
        <v>213584.2571</v>
      </c>
      <c r="J3" s="33">
        <f>Cash!J13</f>
        <v>220100.6846</v>
      </c>
      <c r="K3" s="33">
        <f>Cash!K13</f>
        <v>226360.579</v>
      </c>
      <c r="L3" s="33">
        <f>Cash!L13</f>
        <v>232358.2096</v>
      </c>
      <c r="M3" s="33">
        <f>Cash!M13</f>
        <v>238087.7462</v>
      </c>
      <c r="N3" s="33">
        <f>Cash!N13</f>
        <v>243543.2581</v>
      </c>
      <c r="O3" s="33">
        <f>Cash!O13</f>
        <v>248718.7121</v>
      </c>
      <c r="P3" s="33">
        <f>Cash!P13</f>
        <v>253607.9708</v>
      </c>
      <c r="Q3" s="33">
        <f>Cash!Q13</f>
        <v>258204.791</v>
      </c>
      <c r="R3" s="33">
        <f>Cash!R13</f>
        <v>262502.8218</v>
      </c>
      <c r="S3" s="33">
        <f>Cash!S13</f>
        <v>266495.603</v>
      </c>
      <c r="T3" s="33">
        <f>Cash!T13</f>
        <v>270176.5631</v>
      </c>
      <c r="U3" s="33">
        <f>Cash!U13</f>
        <v>273539.0175</v>
      </c>
      <c r="V3" s="33">
        <f>Cash!V13</f>
        <v>276576.1667</v>
      </c>
      <c r="W3" s="33">
        <f>Cash!W13</f>
        <v>279281.0944</v>
      </c>
      <c r="X3" s="33">
        <f>Cash!X13</f>
        <v>281646.7655</v>
      </c>
      <c r="Y3" s="33">
        <f>Cash!Y13</f>
        <v>283666.0242</v>
      </c>
    </row>
    <row r="4">
      <c r="A4" s="6"/>
    </row>
    <row r="5">
      <c r="A5" s="6" t="s">
        <v>178</v>
      </c>
      <c r="B5" s="33">
        <f>'Stock-RM'!B45</f>
        <v>47156</v>
      </c>
      <c r="C5" s="33">
        <f>'Stock-RM'!C45</f>
        <v>94277.825</v>
      </c>
      <c r="D5" s="33">
        <f>'Stock-RM'!D45</f>
        <v>141352.5255</v>
      </c>
      <c r="E5" s="33">
        <f>'Stock-RM'!E45</f>
        <v>188366.7099</v>
      </c>
      <c r="F5" s="33">
        <f>'Stock-RM'!F45</f>
        <v>235306.5327</v>
      </c>
      <c r="G5" s="33">
        <f>'Stock-RM'!G45</f>
        <v>282157.6817</v>
      </c>
      <c r="H5" s="33">
        <f>'Stock-RM'!H45</f>
        <v>328905.3652</v>
      </c>
      <c r="I5" s="33">
        <f>'Stock-RM'!I45</f>
        <v>375534.2993</v>
      </c>
      <c r="J5" s="33">
        <f>'Stock-RM'!J45</f>
        <v>422028.694</v>
      </c>
      <c r="K5" s="33">
        <f>'Stock-RM'!K45</f>
        <v>468372.2397</v>
      </c>
      <c r="L5" s="33">
        <f>'Stock-RM'!L45</f>
        <v>514548.0927</v>
      </c>
      <c r="M5" s="33">
        <f>'Stock-RM'!M45</f>
        <v>560538.8614</v>
      </c>
      <c r="N5" s="33">
        <f>'Stock-RM'!N45</f>
        <v>606326.5905</v>
      </c>
      <c r="O5" s="33">
        <f>'Stock-RM'!O45</f>
        <v>651892.7465</v>
      </c>
      <c r="P5" s="33">
        <f>'Stock-RM'!P45</f>
        <v>697218.2016</v>
      </c>
      <c r="Q5" s="33">
        <f>'Stock-RM'!Q45</f>
        <v>742283.2178</v>
      </c>
      <c r="R5" s="33">
        <f>'Stock-RM'!R45</f>
        <v>787067.4307</v>
      </c>
      <c r="S5" s="33">
        <f>'Stock-RM'!S45</f>
        <v>831549.8319</v>
      </c>
      <c r="T5" s="33">
        <f>'Stock-RM'!T45</f>
        <v>875708.7526</v>
      </c>
      <c r="U5" s="33">
        <f>'Stock-RM'!U45</f>
        <v>919521.8452</v>
      </c>
      <c r="V5" s="33">
        <f>'Stock-RM'!V45</f>
        <v>962966.0651</v>
      </c>
      <c r="W5" s="33">
        <f>'Stock-RM'!W45</f>
        <v>1006017.652</v>
      </c>
      <c r="X5" s="33">
        <f>'Stock-RM'!X45</f>
        <v>1048652.113</v>
      </c>
      <c r="Y5" s="33">
        <f>'Stock-RM'!Y45</f>
        <v>1090844.197</v>
      </c>
    </row>
    <row r="6">
      <c r="A6" s="6"/>
    </row>
    <row r="7">
      <c r="A7" s="35" t="s">
        <v>179</v>
      </c>
      <c r="B7" s="33">
        <f>'Stocks-Agarbatti'!B29</f>
        <v>2510.5</v>
      </c>
      <c r="C7" s="33">
        <f>'Stocks-Agarbatti'!C29</f>
        <v>5913.105</v>
      </c>
      <c r="D7" s="33">
        <f>'Stocks-Agarbatti'!D29</f>
        <v>10233.40978</v>
      </c>
      <c r="E7" s="33">
        <f>'Stocks-Agarbatti'!E29</f>
        <v>15497.634</v>
      </c>
      <c r="F7" s="33">
        <f>'Stocks-Agarbatti'!F29</f>
        <v>21732.6371</v>
      </c>
      <c r="G7" s="33">
        <f>'Stocks-Agarbatti'!G29</f>
        <v>28965.93345</v>
      </c>
      <c r="H7" s="33">
        <f>'Stocks-Agarbatti'!H29</f>
        <v>37225.70791</v>
      </c>
      <c r="I7" s="33">
        <f>'Stocks-Agarbatti'!I29</f>
        <v>46540.83182</v>
      </c>
      <c r="J7" s="33">
        <f>'Stocks-Agarbatti'!J29</f>
        <v>56940.87925</v>
      </c>
      <c r="K7" s="33">
        <f>'Stocks-Agarbatti'!K29</f>
        <v>68456.14372</v>
      </c>
      <c r="L7" s="33">
        <f>'Stocks-Agarbatti'!L29</f>
        <v>81117.65532</v>
      </c>
      <c r="M7" s="33">
        <f>'Stocks-Agarbatti'!M29</f>
        <v>94957.19819</v>
      </c>
      <c r="N7" s="33">
        <f>'Stocks-Agarbatti'!N29</f>
        <v>110007.3285</v>
      </c>
      <c r="O7" s="33">
        <f>'Stocks-Agarbatti'!O29</f>
        <v>126301.3926</v>
      </c>
      <c r="P7" s="33">
        <f>'Stocks-Agarbatti'!P29</f>
        <v>143873.5462</v>
      </c>
      <c r="Q7" s="33">
        <f>'Stocks-Agarbatti'!Q29</f>
        <v>162758.7732</v>
      </c>
      <c r="R7" s="33">
        <f>'Stocks-Agarbatti'!R29</f>
        <v>182992.9056</v>
      </c>
      <c r="S7" s="33">
        <f>'Stocks-Agarbatti'!S29</f>
        <v>204612.6438</v>
      </c>
      <c r="T7" s="33">
        <f>'Stocks-Agarbatti'!T29</f>
        <v>227655.5767</v>
      </c>
      <c r="U7" s="33">
        <f>'Stocks-Agarbatti'!U29</f>
        <v>252160.2037</v>
      </c>
      <c r="V7" s="33">
        <f>'Stocks-Agarbatti'!V29</f>
        <v>278165.9555</v>
      </c>
      <c r="W7" s="33">
        <f>'Stocks-Agarbatti'!W29</f>
        <v>305713.2167</v>
      </c>
      <c r="X7" s="33">
        <f>'Stocks-Agarbatti'!X29</f>
        <v>334843.3487</v>
      </c>
      <c r="Y7" s="33">
        <f>'Stocks-Agarbatti'!Y29</f>
        <v>365598.7123</v>
      </c>
    </row>
    <row r="8">
      <c r="A8" s="6"/>
    </row>
    <row r="9">
      <c r="A9" s="6" t="s">
        <v>180</v>
      </c>
      <c r="B9" s="33">
        <f>Collections!B21</f>
        <v>55597.5</v>
      </c>
      <c r="C9" s="33">
        <f>Collections!C21</f>
        <v>95846.9</v>
      </c>
      <c r="D9" s="33">
        <f>Collections!D21</f>
        <v>112658.0024</v>
      </c>
      <c r="E9" s="33">
        <f>Collections!E21</f>
        <v>113747.3454</v>
      </c>
      <c r="F9" s="33">
        <f>Collections!F21</f>
        <v>114848.2707</v>
      </c>
      <c r="G9" s="33">
        <f>Collections!G21</f>
        <v>115960.9107</v>
      </c>
      <c r="H9" s="33">
        <f>Collections!H21</f>
        <v>117085.3993</v>
      </c>
      <c r="I9" s="33">
        <f>Collections!I21</f>
        <v>118221.8723</v>
      </c>
      <c r="J9" s="33">
        <f>Collections!J21</f>
        <v>119370.4669</v>
      </c>
      <c r="K9" s="33">
        <f>Collections!K21</f>
        <v>120531.3219</v>
      </c>
      <c r="L9" s="33">
        <f>Collections!L21</f>
        <v>121704.5781</v>
      </c>
      <c r="M9" s="33">
        <f>Collections!M21</f>
        <v>122890.3777</v>
      </c>
      <c r="N9" s="33">
        <f>Collections!N21</f>
        <v>124088.8649</v>
      </c>
      <c r="O9" s="33">
        <f>Collections!O21</f>
        <v>125300.1853</v>
      </c>
      <c r="P9" s="33">
        <f>Collections!P21</f>
        <v>126524.4867</v>
      </c>
      <c r="Q9" s="33">
        <f>Collections!Q21</f>
        <v>127761.9183</v>
      </c>
      <c r="R9" s="33">
        <f>Collections!R21</f>
        <v>129012.6314</v>
      </c>
      <c r="S9" s="33">
        <f>Collections!S21</f>
        <v>130276.779</v>
      </c>
      <c r="T9" s="33">
        <f>Collections!T21</f>
        <v>131554.5161</v>
      </c>
      <c r="U9" s="33">
        <f>Collections!U21</f>
        <v>132845.9994</v>
      </c>
      <c r="V9" s="33">
        <f>Collections!V21</f>
        <v>134151.3877</v>
      </c>
      <c r="W9" s="33">
        <f>Collections!W21</f>
        <v>135470.8415</v>
      </c>
      <c r="X9" s="33">
        <f>Collections!X21</f>
        <v>136804.5236</v>
      </c>
      <c r="Y9" s="33">
        <f>Collections!Y21</f>
        <v>138152.5986</v>
      </c>
    </row>
    <row r="10">
      <c r="A10" s="6"/>
    </row>
    <row r="11">
      <c r="A11" s="32" t="s">
        <v>181</v>
      </c>
      <c r="B11" s="33">
        <f t="shared" ref="B11:Y11" si="1">sum(B3,B5,B7,B9)</f>
        <v>184416.5</v>
      </c>
      <c r="C11" s="33">
        <f t="shared" si="1"/>
        <v>331673.43</v>
      </c>
      <c r="D11" s="33">
        <f t="shared" si="1"/>
        <v>441591.9053</v>
      </c>
      <c r="E11" s="33">
        <f t="shared" si="1"/>
        <v>502676.1442</v>
      </c>
      <c r="F11" s="33">
        <f t="shared" si="1"/>
        <v>564439.0727</v>
      </c>
      <c r="G11" s="33">
        <f t="shared" si="1"/>
        <v>626888.7664</v>
      </c>
      <c r="H11" s="33">
        <f t="shared" si="1"/>
        <v>690033.4025</v>
      </c>
      <c r="I11" s="33">
        <f t="shared" si="1"/>
        <v>753881.2606</v>
      </c>
      <c r="J11" s="33">
        <f t="shared" si="1"/>
        <v>818440.7247</v>
      </c>
      <c r="K11" s="33">
        <f t="shared" si="1"/>
        <v>883720.2843</v>
      </c>
      <c r="L11" s="33">
        <f t="shared" si="1"/>
        <v>949728.5357</v>
      </c>
      <c r="M11" s="33">
        <f t="shared" si="1"/>
        <v>1016474.184</v>
      </c>
      <c r="N11" s="33">
        <f t="shared" si="1"/>
        <v>1083966.042</v>
      </c>
      <c r="O11" s="33">
        <f t="shared" si="1"/>
        <v>1152213.037</v>
      </c>
      <c r="P11" s="33">
        <f t="shared" si="1"/>
        <v>1221224.205</v>
      </c>
      <c r="Q11" s="33">
        <f t="shared" si="1"/>
        <v>1291008.7</v>
      </c>
      <c r="R11" s="33">
        <f t="shared" si="1"/>
        <v>1361575.79</v>
      </c>
      <c r="S11" s="33">
        <f t="shared" si="1"/>
        <v>1432934.858</v>
      </c>
      <c r="T11" s="33">
        <f t="shared" si="1"/>
        <v>1505095.409</v>
      </c>
      <c r="U11" s="33">
        <f t="shared" si="1"/>
        <v>1578067.066</v>
      </c>
      <c r="V11" s="33">
        <f t="shared" si="1"/>
        <v>1651859.575</v>
      </c>
      <c r="W11" s="33">
        <f t="shared" si="1"/>
        <v>1726482.805</v>
      </c>
      <c r="X11" s="33">
        <f t="shared" si="1"/>
        <v>1801946.751</v>
      </c>
      <c r="Y11" s="33">
        <f t="shared" si="1"/>
        <v>1878261.532</v>
      </c>
    </row>
    <row r="12">
      <c r="A12" s="6"/>
    </row>
    <row r="13">
      <c r="A13" s="32" t="s">
        <v>182</v>
      </c>
    </row>
    <row r="14">
      <c r="A14" s="6"/>
    </row>
    <row r="15">
      <c r="A15" s="32" t="s">
        <v>154</v>
      </c>
      <c r="B15" s="33">
        <f>Purchase!B36</f>
        <v>128275</v>
      </c>
      <c r="C15" s="33">
        <f>Purchase!C36</f>
        <v>218769.875</v>
      </c>
      <c r="D15" s="33">
        <f>Purchase!D36</f>
        <v>271298.3806</v>
      </c>
      <c r="E15" s="33">
        <f>Purchase!E36</f>
        <v>274357.2834</v>
      </c>
      <c r="F15" s="33">
        <f>Purchase!F36</f>
        <v>277451.964</v>
      </c>
      <c r="G15" s="33">
        <f>Purchase!G36</f>
        <v>280582.858</v>
      </c>
      <c r="H15" s="33">
        <f>Purchase!H36</f>
        <v>283750.4066</v>
      </c>
      <c r="I15" s="33">
        <f>Purchase!I36</f>
        <v>286955.0565</v>
      </c>
      <c r="J15" s="33">
        <f>Purchase!J36</f>
        <v>290197.26</v>
      </c>
      <c r="K15" s="33">
        <f>Purchase!K36</f>
        <v>293477.4754</v>
      </c>
      <c r="L15" s="33">
        <f>Purchase!L36</f>
        <v>296796.1666</v>
      </c>
      <c r="M15" s="33">
        <f>Purchase!M36</f>
        <v>300153.8034</v>
      </c>
      <c r="N15" s="33">
        <f>Purchase!N36</f>
        <v>303550.8617</v>
      </c>
      <c r="O15" s="33">
        <f>Purchase!O36</f>
        <v>306987.8234</v>
      </c>
      <c r="P15" s="33">
        <f>Purchase!P36</f>
        <v>310465.1766</v>
      </c>
      <c r="Q15" s="33">
        <f>Purchase!Q36</f>
        <v>313983.4153</v>
      </c>
      <c r="R15" s="33">
        <f>Purchase!R36</f>
        <v>317543.0403</v>
      </c>
      <c r="S15" s="33">
        <f>Purchase!S36</f>
        <v>321144.5584</v>
      </c>
      <c r="T15" s="33">
        <f>Purchase!T36</f>
        <v>324788.483</v>
      </c>
      <c r="U15" s="33">
        <f>Purchase!U36</f>
        <v>328475.334</v>
      </c>
      <c r="V15" s="33">
        <f>Purchase!V36</f>
        <v>332205.638</v>
      </c>
      <c r="W15" s="33">
        <f>Purchase!W36</f>
        <v>335979.9283</v>
      </c>
      <c r="X15" s="33">
        <f>Purchase!X36</f>
        <v>339798.7451</v>
      </c>
      <c r="Y15" s="33">
        <f>Purchase!Y36</f>
        <v>343662.6352</v>
      </c>
    </row>
    <row r="16">
      <c r="A16" s="6"/>
    </row>
    <row r="17">
      <c r="A17" s="32" t="s">
        <v>183</v>
      </c>
      <c r="B17" s="33">
        <f t="shared" ref="B17:Y17" si="2">B15</f>
        <v>128275</v>
      </c>
      <c r="C17" s="33">
        <f t="shared" si="2"/>
        <v>218769.875</v>
      </c>
      <c r="D17" s="33">
        <f t="shared" si="2"/>
        <v>271298.3806</v>
      </c>
      <c r="E17" s="33">
        <f t="shared" si="2"/>
        <v>274357.2834</v>
      </c>
      <c r="F17" s="33">
        <f t="shared" si="2"/>
        <v>277451.964</v>
      </c>
      <c r="G17" s="33">
        <f t="shared" si="2"/>
        <v>280582.858</v>
      </c>
      <c r="H17" s="33">
        <f t="shared" si="2"/>
        <v>283750.4066</v>
      </c>
      <c r="I17" s="33">
        <f t="shared" si="2"/>
        <v>286955.0565</v>
      </c>
      <c r="J17" s="33">
        <f t="shared" si="2"/>
        <v>290197.26</v>
      </c>
      <c r="K17" s="33">
        <f t="shared" si="2"/>
        <v>293477.4754</v>
      </c>
      <c r="L17" s="33">
        <f t="shared" si="2"/>
        <v>296796.1666</v>
      </c>
      <c r="M17" s="33">
        <f t="shared" si="2"/>
        <v>300153.8034</v>
      </c>
      <c r="N17" s="33">
        <f t="shared" si="2"/>
        <v>303550.8617</v>
      </c>
      <c r="O17" s="33">
        <f t="shared" si="2"/>
        <v>306987.8234</v>
      </c>
      <c r="P17" s="33">
        <f t="shared" si="2"/>
        <v>310465.1766</v>
      </c>
      <c r="Q17" s="33">
        <f t="shared" si="2"/>
        <v>313983.4153</v>
      </c>
      <c r="R17" s="33">
        <f t="shared" si="2"/>
        <v>317543.0403</v>
      </c>
      <c r="S17" s="33">
        <f t="shared" si="2"/>
        <v>321144.5584</v>
      </c>
      <c r="T17" s="33">
        <f t="shared" si="2"/>
        <v>324788.483</v>
      </c>
      <c r="U17" s="33">
        <f t="shared" si="2"/>
        <v>328475.334</v>
      </c>
      <c r="V17" s="33">
        <f t="shared" si="2"/>
        <v>332205.638</v>
      </c>
      <c r="W17" s="33">
        <f t="shared" si="2"/>
        <v>335979.9283</v>
      </c>
      <c r="X17" s="33">
        <f t="shared" si="2"/>
        <v>339798.7451</v>
      </c>
      <c r="Y17" s="33">
        <f t="shared" si="2"/>
        <v>343662.6352</v>
      </c>
    </row>
    <row r="18">
      <c r="A18" s="6"/>
    </row>
    <row r="19">
      <c r="A19" s="32" t="s">
        <v>184</v>
      </c>
      <c r="B19" s="33">
        <f t="shared" ref="B19:Y19" si="3">B11-B17</f>
        <v>56141.5</v>
      </c>
      <c r="C19" s="33">
        <f t="shared" si="3"/>
        <v>112903.555</v>
      </c>
      <c r="D19" s="33">
        <f t="shared" si="3"/>
        <v>170293.5246</v>
      </c>
      <c r="E19" s="33">
        <f t="shared" si="3"/>
        <v>228318.8607</v>
      </c>
      <c r="F19" s="33">
        <f t="shared" si="3"/>
        <v>286987.1087</v>
      </c>
      <c r="G19" s="33">
        <f t="shared" si="3"/>
        <v>346305.9084</v>
      </c>
      <c r="H19" s="33">
        <f t="shared" si="3"/>
        <v>406282.9959</v>
      </c>
      <c r="I19" s="33">
        <f t="shared" si="3"/>
        <v>466926.2041</v>
      </c>
      <c r="J19" s="33">
        <f t="shared" si="3"/>
        <v>528243.4647</v>
      </c>
      <c r="K19" s="33">
        <f t="shared" si="3"/>
        <v>590242.809</v>
      </c>
      <c r="L19" s="33">
        <f t="shared" si="3"/>
        <v>652932.3692</v>
      </c>
      <c r="M19" s="33">
        <f t="shared" si="3"/>
        <v>716320.3801</v>
      </c>
      <c r="N19" s="33">
        <f t="shared" si="3"/>
        <v>780415.1802</v>
      </c>
      <c r="O19" s="33">
        <f t="shared" si="3"/>
        <v>845225.2131</v>
      </c>
      <c r="P19" s="33">
        <f t="shared" si="3"/>
        <v>910759.0287</v>
      </c>
      <c r="Q19" s="33">
        <f t="shared" si="3"/>
        <v>977025.285</v>
      </c>
      <c r="R19" s="33">
        <f t="shared" si="3"/>
        <v>1044032.749</v>
      </c>
      <c r="S19" s="33">
        <f t="shared" si="3"/>
        <v>1111790.299</v>
      </c>
      <c r="T19" s="33">
        <f t="shared" si="3"/>
        <v>1180306.926</v>
      </c>
      <c r="U19" s="33">
        <f t="shared" si="3"/>
        <v>1249591.732</v>
      </c>
      <c r="V19" s="33">
        <f t="shared" si="3"/>
        <v>1319653.937</v>
      </c>
      <c r="W19" s="33">
        <f t="shared" si="3"/>
        <v>1390502.877</v>
      </c>
      <c r="X19" s="33">
        <f t="shared" si="3"/>
        <v>1462148.006</v>
      </c>
      <c r="Y19" s="33">
        <f t="shared" si="3"/>
        <v>1534598.897</v>
      </c>
    </row>
    <row r="20">
      <c r="A20" s="6"/>
    </row>
    <row r="21">
      <c r="A21" s="31" t="s">
        <v>185</v>
      </c>
      <c r="B21" s="14">
        <v>0.0</v>
      </c>
      <c r="C21" s="33">
        <f t="shared" ref="C21:Y21" si="4">B23</f>
        <v>56141.5</v>
      </c>
      <c r="D21" s="33">
        <f t="shared" si="4"/>
        <v>112903.555</v>
      </c>
      <c r="E21" s="33">
        <f t="shared" si="4"/>
        <v>170293.5246</v>
      </c>
      <c r="F21" s="33">
        <f t="shared" si="4"/>
        <v>228318.8607</v>
      </c>
      <c r="G21" s="33">
        <f t="shared" si="4"/>
        <v>286987.1087</v>
      </c>
      <c r="H21" s="33">
        <f t="shared" si="4"/>
        <v>346305.9084</v>
      </c>
      <c r="I21" s="33">
        <f t="shared" si="4"/>
        <v>406282.9959</v>
      </c>
      <c r="J21" s="33">
        <f t="shared" si="4"/>
        <v>466926.2041</v>
      </c>
      <c r="K21" s="33">
        <f t="shared" si="4"/>
        <v>528243.4647</v>
      </c>
      <c r="L21" s="33">
        <f t="shared" si="4"/>
        <v>590242.809</v>
      </c>
      <c r="M21" s="33">
        <f t="shared" si="4"/>
        <v>652932.3692</v>
      </c>
      <c r="N21" s="33">
        <f t="shared" si="4"/>
        <v>716320.3801</v>
      </c>
      <c r="O21" s="33">
        <f t="shared" si="4"/>
        <v>780415.1802</v>
      </c>
      <c r="P21" s="33">
        <f t="shared" si="4"/>
        <v>845225.2131</v>
      </c>
      <c r="Q21" s="33">
        <f t="shared" si="4"/>
        <v>910759.0287</v>
      </c>
      <c r="R21" s="33">
        <f t="shared" si="4"/>
        <v>977025.285</v>
      </c>
      <c r="S21" s="33">
        <f t="shared" si="4"/>
        <v>1044032.749</v>
      </c>
      <c r="T21" s="33">
        <f t="shared" si="4"/>
        <v>1111790.299</v>
      </c>
      <c r="U21" s="33">
        <f t="shared" si="4"/>
        <v>1180306.926</v>
      </c>
      <c r="V21" s="33">
        <f t="shared" si="4"/>
        <v>1249591.732</v>
      </c>
      <c r="W21" s="33">
        <f t="shared" si="4"/>
        <v>1319653.937</v>
      </c>
      <c r="X21" s="33">
        <f t="shared" si="4"/>
        <v>1390502.877</v>
      </c>
      <c r="Y21" s="33">
        <f t="shared" si="4"/>
        <v>1462148.006</v>
      </c>
    </row>
    <row r="22">
      <c r="A22" s="31" t="s">
        <v>186</v>
      </c>
      <c r="B22" s="33">
        <f>'Sales and Cost'!B20</f>
        <v>56141.5</v>
      </c>
      <c r="C22" s="33">
        <f>'Sales and Cost'!C20</f>
        <v>56762.055</v>
      </c>
      <c r="D22" s="33">
        <f>'Sales and Cost'!D20</f>
        <v>57389.96963</v>
      </c>
      <c r="E22" s="33">
        <f>'Sales and Cost'!E20</f>
        <v>58025.33612</v>
      </c>
      <c r="F22" s="33">
        <f>'Sales and Cost'!F20</f>
        <v>58668.24793</v>
      </c>
      <c r="G22" s="33">
        <f>'Sales and Cost'!G20</f>
        <v>59318.79973</v>
      </c>
      <c r="H22" s="33">
        <f>'Sales and Cost'!H20</f>
        <v>59977.08745</v>
      </c>
      <c r="I22" s="33">
        <f>'Sales and Cost'!I20</f>
        <v>60643.20826</v>
      </c>
      <c r="J22" s="33">
        <f>'Sales and Cost'!J20</f>
        <v>61317.26061</v>
      </c>
      <c r="K22" s="33">
        <f>'Sales and Cost'!K20</f>
        <v>61999.34424</v>
      </c>
      <c r="L22" s="33">
        <f>'Sales and Cost'!L20</f>
        <v>62689.56023</v>
      </c>
      <c r="M22" s="33">
        <f>'Sales and Cost'!M20</f>
        <v>63388.01094</v>
      </c>
      <c r="N22" s="33">
        <f>'Sales and Cost'!N20</f>
        <v>64094.80011</v>
      </c>
      <c r="O22" s="33">
        <f>'Sales and Cost'!O20</f>
        <v>64810.03284</v>
      </c>
      <c r="P22" s="33">
        <f>'Sales and Cost'!P20</f>
        <v>65533.81562</v>
      </c>
      <c r="Q22" s="33">
        <f>'Sales and Cost'!Q20</f>
        <v>66266.25631</v>
      </c>
      <c r="R22" s="33">
        <f>'Sales and Cost'!R20</f>
        <v>67007.46423</v>
      </c>
      <c r="S22" s="33">
        <f>'Sales and Cost'!S20</f>
        <v>67757.55013</v>
      </c>
      <c r="T22" s="33">
        <f>'Sales and Cost'!T20</f>
        <v>68516.62621</v>
      </c>
      <c r="U22" s="33">
        <f>'Sales and Cost'!U20</f>
        <v>69284.80616</v>
      </c>
      <c r="V22" s="33">
        <f>'Sales and Cost'!V20</f>
        <v>70062.20516</v>
      </c>
      <c r="W22" s="33">
        <f>'Sales and Cost'!W20</f>
        <v>70848.93993</v>
      </c>
      <c r="X22" s="33">
        <f>'Sales and Cost'!X20</f>
        <v>71645.12871</v>
      </c>
      <c r="Y22" s="33">
        <f>'Sales and Cost'!Y20</f>
        <v>72450.89133</v>
      </c>
    </row>
    <row r="23">
      <c r="A23" s="31" t="s">
        <v>187</v>
      </c>
      <c r="B23" s="33">
        <f t="shared" ref="B23:Y23" si="5">sum(B21:B22)</f>
        <v>56141.5</v>
      </c>
      <c r="C23" s="33">
        <f t="shared" si="5"/>
        <v>112903.555</v>
      </c>
      <c r="D23" s="33">
        <f t="shared" si="5"/>
        <v>170293.5246</v>
      </c>
      <c r="E23" s="33">
        <f t="shared" si="5"/>
        <v>228318.8607</v>
      </c>
      <c r="F23" s="33">
        <f t="shared" si="5"/>
        <v>286987.1087</v>
      </c>
      <c r="G23" s="33">
        <f t="shared" si="5"/>
        <v>346305.9084</v>
      </c>
      <c r="H23" s="33">
        <f t="shared" si="5"/>
        <v>406282.9959</v>
      </c>
      <c r="I23" s="33">
        <f t="shared" si="5"/>
        <v>466926.2041</v>
      </c>
      <c r="J23" s="33">
        <f t="shared" si="5"/>
        <v>528243.4647</v>
      </c>
      <c r="K23" s="33">
        <f t="shared" si="5"/>
        <v>590242.809</v>
      </c>
      <c r="L23" s="33">
        <f t="shared" si="5"/>
        <v>652932.3692</v>
      </c>
      <c r="M23" s="33">
        <f t="shared" si="5"/>
        <v>716320.3801</v>
      </c>
      <c r="N23" s="33">
        <f t="shared" si="5"/>
        <v>780415.1802</v>
      </c>
      <c r="O23" s="33">
        <f t="shared" si="5"/>
        <v>845225.2131</v>
      </c>
      <c r="P23" s="33">
        <f t="shared" si="5"/>
        <v>910759.0287</v>
      </c>
      <c r="Q23" s="33">
        <f t="shared" si="5"/>
        <v>977025.285</v>
      </c>
      <c r="R23" s="33">
        <f t="shared" si="5"/>
        <v>1044032.749</v>
      </c>
      <c r="S23" s="33">
        <f t="shared" si="5"/>
        <v>1111790.299</v>
      </c>
      <c r="T23" s="33">
        <f t="shared" si="5"/>
        <v>1180306.926</v>
      </c>
      <c r="U23" s="33">
        <f t="shared" si="5"/>
        <v>1249591.732</v>
      </c>
      <c r="V23" s="33">
        <f t="shared" si="5"/>
        <v>1319653.937</v>
      </c>
      <c r="W23" s="33">
        <f t="shared" si="5"/>
        <v>1390502.877</v>
      </c>
      <c r="X23" s="33">
        <f t="shared" si="5"/>
        <v>1462148.006</v>
      </c>
      <c r="Y23" s="33">
        <f t="shared" si="5"/>
        <v>1534598.897</v>
      </c>
    </row>
    <row r="24">
      <c r="A24" s="6"/>
    </row>
    <row r="25">
      <c r="A25" s="32" t="s">
        <v>188</v>
      </c>
      <c r="B25" s="33">
        <f t="shared" ref="B25:Y25" si="6">B19-B23</f>
        <v>0</v>
      </c>
      <c r="C25" s="33">
        <f t="shared" si="6"/>
        <v>0</v>
      </c>
      <c r="D25" s="33">
        <f t="shared" si="6"/>
        <v>0</v>
      </c>
      <c r="E25" s="33">
        <f t="shared" si="6"/>
        <v>0</v>
      </c>
      <c r="F25" s="33">
        <f t="shared" si="6"/>
        <v>0</v>
      </c>
      <c r="G25" s="33">
        <f t="shared" si="6"/>
        <v>0</v>
      </c>
      <c r="H25" s="33">
        <f t="shared" si="6"/>
        <v>-0.0000000001746229827</v>
      </c>
      <c r="I25" s="33">
        <f t="shared" si="6"/>
        <v>0</v>
      </c>
      <c r="J25" s="33">
        <f t="shared" si="6"/>
        <v>-0.0000000001164153218</v>
      </c>
      <c r="K25" s="33">
        <f t="shared" si="6"/>
        <v>0</v>
      </c>
      <c r="L25" s="33">
        <f t="shared" si="6"/>
        <v>0</v>
      </c>
      <c r="M25" s="33">
        <f t="shared" si="6"/>
        <v>0</v>
      </c>
      <c r="N25" s="33">
        <f t="shared" si="6"/>
        <v>0</v>
      </c>
      <c r="O25" s="33">
        <f t="shared" si="6"/>
        <v>0.0000000001164153218</v>
      </c>
      <c r="P25" s="33">
        <f t="shared" si="6"/>
        <v>-0.0000000001164153218</v>
      </c>
      <c r="Q25" s="33">
        <f t="shared" si="6"/>
        <v>0.0000000001164153218</v>
      </c>
      <c r="R25" s="33">
        <f t="shared" si="6"/>
        <v>0</v>
      </c>
      <c r="S25" s="33">
        <f t="shared" si="6"/>
        <v>-0.0000000004656612873</v>
      </c>
      <c r="T25" s="33">
        <f t="shared" si="6"/>
        <v>0</v>
      </c>
      <c r="U25" s="33">
        <f t="shared" si="6"/>
        <v>-0.0000000002328306437</v>
      </c>
      <c r="V25" s="33">
        <f t="shared" si="6"/>
        <v>-0.0000000002328306437</v>
      </c>
      <c r="W25" s="33">
        <f t="shared" si="6"/>
        <v>-0.0000000002328306437</v>
      </c>
      <c r="X25" s="33">
        <f t="shared" si="6"/>
        <v>-0.0000000002328306437</v>
      </c>
      <c r="Y25" s="33">
        <f t="shared" si="6"/>
        <v>-0.0000000004656612873</v>
      </c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3" max="3" width="10.38"/>
    <col customWidth="1" min="4" max="4" width="11.0"/>
    <col customWidth="1" min="5" max="5" width="10.38"/>
    <col customWidth="1" min="6" max="6" width="15.38"/>
    <col customWidth="1" min="8" max="8" width="18.38"/>
    <col customWidth="1" min="9" max="9" width="15.38"/>
  </cols>
  <sheetData>
    <row r="1">
      <c r="A1" s="5" t="s">
        <v>84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B2" s="7" t="s">
        <v>85</v>
      </c>
      <c r="C2" s="7" t="s">
        <v>86</v>
      </c>
      <c r="D2" s="7" t="s">
        <v>87</v>
      </c>
      <c r="E2" s="7" t="s">
        <v>88</v>
      </c>
      <c r="F2" s="7" t="s">
        <v>89</v>
      </c>
      <c r="G2" s="7" t="s">
        <v>90</v>
      </c>
      <c r="H2" s="7" t="s">
        <v>91</v>
      </c>
      <c r="I2" s="7" t="s">
        <v>92</v>
      </c>
      <c r="J2" s="7" t="s">
        <v>93</v>
      </c>
    </row>
    <row r="3">
      <c r="A3" s="8" t="s">
        <v>2</v>
      </c>
      <c r="B3" s="9">
        <v>0.25</v>
      </c>
      <c r="C3" s="10">
        <v>0.2</v>
      </c>
      <c r="D3" s="9">
        <v>0.25</v>
      </c>
      <c r="E3" s="9">
        <v>0.25</v>
      </c>
      <c r="F3" s="9">
        <v>0.05</v>
      </c>
      <c r="G3" s="10">
        <v>0.0</v>
      </c>
      <c r="H3" s="10">
        <v>0.0</v>
      </c>
      <c r="I3" s="10">
        <v>0.0</v>
      </c>
      <c r="J3" s="10">
        <v>0.0</v>
      </c>
    </row>
    <row r="4">
      <c r="A4" s="8" t="s">
        <v>3</v>
      </c>
      <c r="B4" s="9">
        <v>0.25</v>
      </c>
      <c r="C4" s="10">
        <v>0.2</v>
      </c>
      <c r="D4" s="9">
        <v>0.25</v>
      </c>
      <c r="E4" s="9">
        <v>0.25</v>
      </c>
      <c r="F4" s="10">
        <v>0.0</v>
      </c>
      <c r="G4" s="9">
        <v>0.05</v>
      </c>
      <c r="H4" s="10">
        <v>0.0</v>
      </c>
      <c r="I4" s="10">
        <v>0.0</v>
      </c>
      <c r="J4" s="10">
        <v>0.0</v>
      </c>
    </row>
    <row r="5">
      <c r="A5" s="8" t="s">
        <v>4</v>
      </c>
      <c r="B5" s="9">
        <v>0.25</v>
      </c>
      <c r="C5" s="10">
        <v>0.2</v>
      </c>
      <c r="D5" s="9">
        <v>0.25</v>
      </c>
      <c r="E5" s="9">
        <v>0.25</v>
      </c>
      <c r="F5" s="10">
        <v>0.0</v>
      </c>
      <c r="G5" s="10">
        <v>0.0</v>
      </c>
      <c r="H5" s="9">
        <v>0.05</v>
      </c>
      <c r="I5" s="10">
        <v>0.0</v>
      </c>
      <c r="J5" s="10">
        <v>0.0</v>
      </c>
    </row>
    <row r="6">
      <c r="A6" s="8" t="s">
        <v>5</v>
      </c>
      <c r="B6" s="9">
        <v>0.25</v>
      </c>
      <c r="C6" s="10">
        <v>0.2</v>
      </c>
      <c r="D6" s="9">
        <v>0.25</v>
      </c>
      <c r="E6" s="9">
        <v>0.25</v>
      </c>
      <c r="F6" s="10">
        <v>0.0</v>
      </c>
      <c r="G6" s="10">
        <v>0.0</v>
      </c>
      <c r="H6" s="10">
        <v>0.0</v>
      </c>
      <c r="I6" s="9">
        <v>0.05</v>
      </c>
      <c r="J6" s="10">
        <v>0.0</v>
      </c>
    </row>
    <row r="7">
      <c r="A7" s="8" t="s">
        <v>6</v>
      </c>
      <c r="B7" s="9">
        <v>0.25</v>
      </c>
      <c r="C7" s="10">
        <v>0.2</v>
      </c>
      <c r="D7" s="9">
        <v>0.27</v>
      </c>
      <c r="E7" s="9">
        <v>0.25</v>
      </c>
      <c r="F7" s="10">
        <v>0.0</v>
      </c>
      <c r="G7" s="10">
        <v>0.0</v>
      </c>
      <c r="H7" s="10">
        <v>0.0</v>
      </c>
      <c r="I7" s="10">
        <v>0.0</v>
      </c>
      <c r="J7" s="9">
        <v>0.03</v>
      </c>
    </row>
    <row r="8">
      <c r="G8" s="10"/>
    </row>
    <row r="9">
      <c r="A9" s="11" t="s">
        <v>94</v>
      </c>
      <c r="B9" s="12" t="s">
        <v>95</v>
      </c>
      <c r="C9" s="12" t="s">
        <v>96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8" t="s">
        <v>2</v>
      </c>
      <c r="B10" s="14">
        <v>40000.0</v>
      </c>
      <c r="C10" s="15">
        <v>0.015</v>
      </c>
    </row>
    <row r="11">
      <c r="A11" s="8" t="s">
        <v>3</v>
      </c>
      <c r="B11" s="14">
        <v>50000.0</v>
      </c>
      <c r="C11" s="15">
        <v>0.02</v>
      </c>
    </row>
    <row r="12">
      <c r="A12" s="8" t="s">
        <v>4</v>
      </c>
      <c r="B12" s="14">
        <v>56000.0</v>
      </c>
      <c r="C12" s="15">
        <v>0.015</v>
      </c>
    </row>
    <row r="13">
      <c r="A13" s="8" t="s">
        <v>5</v>
      </c>
      <c r="B13" s="14">
        <v>60000.0</v>
      </c>
      <c r="C13" s="15">
        <v>0.025</v>
      </c>
    </row>
    <row r="14">
      <c r="A14" s="8" t="s">
        <v>6</v>
      </c>
      <c r="B14" s="14">
        <v>40000.0</v>
      </c>
      <c r="C14" s="15">
        <v>0.01</v>
      </c>
    </row>
    <row r="16">
      <c r="A16" s="16" t="s">
        <v>97</v>
      </c>
      <c r="B16" s="12" t="s">
        <v>95</v>
      </c>
      <c r="C16" s="12" t="s">
        <v>96</v>
      </c>
    </row>
    <row r="17">
      <c r="A17" s="7" t="s">
        <v>85</v>
      </c>
      <c r="B17" s="14">
        <v>70000.0</v>
      </c>
      <c r="C17" s="15">
        <v>0.015</v>
      </c>
    </row>
    <row r="18">
      <c r="A18" s="7" t="s">
        <v>86</v>
      </c>
      <c r="B18" s="14">
        <v>50000.0</v>
      </c>
      <c r="C18" s="15">
        <v>0.02</v>
      </c>
    </row>
    <row r="19">
      <c r="A19" s="7" t="s">
        <v>87</v>
      </c>
      <c r="B19" s="14">
        <v>65000.0</v>
      </c>
      <c r="C19" s="15">
        <v>0.015</v>
      </c>
    </row>
    <row r="20">
      <c r="A20" s="7" t="s">
        <v>88</v>
      </c>
      <c r="B20" s="14">
        <v>75000.0</v>
      </c>
      <c r="C20" s="15">
        <v>0.01</v>
      </c>
    </row>
    <row r="21">
      <c r="A21" s="7" t="s">
        <v>89</v>
      </c>
      <c r="B21" s="14">
        <v>2900.0</v>
      </c>
      <c r="C21" s="15">
        <v>0.015</v>
      </c>
    </row>
    <row r="22">
      <c r="A22" s="7" t="s">
        <v>90</v>
      </c>
      <c r="B22" s="14">
        <v>2950.0</v>
      </c>
      <c r="C22" s="15">
        <v>0.01</v>
      </c>
    </row>
    <row r="23">
      <c r="A23" s="7" t="s">
        <v>91</v>
      </c>
      <c r="B23" s="14">
        <v>4000.0</v>
      </c>
      <c r="C23" s="15">
        <v>0.01</v>
      </c>
    </row>
    <row r="24">
      <c r="A24" s="7" t="s">
        <v>92</v>
      </c>
      <c r="B24" s="14">
        <v>3550.0</v>
      </c>
      <c r="C24" s="15">
        <v>0.015</v>
      </c>
    </row>
    <row r="25">
      <c r="A25" s="7" t="s">
        <v>93</v>
      </c>
      <c r="B25" s="14">
        <v>2500.0</v>
      </c>
      <c r="C25" s="15">
        <v>0.01</v>
      </c>
    </row>
    <row r="27">
      <c r="A27" s="16" t="s">
        <v>98</v>
      </c>
      <c r="B27" s="16" t="s">
        <v>99</v>
      </c>
      <c r="C27" s="16" t="s">
        <v>100</v>
      </c>
    </row>
    <row r="28">
      <c r="A28" s="7" t="s">
        <v>85</v>
      </c>
      <c r="B28" s="14">
        <v>50.0</v>
      </c>
      <c r="C28" s="9">
        <v>0.0</v>
      </c>
    </row>
    <row r="29">
      <c r="A29" s="7" t="s">
        <v>86</v>
      </c>
      <c r="B29" s="14">
        <v>60.0</v>
      </c>
      <c r="C29" s="9">
        <v>0.0</v>
      </c>
    </row>
    <row r="30">
      <c r="A30" s="7" t="s">
        <v>87</v>
      </c>
      <c r="B30" s="14">
        <v>40.0</v>
      </c>
      <c r="C30" s="9">
        <v>0.0</v>
      </c>
    </row>
    <row r="31">
      <c r="A31" s="7" t="s">
        <v>88</v>
      </c>
      <c r="B31" s="14">
        <v>200.0</v>
      </c>
      <c r="C31" s="9">
        <v>0.0</v>
      </c>
    </row>
    <row r="32">
      <c r="A32" s="7" t="s">
        <v>89</v>
      </c>
      <c r="B32" s="14">
        <v>2500.0</v>
      </c>
      <c r="C32" s="9">
        <v>1.0</v>
      </c>
    </row>
    <row r="33">
      <c r="A33" s="7" t="s">
        <v>90</v>
      </c>
      <c r="B33" s="14">
        <v>3000.0</v>
      </c>
      <c r="C33" s="9">
        <v>2.0</v>
      </c>
    </row>
    <row r="34">
      <c r="A34" s="7" t="s">
        <v>91</v>
      </c>
      <c r="B34" s="14">
        <v>8000.0</v>
      </c>
      <c r="C34" s="9">
        <v>1.0</v>
      </c>
    </row>
    <row r="35">
      <c r="A35" s="7" t="s">
        <v>92</v>
      </c>
      <c r="B35" s="14">
        <v>8500.0</v>
      </c>
      <c r="C35" s="9">
        <v>2.0</v>
      </c>
    </row>
    <row r="36">
      <c r="A36" s="7" t="s">
        <v>93</v>
      </c>
      <c r="B36" s="14">
        <v>20000.0</v>
      </c>
      <c r="C36" s="9">
        <v>3.0</v>
      </c>
    </row>
    <row r="38">
      <c r="A38" s="16" t="s">
        <v>101</v>
      </c>
      <c r="B38" s="9" t="s">
        <v>95</v>
      </c>
      <c r="C38" s="9" t="s">
        <v>102</v>
      </c>
    </row>
    <row r="39">
      <c r="A39" s="8" t="s">
        <v>2</v>
      </c>
      <c r="B39" s="14">
        <v>35000.0</v>
      </c>
      <c r="C39" s="15">
        <v>0.015</v>
      </c>
    </row>
    <row r="40">
      <c r="A40" s="8" t="s">
        <v>3</v>
      </c>
      <c r="B40" s="14">
        <v>48000.0</v>
      </c>
      <c r="C40" s="15">
        <v>0.01</v>
      </c>
    </row>
    <row r="41">
      <c r="A41" s="8" t="s">
        <v>4</v>
      </c>
      <c r="B41" s="14">
        <v>55000.0</v>
      </c>
      <c r="C41" s="15">
        <v>0.01</v>
      </c>
    </row>
    <row r="42">
      <c r="A42" s="8" t="s">
        <v>5</v>
      </c>
      <c r="B42" s="14">
        <v>59000.0</v>
      </c>
      <c r="C42" s="15">
        <v>0.005</v>
      </c>
    </row>
    <row r="43">
      <c r="A43" s="8" t="s">
        <v>6</v>
      </c>
      <c r="B43" s="14">
        <v>40000.0</v>
      </c>
      <c r="C43" s="15">
        <v>0.01</v>
      </c>
    </row>
    <row r="45">
      <c r="A45" s="16" t="s">
        <v>103</v>
      </c>
      <c r="B45" s="16" t="s">
        <v>104</v>
      </c>
    </row>
    <row r="46">
      <c r="A46" s="8" t="s">
        <v>2</v>
      </c>
      <c r="B46" s="9">
        <v>700.0</v>
      </c>
    </row>
    <row r="47">
      <c r="A47" s="8" t="s">
        <v>3</v>
      </c>
      <c r="B47" s="9">
        <v>400.0</v>
      </c>
    </row>
    <row r="48">
      <c r="A48" s="8" t="s">
        <v>4</v>
      </c>
      <c r="B48" s="9">
        <v>650.0</v>
      </c>
    </row>
    <row r="49">
      <c r="A49" s="8" t="s">
        <v>5</v>
      </c>
      <c r="B49" s="9">
        <v>600.0</v>
      </c>
    </row>
    <row r="50">
      <c r="A50" s="8" t="s">
        <v>6</v>
      </c>
      <c r="B50" s="9">
        <v>1100.0</v>
      </c>
    </row>
    <row r="52">
      <c r="A52" s="16" t="s">
        <v>105</v>
      </c>
      <c r="B52" s="9" t="s">
        <v>106</v>
      </c>
      <c r="C52" s="9" t="s">
        <v>107</v>
      </c>
    </row>
    <row r="53">
      <c r="A53" s="9" t="s">
        <v>108</v>
      </c>
      <c r="B53" s="17">
        <v>0.1</v>
      </c>
      <c r="C53" s="9">
        <v>1.0</v>
      </c>
    </row>
    <row r="54">
      <c r="A54" s="9" t="s">
        <v>109</v>
      </c>
      <c r="B54" s="17">
        <v>0.15</v>
      </c>
      <c r="C54" s="9">
        <v>2.0</v>
      </c>
    </row>
    <row r="55">
      <c r="A55" s="9" t="s">
        <v>110</v>
      </c>
      <c r="B55" s="17">
        <v>0.1</v>
      </c>
      <c r="C55" s="9">
        <v>3.0</v>
      </c>
    </row>
    <row r="56">
      <c r="A56" s="9" t="s">
        <v>111</v>
      </c>
      <c r="B56" s="17">
        <v>0.65</v>
      </c>
      <c r="C56" s="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5" width="6.38"/>
  </cols>
  <sheetData>
    <row r="1">
      <c r="A1" s="18"/>
      <c r="B1" s="19" t="s">
        <v>112</v>
      </c>
      <c r="C1" s="19" t="s">
        <v>113</v>
      </c>
      <c r="D1" s="19" t="s">
        <v>114</v>
      </c>
      <c r="E1" s="19" t="s">
        <v>115</v>
      </c>
      <c r="F1" s="19" t="s">
        <v>116</v>
      </c>
      <c r="G1" s="19" t="s">
        <v>117</v>
      </c>
      <c r="H1" s="19" t="s">
        <v>118</v>
      </c>
      <c r="I1" s="19" t="s">
        <v>119</v>
      </c>
      <c r="J1" s="19" t="s">
        <v>120</v>
      </c>
      <c r="K1" s="19" t="s">
        <v>121</v>
      </c>
      <c r="L1" s="19" t="s">
        <v>122</v>
      </c>
      <c r="M1" s="19" t="s">
        <v>123</v>
      </c>
      <c r="N1" s="19" t="s">
        <v>124</v>
      </c>
      <c r="O1" s="19" t="s">
        <v>125</v>
      </c>
      <c r="P1" s="19" t="s">
        <v>126</v>
      </c>
      <c r="Q1" s="19" t="s">
        <v>127</v>
      </c>
      <c r="R1" s="19" t="s">
        <v>128</v>
      </c>
      <c r="S1" s="19" t="s">
        <v>129</v>
      </c>
      <c r="T1" s="19" t="s">
        <v>130</v>
      </c>
      <c r="U1" s="19" t="s">
        <v>131</v>
      </c>
      <c r="V1" s="19" t="s">
        <v>132</v>
      </c>
      <c r="W1" s="19" t="s">
        <v>133</v>
      </c>
      <c r="X1" s="19" t="s">
        <v>134</v>
      </c>
      <c r="Y1" s="19" t="s">
        <v>135</v>
      </c>
      <c r="Z1" s="20"/>
    </row>
    <row r="2">
      <c r="A2" s="21" t="s">
        <v>136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2" t="s">
        <v>2</v>
      </c>
      <c r="B3" s="20">
        <f>Assumptions!$B10/1000</f>
        <v>40</v>
      </c>
      <c r="C3" s="20">
        <f>B3*(1+Assumptions!$C10)</f>
        <v>40.6</v>
      </c>
      <c r="D3" s="20">
        <f>C3*(1+Assumptions!$C10)</f>
        <v>41.209</v>
      </c>
      <c r="E3" s="20">
        <f>D3*(1+Assumptions!$C10)</f>
        <v>41.827135</v>
      </c>
      <c r="F3" s="20">
        <f>E3*(1+Assumptions!$C10)</f>
        <v>42.45454203</v>
      </c>
      <c r="G3" s="20">
        <f>F3*(1+Assumptions!$C10)</f>
        <v>43.09136016</v>
      </c>
      <c r="H3" s="20">
        <f>G3*(1+Assumptions!$C10)</f>
        <v>43.73773056</v>
      </c>
      <c r="I3" s="20">
        <f>H3*(1+Assumptions!$C10)</f>
        <v>44.39379652</v>
      </c>
      <c r="J3" s="20">
        <f>I3*(1+Assumptions!$C10)</f>
        <v>45.05970346</v>
      </c>
      <c r="K3" s="20">
        <f>J3*(1+Assumptions!$C10)</f>
        <v>45.73559902</v>
      </c>
      <c r="L3" s="20">
        <f>K3*(1+Assumptions!$C10)</f>
        <v>46.421633</v>
      </c>
      <c r="M3" s="20">
        <f>L3*(1+Assumptions!$C10)</f>
        <v>47.1179575</v>
      </c>
      <c r="N3" s="20">
        <f>M3*(1+Assumptions!$C10)</f>
        <v>47.82472686</v>
      </c>
      <c r="O3" s="20">
        <f>N3*(1+Assumptions!$C10)</f>
        <v>48.54209776</v>
      </c>
      <c r="P3" s="20">
        <f>O3*(1+Assumptions!$C10)</f>
        <v>49.27022923</v>
      </c>
      <c r="Q3" s="20">
        <f>P3*(1+Assumptions!$C10)</f>
        <v>50.00928267</v>
      </c>
      <c r="R3" s="20">
        <f>Q3*(1+Assumptions!$C10)</f>
        <v>50.75942191</v>
      </c>
      <c r="S3" s="20">
        <f>R3*(1+Assumptions!$C10)</f>
        <v>51.52081323</v>
      </c>
      <c r="T3" s="20">
        <f>S3*(1+Assumptions!$C10)</f>
        <v>52.29362543</v>
      </c>
      <c r="U3" s="20">
        <f>T3*(1+Assumptions!$C10)</f>
        <v>53.07802981</v>
      </c>
      <c r="V3" s="20">
        <f>U3*(1+Assumptions!$C10)</f>
        <v>53.87420026</v>
      </c>
      <c r="W3" s="20">
        <f>V3*(1+Assumptions!$C10)</f>
        <v>54.68231327</v>
      </c>
      <c r="X3" s="20">
        <f>W3*(1+Assumptions!$C10)</f>
        <v>55.50254796</v>
      </c>
      <c r="Y3" s="20">
        <f>X3*(1+Assumptions!$C10)</f>
        <v>56.33508618</v>
      </c>
      <c r="Z3" s="20"/>
    </row>
    <row r="4">
      <c r="A4" s="22" t="s">
        <v>3</v>
      </c>
      <c r="B4" s="20">
        <f>Assumptions!$B11/1000</f>
        <v>50</v>
      </c>
      <c r="C4" s="20">
        <f>B4*(1+Assumptions!$C11)</f>
        <v>51</v>
      </c>
      <c r="D4" s="20">
        <f>C4*(1+Assumptions!$C11)</f>
        <v>52.02</v>
      </c>
      <c r="E4" s="20">
        <f>D4*(1+Assumptions!$C11)</f>
        <v>53.0604</v>
      </c>
      <c r="F4" s="20">
        <f>E4*(1+Assumptions!$C11)</f>
        <v>54.121608</v>
      </c>
      <c r="G4" s="20">
        <f>F4*(1+Assumptions!$C11)</f>
        <v>55.20404016</v>
      </c>
      <c r="H4" s="20">
        <f>G4*(1+Assumptions!$C11)</f>
        <v>56.30812096</v>
      </c>
      <c r="I4" s="20">
        <f>H4*(1+Assumptions!$C11)</f>
        <v>57.43428338</v>
      </c>
      <c r="J4" s="20">
        <f>I4*(1+Assumptions!$C11)</f>
        <v>58.58296905</v>
      </c>
      <c r="K4" s="20">
        <f>J4*(1+Assumptions!$C11)</f>
        <v>59.75462843</v>
      </c>
      <c r="L4" s="20">
        <f>K4*(1+Assumptions!$C11)</f>
        <v>60.949721</v>
      </c>
      <c r="M4" s="20">
        <f>L4*(1+Assumptions!$C11)</f>
        <v>62.16871542</v>
      </c>
      <c r="N4" s="20">
        <f>M4*(1+Assumptions!$C11)</f>
        <v>63.41208973</v>
      </c>
      <c r="O4" s="20">
        <f>N4*(1+Assumptions!$C11)</f>
        <v>64.68033152</v>
      </c>
      <c r="P4" s="20">
        <f>O4*(1+Assumptions!$C11)</f>
        <v>65.97393815</v>
      </c>
      <c r="Q4" s="20">
        <f>P4*(1+Assumptions!$C11)</f>
        <v>67.29341692</v>
      </c>
      <c r="R4" s="20">
        <f>Q4*(1+Assumptions!$C11)</f>
        <v>68.63928525</v>
      </c>
      <c r="S4" s="20">
        <f>R4*(1+Assumptions!$C11)</f>
        <v>70.01207096</v>
      </c>
      <c r="T4" s="20">
        <f>S4*(1+Assumptions!$C11)</f>
        <v>71.41231238</v>
      </c>
      <c r="U4" s="20">
        <f>T4*(1+Assumptions!$C11)</f>
        <v>72.84055863</v>
      </c>
      <c r="V4" s="20">
        <f>U4*(1+Assumptions!$C11)</f>
        <v>74.2973698</v>
      </c>
      <c r="W4" s="20">
        <f>V4*(1+Assumptions!$C11)</f>
        <v>75.78331719</v>
      </c>
      <c r="X4" s="20">
        <f>W4*(1+Assumptions!$C11)</f>
        <v>77.29898354</v>
      </c>
      <c r="Y4" s="20">
        <f>X4*(1+Assumptions!$C11)</f>
        <v>78.84496321</v>
      </c>
      <c r="Z4" s="20"/>
    </row>
    <row r="5">
      <c r="A5" s="22" t="s">
        <v>4</v>
      </c>
      <c r="B5" s="20">
        <f>Assumptions!$B12/1000</f>
        <v>56</v>
      </c>
      <c r="C5" s="20">
        <f>B5*(1+Assumptions!$C12)</f>
        <v>56.84</v>
      </c>
      <c r="D5" s="20">
        <f>C5*(1+Assumptions!$C12)</f>
        <v>57.6926</v>
      </c>
      <c r="E5" s="20">
        <f>D5*(1+Assumptions!$C12)</f>
        <v>58.557989</v>
      </c>
      <c r="F5" s="20">
        <f>E5*(1+Assumptions!$C12)</f>
        <v>59.43635884</v>
      </c>
      <c r="G5" s="20">
        <f>F5*(1+Assumptions!$C12)</f>
        <v>60.32790422</v>
      </c>
      <c r="H5" s="20">
        <f>G5*(1+Assumptions!$C12)</f>
        <v>61.23282278</v>
      </c>
      <c r="I5" s="20">
        <f>H5*(1+Assumptions!$C12)</f>
        <v>62.15131512</v>
      </c>
      <c r="J5" s="20">
        <f>I5*(1+Assumptions!$C12)</f>
        <v>63.08358485</v>
      </c>
      <c r="K5" s="20">
        <f>J5*(1+Assumptions!$C12)</f>
        <v>64.02983862</v>
      </c>
      <c r="L5" s="20">
        <f>K5*(1+Assumptions!$C12)</f>
        <v>64.9902862</v>
      </c>
      <c r="M5" s="20">
        <f>L5*(1+Assumptions!$C12)</f>
        <v>65.96514049</v>
      </c>
      <c r="N5" s="20">
        <f>M5*(1+Assumptions!$C12)</f>
        <v>66.9546176</v>
      </c>
      <c r="O5" s="20">
        <f>N5*(1+Assumptions!$C12)</f>
        <v>67.95893687</v>
      </c>
      <c r="P5" s="20">
        <f>O5*(1+Assumptions!$C12)</f>
        <v>68.97832092</v>
      </c>
      <c r="Q5" s="20">
        <f>P5*(1+Assumptions!$C12)</f>
        <v>70.01299573</v>
      </c>
      <c r="R5" s="20">
        <f>Q5*(1+Assumptions!$C12)</f>
        <v>71.06319067</v>
      </c>
      <c r="S5" s="20">
        <f>R5*(1+Assumptions!$C12)</f>
        <v>72.12913853</v>
      </c>
      <c r="T5" s="20">
        <f>S5*(1+Assumptions!$C12)</f>
        <v>73.21107561</v>
      </c>
      <c r="U5" s="20">
        <f>T5*(1+Assumptions!$C12)</f>
        <v>74.30924174</v>
      </c>
      <c r="V5" s="20">
        <f>U5*(1+Assumptions!$C12)</f>
        <v>75.42388037</v>
      </c>
      <c r="W5" s="20">
        <f>V5*(1+Assumptions!$C12)</f>
        <v>76.55523857</v>
      </c>
      <c r="X5" s="20">
        <f>W5*(1+Assumptions!$C12)</f>
        <v>77.70356715</v>
      </c>
      <c r="Y5" s="20">
        <f>X5*(1+Assumptions!$C12)</f>
        <v>78.86912066</v>
      </c>
      <c r="Z5" s="20"/>
    </row>
    <row r="6">
      <c r="A6" s="22" t="s">
        <v>5</v>
      </c>
      <c r="B6" s="20">
        <f>Assumptions!$B13/1000</f>
        <v>60</v>
      </c>
      <c r="C6" s="20">
        <f>B6*(1+Assumptions!$C13)</f>
        <v>61.5</v>
      </c>
      <c r="D6" s="20">
        <f>C6*(1+Assumptions!$C13)</f>
        <v>63.0375</v>
      </c>
      <c r="E6" s="20">
        <f>D6*(1+Assumptions!$C13)</f>
        <v>64.6134375</v>
      </c>
      <c r="F6" s="20">
        <f>E6*(1+Assumptions!$C13)</f>
        <v>66.22877344</v>
      </c>
      <c r="G6" s="20">
        <f>F6*(1+Assumptions!$C13)</f>
        <v>67.88449277</v>
      </c>
      <c r="H6" s="20">
        <f>G6*(1+Assumptions!$C13)</f>
        <v>69.58160509</v>
      </c>
      <c r="I6" s="20">
        <f>H6*(1+Assumptions!$C13)</f>
        <v>71.32114522</v>
      </c>
      <c r="J6" s="20">
        <f>I6*(1+Assumptions!$C13)</f>
        <v>73.10417385</v>
      </c>
      <c r="K6" s="20">
        <f>J6*(1+Assumptions!$C13)</f>
        <v>74.9317782</v>
      </c>
      <c r="L6" s="20">
        <f>K6*(1+Assumptions!$C13)</f>
        <v>76.80507265</v>
      </c>
      <c r="M6" s="20">
        <f>L6*(1+Assumptions!$C13)</f>
        <v>78.72519947</v>
      </c>
      <c r="N6" s="20">
        <f>M6*(1+Assumptions!$C13)</f>
        <v>80.69332945</v>
      </c>
      <c r="O6" s="20">
        <f>N6*(1+Assumptions!$C13)</f>
        <v>82.71066269</v>
      </c>
      <c r="P6" s="20">
        <f>O6*(1+Assumptions!$C13)</f>
        <v>84.77842926</v>
      </c>
      <c r="Q6" s="20">
        <f>P6*(1+Assumptions!$C13)</f>
        <v>86.89788999</v>
      </c>
      <c r="R6" s="20">
        <f>Q6*(1+Assumptions!$C13)</f>
        <v>89.07033724</v>
      </c>
      <c r="S6" s="20">
        <f>R6*(1+Assumptions!$C13)</f>
        <v>91.29709567</v>
      </c>
      <c r="T6" s="20">
        <f>S6*(1+Assumptions!$C13)</f>
        <v>93.57952306</v>
      </c>
      <c r="U6" s="20">
        <f>T6*(1+Assumptions!$C13)</f>
        <v>95.91901114</v>
      </c>
      <c r="V6" s="20">
        <f>U6*(1+Assumptions!$C13)</f>
        <v>98.31698642</v>
      </c>
      <c r="W6" s="20">
        <f>V6*(1+Assumptions!$C13)</f>
        <v>100.7749111</v>
      </c>
      <c r="X6" s="20">
        <f>W6*(1+Assumptions!$C13)</f>
        <v>103.2942839</v>
      </c>
      <c r="Y6" s="20">
        <f>X6*(1+Assumptions!$C13)</f>
        <v>105.876641</v>
      </c>
      <c r="Z6" s="20"/>
    </row>
    <row r="7">
      <c r="A7" s="22" t="s">
        <v>6</v>
      </c>
      <c r="B7" s="20">
        <f>Assumptions!$B14/1000</f>
        <v>40</v>
      </c>
      <c r="C7" s="20">
        <f>B7*(1+Assumptions!$C14)</f>
        <v>40.4</v>
      </c>
      <c r="D7" s="20">
        <f>C7*(1+Assumptions!$C14)</f>
        <v>40.804</v>
      </c>
      <c r="E7" s="20">
        <f>D7*(1+Assumptions!$C14)</f>
        <v>41.21204</v>
      </c>
      <c r="F7" s="20">
        <f>E7*(1+Assumptions!$C14)</f>
        <v>41.6241604</v>
      </c>
      <c r="G7" s="20">
        <f>F7*(1+Assumptions!$C14)</f>
        <v>42.040402</v>
      </c>
      <c r="H7" s="20">
        <f>G7*(1+Assumptions!$C14)</f>
        <v>42.46080602</v>
      </c>
      <c r="I7" s="20">
        <f>H7*(1+Assumptions!$C14)</f>
        <v>42.88541408</v>
      </c>
      <c r="J7" s="20">
        <f>I7*(1+Assumptions!$C14)</f>
        <v>43.31426823</v>
      </c>
      <c r="K7" s="20">
        <f>J7*(1+Assumptions!$C14)</f>
        <v>43.74741091</v>
      </c>
      <c r="L7" s="20">
        <f>K7*(1+Assumptions!$C14)</f>
        <v>44.18488502</v>
      </c>
      <c r="M7" s="20">
        <f>L7*(1+Assumptions!$C14)</f>
        <v>44.62673387</v>
      </c>
      <c r="N7" s="20">
        <f>M7*(1+Assumptions!$C14)</f>
        <v>45.07300121</v>
      </c>
      <c r="O7" s="20">
        <f>N7*(1+Assumptions!$C14)</f>
        <v>45.52373122</v>
      </c>
      <c r="P7" s="20">
        <f>O7*(1+Assumptions!$C14)</f>
        <v>45.97896853</v>
      </c>
      <c r="Q7" s="20">
        <f>P7*(1+Assumptions!$C14)</f>
        <v>46.43875821</v>
      </c>
      <c r="R7" s="20">
        <f>Q7*(1+Assumptions!$C14)</f>
        <v>46.9031458</v>
      </c>
      <c r="S7" s="20">
        <f>R7*(1+Assumptions!$C14)</f>
        <v>47.37217725</v>
      </c>
      <c r="T7" s="20">
        <f>S7*(1+Assumptions!$C14)</f>
        <v>47.84589903</v>
      </c>
      <c r="U7" s="20">
        <f>T7*(1+Assumptions!$C14)</f>
        <v>48.32435802</v>
      </c>
      <c r="V7" s="20">
        <f>U7*(1+Assumptions!$C14)</f>
        <v>48.8076016</v>
      </c>
      <c r="W7" s="20">
        <f>V7*(1+Assumptions!$C14)</f>
        <v>49.29567761</v>
      </c>
      <c r="X7" s="20">
        <f>W7*(1+Assumptions!$C14)</f>
        <v>49.78863439</v>
      </c>
      <c r="Y7" s="20">
        <f>X7*(1+Assumptions!$C14)</f>
        <v>50.28652073</v>
      </c>
      <c r="Z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1" t="s">
        <v>137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3" t="s">
        <v>85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2" t="s">
        <v>2</v>
      </c>
      <c r="B11" s="20">
        <f>B3*Assumptions!$B3</f>
        <v>10</v>
      </c>
      <c r="C11" s="20">
        <f>C3*Assumptions!$B3</f>
        <v>10.15</v>
      </c>
      <c r="D11" s="20">
        <f>D3*Assumptions!$B3</f>
        <v>10.30225</v>
      </c>
      <c r="E11" s="20">
        <f>E3*Assumptions!$B3</f>
        <v>10.45678375</v>
      </c>
      <c r="F11" s="20">
        <f>F3*Assumptions!$B3</f>
        <v>10.61363551</v>
      </c>
      <c r="G11" s="20">
        <f>G3*Assumptions!$B3</f>
        <v>10.77284004</v>
      </c>
      <c r="H11" s="20">
        <f>H3*Assumptions!$B3</f>
        <v>10.93443264</v>
      </c>
      <c r="I11" s="20">
        <f>I3*Assumptions!$B3</f>
        <v>11.09844913</v>
      </c>
      <c r="J11" s="20">
        <f>J3*Assumptions!$B3</f>
        <v>11.26492587</v>
      </c>
      <c r="K11" s="20">
        <f>K3*Assumptions!$B3</f>
        <v>11.43389975</v>
      </c>
      <c r="L11" s="20">
        <f>L3*Assumptions!$B3</f>
        <v>11.60540825</v>
      </c>
      <c r="M11" s="20">
        <f>M3*Assumptions!$B3</f>
        <v>11.77948937</v>
      </c>
      <c r="N11" s="20">
        <f>N3*Assumptions!$B3</f>
        <v>11.95618171</v>
      </c>
      <c r="O11" s="20">
        <f>O3*Assumptions!$B3</f>
        <v>12.13552444</v>
      </c>
      <c r="P11" s="20">
        <f>P3*Assumptions!$B3</f>
        <v>12.31755731</v>
      </c>
      <c r="Q11" s="20">
        <f>Q3*Assumptions!$B3</f>
        <v>12.50232067</v>
      </c>
      <c r="R11" s="20">
        <f>R3*Assumptions!$B3</f>
        <v>12.68985548</v>
      </c>
      <c r="S11" s="20">
        <f>S3*Assumptions!$B3</f>
        <v>12.88020331</v>
      </c>
      <c r="T11" s="20">
        <f>T3*Assumptions!$B3</f>
        <v>13.07340636</v>
      </c>
      <c r="U11" s="20">
        <f>U3*Assumptions!$B3</f>
        <v>13.26950745</v>
      </c>
      <c r="V11" s="20">
        <f>V3*Assumptions!$B3</f>
        <v>13.46855007</v>
      </c>
      <c r="W11" s="20">
        <f>W3*Assumptions!$B3</f>
        <v>13.67057832</v>
      </c>
      <c r="X11" s="20">
        <f>X3*Assumptions!$B3</f>
        <v>13.87563699</v>
      </c>
      <c r="Y11" s="20">
        <f>Y3*Assumptions!$B3</f>
        <v>14.08377155</v>
      </c>
      <c r="Z11" s="20"/>
    </row>
    <row r="12">
      <c r="A12" s="22" t="s">
        <v>3</v>
      </c>
      <c r="B12" s="20">
        <f>B4*Assumptions!$B4</f>
        <v>12.5</v>
      </c>
      <c r="C12" s="20">
        <f>C4*Assumptions!$B4</f>
        <v>12.75</v>
      </c>
      <c r="D12" s="20">
        <f>D4*Assumptions!$B4</f>
        <v>13.005</v>
      </c>
      <c r="E12" s="20">
        <f>E4*Assumptions!$B4</f>
        <v>13.2651</v>
      </c>
      <c r="F12" s="20">
        <f>F4*Assumptions!$B4</f>
        <v>13.530402</v>
      </c>
      <c r="G12" s="20">
        <f>G4*Assumptions!$B4</f>
        <v>13.80101004</v>
      </c>
      <c r="H12" s="20">
        <f>H4*Assumptions!$B4</f>
        <v>14.07703024</v>
      </c>
      <c r="I12" s="20">
        <f>I4*Assumptions!$B4</f>
        <v>14.35857085</v>
      </c>
      <c r="J12" s="20">
        <f>J4*Assumptions!$B4</f>
        <v>14.64574226</v>
      </c>
      <c r="K12" s="20">
        <f>K4*Assumptions!$B4</f>
        <v>14.93865711</v>
      </c>
      <c r="L12" s="20">
        <f>L4*Assumptions!$B4</f>
        <v>15.23743025</v>
      </c>
      <c r="M12" s="20">
        <f>M4*Assumptions!$B4</f>
        <v>15.54217885</v>
      </c>
      <c r="N12" s="20">
        <f>N4*Assumptions!$B4</f>
        <v>15.85302243</v>
      </c>
      <c r="O12" s="20">
        <f>O4*Assumptions!$B4</f>
        <v>16.17008288</v>
      </c>
      <c r="P12" s="20">
        <f>P4*Assumptions!$B4</f>
        <v>16.49348454</v>
      </c>
      <c r="Q12" s="20">
        <f>Q4*Assumptions!$B4</f>
        <v>16.82335423</v>
      </c>
      <c r="R12" s="20">
        <f>R4*Assumptions!$B4</f>
        <v>17.15982131</v>
      </c>
      <c r="S12" s="20">
        <f>S4*Assumptions!$B4</f>
        <v>17.50301774</v>
      </c>
      <c r="T12" s="20">
        <f>T4*Assumptions!$B4</f>
        <v>17.85307809</v>
      </c>
      <c r="U12" s="20">
        <f>U4*Assumptions!$B4</f>
        <v>18.21013966</v>
      </c>
      <c r="V12" s="20">
        <f>V4*Assumptions!$B4</f>
        <v>18.57434245</v>
      </c>
      <c r="W12" s="20">
        <f>W4*Assumptions!$B4</f>
        <v>18.9458293</v>
      </c>
      <c r="X12" s="20">
        <f>X4*Assumptions!$B4</f>
        <v>19.32474588</v>
      </c>
      <c r="Y12" s="20">
        <f>Y4*Assumptions!$B4</f>
        <v>19.7112408</v>
      </c>
      <c r="Z12" s="20"/>
    </row>
    <row r="13">
      <c r="A13" s="22" t="s">
        <v>4</v>
      </c>
      <c r="B13" s="20">
        <f>B5*Assumptions!$B5</f>
        <v>14</v>
      </c>
      <c r="C13" s="20">
        <f>C5*Assumptions!$B5</f>
        <v>14.21</v>
      </c>
      <c r="D13" s="20">
        <f>D5*Assumptions!$B5</f>
        <v>14.42315</v>
      </c>
      <c r="E13" s="20">
        <f>E5*Assumptions!$B5</f>
        <v>14.63949725</v>
      </c>
      <c r="F13" s="20">
        <f>F5*Assumptions!$B5</f>
        <v>14.85908971</v>
      </c>
      <c r="G13" s="20">
        <f>G5*Assumptions!$B5</f>
        <v>15.08197605</v>
      </c>
      <c r="H13" s="20">
        <f>H5*Assumptions!$B5</f>
        <v>15.3082057</v>
      </c>
      <c r="I13" s="20">
        <f>I5*Assumptions!$B5</f>
        <v>15.53782878</v>
      </c>
      <c r="J13" s="20">
        <f>J5*Assumptions!$B5</f>
        <v>15.77089621</v>
      </c>
      <c r="K13" s="20">
        <f>K5*Assumptions!$B5</f>
        <v>16.00745966</v>
      </c>
      <c r="L13" s="20">
        <f>L5*Assumptions!$B5</f>
        <v>16.24757155</v>
      </c>
      <c r="M13" s="20">
        <f>M5*Assumptions!$B5</f>
        <v>16.49128512</v>
      </c>
      <c r="N13" s="20">
        <f>N5*Assumptions!$B5</f>
        <v>16.7386544</v>
      </c>
      <c r="O13" s="20">
        <f>O5*Assumptions!$B5</f>
        <v>16.98973422</v>
      </c>
      <c r="P13" s="20">
        <f>P5*Assumptions!$B5</f>
        <v>17.24458023</v>
      </c>
      <c r="Q13" s="20">
        <f>Q5*Assumptions!$B5</f>
        <v>17.50324893</v>
      </c>
      <c r="R13" s="20">
        <f>R5*Assumptions!$B5</f>
        <v>17.76579767</v>
      </c>
      <c r="S13" s="20">
        <f>S5*Assumptions!$B5</f>
        <v>18.03228463</v>
      </c>
      <c r="T13" s="20">
        <f>T5*Assumptions!$B5</f>
        <v>18.3027689</v>
      </c>
      <c r="U13" s="20">
        <f>U5*Assumptions!$B5</f>
        <v>18.57731044</v>
      </c>
      <c r="V13" s="20">
        <f>V5*Assumptions!$B5</f>
        <v>18.85597009</v>
      </c>
      <c r="W13" s="20">
        <f>W5*Assumptions!$B5</f>
        <v>19.13880964</v>
      </c>
      <c r="X13" s="20">
        <f>X5*Assumptions!$B5</f>
        <v>19.42589179</v>
      </c>
      <c r="Y13" s="20">
        <f>Y5*Assumptions!$B5</f>
        <v>19.71728016</v>
      </c>
      <c r="Z13" s="20"/>
    </row>
    <row r="14">
      <c r="A14" s="22" t="s">
        <v>5</v>
      </c>
      <c r="B14" s="20">
        <f>B6*Assumptions!$B6</f>
        <v>15</v>
      </c>
      <c r="C14" s="20">
        <f>C6*Assumptions!$B6</f>
        <v>15.375</v>
      </c>
      <c r="D14" s="20">
        <f>D6*Assumptions!$B6</f>
        <v>15.759375</v>
      </c>
      <c r="E14" s="20">
        <f>E6*Assumptions!$B6</f>
        <v>16.15335938</v>
      </c>
      <c r="F14" s="20">
        <f>F6*Assumptions!$B6</f>
        <v>16.55719336</v>
      </c>
      <c r="G14" s="20">
        <f>G6*Assumptions!$B6</f>
        <v>16.97112319</v>
      </c>
      <c r="H14" s="20">
        <f>H6*Assumptions!$B6</f>
        <v>17.39540127</v>
      </c>
      <c r="I14" s="20">
        <f>I6*Assumptions!$B6</f>
        <v>17.83028631</v>
      </c>
      <c r="J14" s="20">
        <f>J6*Assumptions!$B6</f>
        <v>18.27604346</v>
      </c>
      <c r="K14" s="20">
        <f>K6*Assumptions!$B6</f>
        <v>18.73294455</v>
      </c>
      <c r="L14" s="20">
        <f>L6*Assumptions!$B6</f>
        <v>19.20126816</v>
      </c>
      <c r="M14" s="20">
        <f>M6*Assumptions!$B6</f>
        <v>19.68129987</v>
      </c>
      <c r="N14" s="20">
        <f>N6*Assumptions!$B6</f>
        <v>20.17333236</v>
      </c>
      <c r="O14" s="20">
        <f>O6*Assumptions!$B6</f>
        <v>20.67766567</v>
      </c>
      <c r="P14" s="20">
        <f>P6*Assumptions!$B6</f>
        <v>21.19460731</v>
      </c>
      <c r="Q14" s="20">
        <f>Q6*Assumptions!$B6</f>
        <v>21.7244725</v>
      </c>
      <c r="R14" s="20">
        <f>R6*Assumptions!$B6</f>
        <v>22.26758431</v>
      </c>
      <c r="S14" s="20">
        <f>S6*Assumptions!$B6</f>
        <v>22.82427392</v>
      </c>
      <c r="T14" s="20">
        <f>T6*Assumptions!$B6</f>
        <v>23.39488077</v>
      </c>
      <c r="U14" s="20">
        <f>U6*Assumptions!$B6</f>
        <v>23.97975278</v>
      </c>
      <c r="V14" s="20">
        <f>V6*Assumptions!$B6</f>
        <v>24.5792466</v>
      </c>
      <c r="W14" s="20">
        <f>W6*Assumptions!$B6</f>
        <v>25.19372777</v>
      </c>
      <c r="X14" s="20">
        <f>X6*Assumptions!$B6</f>
        <v>25.82357096</v>
      </c>
      <c r="Y14" s="20">
        <f>Y6*Assumptions!$B6</f>
        <v>26.46916024</v>
      </c>
      <c r="Z14" s="20"/>
    </row>
    <row r="15">
      <c r="A15" s="22" t="s">
        <v>6</v>
      </c>
      <c r="B15" s="20">
        <f>B7*Assumptions!$B7</f>
        <v>10</v>
      </c>
      <c r="C15" s="20">
        <f>C7*Assumptions!$B7</f>
        <v>10.1</v>
      </c>
      <c r="D15" s="20">
        <f>D7*Assumptions!$B7</f>
        <v>10.201</v>
      </c>
      <c r="E15" s="20">
        <f>E7*Assumptions!$B7</f>
        <v>10.30301</v>
      </c>
      <c r="F15" s="20">
        <f>F7*Assumptions!$B7</f>
        <v>10.4060401</v>
      </c>
      <c r="G15" s="20">
        <f>G7*Assumptions!$B7</f>
        <v>10.5101005</v>
      </c>
      <c r="H15" s="20">
        <f>H7*Assumptions!$B7</f>
        <v>10.61520151</v>
      </c>
      <c r="I15" s="20">
        <f>I7*Assumptions!$B7</f>
        <v>10.72135352</v>
      </c>
      <c r="J15" s="20">
        <f>J7*Assumptions!$B7</f>
        <v>10.82856706</v>
      </c>
      <c r="K15" s="20">
        <f>K7*Assumptions!$B7</f>
        <v>10.93685273</v>
      </c>
      <c r="L15" s="20">
        <f>L7*Assumptions!$B7</f>
        <v>11.04622125</v>
      </c>
      <c r="M15" s="20">
        <f>M7*Assumptions!$B7</f>
        <v>11.15668347</v>
      </c>
      <c r="N15" s="20">
        <f>N7*Assumptions!$B7</f>
        <v>11.2682503</v>
      </c>
      <c r="O15" s="20">
        <f>O7*Assumptions!$B7</f>
        <v>11.3809328</v>
      </c>
      <c r="P15" s="20">
        <f>P7*Assumptions!$B7</f>
        <v>11.49474213</v>
      </c>
      <c r="Q15" s="20">
        <f>Q7*Assumptions!$B7</f>
        <v>11.60968955</v>
      </c>
      <c r="R15" s="20">
        <f>R7*Assumptions!$B7</f>
        <v>11.72578645</v>
      </c>
      <c r="S15" s="20">
        <f>S7*Assumptions!$B7</f>
        <v>11.84304431</v>
      </c>
      <c r="T15" s="20">
        <f>T7*Assumptions!$B7</f>
        <v>11.96147476</v>
      </c>
      <c r="U15" s="20">
        <f>U7*Assumptions!$B7</f>
        <v>12.0810895</v>
      </c>
      <c r="V15" s="20">
        <f>V7*Assumptions!$B7</f>
        <v>12.2019004</v>
      </c>
      <c r="W15" s="20">
        <f>W7*Assumptions!$B7</f>
        <v>12.3239194</v>
      </c>
      <c r="X15" s="20">
        <f>X7*Assumptions!$B7</f>
        <v>12.4471586</v>
      </c>
      <c r="Y15" s="20">
        <f>Y7*Assumptions!$B7</f>
        <v>12.57163018</v>
      </c>
      <c r="Z15" s="20"/>
    </row>
    <row r="16">
      <c r="A16" s="23" t="s">
        <v>86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2" t="s">
        <v>2</v>
      </c>
      <c r="B17" s="20">
        <f>B3*Assumptions!$C3</f>
        <v>8</v>
      </c>
      <c r="C17" s="20">
        <f>C3*Assumptions!$C3</f>
        <v>8.12</v>
      </c>
      <c r="D17" s="20">
        <f>D3*Assumptions!$C3</f>
        <v>8.2418</v>
      </c>
      <c r="E17" s="20">
        <f>E3*Assumptions!$C3</f>
        <v>8.365427</v>
      </c>
      <c r="F17" s="20">
        <f>F3*Assumptions!$C3</f>
        <v>8.490908405</v>
      </c>
      <c r="G17" s="20">
        <f>G3*Assumptions!$C3</f>
        <v>8.618272031</v>
      </c>
      <c r="H17" s="20">
        <f>H3*Assumptions!$C3</f>
        <v>8.747546112</v>
      </c>
      <c r="I17" s="20">
        <f>I3*Assumptions!$C3</f>
        <v>8.878759303</v>
      </c>
      <c r="J17" s="20">
        <f>J3*Assumptions!$C3</f>
        <v>9.011940693</v>
      </c>
      <c r="K17" s="20">
        <f>K3*Assumptions!$C3</f>
        <v>9.147119803</v>
      </c>
      <c r="L17" s="20">
        <f>L3*Assumptions!$C3</f>
        <v>9.2843266</v>
      </c>
      <c r="M17" s="20">
        <f>M3*Assumptions!$C3</f>
        <v>9.423591499</v>
      </c>
      <c r="N17" s="20">
        <f>N3*Assumptions!$C3</f>
        <v>9.564945372</v>
      </c>
      <c r="O17" s="20">
        <f>O3*Assumptions!$C3</f>
        <v>9.708419552</v>
      </c>
      <c r="P17" s="20">
        <f>P3*Assumptions!$C3</f>
        <v>9.854045846</v>
      </c>
      <c r="Q17" s="20">
        <f>Q3*Assumptions!$C3</f>
        <v>10.00185653</v>
      </c>
      <c r="R17" s="20">
        <f>R3*Assumptions!$C3</f>
        <v>10.15188438</v>
      </c>
      <c r="S17" s="20">
        <f>S3*Assumptions!$C3</f>
        <v>10.30416265</v>
      </c>
      <c r="T17" s="20">
        <f>T3*Assumptions!$C3</f>
        <v>10.45872509</v>
      </c>
      <c r="U17" s="20">
        <f>U3*Assumptions!$C3</f>
        <v>10.61560596</v>
      </c>
      <c r="V17" s="20">
        <f>V3*Assumptions!$C3</f>
        <v>10.77484005</v>
      </c>
      <c r="W17" s="20">
        <f>W3*Assumptions!$C3</f>
        <v>10.93646265</v>
      </c>
      <c r="X17" s="20">
        <f>X3*Assumptions!$C3</f>
        <v>11.10050959</v>
      </c>
      <c r="Y17" s="20">
        <f>Y3*Assumptions!$C3</f>
        <v>11.26701724</v>
      </c>
      <c r="Z17" s="20"/>
    </row>
    <row r="18">
      <c r="A18" s="22" t="s">
        <v>3</v>
      </c>
      <c r="B18" s="20">
        <f>B4*Assumptions!$C4</f>
        <v>10</v>
      </c>
      <c r="C18" s="20">
        <f>C4*Assumptions!$C4</f>
        <v>10.2</v>
      </c>
      <c r="D18" s="20">
        <f>D4*Assumptions!$C4</f>
        <v>10.404</v>
      </c>
      <c r="E18" s="20">
        <f>E4*Assumptions!$C4</f>
        <v>10.61208</v>
      </c>
      <c r="F18" s="20">
        <f>F4*Assumptions!$C4</f>
        <v>10.8243216</v>
      </c>
      <c r="G18" s="20">
        <f>G4*Assumptions!$C4</f>
        <v>11.04080803</v>
      </c>
      <c r="H18" s="20">
        <f>H4*Assumptions!$C4</f>
        <v>11.26162419</v>
      </c>
      <c r="I18" s="20">
        <f>I4*Assumptions!$C4</f>
        <v>11.48685668</v>
      </c>
      <c r="J18" s="20">
        <f>J4*Assumptions!$C4</f>
        <v>11.71659381</v>
      </c>
      <c r="K18" s="20">
        <f>K4*Assumptions!$C4</f>
        <v>11.95092569</v>
      </c>
      <c r="L18" s="20">
        <f>L4*Assumptions!$C4</f>
        <v>12.1899442</v>
      </c>
      <c r="M18" s="20">
        <f>M4*Assumptions!$C4</f>
        <v>12.43374308</v>
      </c>
      <c r="N18" s="20">
        <f>N4*Assumptions!$C4</f>
        <v>12.68241795</v>
      </c>
      <c r="O18" s="20">
        <f>O4*Assumptions!$C4</f>
        <v>12.9360663</v>
      </c>
      <c r="P18" s="20">
        <f>P4*Assumptions!$C4</f>
        <v>13.19478763</v>
      </c>
      <c r="Q18" s="20">
        <f>Q4*Assumptions!$C4</f>
        <v>13.45868338</v>
      </c>
      <c r="R18" s="20">
        <f>R4*Assumptions!$C4</f>
        <v>13.72785705</v>
      </c>
      <c r="S18" s="20">
        <f>S4*Assumptions!$C4</f>
        <v>14.00241419</v>
      </c>
      <c r="T18" s="20">
        <f>T4*Assumptions!$C4</f>
        <v>14.28246248</v>
      </c>
      <c r="U18" s="20">
        <f>U4*Assumptions!$C4</f>
        <v>14.56811173</v>
      </c>
      <c r="V18" s="20">
        <f>V4*Assumptions!$C4</f>
        <v>14.85947396</v>
      </c>
      <c r="W18" s="20">
        <f>W4*Assumptions!$C4</f>
        <v>15.15666344</v>
      </c>
      <c r="X18" s="20">
        <f>X4*Assumptions!$C4</f>
        <v>15.45979671</v>
      </c>
      <c r="Y18" s="20">
        <f>Y4*Assumptions!$C4</f>
        <v>15.76899264</v>
      </c>
      <c r="Z18" s="20"/>
    </row>
    <row r="19">
      <c r="A19" s="22" t="s">
        <v>4</v>
      </c>
      <c r="B19" s="20">
        <f>B5*Assumptions!$C5</f>
        <v>11.2</v>
      </c>
      <c r="C19" s="20">
        <f>C5*Assumptions!$C5</f>
        <v>11.368</v>
      </c>
      <c r="D19" s="20">
        <f>D5*Assumptions!$C5</f>
        <v>11.53852</v>
      </c>
      <c r="E19" s="20">
        <f>E5*Assumptions!$C5</f>
        <v>11.7115978</v>
      </c>
      <c r="F19" s="20">
        <f>F5*Assumptions!$C5</f>
        <v>11.88727177</v>
      </c>
      <c r="G19" s="20">
        <f>G5*Assumptions!$C5</f>
        <v>12.06558084</v>
      </c>
      <c r="H19" s="20">
        <f>H5*Assumptions!$C5</f>
        <v>12.24656456</v>
      </c>
      <c r="I19" s="20">
        <f>I5*Assumptions!$C5</f>
        <v>12.43026302</v>
      </c>
      <c r="J19" s="20">
        <f>J5*Assumptions!$C5</f>
        <v>12.61671697</v>
      </c>
      <c r="K19" s="20">
        <f>K5*Assumptions!$C5</f>
        <v>12.80596772</v>
      </c>
      <c r="L19" s="20">
        <f>L5*Assumptions!$C5</f>
        <v>12.99805724</v>
      </c>
      <c r="M19" s="20">
        <f>M5*Assumptions!$C5</f>
        <v>13.1930281</v>
      </c>
      <c r="N19" s="20">
        <f>N5*Assumptions!$C5</f>
        <v>13.39092352</v>
      </c>
      <c r="O19" s="20">
        <f>O5*Assumptions!$C5</f>
        <v>13.59178737</v>
      </c>
      <c r="P19" s="20">
        <f>P5*Assumptions!$C5</f>
        <v>13.79566418</v>
      </c>
      <c r="Q19" s="20">
        <f>Q5*Assumptions!$C5</f>
        <v>14.00259915</v>
      </c>
      <c r="R19" s="20">
        <f>R5*Assumptions!$C5</f>
        <v>14.21263813</v>
      </c>
      <c r="S19" s="20">
        <f>S5*Assumptions!$C5</f>
        <v>14.42582771</v>
      </c>
      <c r="T19" s="20">
        <f>T5*Assumptions!$C5</f>
        <v>14.64221512</v>
      </c>
      <c r="U19" s="20">
        <f>U5*Assumptions!$C5</f>
        <v>14.86184835</v>
      </c>
      <c r="V19" s="20">
        <f>V5*Assumptions!$C5</f>
        <v>15.08477607</v>
      </c>
      <c r="W19" s="20">
        <f>W5*Assumptions!$C5</f>
        <v>15.31104771</v>
      </c>
      <c r="X19" s="20">
        <f>X5*Assumptions!$C5</f>
        <v>15.54071343</v>
      </c>
      <c r="Y19" s="20">
        <f>Y5*Assumptions!$C5</f>
        <v>15.77382413</v>
      </c>
      <c r="Z19" s="20"/>
    </row>
    <row r="20">
      <c r="A20" s="22" t="s">
        <v>5</v>
      </c>
      <c r="B20" s="20">
        <f>B6*Assumptions!$C6</f>
        <v>12</v>
      </c>
      <c r="C20" s="20">
        <f>C6*Assumptions!$C6</f>
        <v>12.3</v>
      </c>
      <c r="D20" s="20">
        <f>D6*Assumptions!$C6</f>
        <v>12.6075</v>
      </c>
      <c r="E20" s="20">
        <f>E6*Assumptions!$C6</f>
        <v>12.9226875</v>
      </c>
      <c r="F20" s="20">
        <f>F6*Assumptions!$C6</f>
        <v>13.24575469</v>
      </c>
      <c r="G20" s="20">
        <f>G6*Assumptions!$C6</f>
        <v>13.57689855</v>
      </c>
      <c r="H20" s="20">
        <f>H6*Assumptions!$C6</f>
        <v>13.91632102</v>
      </c>
      <c r="I20" s="20">
        <f>I6*Assumptions!$C6</f>
        <v>14.26422904</v>
      </c>
      <c r="J20" s="20">
        <f>J6*Assumptions!$C6</f>
        <v>14.62083477</v>
      </c>
      <c r="K20" s="20">
        <f>K6*Assumptions!$C6</f>
        <v>14.98635564</v>
      </c>
      <c r="L20" s="20">
        <f>L6*Assumptions!$C6</f>
        <v>15.36101453</v>
      </c>
      <c r="M20" s="20">
        <f>M6*Assumptions!$C6</f>
        <v>15.74503989</v>
      </c>
      <c r="N20" s="20">
        <f>N6*Assumptions!$C6</f>
        <v>16.13866589</v>
      </c>
      <c r="O20" s="20">
        <f>O6*Assumptions!$C6</f>
        <v>16.54213254</v>
      </c>
      <c r="P20" s="20">
        <f>P6*Assumptions!$C6</f>
        <v>16.95568585</v>
      </c>
      <c r="Q20" s="20">
        <f>Q6*Assumptions!$C6</f>
        <v>17.379578</v>
      </c>
      <c r="R20" s="20">
        <f>R6*Assumptions!$C6</f>
        <v>17.81406745</v>
      </c>
      <c r="S20" s="20">
        <f>S6*Assumptions!$C6</f>
        <v>18.25941913</v>
      </c>
      <c r="T20" s="20">
        <f>T6*Assumptions!$C6</f>
        <v>18.71590461</v>
      </c>
      <c r="U20" s="20">
        <f>U6*Assumptions!$C6</f>
        <v>19.18380223</v>
      </c>
      <c r="V20" s="20">
        <f>V6*Assumptions!$C6</f>
        <v>19.66339728</v>
      </c>
      <c r="W20" s="20">
        <f>W6*Assumptions!$C6</f>
        <v>20.15498222</v>
      </c>
      <c r="X20" s="20">
        <f>X6*Assumptions!$C6</f>
        <v>20.65885677</v>
      </c>
      <c r="Y20" s="20">
        <f>Y6*Assumptions!$C6</f>
        <v>21.17532819</v>
      </c>
      <c r="Z20" s="20"/>
    </row>
    <row r="21">
      <c r="A21" s="22" t="s">
        <v>6</v>
      </c>
      <c r="B21" s="20">
        <f>B7*Assumptions!$C7</f>
        <v>8</v>
      </c>
      <c r="C21" s="20">
        <f>C7*Assumptions!$C7</f>
        <v>8.08</v>
      </c>
      <c r="D21" s="20">
        <f>D7*Assumptions!$C7</f>
        <v>8.1608</v>
      </c>
      <c r="E21" s="20">
        <f>E7*Assumptions!$C7</f>
        <v>8.242408</v>
      </c>
      <c r="F21" s="20">
        <f>F7*Assumptions!$C7</f>
        <v>8.32483208</v>
      </c>
      <c r="G21" s="20">
        <f>G7*Assumptions!$C7</f>
        <v>8.408080401</v>
      </c>
      <c r="H21" s="20">
        <f>H7*Assumptions!$C7</f>
        <v>8.492161205</v>
      </c>
      <c r="I21" s="20">
        <f>I7*Assumptions!$C7</f>
        <v>8.577082817</v>
      </c>
      <c r="J21" s="20">
        <f>J7*Assumptions!$C7</f>
        <v>8.662853645</v>
      </c>
      <c r="K21" s="20">
        <f>K7*Assumptions!$C7</f>
        <v>8.749482181</v>
      </c>
      <c r="L21" s="20">
        <f>L7*Assumptions!$C7</f>
        <v>8.836977003</v>
      </c>
      <c r="M21" s="20">
        <f>M7*Assumptions!$C7</f>
        <v>8.925346773</v>
      </c>
      <c r="N21" s="20">
        <f>N7*Assumptions!$C7</f>
        <v>9.014600241</v>
      </c>
      <c r="O21" s="20">
        <f>O7*Assumptions!$C7</f>
        <v>9.104746243</v>
      </c>
      <c r="P21" s="20">
        <f>P7*Assumptions!$C7</f>
        <v>9.195793706</v>
      </c>
      <c r="Q21" s="20">
        <f>Q7*Assumptions!$C7</f>
        <v>9.287751643</v>
      </c>
      <c r="R21" s="20">
        <f>R7*Assumptions!$C7</f>
        <v>9.380629159</v>
      </c>
      <c r="S21" s="20">
        <f>S7*Assumptions!$C7</f>
        <v>9.474435451</v>
      </c>
      <c r="T21" s="20">
        <f>T7*Assumptions!$C7</f>
        <v>9.569179805</v>
      </c>
      <c r="U21" s="20">
        <f>U7*Assumptions!$C7</f>
        <v>9.664871604</v>
      </c>
      <c r="V21" s="20">
        <f>V7*Assumptions!$C7</f>
        <v>9.76152032</v>
      </c>
      <c r="W21" s="20">
        <f>W7*Assumptions!$C7</f>
        <v>9.859135523</v>
      </c>
      <c r="X21" s="20">
        <f>X7*Assumptions!$C7</f>
        <v>9.957726878</v>
      </c>
      <c r="Y21" s="20">
        <f>Y7*Assumptions!$C7</f>
        <v>10.05730415</v>
      </c>
      <c r="Z21" s="20"/>
    </row>
    <row r="22">
      <c r="A22" s="23" t="s">
        <v>87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2" t="s">
        <v>2</v>
      </c>
      <c r="B23" s="20">
        <f>B3*Assumptions!$D3</f>
        <v>10</v>
      </c>
      <c r="C23" s="20">
        <f>C3*Assumptions!$D3</f>
        <v>10.15</v>
      </c>
      <c r="D23" s="20">
        <f>D3*Assumptions!$D3</f>
        <v>10.30225</v>
      </c>
      <c r="E23" s="20">
        <f>E3*Assumptions!$D3</f>
        <v>10.45678375</v>
      </c>
      <c r="F23" s="20">
        <f>F3*Assumptions!$D3</f>
        <v>10.61363551</v>
      </c>
      <c r="G23" s="20">
        <f>G3*Assumptions!$D3</f>
        <v>10.77284004</v>
      </c>
      <c r="H23" s="20">
        <f>H3*Assumptions!$D3</f>
        <v>10.93443264</v>
      </c>
      <c r="I23" s="20">
        <f>I3*Assumptions!$D3</f>
        <v>11.09844913</v>
      </c>
      <c r="J23" s="20">
        <f>J3*Assumptions!$D3</f>
        <v>11.26492587</v>
      </c>
      <c r="K23" s="20">
        <f>K3*Assumptions!$D3</f>
        <v>11.43389975</v>
      </c>
      <c r="L23" s="20">
        <f>L3*Assumptions!$D3</f>
        <v>11.60540825</v>
      </c>
      <c r="M23" s="20">
        <f>M3*Assumptions!$D3</f>
        <v>11.77948937</v>
      </c>
      <c r="N23" s="20">
        <f>N3*Assumptions!$D3</f>
        <v>11.95618171</v>
      </c>
      <c r="O23" s="20">
        <f>O3*Assumptions!$D3</f>
        <v>12.13552444</v>
      </c>
      <c r="P23" s="20">
        <f>P3*Assumptions!$D3</f>
        <v>12.31755731</v>
      </c>
      <c r="Q23" s="20">
        <f>Q3*Assumptions!$D3</f>
        <v>12.50232067</v>
      </c>
      <c r="R23" s="20">
        <f>R3*Assumptions!$D3</f>
        <v>12.68985548</v>
      </c>
      <c r="S23" s="20">
        <f>S3*Assumptions!$D3</f>
        <v>12.88020331</v>
      </c>
      <c r="T23" s="20">
        <f>T3*Assumptions!$D3</f>
        <v>13.07340636</v>
      </c>
      <c r="U23" s="20">
        <f>U3*Assumptions!$D3</f>
        <v>13.26950745</v>
      </c>
      <c r="V23" s="20">
        <f>V3*Assumptions!$D3</f>
        <v>13.46855007</v>
      </c>
      <c r="W23" s="20">
        <f>W3*Assumptions!$D3</f>
        <v>13.67057832</v>
      </c>
      <c r="X23" s="20">
        <f>X3*Assumptions!$D3</f>
        <v>13.87563699</v>
      </c>
      <c r="Y23" s="20">
        <f>Y3*Assumptions!$D3</f>
        <v>14.08377155</v>
      </c>
      <c r="Z23" s="20"/>
    </row>
    <row r="24">
      <c r="A24" s="22" t="s">
        <v>3</v>
      </c>
      <c r="B24" s="20">
        <f>B4*Assumptions!$D4</f>
        <v>12.5</v>
      </c>
      <c r="C24" s="20">
        <f>C4*Assumptions!$D4</f>
        <v>12.75</v>
      </c>
      <c r="D24" s="20">
        <f>D4*Assumptions!$D4</f>
        <v>13.005</v>
      </c>
      <c r="E24" s="20">
        <f>E4*Assumptions!$D4</f>
        <v>13.2651</v>
      </c>
      <c r="F24" s="20">
        <f>F4*Assumptions!$D4</f>
        <v>13.530402</v>
      </c>
      <c r="G24" s="20">
        <f>G4*Assumptions!$D4</f>
        <v>13.80101004</v>
      </c>
      <c r="H24" s="20">
        <f>H4*Assumptions!$D4</f>
        <v>14.07703024</v>
      </c>
      <c r="I24" s="20">
        <f>I4*Assumptions!$D4</f>
        <v>14.35857085</v>
      </c>
      <c r="J24" s="20">
        <f>J4*Assumptions!$D4</f>
        <v>14.64574226</v>
      </c>
      <c r="K24" s="20">
        <f>K4*Assumptions!$D4</f>
        <v>14.93865711</v>
      </c>
      <c r="L24" s="20">
        <f>L4*Assumptions!$D4</f>
        <v>15.23743025</v>
      </c>
      <c r="M24" s="20">
        <f>M4*Assumptions!$D4</f>
        <v>15.54217885</v>
      </c>
      <c r="N24" s="20">
        <f>N4*Assumptions!$D4</f>
        <v>15.85302243</v>
      </c>
      <c r="O24" s="20">
        <f>O4*Assumptions!$D4</f>
        <v>16.17008288</v>
      </c>
      <c r="P24" s="20">
        <f>P4*Assumptions!$D4</f>
        <v>16.49348454</v>
      </c>
      <c r="Q24" s="20">
        <f>Q4*Assumptions!$D4</f>
        <v>16.82335423</v>
      </c>
      <c r="R24" s="20">
        <f>R4*Assumptions!$D4</f>
        <v>17.15982131</v>
      </c>
      <c r="S24" s="20">
        <f>S4*Assumptions!$D4</f>
        <v>17.50301774</v>
      </c>
      <c r="T24" s="20">
        <f>T4*Assumptions!$D4</f>
        <v>17.85307809</v>
      </c>
      <c r="U24" s="20">
        <f>U4*Assumptions!$D4</f>
        <v>18.21013966</v>
      </c>
      <c r="V24" s="20">
        <f>V4*Assumptions!$D4</f>
        <v>18.57434245</v>
      </c>
      <c r="W24" s="20">
        <f>W4*Assumptions!$D4</f>
        <v>18.9458293</v>
      </c>
      <c r="X24" s="20">
        <f>X4*Assumptions!$D4</f>
        <v>19.32474588</v>
      </c>
      <c r="Y24" s="20">
        <f>Y4*Assumptions!$D4</f>
        <v>19.7112408</v>
      </c>
      <c r="Z24" s="20"/>
    </row>
    <row r="25">
      <c r="A25" s="22" t="s">
        <v>4</v>
      </c>
      <c r="B25" s="20">
        <f>B5*Assumptions!$D5</f>
        <v>14</v>
      </c>
      <c r="C25" s="20">
        <f>C5*Assumptions!$D5</f>
        <v>14.21</v>
      </c>
      <c r="D25" s="20">
        <f>D5*Assumptions!$D5</f>
        <v>14.42315</v>
      </c>
      <c r="E25" s="20">
        <f>E5*Assumptions!$D5</f>
        <v>14.63949725</v>
      </c>
      <c r="F25" s="20">
        <f>F5*Assumptions!$D5</f>
        <v>14.85908971</v>
      </c>
      <c r="G25" s="20">
        <f>G5*Assumptions!$D5</f>
        <v>15.08197605</v>
      </c>
      <c r="H25" s="20">
        <f>H5*Assumptions!$D5</f>
        <v>15.3082057</v>
      </c>
      <c r="I25" s="20">
        <f>I5*Assumptions!$D5</f>
        <v>15.53782878</v>
      </c>
      <c r="J25" s="20">
        <f>J5*Assumptions!$D5</f>
        <v>15.77089621</v>
      </c>
      <c r="K25" s="20">
        <f>K5*Assumptions!$D5</f>
        <v>16.00745966</v>
      </c>
      <c r="L25" s="20">
        <f>L5*Assumptions!$D5</f>
        <v>16.24757155</v>
      </c>
      <c r="M25" s="20">
        <f>M5*Assumptions!$D5</f>
        <v>16.49128512</v>
      </c>
      <c r="N25" s="20">
        <f>N5*Assumptions!$D5</f>
        <v>16.7386544</v>
      </c>
      <c r="O25" s="20">
        <f>O5*Assumptions!$D5</f>
        <v>16.98973422</v>
      </c>
      <c r="P25" s="20">
        <f>P5*Assumptions!$D5</f>
        <v>17.24458023</v>
      </c>
      <c r="Q25" s="20">
        <f>Q5*Assumptions!$D5</f>
        <v>17.50324893</v>
      </c>
      <c r="R25" s="20">
        <f>R5*Assumptions!$D5</f>
        <v>17.76579767</v>
      </c>
      <c r="S25" s="20">
        <f>S5*Assumptions!$D5</f>
        <v>18.03228463</v>
      </c>
      <c r="T25" s="20">
        <f>T5*Assumptions!$D5</f>
        <v>18.3027689</v>
      </c>
      <c r="U25" s="20">
        <f>U5*Assumptions!$D5</f>
        <v>18.57731044</v>
      </c>
      <c r="V25" s="20">
        <f>V5*Assumptions!$D5</f>
        <v>18.85597009</v>
      </c>
      <c r="W25" s="20">
        <f>W5*Assumptions!$D5</f>
        <v>19.13880964</v>
      </c>
      <c r="X25" s="20">
        <f>X5*Assumptions!$D5</f>
        <v>19.42589179</v>
      </c>
      <c r="Y25" s="20">
        <f>Y5*Assumptions!$D5</f>
        <v>19.71728016</v>
      </c>
      <c r="Z25" s="20"/>
    </row>
    <row r="26">
      <c r="A26" s="22" t="s">
        <v>5</v>
      </c>
      <c r="B26" s="20">
        <f>B6*Assumptions!$D6</f>
        <v>15</v>
      </c>
      <c r="C26" s="20">
        <f>C6*Assumptions!$D6</f>
        <v>15.375</v>
      </c>
      <c r="D26" s="20">
        <f>D6*Assumptions!$D6</f>
        <v>15.759375</v>
      </c>
      <c r="E26" s="20">
        <f>E6*Assumptions!$D6</f>
        <v>16.15335938</v>
      </c>
      <c r="F26" s="20">
        <f>F6*Assumptions!$D6</f>
        <v>16.55719336</v>
      </c>
      <c r="G26" s="20">
        <f>G6*Assumptions!$D6</f>
        <v>16.97112319</v>
      </c>
      <c r="H26" s="20">
        <f>H6*Assumptions!$D6</f>
        <v>17.39540127</v>
      </c>
      <c r="I26" s="20">
        <f>I6*Assumptions!$D6</f>
        <v>17.83028631</v>
      </c>
      <c r="J26" s="20">
        <f>J6*Assumptions!$D6</f>
        <v>18.27604346</v>
      </c>
      <c r="K26" s="20">
        <f>K6*Assumptions!$D6</f>
        <v>18.73294455</v>
      </c>
      <c r="L26" s="20">
        <f>L6*Assumptions!$D6</f>
        <v>19.20126816</v>
      </c>
      <c r="M26" s="20">
        <f>M6*Assumptions!$D6</f>
        <v>19.68129987</v>
      </c>
      <c r="N26" s="20">
        <f>N6*Assumptions!$D6</f>
        <v>20.17333236</v>
      </c>
      <c r="O26" s="20">
        <f>O6*Assumptions!$D6</f>
        <v>20.67766567</v>
      </c>
      <c r="P26" s="20">
        <f>P6*Assumptions!$D6</f>
        <v>21.19460731</v>
      </c>
      <c r="Q26" s="20">
        <f>Q6*Assumptions!$D6</f>
        <v>21.7244725</v>
      </c>
      <c r="R26" s="20">
        <f>R6*Assumptions!$D6</f>
        <v>22.26758431</v>
      </c>
      <c r="S26" s="20">
        <f>S6*Assumptions!$D6</f>
        <v>22.82427392</v>
      </c>
      <c r="T26" s="20">
        <f>T6*Assumptions!$D6</f>
        <v>23.39488077</v>
      </c>
      <c r="U26" s="20">
        <f>U6*Assumptions!$D6</f>
        <v>23.97975278</v>
      </c>
      <c r="V26" s="20">
        <f>V6*Assumptions!$D6</f>
        <v>24.5792466</v>
      </c>
      <c r="W26" s="20">
        <f>W6*Assumptions!$D6</f>
        <v>25.19372777</v>
      </c>
      <c r="X26" s="20">
        <f>X6*Assumptions!$D6</f>
        <v>25.82357096</v>
      </c>
      <c r="Y26" s="20">
        <f>Y6*Assumptions!$D6</f>
        <v>26.46916024</v>
      </c>
      <c r="Z26" s="20"/>
    </row>
    <row r="27">
      <c r="A27" s="22" t="s">
        <v>6</v>
      </c>
      <c r="B27" s="20">
        <f>B7*Assumptions!$D7</f>
        <v>10.8</v>
      </c>
      <c r="C27" s="20">
        <f>C7*Assumptions!$D7</f>
        <v>10.908</v>
      </c>
      <c r="D27" s="20">
        <f>D7*Assumptions!$D7</f>
        <v>11.01708</v>
      </c>
      <c r="E27" s="20">
        <f>E7*Assumptions!$D7</f>
        <v>11.1272508</v>
      </c>
      <c r="F27" s="20">
        <f>F7*Assumptions!$D7</f>
        <v>11.23852331</v>
      </c>
      <c r="G27" s="20">
        <f>G7*Assumptions!$D7</f>
        <v>11.35090854</v>
      </c>
      <c r="H27" s="20">
        <f>H7*Assumptions!$D7</f>
        <v>11.46441763</v>
      </c>
      <c r="I27" s="20">
        <f>I7*Assumptions!$D7</f>
        <v>11.5790618</v>
      </c>
      <c r="J27" s="20">
        <f>J7*Assumptions!$D7</f>
        <v>11.69485242</v>
      </c>
      <c r="K27" s="20">
        <f>K7*Assumptions!$D7</f>
        <v>11.81180094</v>
      </c>
      <c r="L27" s="20">
        <f>L7*Assumptions!$D7</f>
        <v>11.92991895</v>
      </c>
      <c r="M27" s="20">
        <f>M7*Assumptions!$D7</f>
        <v>12.04921814</v>
      </c>
      <c r="N27" s="20">
        <f>N7*Assumptions!$D7</f>
        <v>12.16971033</v>
      </c>
      <c r="O27" s="20">
        <f>O7*Assumptions!$D7</f>
        <v>12.29140743</v>
      </c>
      <c r="P27" s="20">
        <f>P7*Assumptions!$D7</f>
        <v>12.4143215</v>
      </c>
      <c r="Q27" s="20">
        <f>Q7*Assumptions!$D7</f>
        <v>12.53846472</v>
      </c>
      <c r="R27" s="20">
        <f>R7*Assumptions!$D7</f>
        <v>12.66384937</v>
      </c>
      <c r="S27" s="20">
        <f>S7*Assumptions!$D7</f>
        <v>12.79048786</v>
      </c>
      <c r="T27" s="20">
        <f>T7*Assumptions!$D7</f>
        <v>12.91839274</v>
      </c>
      <c r="U27" s="20">
        <f>U7*Assumptions!$D7</f>
        <v>13.04757666</v>
      </c>
      <c r="V27" s="20">
        <f>V7*Assumptions!$D7</f>
        <v>13.17805243</v>
      </c>
      <c r="W27" s="20">
        <f>W7*Assumptions!$D7</f>
        <v>13.30983296</v>
      </c>
      <c r="X27" s="20">
        <f>X7*Assumptions!$D7</f>
        <v>13.44293129</v>
      </c>
      <c r="Y27" s="20">
        <f>Y7*Assumptions!$D7</f>
        <v>13.5773606</v>
      </c>
      <c r="Z27" s="20"/>
    </row>
    <row r="28">
      <c r="A28" s="23" t="s">
        <v>88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2" t="s">
        <v>2</v>
      </c>
      <c r="B29" s="20">
        <f>B3*Assumptions!$E3</f>
        <v>10</v>
      </c>
      <c r="C29" s="20">
        <f>C3*Assumptions!$E3</f>
        <v>10.15</v>
      </c>
      <c r="D29" s="20">
        <f>D3*Assumptions!$E3</f>
        <v>10.30225</v>
      </c>
      <c r="E29" s="20">
        <f>E3*Assumptions!$E3</f>
        <v>10.45678375</v>
      </c>
      <c r="F29" s="20">
        <f>F3*Assumptions!$E3</f>
        <v>10.61363551</v>
      </c>
      <c r="G29" s="20">
        <f>G3*Assumptions!$E3</f>
        <v>10.77284004</v>
      </c>
      <c r="H29" s="20">
        <f>H3*Assumptions!$E3</f>
        <v>10.93443264</v>
      </c>
      <c r="I29" s="20">
        <f>I3*Assumptions!$E3</f>
        <v>11.09844913</v>
      </c>
      <c r="J29" s="20">
        <f>J3*Assumptions!$E3</f>
        <v>11.26492587</v>
      </c>
      <c r="K29" s="20">
        <f>K3*Assumptions!$E3</f>
        <v>11.43389975</v>
      </c>
      <c r="L29" s="20">
        <f>L3*Assumptions!$E3</f>
        <v>11.60540825</v>
      </c>
      <c r="M29" s="20">
        <f>M3*Assumptions!$E3</f>
        <v>11.77948937</v>
      </c>
      <c r="N29" s="20">
        <f>N3*Assumptions!$E3</f>
        <v>11.95618171</v>
      </c>
      <c r="O29" s="20">
        <f>O3*Assumptions!$E3</f>
        <v>12.13552444</v>
      </c>
      <c r="P29" s="20">
        <f>P3*Assumptions!$E3</f>
        <v>12.31755731</v>
      </c>
      <c r="Q29" s="20">
        <f>Q3*Assumptions!$E3</f>
        <v>12.50232067</v>
      </c>
      <c r="R29" s="20">
        <f>R3*Assumptions!$E3</f>
        <v>12.68985548</v>
      </c>
      <c r="S29" s="20">
        <f>S3*Assumptions!$E3</f>
        <v>12.88020331</v>
      </c>
      <c r="T29" s="20">
        <f>T3*Assumptions!$E3</f>
        <v>13.07340636</v>
      </c>
      <c r="U29" s="20">
        <f>U3*Assumptions!$E3</f>
        <v>13.26950745</v>
      </c>
      <c r="V29" s="20">
        <f>V3*Assumptions!$E3</f>
        <v>13.46855007</v>
      </c>
      <c r="W29" s="20">
        <f>W3*Assumptions!$E3</f>
        <v>13.67057832</v>
      </c>
      <c r="X29" s="20">
        <f>X3*Assumptions!$E3</f>
        <v>13.87563699</v>
      </c>
      <c r="Y29" s="20">
        <f>Y3*Assumptions!$E3</f>
        <v>14.08377155</v>
      </c>
      <c r="Z29" s="20"/>
    </row>
    <row r="30">
      <c r="A30" s="22" t="s">
        <v>3</v>
      </c>
      <c r="B30" s="20">
        <f>B4*Assumptions!$E4</f>
        <v>12.5</v>
      </c>
      <c r="C30" s="20">
        <f>C4*Assumptions!$E4</f>
        <v>12.75</v>
      </c>
      <c r="D30" s="20">
        <f>D4*Assumptions!$E4</f>
        <v>13.005</v>
      </c>
      <c r="E30" s="20">
        <f>E4*Assumptions!$E4</f>
        <v>13.2651</v>
      </c>
      <c r="F30" s="20">
        <f>F4*Assumptions!$E4</f>
        <v>13.530402</v>
      </c>
      <c r="G30" s="20">
        <f>G4*Assumptions!$E4</f>
        <v>13.80101004</v>
      </c>
      <c r="H30" s="20">
        <f>H4*Assumptions!$E4</f>
        <v>14.07703024</v>
      </c>
      <c r="I30" s="20">
        <f>I4*Assumptions!$E4</f>
        <v>14.35857085</v>
      </c>
      <c r="J30" s="20">
        <f>J4*Assumptions!$E4</f>
        <v>14.64574226</v>
      </c>
      <c r="K30" s="20">
        <f>K4*Assumptions!$E4</f>
        <v>14.93865711</v>
      </c>
      <c r="L30" s="20">
        <f>L4*Assumptions!$E4</f>
        <v>15.23743025</v>
      </c>
      <c r="M30" s="20">
        <f>M4*Assumptions!$E4</f>
        <v>15.54217885</v>
      </c>
      <c r="N30" s="20">
        <f>N4*Assumptions!$E4</f>
        <v>15.85302243</v>
      </c>
      <c r="O30" s="20">
        <f>O4*Assumptions!$E4</f>
        <v>16.17008288</v>
      </c>
      <c r="P30" s="20">
        <f>P4*Assumptions!$E4</f>
        <v>16.49348454</v>
      </c>
      <c r="Q30" s="20">
        <f>Q4*Assumptions!$E4</f>
        <v>16.82335423</v>
      </c>
      <c r="R30" s="20">
        <f>R4*Assumptions!$E4</f>
        <v>17.15982131</v>
      </c>
      <c r="S30" s="20">
        <f>S4*Assumptions!$E4</f>
        <v>17.50301774</v>
      </c>
      <c r="T30" s="20">
        <f>T4*Assumptions!$E4</f>
        <v>17.85307809</v>
      </c>
      <c r="U30" s="20">
        <f>U4*Assumptions!$E4</f>
        <v>18.21013966</v>
      </c>
      <c r="V30" s="20">
        <f>V4*Assumptions!$E4</f>
        <v>18.57434245</v>
      </c>
      <c r="W30" s="20">
        <f>W4*Assumptions!$E4</f>
        <v>18.9458293</v>
      </c>
      <c r="X30" s="20">
        <f>X4*Assumptions!$E4</f>
        <v>19.32474588</v>
      </c>
      <c r="Y30" s="20">
        <f>Y4*Assumptions!$E4</f>
        <v>19.7112408</v>
      </c>
      <c r="Z30" s="20"/>
    </row>
    <row r="31">
      <c r="A31" s="22" t="s">
        <v>4</v>
      </c>
      <c r="B31" s="20">
        <f>B5*Assumptions!$E5</f>
        <v>14</v>
      </c>
      <c r="C31" s="20">
        <f>C5*Assumptions!$E5</f>
        <v>14.21</v>
      </c>
      <c r="D31" s="20">
        <f>D5*Assumptions!$E5</f>
        <v>14.42315</v>
      </c>
      <c r="E31" s="20">
        <f>E5*Assumptions!$E5</f>
        <v>14.63949725</v>
      </c>
      <c r="F31" s="20">
        <f>F5*Assumptions!$E5</f>
        <v>14.85908971</v>
      </c>
      <c r="G31" s="20">
        <f>G5*Assumptions!$E5</f>
        <v>15.08197605</v>
      </c>
      <c r="H31" s="20">
        <f>H5*Assumptions!$E5</f>
        <v>15.3082057</v>
      </c>
      <c r="I31" s="20">
        <f>I5*Assumptions!$E5</f>
        <v>15.53782878</v>
      </c>
      <c r="J31" s="20">
        <f>J5*Assumptions!$E5</f>
        <v>15.77089621</v>
      </c>
      <c r="K31" s="20">
        <f>K5*Assumptions!$E5</f>
        <v>16.00745966</v>
      </c>
      <c r="L31" s="20">
        <f>L5*Assumptions!$E5</f>
        <v>16.24757155</v>
      </c>
      <c r="M31" s="20">
        <f>M5*Assumptions!$E5</f>
        <v>16.49128512</v>
      </c>
      <c r="N31" s="20">
        <f>N5*Assumptions!$E5</f>
        <v>16.7386544</v>
      </c>
      <c r="O31" s="20">
        <f>O5*Assumptions!$E5</f>
        <v>16.98973422</v>
      </c>
      <c r="P31" s="20">
        <f>P5*Assumptions!$E5</f>
        <v>17.24458023</v>
      </c>
      <c r="Q31" s="20">
        <f>Q5*Assumptions!$E5</f>
        <v>17.50324893</v>
      </c>
      <c r="R31" s="20">
        <f>R5*Assumptions!$E5</f>
        <v>17.76579767</v>
      </c>
      <c r="S31" s="20">
        <f>S5*Assumptions!$E5</f>
        <v>18.03228463</v>
      </c>
      <c r="T31" s="20">
        <f>T5*Assumptions!$E5</f>
        <v>18.3027689</v>
      </c>
      <c r="U31" s="20">
        <f>U5*Assumptions!$E5</f>
        <v>18.57731044</v>
      </c>
      <c r="V31" s="20">
        <f>V5*Assumptions!$E5</f>
        <v>18.85597009</v>
      </c>
      <c r="W31" s="20">
        <f>W5*Assumptions!$E5</f>
        <v>19.13880964</v>
      </c>
      <c r="X31" s="20">
        <f>X5*Assumptions!$E5</f>
        <v>19.42589179</v>
      </c>
      <c r="Y31" s="20">
        <f>Y5*Assumptions!$E5</f>
        <v>19.71728016</v>
      </c>
      <c r="Z31" s="20"/>
    </row>
    <row r="32">
      <c r="A32" s="22" t="s">
        <v>5</v>
      </c>
      <c r="B32" s="20">
        <f>B6*Assumptions!$E6</f>
        <v>15</v>
      </c>
      <c r="C32" s="20">
        <f>C6*Assumptions!$E6</f>
        <v>15.375</v>
      </c>
      <c r="D32" s="20">
        <f>D6*Assumptions!$E6</f>
        <v>15.759375</v>
      </c>
      <c r="E32" s="20">
        <f>E6*Assumptions!$E6</f>
        <v>16.15335938</v>
      </c>
      <c r="F32" s="20">
        <f>F6*Assumptions!$E6</f>
        <v>16.55719336</v>
      </c>
      <c r="G32" s="20">
        <f>G6*Assumptions!$E6</f>
        <v>16.97112319</v>
      </c>
      <c r="H32" s="20">
        <f>H6*Assumptions!$E6</f>
        <v>17.39540127</v>
      </c>
      <c r="I32" s="20">
        <f>I6*Assumptions!$E6</f>
        <v>17.83028631</v>
      </c>
      <c r="J32" s="20">
        <f>J6*Assumptions!$E6</f>
        <v>18.27604346</v>
      </c>
      <c r="K32" s="20">
        <f>K6*Assumptions!$E6</f>
        <v>18.73294455</v>
      </c>
      <c r="L32" s="20">
        <f>L6*Assumptions!$E6</f>
        <v>19.20126816</v>
      </c>
      <c r="M32" s="20">
        <f>M6*Assumptions!$E6</f>
        <v>19.68129987</v>
      </c>
      <c r="N32" s="20">
        <f>N6*Assumptions!$E6</f>
        <v>20.17333236</v>
      </c>
      <c r="O32" s="20">
        <f>O6*Assumptions!$E6</f>
        <v>20.67766567</v>
      </c>
      <c r="P32" s="20">
        <f>P6*Assumptions!$E6</f>
        <v>21.19460731</v>
      </c>
      <c r="Q32" s="20">
        <f>Q6*Assumptions!$E6</f>
        <v>21.7244725</v>
      </c>
      <c r="R32" s="20">
        <f>R6*Assumptions!$E6</f>
        <v>22.26758431</v>
      </c>
      <c r="S32" s="20">
        <f>S6*Assumptions!$E6</f>
        <v>22.82427392</v>
      </c>
      <c r="T32" s="20">
        <f>T6*Assumptions!$E6</f>
        <v>23.39488077</v>
      </c>
      <c r="U32" s="20">
        <f>U6*Assumptions!$E6</f>
        <v>23.97975278</v>
      </c>
      <c r="V32" s="20">
        <f>V6*Assumptions!$E6</f>
        <v>24.5792466</v>
      </c>
      <c r="W32" s="20">
        <f>W6*Assumptions!$E6</f>
        <v>25.19372777</v>
      </c>
      <c r="X32" s="20">
        <f>X6*Assumptions!$E6</f>
        <v>25.82357096</v>
      </c>
      <c r="Y32" s="20">
        <f>Y6*Assumptions!$E6</f>
        <v>26.46916024</v>
      </c>
      <c r="Z32" s="20"/>
    </row>
    <row r="33">
      <c r="A33" s="22" t="s">
        <v>6</v>
      </c>
      <c r="B33" s="20">
        <f>B7*Assumptions!$E7</f>
        <v>10</v>
      </c>
      <c r="C33" s="20">
        <f>C7*Assumptions!$E7</f>
        <v>10.1</v>
      </c>
      <c r="D33" s="20">
        <f>D7*Assumptions!$E7</f>
        <v>10.201</v>
      </c>
      <c r="E33" s="20">
        <f>E7*Assumptions!$E7</f>
        <v>10.30301</v>
      </c>
      <c r="F33" s="20">
        <f>F7*Assumptions!$E7</f>
        <v>10.4060401</v>
      </c>
      <c r="G33" s="20">
        <f>G7*Assumptions!$E7</f>
        <v>10.5101005</v>
      </c>
      <c r="H33" s="20">
        <f>H7*Assumptions!$E7</f>
        <v>10.61520151</v>
      </c>
      <c r="I33" s="20">
        <f>I7*Assumptions!$E7</f>
        <v>10.72135352</v>
      </c>
      <c r="J33" s="20">
        <f>J7*Assumptions!$E7</f>
        <v>10.82856706</v>
      </c>
      <c r="K33" s="20">
        <f>K7*Assumptions!$E7</f>
        <v>10.93685273</v>
      </c>
      <c r="L33" s="20">
        <f>L7*Assumptions!$E7</f>
        <v>11.04622125</v>
      </c>
      <c r="M33" s="20">
        <f>M7*Assumptions!$E7</f>
        <v>11.15668347</v>
      </c>
      <c r="N33" s="20">
        <f>N7*Assumptions!$E7</f>
        <v>11.2682503</v>
      </c>
      <c r="O33" s="20">
        <f>O7*Assumptions!$E7</f>
        <v>11.3809328</v>
      </c>
      <c r="P33" s="20">
        <f>P7*Assumptions!$E7</f>
        <v>11.49474213</v>
      </c>
      <c r="Q33" s="20">
        <f>Q7*Assumptions!$E7</f>
        <v>11.60968955</v>
      </c>
      <c r="R33" s="20">
        <f>R7*Assumptions!$E7</f>
        <v>11.72578645</v>
      </c>
      <c r="S33" s="20">
        <f>S7*Assumptions!$E7</f>
        <v>11.84304431</v>
      </c>
      <c r="T33" s="20">
        <f>T7*Assumptions!$E7</f>
        <v>11.96147476</v>
      </c>
      <c r="U33" s="20">
        <f>U7*Assumptions!$E7</f>
        <v>12.0810895</v>
      </c>
      <c r="V33" s="20">
        <f>V7*Assumptions!$E7</f>
        <v>12.2019004</v>
      </c>
      <c r="W33" s="20">
        <f>W7*Assumptions!$E7</f>
        <v>12.3239194</v>
      </c>
      <c r="X33" s="20">
        <f>X7*Assumptions!$E7</f>
        <v>12.4471586</v>
      </c>
      <c r="Y33" s="20">
        <f>Y7*Assumptions!$E7</f>
        <v>12.57163018</v>
      </c>
      <c r="Z33" s="20"/>
    </row>
    <row r="34">
      <c r="A34" s="23" t="s">
        <v>89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2" t="s">
        <v>2</v>
      </c>
      <c r="B35" s="20">
        <f>B3*Assumptions!$F3</f>
        <v>2</v>
      </c>
      <c r="C35" s="20">
        <f>C3*Assumptions!$F3</f>
        <v>2.03</v>
      </c>
      <c r="D35" s="20">
        <f>D3*Assumptions!$F3</f>
        <v>2.06045</v>
      </c>
      <c r="E35" s="20">
        <f>E3*Assumptions!$F3</f>
        <v>2.09135675</v>
      </c>
      <c r="F35" s="20">
        <f>F3*Assumptions!$F3</f>
        <v>2.122727101</v>
      </c>
      <c r="G35" s="20">
        <f>G3*Assumptions!$F3</f>
        <v>2.154568008</v>
      </c>
      <c r="H35" s="20">
        <f>H3*Assumptions!$F3</f>
        <v>2.186886528</v>
      </c>
      <c r="I35" s="20">
        <f>I3*Assumptions!$F3</f>
        <v>2.219689826</v>
      </c>
      <c r="J35" s="20">
        <f>J3*Assumptions!$F3</f>
        <v>2.252985173</v>
      </c>
      <c r="K35" s="20">
        <f>K3*Assumptions!$F3</f>
        <v>2.286779951</v>
      </c>
      <c r="L35" s="20">
        <f>L3*Assumptions!$F3</f>
        <v>2.32108165</v>
      </c>
      <c r="M35" s="20">
        <f>M3*Assumptions!$F3</f>
        <v>2.355897875</v>
      </c>
      <c r="N35" s="20">
        <f>N3*Assumptions!$F3</f>
        <v>2.391236343</v>
      </c>
      <c r="O35" s="20">
        <f>O3*Assumptions!$F3</f>
        <v>2.427104888</v>
      </c>
      <c r="P35" s="20">
        <f>P3*Assumptions!$F3</f>
        <v>2.463511461</v>
      </c>
      <c r="Q35" s="20">
        <f>Q3*Assumptions!$F3</f>
        <v>2.500464133</v>
      </c>
      <c r="R35" s="20">
        <f>R3*Assumptions!$F3</f>
        <v>2.537971095</v>
      </c>
      <c r="S35" s="20">
        <f>S3*Assumptions!$F3</f>
        <v>2.576040662</v>
      </c>
      <c r="T35" s="20">
        <f>T3*Assumptions!$F3</f>
        <v>2.614681272</v>
      </c>
      <c r="U35" s="20">
        <f>U3*Assumptions!$F3</f>
        <v>2.653901491</v>
      </c>
      <c r="V35" s="20">
        <f>V3*Assumptions!$F3</f>
        <v>2.693710013</v>
      </c>
      <c r="W35" s="20">
        <f>W3*Assumptions!$F3</f>
        <v>2.734115663</v>
      </c>
      <c r="X35" s="20">
        <f>X3*Assumptions!$F3</f>
        <v>2.775127398</v>
      </c>
      <c r="Y35" s="20">
        <f>Y3*Assumptions!$F3</f>
        <v>2.816754309</v>
      </c>
      <c r="Z35" s="20"/>
    </row>
    <row r="36">
      <c r="A36" s="22" t="s">
        <v>3</v>
      </c>
      <c r="B36" s="20">
        <f>B4*Assumptions!$F4</f>
        <v>0</v>
      </c>
      <c r="C36" s="20">
        <f>C4*Assumptions!$F4</f>
        <v>0</v>
      </c>
      <c r="D36" s="20">
        <f>D4*Assumptions!$F4</f>
        <v>0</v>
      </c>
      <c r="E36" s="20">
        <f>E4*Assumptions!$F4</f>
        <v>0</v>
      </c>
      <c r="F36" s="20">
        <f>F4*Assumptions!$F4</f>
        <v>0</v>
      </c>
      <c r="G36" s="20">
        <f>G4*Assumptions!$F4</f>
        <v>0</v>
      </c>
      <c r="H36" s="20">
        <f>H4*Assumptions!$F4</f>
        <v>0</v>
      </c>
      <c r="I36" s="20">
        <f>I4*Assumptions!$F4</f>
        <v>0</v>
      </c>
      <c r="J36" s="20">
        <f>J4*Assumptions!$F4</f>
        <v>0</v>
      </c>
      <c r="K36" s="20">
        <f>K4*Assumptions!$F4</f>
        <v>0</v>
      </c>
      <c r="L36" s="20">
        <f>L4*Assumptions!$F4</f>
        <v>0</v>
      </c>
      <c r="M36" s="20">
        <f>M4*Assumptions!$F4</f>
        <v>0</v>
      </c>
      <c r="N36" s="20">
        <f>N4*Assumptions!$F4</f>
        <v>0</v>
      </c>
      <c r="O36" s="20">
        <f>O4*Assumptions!$F4</f>
        <v>0</v>
      </c>
      <c r="P36" s="20">
        <f>P4*Assumptions!$F4</f>
        <v>0</v>
      </c>
      <c r="Q36" s="20">
        <f>Q4*Assumptions!$F4</f>
        <v>0</v>
      </c>
      <c r="R36" s="20">
        <f>R4*Assumptions!$F4</f>
        <v>0</v>
      </c>
      <c r="S36" s="20">
        <f>S4*Assumptions!$F4</f>
        <v>0</v>
      </c>
      <c r="T36" s="20">
        <f>T4*Assumptions!$F4</f>
        <v>0</v>
      </c>
      <c r="U36" s="20">
        <f>U4*Assumptions!$F4</f>
        <v>0</v>
      </c>
      <c r="V36" s="20">
        <f>V4*Assumptions!$F4</f>
        <v>0</v>
      </c>
      <c r="W36" s="20">
        <f>W4*Assumptions!$F4</f>
        <v>0</v>
      </c>
      <c r="X36" s="20">
        <f>X4*Assumptions!$F4</f>
        <v>0</v>
      </c>
      <c r="Y36" s="20">
        <f>Y4*Assumptions!$F4</f>
        <v>0</v>
      </c>
      <c r="Z36" s="20"/>
    </row>
    <row r="37">
      <c r="A37" s="22" t="s">
        <v>4</v>
      </c>
      <c r="B37" s="20">
        <f>B5*Assumptions!$F5</f>
        <v>0</v>
      </c>
      <c r="C37" s="20">
        <f>C5*Assumptions!$F5</f>
        <v>0</v>
      </c>
      <c r="D37" s="20">
        <f>D5*Assumptions!$F5</f>
        <v>0</v>
      </c>
      <c r="E37" s="20">
        <f>E5*Assumptions!$F5</f>
        <v>0</v>
      </c>
      <c r="F37" s="20">
        <f>F5*Assumptions!$F5</f>
        <v>0</v>
      </c>
      <c r="G37" s="20">
        <f>G5*Assumptions!$F5</f>
        <v>0</v>
      </c>
      <c r="H37" s="20">
        <f>H5*Assumptions!$F5</f>
        <v>0</v>
      </c>
      <c r="I37" s="20">
        <f>I5*Assumptions!$F5</f>
        <v>0</v>
      </c>
      <c r="J37" s="20">
        <f>J5*Assumptions!$F5</f>
        <v>0</v>
      </c>
      <c r="K37" s="20">
        <f>K5*Assumptions!$F5</f>
        <v>0</v>
      </c>
      <c r="L37" s="20">
        <f>L5*Assumptions!$F5</f>
        <v>0</v>
      </c>
      <c r="M37" s="20">
        <f>M5*Assumptions!$F5</f>
        <v>0</v>
      </c>
      <c r="N37" s="20">
        <f>N5*Assumptions!$F5</f>
        <v>0</v>
      </c>
      <c r="O37" s="20">
        <f>O5*Assumptions!$F5</f>
        <v>0</v>
      </c>
      <c r="P37" s="20">
        <f>P5*Assumptions!$F5</f>
        <v>0</v>
      </c>
      <c r="Q37" s="20">
        <f>Q5*Assumptions!$F5</f>
        <v>0</v>
      </c>
      <c r="R37" s="20">
        <f>R5*Assumptions!$F5</f>
        <v>0</v>
      </c>
      <c r="S37" s="20">
        <f>S5*Assumptions!$F5</f>
        <v>0</v>
      </c>
      <c r="T37" s="20">
        <f>T5*Assumptions!$F5</f>
        <v>0</v>
      </c>
      <c r="U37" s="20">
        <f>U5*Assumptions!$F5</f>
        <v>0</v>
      </c>
      <c r="V37" s="20">
        <f>V5*Assumptions!$F5</f>
        <v>0</v>
      </c>
      <c r="W37" s="20">
        <f>W5*Assumptions!$F5</f>
        <v>0</v>
      </c>
      <c r="X37" s="20">
        <f>X5*Assumptions!$F5</f>
        <v>0</v>
      </c>
      <c r="Y37" s="20">
        <f>Y5*Assumptions!$F5</f>
        <v>0</v>
      </c>
      <c r="Z37" s="20"/>
    </row>
    <row r="38">
      <c r="A38" s="22" t="s">
        <v>5</v>
      </c>
      <c r="B38" s="20">
        <f>B6*Assumptions!$F6</f>
        <v>0</v>
      </c>
      <c r="C38" s="20">
        <f>C6*Assumptions!$F6</f>
        <v>0</v>
      </c>
      <c r="D38" s="20">
        <f>D6*Assumptions!$F6</f>
        <v>0</v>
      </c>
      <c r="E38" s="20">
        <f>E6*Assumptions!$F6</f>
        <v>0</v>
      </c>
      <c r="F38" s="20">
        <f>F6*Assumptions!$F6</f>
        <v>0</v>
      </c>
      <c r="G38" s="20">
        <f>G6*Assumptions!$F6</f>
        <v>0</v>
      </c>
      <c r="H38" s="20">
        <f>H6*Assumptions!$F6</f>
        <v>0</v>
      </c>
      <c r="I38" s="20">
        <f>I6*Assumptions!$F6</f>
        <v>0</v>
      </c>
      <c r="J38" s="20">
        <f>J6*Assumptions!$F6</f>
        <v>0</v>
      </c>
      <c r="K38" s="20">
        <f>K6*Assumptions!$F6</f>
        <v>0</v>
      </c>
      <c r="L38" s="20">
        <f>L6*Assumptions!$F6</f>
        <v>0</v>
      </c>
      <c r="M38" s="20">
        <f>M6*Assumptions!$F6</f>
        <v>0</v>
      </c>
      <c r="N38" s="20">
        <f>N6*Assumptions!$F6</f>
        <v>0</v>
      </c>
      <c r="O38" s="20">
        <f>O6*Assumptions!$F6</f>
        <v>0</v>
      </c>
      <c r="P38" s="20">
        <f>P6*Assumptions!$F6</f>
        <v>0</v>
      </c>
      <c r="Q38" s="20">
        <f>Q6*Assumptions!$F6</f>
        <v>0</v>
      </c>
      <c r="R38" s="20">
        <f>R6*Assumptions!$F6</f>
        <v>0</v>
      </c>
      <c r="S38" s="20">
        <f>S6*Assumptions!$F6</f>
        <v>0</v>
      </c>
      <c r="T38" s="20">
        <f>T6*Assumptions!$F6</f>
        <v>0</v>
      </c>
      <c r="U38" s="20">
        <f>U6*Assumptions!$F6</f>
        <v>0</v>
      </c>
      <c r="V38" s="20">
        <f>V6*Assumptions!$F6</f>
        <v>0</v>
      </c>
      <c r="W38" s="20">
        <f>W6*Assumptions!$F6</f>
        <v>0</v>
      </c>
      <c r="X38" s="20">
        <f>X6*Assumptions!$F6</f>
        <v>0</v>
      </c>
      <c r="Y38" s="20">
        <f>Y6*Assumptions!$F6</f>
        <v>0</v>
      </c>
      <c r="Z38" s="20"/>
    </row>
    <row r="39">
      <c r="A39" s="22" t="s">
        <v>6</v>
      </c>
      <c r="B39" s="20">
        <f>B7*Assumptions!$F7</f>
        <v>0</v>
      </c>
      <c r="C39" s="20">
        <f>C7*Assumptions!$F7</f>
        <v>0</v>
      </c>
      <c r="D39" s="20">
        <f>D7*Assumptions!$F7</f>
        <v>0</v>
      </c>
      <c r="E39" s="20">
        <f>E7*Assumptions!$F7</f>
        <v>0</v>
      </c>
      <c r="F39" s="20">
        <f>F7*Assumptions!$F7</f>
        <v>0</v>
      </c>
      <c r="G39" s="20">
        <f>G7*Assumptions!$F7</f>
        <v>0</v>
      </c>
      <c r="H39" s="20">
        <f>H7*Assumptions!$F7</f>
        <v>0</v>
      </c>
      <c r="I39" s="20">
        <f>I7*Assumptions!$F7</f>
        <v>0</v>
      </c>
      <c r="J39" s="20">
        <f>J7*Assumptions!$F7</f>
        <v>0</v>
      </c>
      <c r="K39" s="20">
        <f>K7*Assumptions!$F7</f>
        <v>0</v>
      </c>
      <c r="L39" s="20">
        <f>L7*Assumptions!$F7</f>
        <v>0</v>
      </c>
      <c r="M39" s="20">
        <f>M7*Assumptions!$F7</f>
        <v>0</v>
      </c>
      <c r="N39" s="20">
        <f>N7*Assumptions!$F7</f>
        <v>0</v>
      </c>
      <c r="O39" s="20">
        <f>O7*Assumptions!$F7</f>
        <v>0</v>
      </c>
      <c r="P39" s="20">
        <f>P7*Assumptions!$F7</f>
        <v>0</v>
      </c>
      <c r="Q39" s="20">
        <f>Q7*Assumptions!$F7</f>
        <v>0</v>
      </c>
      <c r="R39" s="20">
        <f>R7*Assumptions!$F7</f>
        <v>0</v>
      </c>
      <c r="S39" s="20">
        <f>S7*Assumptions!$F7</f>
        <v>0</v>
      </c>
      <c r="T39" s="20">
        <f>T7*Assumptions!$F7</f>
        <v>0</v>
      </c>
      <c r="U39" s="20">
        <f>U7*Assumptions!$F7</f>
        <v>0</v>
      </c>
      <c r="V39" s="20">
        <f>V7*Assumptions!$F7</f>
        <v>0</v>
      </c>
      <c r="W39" s="20">
        <f>W7*Assumptions!$F7</f>
        <v>0</v>
      </c>
      <c r="X39" s="20">
        <f>X7*Assumptions!$F7</f>
        <v>0</v>
      </c>
      <c r="Y39" s="20">
        <f>Y7*Assumptions!$F7</f>
        <v>0</v>
      </c>
      <c r="Z39" s="20"/>
    </row>
    <row r="40">
      <c r="A40" s="23" t="s">
        <v>90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2" t="s">
        <v>2</v>
      </c>
      <c r="B41" s="20">
        <f>B3*Assumptions!$G3</f>
        <v>0</v>
      </c>
      <c r="C41" s="20">
        <f>C3*Assumptions!$G3</f>
        <v>0</v>
      </c>
      <c r="D41" s="20">
        <f>D3*Assumptions!$G3</f>
        <v>0</v>
      </c>
      <c r="E41" s="20">
        <f>E3*Assumptions!$G3</f>
        <v>0</v>
      </c>
      <c r="F41" s="20">
        <f>F3*Assumptions!$G3</f>
        <v>0</v>
      </c>
      <c r="G41" s="20">
        <f>G3*Assumptions!$G3</f>
        <v>0</v>
      </c>
      <c r="H41" s="20">
        <f>H3*Assumptions!$G3</f>
        <v>0</v>
      </c>
      <c r="I41" s="20">
        <f>I3*Assumptions!$G3</f>
        <v>0</v>
      </c>
      <c r="J41" s="20">
        <f>J3*Assumptions!$G3</f>
        <v>0</v>
      </c>
      <c r="K41" s="20">
        <f>K3*Assumptions!$G3</f>
        <v>0</v>
      </c>
      <c r="L41" s="20">
        <f>L3*Assumptions!$G3</f>
        <v>0</v>
      </c>
      <c r="M41" s="20">
        <f>M3*Assumptions!$G3</f>
        <v>0</v>
      </c>
      <c r="N41" s="20">
        <f>N3*Assumptions!$G3</f>
        <v>0</v>
      </c>
      <c r="O41" s="20">
        <f>O3*Assumptions!$G3</f>
        <v>0</v>
      </c>
      <c r="P41" s="20">
        <f>P3*Assumptions!$G3</f>
        <v>0</v>
      </c>
      <c r="Q41" s="20">
        <f>Q3*Assumptions!$G3</f>
        <v>0</v>
      </c>
      <c r="R41" s="20">
        <f>R3*Assumptions!$G3</f>
        <v>0</v>
      </c>
      <c r="S41" s="20">
        <f>S3*Assumptions!$G3</f>
        <v>0</v>
      </c>
      <c r="T41" s="20">
        <f>T3*Assumptions!$G3</f>
        <v>0</v>
      </c>
      <c r="U41" s="20">
        <f>U3*Assumptions!$G3</f>
        <v>0</v>
      </c>
      <c r="V41" s="20">
        <f>V3*Assumptions!$G3</f>
        <v>0</v>
      </c>
      <c r="W41" s="20">
        <f>W3*Assumptions!$G3</f>
        <v>0</v>
      </c>
      <c r="X41" s="20">
        <f>X3*Assumptions!$G3</f>
        <v>0</v>
      </c>
      <c r="Y41" s="20">
        <f>Y3*Assumptions!$G3</f>
        <v>0</v>
      </c>
      <c r="Z41" s="20"/>
    </row>
    <row r="42">
      <c r="A42" s="22" t="s">
        <v>3</v>
      </c>
      <c r="B42" s="20">
        <f>B4*Assumptions!$G4</f>
        <v>2.5</v>
      </c>
      <c r="C42" s="20">
        <f>C4*Assumptions!$G4</f>
        <v>2.55</v>
      </c>
      <c r="D42" s="20">
        <f>D4*Assumptions!$G4</f>
        <v>2.601</v>
      </c>
      <c r="E42" s="20">
        <f>E4*Assumptions!$G4</f>
        <v>2.65302</v>
      </c>
      <c r="F42" s="20">
        <f>F4*Assumptions!$G4</f>
        <v>2.7060804</v>
      </c>
      <c r="G42" s="20">
        <f>G4*Assumptions!$G4</f>
        <v>2.760202008</v>
      </c>
      <c r="H42" s="20">
        <f>H4*Assumptions!$G4</f>
        <v>2.815406048</v>
      </c>
      <c r="I42" s="20">
        <f>I4*Assumptions!$G4</f>
        <v>2.871714169</v>
      </c>
      <c r="J42" s="20">
        <f>J4*Assumptions!$G4</f>
        <v>2.929148453</v>
      </c>
      <c r="K42" s="20">
        <f>K4*Assumptions!$G4</f>
        <v>2.987731422</v>
      </c>
      <c r="L42" s="20">
        <f>L4*Assumptions!$G4</f>
        <v>3.04748605</v>
      </c>
      <c r="M42" s="20">
        <f>M4*Assumptions!$G4</f>
        <v>3.108435771</v>
      </c>
      <c r="N42" s="20">
        <f>N4*Assumptions!$G4</f>
        <v>3.170604486</v>
      </c>
      <c r="O42" s="20">
        <f>O4*Assumptions!$G4</f>
        <v>3.234016576</v>
      </c>
      <c r="P42" s="20">
        <f>P4*Assumptions!$G4</f>
        <v>3.298696908</v>
      </c>
      <c r="Q42" s="20">
        <f>Q4*Assumptions!$G4</f>
        <v>3.364670846</v>
      </c>
      <c r="R42" s="20">
        <f>R4*Assumptions!$G4</f>
        <v>3.431964263</v>
      </c>
      <c r="S42" s="20">
        <f>S4*Assumptions!$G4</f>
        <v>3.500603548</v>
      </c>
      <c r="T42" s="20">
        <f>T4*Assumptions!$G4</f>
        <v>3.570615619</v>
      </c>
      <c r="U42" s="20">
        <f>U4*Assumptions!$G4</f>
        <v>3.642027931</v>
      </c>
      <c r="V42" s="20">
        <f>V4*Assumptions!$G4</f>
        <v>3.71486849</v>
      </c>
      <c r="W42" s="20">
        <f>W4*Assumptions!$G4</f>
        <v>3.78916586</v>
      </c>
      <c r="X42" s="20">
        <f>X4*Assumptions!$G4</f>
        <v>3.864949177</v>
      </c>
      <c r="Y42" s="20">
        <f>Y4*Assumptions!$G4</f>
        <v>3.94224816</v>
      </c>
      <c r="Z42" s="20"/>
    </row>
    <row r="43">
      <c r="A43" s="22" t="s">
        <v>4</v>
      </c>
      <c r="B43" s="20">
        <f>B5*Assumptions!$G5</f>
        <v>0</v>
      </c>
      <c r="C43" s="20">
        <f>C5*Assumptions!$G5</f>
        <v>0</v>
      </c>
      <c r="D43" s="20">
        <f>D5*Assumptions!$G5</f>
        <v>0</v>
      </c>
      <c r="E43" s="20">
        <f>E5*Assumptions!$G5</f>
        <v>0</v>
      </c>
      <c r="F43" s="20">
        <f>F5*Assumptions!$G5</f>
        <v>0</v>
      </c>
      <c r="G43" s="20">
        <f>G5*Assumptions!$G5</f>
        <v>0</v>
      </c>
      <c r="H43" s="20">
        <f>H5*Assumptions!$G5</f>
        <v>0</v>
      </c>
      <c r="I43" s="20">
        <f>I5*Assumptions!$G5</f>
        <v>0</v>
      </c>
      <c r="J43" s="20">
        <f>J5*Assumptions!$G5</f>
        <v>0</v>
      </c>
      <c r="K43" s="20">
        <f>K5*Assumptions!$G5</f>
        <v>0</v>
      </c>
      <c r="L43" s="20">
        <f>L5*Assumptions!$G5</f>
        <v>0</v>
      </c>
      <c r="M43" s="20">
        <f>M5*Assumptions!$G5</f>
        <v>0</v>
      </c>
      <c r="N43" s="20">
        <f>N5*Assumptions!$G5</f>
        <v>0</v>
      </c>
      <c r="O43" s="20">
        <f>O5*Assumptions!$G5</f>
        <v>0</v>
      </c>
      <c r="P43" s="20">
        <f>P5*Assumptions!$G5</f>
        <v>0</v>
      </c>
      <c r="Q43" s="20">
        <f>Q5*Assumptions!$G5</f>
        <v>0</v>
      </c>
      <c r="R43" s="20">
        <f>R5*Assumptions!$G5</f>
        <v>0</v>
      </c>
      <c r="S43" s="20">
        <f>S5*Assumptions!$G5</f>
        <v>0</v>
      </c>
      <c r="T43" s="20">
        <f>T5*Assumptions!$G5</f>
        <v>0</v>
      </c>
      <c r="U43" s="20">
        <f>U5*Assumptions!$G5</f>
        <v>0</v>
      </c>
      <c r="V43" s="20">
        <f>V5*Assumptions!$G5</f>
        <v>0</v>
      </c>
      <c r="W43" s="20">
        <f>W5*Assumptions!$G5</f>
        <v>0</v>
      </c>
      <c r="X43" s="20">
        <f>X5*Assumptions!$G5</f>
        <v>0</v>
      </c>
      <c r="Y43" s="20">
        <f>Y5*Assumptions!$G5</f>
        <v>0</v>
      </c>
      <c r="Z43" s="20"/>
    </row>
    <row r="44">
      <c r="A44" s="22" t="s">
        <v>5</v>
      </c>
      <c r="B44" s="20">
        <f>B6*Assumptions!$G6</f>
        <v>0</v>
      </c>
      <c r="C44" s="20">
        <f>C6*Assumptions!$G6</f>
        <v>0</v>
      </c>
      <c r="D44" s="20">
        <f>D6*Assumptions!$G6</f>
        <v>0</v>
      </c>
      <c r="E44" s="20">
        <f>E6*Assumptions!$G6</f>
        <v>0</v>
      </c>
      <c r="F44" s="20">
        <f>F6*Assumptions!$G6</f>
        <v>0</v>
      </c>
      <c r="G44" s="20">
        <f>G6*Assumptions!$G6</f>
        <v>0</v>
      </c>
      <c r="H44" s="20">
        <f>H6*Assumptions!$G6</f>
        <v>0</v>
      </c>
      <c r="I44" s="20">
        <f>I6*Assumptions!$G6</f>
        <v>0</v>
      </c>
      <c r="J44" s="20">
        <f>J6*Assumptions!$G6</f>
        <v>0</v>
      </c>
      <c r="K44" s="20">
        <f>K6*Assumptions!$G6</f>
        <v>0</v>
      </c>
      <c r="L44" s="20">
        <f>L6*Assumptions!$G6</f>
        <v>0</v>
      </c>
      <c r="M44" s="20">
        <f>M6*Assumptions!$G6</f>
        <v>0</v>
      </c>
      <c r="N44" s="20">
        <f>N6*Assumptions!$G6</f>
        <v>0</v>
      </c>
      <c r="O44" s="20">
        <f>O6*Assumptions!$G6</f>
        <v>0</v>
      </c>
      <c r="P44" s="20">
        <f>P6*Assumptions!$G6</f>
        <v>0</v>
      </c>
      <c r="Q44" s="20">
        <f>Q6*Assumptions!$G6</f>
        <v>0</v>
      </c>
      <c r="R44" s="20">
        <f>R6*Assumptions!$G6</f>
        <v>0</v>
      </c>
      <c r="S44" s="20">
        <f>S6*Assumptions!$G6</f>
        <v>0</v>
      </c>
      <c r="T44" s="20">
        <f>T6*Assumptions!$G6</f>
        <v>0</v>
      </c>
      <c r="U44" s="20">
        <f>U6*Assumptions!$G6</f>
        <v>0</v>
      </c>
      <c r="V44" s="20">
        <f>V6*Assumptions!$G6</f>
        <v>0</v>
      </c>
      <c r="W44" s="20">
        <f>W6*Assumptions!$G6</f>
        <v>0</v>
      </c>
      <c r="X44" s="20">
        <f>X6*Assumptions!$G6</f>
        <v>0</v>
      </c>
      <c r="Y44" s="20">
        <f>Y6*Assumptions!$G6</f>
        <v>0</v>
      </c>
      <c r="Z44" s="20"/>
    </row>
    <row r="45">
      <c r="A45" s="22" t="s">
        <v>6</v>
      </c>
      <c r="B45" s="20">
        <f>B7*Assumptions!$G7</f>
        <v>0</v>
      </c>
      <c r="C45" s="20">
        <f>C7*Assumptions!$G7</f>
        <v>0</v>
      </c>
      <c r="D45" s="20">
        <f>D7*Assumptions!$G7</f>
        <v>0</v>
      </c>
      <c r="E45" s="20">
        <f>E7*Assumptions!$G7</f>
        <v>0</v>
      </c>
      <c r="F45" s="20">
        <f>F7*Assumptions!$G7</f>
        <v>0</v>
      </c>
      <c r="G45" s="20">
        <f>G7*Assumptions!$G7</f>
        <v>0</v>
      </c>
      <c r="H45" s="20">
        <f>H7*Assumptions!$G7</f>
        <v>0</v>
      </c>
      <c r="I45" s="20">
        <f>I7*Assumptions!$G7</f>
        <v>0</v>
      </c>
      <c r="J45" s="20">
        <f>J7*Assumptions!$G7</f>
        <v>0</v>
      </c>
      <c r="K45" s="20">
        <f>K7*Assumptions!$G7</f>
        <v>0</v>
      </c>
      <c r="L45" s="20">
        <f>L7*Assumptions!$G7</f>
        <v>0</v>
      </c>
      <c r="M45" s="20">
        <f>M7*Assumptions!$G7</f>
        <v>0</v>
      </c>
      <c r="N45" s="20">
        <f>N7*Assumptions!$G7</f>
        <v>0</v>
      </c>
      <c r="O45" s="20">
        <f>O7*Assumptions!$G7</f>
        <v>0</v>
      </c>
      <c r="P45" s="20">
        <f>P7*Assumptions!$G7</f>
        <v>0</v>
      </c>
      <c r="Q45" s="20">
        <f>Q7*Assumptions!$G7</f>
        <v>0</v>
      </c>
      <c r="R45" s="20">
        <f>R7*Assumptions!$G7</f>
        <v>0</v>
      </c>
      <c r="S45" s="20">
        <f>S7*Assumptions!$G7</f>
        <v>0</v>
      </c>
      <c r="T45" s="20">
        <f>T7*Assumptions!$G7</f>
        <v>0</v>
      </c>
      <c r="U45" s="20">
        <f>U7*Assumptions!$G7</f>
        <v>0</v>
      </c>
      <c r="V45" s="20">
        <f>V7*Assumptions!$G7</f>
        <v>0</v>
      </c>
      <c r="W45" s="20">
        <f>W7*Assumptions!$G7</f>
        <v>0</v>
      </c>
      <c r="X45" s="20">
        <f>X7*Assumptions!$G7</f>
        <v>0</v>
      </c>
      <c r="Y45" s="20">
        <f>Y7*Assumptions!$G7</f>
        <v>0</v>
      </c>
      <c r="Z45" s="20"/>
    </row>
    <row r="46">
      <c r="A46" s="23" t="s">
        <v>91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2" t="s">
        <v>2</v>
      </c>
      <c r="B47" s="20">
        <f>B3*Assumptions!$H3</f>
        <v>0</v>
      </c>
      <c r="C47" s="20">
        <f>C3*Assumptions!$H3</f>
        <v>0</v>
      </c>
      <c r="D47" s="20">
        <f>D3*Assumptions!$H3</f>
        <v>0</v>
      </c>
      <c r="E47" s="20">
        <f>E3*Assumptions!$H3</f>
        <v>0</v>
      </c>
      <c r="F47" s="20">
        <f>F3*Assumptions!$H3</f>
        <v>0</v>
      </c>
      <c r="G47" s="20">
        <f>G3*Assumptions!$H3</f>
        <v>0</v>
      </c>
      <c r="H47" s="20">
        <f>H3*Assumptions!$H3</f>
        <v>0</v>
      </c>
      <c r="I47" s="20">
        <f>I3*Assumptions!$H3</f>
        <v>0</v>
      </c>
      <c r="J47" s="20">
        <f>J3*Assumptions!$H3</f>
        <v>0</v>
      </c>
      <c r="K47" s="20">
        <f>K3*Assumptions!$H3</f>
        <v>0</v>
      </c>
      <c r="L47" s="20">
        <f>L3*Assumptions!$H3</f>
        <v>0</v>
      </c>
      <c r="M47" s="20">
        <f>M3*Assumptions!$H3</f>
        <v>0</v>
      </c>
      <c r="N47" s="20">
        <f>N3*Assumptions!$H3</f>
        <v>0</v>
      </c>
      <c r="O47" s="20">
        <f>O3*Assumptions!$H3</f>
        <v>0</v>
      </c>
      <c r="P47" s="20">
        <f>P3*Assumptions!$H3</f>
        <v>0</v>
      </c>
      <c r="Q47" s="20">
        <f>Q3*Assumptions!$H3</f>
        <v>0</v>
      </c>
      <c r="R47" s="20">
        <f>R3*Assumptions!$H3</f>
        <v>0</v>
      </c>
      <c r="S47" s="20">
        <f>S3*Assumptions!$H3</f>
        <v>0</v>
      </c>
      <c r="T47" s="20">
        <f>T3*Assumptions!$H3</f>
        <v>0</v>
      </c>
      <c r="U47" s="20">
        <f>U3*Assumptions!$H3</f>
        <v>0</v>
      </c>
      <c r="V47" s="20">
        <f>V3*Assumptions!$H3</f>
        <v>0</v>
      </c>
      <c r="W47" s="20">
        <f>W3*Assumptions!$H3</f>
        <v>0</v>
      </c>
      <c r="X47" s="20">
        <f>X3*Assumptions!$H3</f>
        <v>0</v>
      </c>
      <c r="Y47" s="20">
        <f>Y3*Assumptions!$H3</f>
        <v>0</v>
      </c>
      <c r="Z47" s="20"/>
    </row>
    <row r="48">
      <c r="A48" s="22" t="s">
        <v>3</v>
      </c>
      <c r="B48" s="20">
        <f>B4*Assumptions!$H4</f>
        <v>0</v>
      </c>
      <c r="C48" s="20">
        <f>C4*Assumptions!$H4</f>
        <v>0</v>
      </c>
      <c r="D48" s="20">
        <f>D4*Assumptions!$H4</f>
        <v>0</v>
      </c>
      <c r="E48" s="20">
        <f>E4*Assumptions!$H4</f>
        <v>0</v>
      </c>
      <c r="F48" s="20">
        <f>F4*Assumptions!$H4</f>
        <v>0</v>
      </c>
      <c r="G48" s="20">
        <f>G4*Assumptions!$H4</f>
        <v>0</v>
      </c>
      <c r="H48" s="20">
        <f>H4*Assumptions!$H4</f>
        <v>0</v>
      </c>
      <c r="I48" s="20">
        <f>I4*Assumptions!$H4</f>
        <v>0</v>
      </c>
      <c r="J48" s="20">
        <f>J4*Assumptions!$H4</f>
        <v>0</v>
      </c>
      <c r="K48" s="20">
        <f>K4*Assumptions!$H4</f>
        <v>0</v>
      </c>
      <c r="L48" s="20">
        <f>L4*Assumptions!$H4</f>
        <v>0</v>
      </c>
      <c r="M48" s="20">
        <f>M4*Assumptions!$H4</f>
        <v>0</v>
      </c>
      <c r="N48" s="20">
        <f>N4*Assumptions!$H4</f>
        <v>0</v>
      </c>
      <c r="O48" s="20">
        <f>O4*Assumptions!$H4</f>
        <v>0</v>
      </c>
      <c r="P48" s="20">
        <f>P4*Assumptions!$H4</f>
        <v>0</v>
      </c>
      <c r="Q48" s="20">
        <f>Q4*Assumptions!$H4</f>
        <v>0</v>
      </c>
      <c r="R48" s="20">
        <f>R4*Assumptions!$H4</f>
        <v>0</v>
      </c>
      <c r="S48" s="20">
        <f>S4*Assumptions!$H4</f>
        <v>0</v>
      </c>
      <c r="T48" s="20">
        <f>T4*Assumptions!$H4</f>
        <v>0</v>
      </c>
      <c r="U48" s="20">
        <f>U4*Assumptions!$H4</f>
        <v>0</v>
      </c>
      <c r="V48" s="20">
        <f>V4*Assumptions!$H4</f>
        <v>0</v>
      </c>
      <c r="W48" s="20">
        <f>W4*Assumptions!$H4</f>
        <v>0</v>
      </c>
      <c r="X48" s="20">
        <f>X4*Assumptions!$H4</f>
        <v>0</v>
      </c>
      <c r="Y48" s="20">
        <f>Y4*Assumptions!$H4</f>
        <v>0</v>
      </c>
      <c r="Z48" s="20"/>
    </row>
    <row r="49">
      <c r="A49" s="22" t="s">
        <v>4</v>
      </c>
      <c r="B49" s="20">
        <f>B5*Assumptions!$H5</f>
        <v>2.8</v>
      </c>
      <c r="C49" s="20">
        <f>C5*Assumptions!$H5</f>
        <v>2.842</v>
      </c>
      <c r="D49" s="20">
        <f>D5*Assumptions!$H5</f>
        <v>2.88463</v>
      </c>
      <c r="E49" s="20">
        <f>E5*Assumptions!$H5</f>
        <v>2.92789945</v>
      </c>
      <c r="F49" s="20">
        <f>F5*Assumptions!$H5</f>
        <v>2.971817942</v>
      </c>
      <c r="G49" s="20">
        <f>G5*Assumptions!$H5</f>
        <v>3.016395211</v>
      </c>
      <c r="H49" s="20">
        <f>H5*Assumptions!$H5</f>
        <v>3.061641139</v>
      </c>
      <c r="I49" s="20">
        <f>I5*Assumptions!$H5</f>
        <v>3.107565756</v>
      </c>
      <c r="J49" s="20">
        <f>J5*Assumptions!$H5</f>
        <v>3.154179242</v>
      </c>
      <c r="K49" s="20">
        <f>K5*Assumptions!$H5</f>
        <v>3.201491931</v>
      </c>
      <c r="L49" s="20">
        <f>L5*Assumptions!$H5</f>
        <v>3.24951431</v>
      </c>
      <c r="M49" s="20">
        <f>M5*Assumptions!$H5</f>
        <v>3.298257025</v>
      </c>
      <c r="N49" s="20">
        <f>N5*Assumptions!$H5</f>
        <v>3.34773088</v>
      </c>
      <c r="O49" s="20">
        <f>O5*Assumptions!$H5</f>
        <v>3.397946843</v>
      </c>
      <c r="P49" s="20">
        <f>P5*Assumptions!$H5</f>
        <v>3.448916046</v>
      </c>
      <c r="Q49" s="20">
        <f>Q5*Assumptions!$H5</f>
        <v>3.500649787</v>
      </c>
      <c r="R49" s="20">
        <f>R5*Assumptions!$H5</f>
        <v>3.553159533</v>
      </c>
      <c r="S49" s="20">
        <f>S5*Assumptions!$H5</f>
        <v>3.606456926</v>
      </c>
      <c r="T49" s="20">
        <f>T5*Assumptions!$H5</f>
        <v>3.66055378</v>
      </c>
      <c r="U49" s="20">
        <f>U5*Assumptions!$H5</f>
        <v>3.715462087</v>
      </c>
      <c r="V49" s="20">
        <f>V5*Assumptions!$H5</f>
        <v>3.771194018</v>
      </c>
      <c r="W49" s="20">
        <f>W5*Assumptions!$H5</f>
        <v>3.827761929</v>
      </c>
      <c r="X49" s="20">
        <f>X5*Assumptions!$H5</f>
        <v>3.885178358</v>
      </c>
      <c r="Y49" s="20">
        <f>Y5*Assumptions!$H5</f>
        <v>3.943456033</v>
      </c>
      <c r="Z49" s="20"/>
    </row>
    <row r="50">
      <c r="A50" s="22" t="s">
        <v>5</v>
      </c>
      <c r="B50" s="20">
        <f>B6*Assumptions!$H6</f>
        <v>0</v>
      </c>
      <c r="C50" s="20">
        <f>C6*Assumptions!$H6</f>
        <v>0</v>
      </c>
      <c r="D50" s="20">
        <f>D6*Assumptions!$H6</f>
        <v>0</v>
      </c>
      <c r="E50" s="20">
        <f>E6*Assumptions!$H6</f>
        <v>0</v>
      </c>
      <c r="F50" s="20">
        <f>F6*Assumptions!$H6</f>
        <v>0</v>
      </c>
      <c r="G50" s="20">
        <f>G6*Assumptions!$H6</f>
        <v>0</v>
      </c>
      <c r="H50" s="20">
        <f>H6*Assumptions!$H6</f>
        <v>0</v>
      </c>
      <c r="I50" s="20">
        <f>I6*Assumptions!$H6</f>
        <v>0</v>
      </c>
      <c r="J50" s="20">
        <f>J6*Assumptions!$H6</f>
        <v>0</v>
      </c>
      <c r="K50" s="20">
        <f>K6*Assumptions!$H6</f>
        <v>0</v>
      </c>
      <c r="L50" s="20">
        <f>L6*Assumptions!$H6</f>
        <v>0</v>
      </c>
      <c r="M50" s="20">
        <f>M6*Assumptions!$H6</f>
        <v>0</v>
      </c>
      <c r="N50" s="20">
        <f>N6*Assumptions!$H6</f>
        <v>0</v>
      </c>
      <c r="O50" s="20">
        <f>O6*Assumptions!$H6</f>
        <v>0</v>
      </c>
      <c r="P50" s="20">
        <f>P6*Assumptions!$H6</f>
        <v>0</v>
      </c>
      <c r="Q50" s="20">
        <f>Q6*Assumptions!$H6</f>
        <v>0</v>
      </c>
      <c r="R50" s="20">
        <f>R6*Assumptions!$H6</f>
        <v>0</v>
      </c>
      <c r="S50" s="20">
        <f>S6*Assumptions!$H6</f>
        <v>0</v>
      </c>
      <c r="T50" s="20">
        <f>T6*Assumptions!$H6</f>
        <v>0</v>
      </c>
      <c r="U50" s="20">
        <f>U6*Assumptions!$H6</f>
        <v>0</v>
      </c>
      <c r="V50" s="20">
        <f>V6*Assumptions!$H6</f>
        <v>0</v>
      </c>
      <c r="W50" s="20">
        <f>W6*Assumptions!$H6</f>
        <v>0</v>
      </c>
      <c r="X50" s="20">
        <f>X6*Assumptions!$H6</f>
        <v>0</v>
      </c>
      <c r="Y50" s="20">
        <f>Y6*Assumptions!$H6</f>
        <v>0</v>
      </c>
      <c r="Z50" s="20"/>
    </row>
    <row r="51">
      <c r="A51" s="22" t="s">
        <v>6</v>
      </c>
      <c r="B51" s="20">
        <f>B7*Assumptions!$H7</f>
        <v>0</v>
      </c>
      <c r="C51" s="20">
        <f>C7*Assumptions!$H7</f>
        <v>0</v>
      </c>
      <c r="D51" s="20">
        <f>D7*Assumptions!$H7</f>
        <v>0</v>
      </c>
      <c r="E51" s="20">
        <f>E7*Assumptions!$H7</f>
        <v>0</v>
      </c>
      <c r="F51" s="20">
        <f>F7*Assumptions!$H7</f>
        <v>0</v>
      </c>
      <c r="G51" s="20">
        <f>G7*Assumptions!$H7</f>
        <v>0</v>
      </c>
      <c r="H51" s="20">
        <f>H7*Assumptions!$H7</f>
        <v>0</v>
      </c>
      <c r="I51" s="20">
        <f>I7*Assumptions!$H7</f>
        <v>0</v>
      </c>
      <c r="J51" s="20">
        <f>J7*Assumptions!$H7</f>
        <v>0</v>
      </c>
      <c r="K51" s="20">
        <f>K7*Assumptions!$H7</f>
        <v>0</v>
      </c>
      <c r="L51" s="20">
        <f>L7*Assumptions!$H7</f>
        <v>0</v>
      </c>
      <c r="M51" s="20">
        <f>M7*Assumptions!$H7</f>
        <v>0</v>
      </c>
      <c r="N51" s="20">
        <f>N7*Assumptions!$H7</f>
        <v>0</v>
      </c>
      <c r="O51" s="20">
        <f>O7*Assumptions!$H7</f>
        <v>0</v>
      </c>
      <c r="P51" s="20">
        <f>P7*Assumptions!$H7</f>
        <v>0</v>
      </c>
      <c r="Q51" s="20">
        <f>Q7*Assumptions!$H7</f>
        <v>0</v>
      </c>
      <c r="R51" s="20">
        <f>R7*Assumptions!$H7</f>
        <v>0</v>
      </c>
      <c r="S51" s="20">
        <f>S7*Assumptions!$H7</f>
        <v>0</v>
      </c>
      <c r="T51" s="20">
        <f>T7*Assumptions!$H7</f>
        <v>0</v>
      </c>
      <c r="U51" s="20">
        <f>U7*Assumptions!$H7</f>
        <v>0</v>
      </c>
      <c r="V51" s="20">
        <f>V7*Assumptions!$H7</f>
        <v>0</v>
      </c>
      <c r="W51" s="20">
        <f>W7*Assumptions!$H7</f>
        <v>0</v>
      </c>
      <c r="X51" s="20">
        <f>X7*Assumptions!$H7</f>
        <v>0</v>
      </c>
      <c r="Y51" s="20">
        <f>Y7*Assumptions!$H7</f>
        <v>0</v>
      </c>
      <c r="Z51" s="20"/>
    </row>
    <row r="52">
      <c r="A52" s="23" t="s">
        <v>92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2" t="s">
        <v>2</v>
      </c>
      <c r="B53" s="20">
        <f>B3*Assumptions!$I3</f>
        <v>0</v>
      </c>
      <c r="C53" s="20">
        <f>C3*Assumptions!$I3</f>
        <v>0</v>
      </c>
      <c r="D53" s="20">
        <f>D3*Assumptions!$I3</f>
        <v>0</v>
      </c>
      <c r="E53" s="20">
        <f>E3*Assumptions!$I3</f>
        <v>0</v>
      </c>
      <c r="F53" s="20">
        <f>F3*Assumptions!$I3</f>
        <v>0</v>
      </c>
      <c r="G53" s="20">
        <f>G3*Assumptions!$I3</f>
        <v>0</v>
      </c>
      <c r="H53" s="20">
        <f>H3*Assumptions!$I3</f>
        <v>0</v>
      </c>
      <c r="I53" s="20">
        <f>I3*Assumptions!$I3</f>
        <v>0</v>
      </c>
      <c r="J53" s="20">
        <f>J3*Assumptions!$I3</f>
        <v>0</v>
      </c>
      <c r="K53" s="20">
        <f>K3*Assumptions!$I3</f>
        <v>0</v>
      </c>
      <c r="L53" s="20">
        <f>L3*Assumptions!$I3</f>
        <v>0</v>
      </c>
      <c r="M53" s="20">
        <f>M3*Assumptions!$I3</f>
        <v>0</v>
      </c>
      <c r="N53" s="20">
        <f>N3*Assumptions!$I3</f>
        <v>0</v>
      </c>
      <c r="O53" s="20">
        <f>O3*Assumptions!$I3</f>
        <v>0</v>
      </c>
      <c r="P53" s="20">
        <f>P3*Assumptions!$I3</f>
        <v>0</v>
      </c>
      <c r="Q53" s="20">
        <f>Q3*Assumptions!$I3</f>
        <v>0</v>
      </c>
      <c r="R53" s="20">
        <f>R3*Assumptions!$I3</f>
        <v>0</v>
      </c>
      <c r="S53" s="20">
        <f>S3*Assumptions!$I3</f>
        <v>0</v>
      </c>
      <c r="T53" s="20">
        <f>T3*Assumptions!$I3</f>
        <v>0</v>
      </c>
      <c r="U53" s="20">
        <f>U3*Assumptions!$I3</f>
        <v>0</v>
      </c>
      <c r="V53" s="20">
        <f>V3*Assumptions!$I3</f>
        <v>0</v>
      </c>
      <c r="W53" s="20">
        <f>W3*Assumptions!$I3</f>
        <v>0</v>
      </c>
      <c r="X53" s="20">
        <f>X3*Assumptions!$I3</f>
        <v>0</v>
      </c>
      <c r="Y53" s="20">
        <f>Y3*Assumptions!$I3</f>
        <v>0</v>
      </c>
      <c r="Z53" s="20"/>
    </row>
    <row r="54">
      <c r="A54" s="22" t="s">
        <v>3</v>
      </c>
      <c r="B54" s="20">
        <f>B4*Assumptions!$I4</f>
        <v>0</v>
      </c>
      <c r="C54" s="20">
        <f>C4*Assumptions!$I4</f>
        <v>0</v>
      </c>
      <c r="D54" s="20">
        <f>D4*Assumptions!$I4</f>
        <v>0</v>
      </c>
      <c r="E54" s="20">
        <f>E4*Assumptions!$I4</f>
        <v>0</v>
      </c>
      <c r="F54" s="20">
        <f>F4*Assumptions!$I4</f>
        <v>0</v>
      </c>
      <c r="G54" s="20">
        <f>G4*Assumptions!$I4</f>
        <v>0</v>
      </c>
      <c r="H54" s="20">
        <f>H4*Assumptions!$I4</f>
        <v>0</v>
      </c>
      <c r="I54" s="20">
        <f>I4*Assumptions!$I4</f>
        <v>0</v>
      </c>
      <c r="J54" s="20">
        <f>J4*Assumptions!$I4</f>
        <v>0</v>
      </c>
      <c r="K54" s="20">
        <f>K4*Assumptions!$I4</f>
        <v>0</v>
      </c>
      <c r="L54" s="20">
        <f>L4*Assumptions!$I4</f>
        <v>0</v>
      </c>
      <c r="M54" s="20">
        <f>M4*Assumptions!$I4</f>
        <v>0</v>
      </c>
      <c r="N54" s="20">
        <f>N4*Assumptions!$I4</f>
        <v>0</v>
      </c>
      <c r="O54" s="20">
        <f>O4*Assumptions!$I4</f>
        <v>0</v>
      </c>
      <c r="P54" s="20">
        <f>P4*Assumptions!$I4</f>
        <v>0</v>
      </c>
      <c r="Q54" s="20">
        <f>Q4*Assumptions!$I4</f>
        <v>0</v>
      </c>
      <c r="R54" s="20">
        <f>R4*Assumptions!$I4</f>
        <v>0</v>
      </c>
      <c r="S54" s="20">
        <f>S4*Assumptions!$I4</f>
        <v>0</v>
      </c>
      <c r="T54" s="20">
        <f>T4*Assumptions!$I4</f>
        <v>0</v>
      </c>
      <c r="U54" s="20">
        <f>U4*Assumptions!$I4</f>
        <v>0</v>
      </c>
      <c r="V54" s="20">
        <f>V4*Assumptions!$I4</f>
        <v>0</v>
      </c>
      <c r="W54" s="20">
        <f>W4*Assumptions!$I4</f>
        <v>0</v>
      </c>
      <c r="X54" s="20">
        <f>X4*Assumptions!$I4</f>
        <v>0</v>
      </c>
      <c r="Y54" s="20">
        <f>Y4*Assumptions!$I4</f>
        <v>0</v>
      </c>
      <c r="Z54" s="20"/>
    </row>
    <row r="55">
      <c r="A55" s="22" t="s">
        <v>4</v>
      </c>
      <c r="B55" s="20">
        <f>B5*Assumptions!$I5</f>
        <v>0</v>
      </c>
      <c r="C55" s="20">
        <f>C5*Assumptions!$I5</f>
        <v>0</v>
      </c>
      <c r="D55" s="20">
        <f>D5*Assumptions!$I5</f>
        <v>0</v>
      </c>
      <c r="E55" s="20">
        <f>E5*Assumptions!$I5</f>
        <v>0</v>
      </c>
      <c r="F55" s="20">
        <f>F5*Assumptions!$I5</f>
        <v>0</v>
      </c>
      <c r="G55" s="20">
        <f>G5*Assumptions!$I5</f>
        <v>0</v>
      </c>
      <c r="H55" s="20">
        <f>H5*Assumptions!$I5</f>
        <v>0</v>
      </c>
      <c r="I55" s="20">
        <f>I5*Assumptions!$I5</f>
        <v>0</v>
      </c>
      <c r="J55" s="20">
        <f>J5*Assumptions!$I5</f>
        <v>0</v>
      </c>
      <c r="K55" s="20">
        <f>K5*Assumptions!$I5</f>
        <v>0</v>
      </c>
      <c r="L55" s="20">
        <f>L5*Assumptions!$I5</f>
        <v>0</v>
      </c>
      <c r="M55" s="20">
        <f>M5*Assumptions!$I5</f>
        <v>0</v>
      </c>
      <c r="N55" s="20">
        <f>N5*Assumptions!$I5</f>
        <v>0</v>
      </c>
      <c r="O55" s="20">
        <f>O5*Assumptions!$I5</f>
        <v>0</v>
      </c>
      <c r="P55" s="20">
        <f>P5*Assumptions!$I5</f>
        <v>0</v>
      </c>
      <c r="Q55" s="20">
        <f>Q5*Assumptions!$I5</f>
        <v>0</v>
      </c>
      <c r="R55" s="20">
        <f>R5*Assumptions!$I5</f>
        <v>0</v>
      </c>
      <c r="S55" s="20">
        <f>S5*Assumptions!$I5</f>
        <v>0</v>
      </c>
      <c r="T55" s="20">
        <f>T5*Assumptions!$I5</f>
        <v>0</v>
      </c>
      <c r="U55" s="20">
        <f>U5*Assumptions!$I5</f>
        <v>0</v>
      </c>
      <c r="V55" s="20">
        <f>V5*Assumptions!$I5</f>
        <v>0</v>
      </c>
      <c r="W55" s="20">
        <f>W5*Assumptions!$I5</f>
        <v>0</v>
      </c>
      <c r="X55" s="20">
        <f>X5*Assumptions!$I5</f>
        <v>0</v>
      </c>
      <c r="Y55" s="20">
        <f>Y5*Assumptions!$I5</f>
        <v>0</v>
      </c>
      <c r="Z55" s="20"/>
    </row>
    <row r="56">
      <c r="A56" s="22" t="s">
        <v>5</v>
      </c>
      <c r="B56" s="20">
        <f>B6*Assumptions!$I6</f>
        <v>3</v>
      </c>
      <c r="C56" s="20">
        <f>C6*Assumptions!$I6</f>
        <v>3.075</v>
      </c>
      <c r="D56" s="20">
        <f>D6*Assumptions!$I6</f>
        <v>3.151875</v>
      </c>
      <c r="E56" s="20">
        <f>E6*Assumptions!$I6</f>
        <v>3.230671875</v>
      </c>
      <c r="F56" s="20">
        <f>F6*Assumptions!$I6</f>
        <v>3.311438672</v>
      </c>
      <c r="G56" s="20">
        <f>G6*Assumptions!$I6</f>
        <v>3.394224639</v>
      </c>
      <c r="H56" s="20">
        <f>H6*Assumptions!$I6</f>
        <v>3.479080255</v>
      </c>
      <c r="I56" s="20">
        <f>I6*Assumptions!$I6</f>
        <v>3.566057261</v>
      </c>
      <c r="J56" s="20">
        <f>J6*Assumptions!$I6</f>
        <v>3.655208693</v>
      </c>
      <c r="K56" s="20">
        <f>K6*Assumptions!$I6</f>
        <v>3.74658891</v>
      </c>
      <c r="L56" s="20">
        <f>L6*Assumptions!$I6</f>
        <v>3.840253633</v>
      </c>
      <c r="M56" s="20">
        <f>M6*Assumptions!$I6</f>
        <v>3.936259973</v>
      </c>
      <c r="N56" s="20">
        <f>N6*Assumptions!$I6</f>
        <v>4.034666473</v>
      </c>
      <c r="O56" s="20">
        <f>O6*Assumptions!$I6</f>
        <v>4.135533135</v>
      </c>
      <c r="P56" s="20">
        <f>P6*Assumptions!$I6</f>
        <v>4.238921463</v>
      </c>
      <c r="Q56" s="20">
        <f>Q6*Assumptions!$I6</f>
        <v>4.344894499</v>
      </c>
      <c r="R56" s="20">
        <f>R6*Assumptions!$I6</f>
        <v>4.453516862</v>
      </c>
      <c r="S56" s="20">
        <f>S6*Assumptions!$I6</f>
        <v>4.564854784</v>
      </c>
      <c r="T56" s="20">
        <f>T6*Assumptions!$I6</f>
        <v>4.678976153</v>
      </c>
      <c r="U56" s="20">
        <f>U6*Assumptions!$I6</f>
        <v>4.795950557</v>
      </c>
      <c r="V56" s="20">
        <f>V6*Assumptions!$I6</f>
        <v>4.915849321</v>
      </c>
      <c r="W56" s="20">
        <f>W6*Assumptions!$I6</f>
        <v>5.038745554</v>
      </c>
      <c r="X56" s="20">
        <f>X6*Assumptions!$I6</f>
        <v>5.164714193</v>
      </c>
      <c r="Y56" s="20">
        <f>Y6*Assumptions!$I6</f>
        <v>5.293832048</v>
      </c>
      <c r="Z56" s="20"/>
    </row>
    <row r="57">
      <c r="A57" s="22" t="s">
        <v>6</v>
      </c>
      <c r="B57" s="20">
        <f>B7*Assumptions!$I7</f>
        <v>0</v>
      </c>
      <c r="C57" s="20">
        <f>C7*Assumptions!$I7</f>
        <v>0</v>
      </c>
      <c r="D57" s="20">
        <f>D7*Assumptions!$I7</f>
        <v>0</v>
      </c>
      <c r="E57" s="20">
        <f>E7*Assumptions!$I7</f>
        <v>0</v>
      </c>
      <c r="F57" s="20">
        <f>F7*Assumptions!$I7</f>
        <v>0</v>
      </c>
      <c r="G57" s="20">
        <f>G7*Assumptions!$I7</f>
        <v>0</v>
      </c>
      <c r="H57" s="20">
        <f>H7*Assumptions!$I7</f>
        <v>0</v>
      </c>
      <c r="I57" s="20">
        <f>I7*Assumptions!$I7</f>
        <v>0</v>
      </c>
      <c r="J57" s="20">
        <f>J7*Assumptions!$I7</f>
        <v>0</v>
      </c>
      <c r="K57" s="20">
        <f>K7*Assumptions!$I7</f>
        <v>0</v>
      </c>
      <c r="L57" s="20">
        <f>L7*Assumptions!$I7</f>
        <v>0</v>
      </c>
      <c r="M57" s="20">
        <f>M7*Assumptions!$I7</f>
        <v>0</v>
      </c>
      <c r="N57" s="20">
        <f>N7*Assumptions!$I7</f>
        <v>0</v>
      </c>
      <c r="O57" s="20">
        <f>O7*Assumptions!$I7</f>
        <v>0</v>
      </c>
      <c r="P57" s="20">
        <f>P7*Assumptions!$I7</f>
        <v>0</v>
      </c>
      <c r="Q57" s="20">
        <f>Q7*Assumptions!$I7</f>
        <v>0</v>
      </c>
      <c r="R57" s="20">
        <f>R7*Assumptions!$I7</f>
        <v>0</v>
      </c>
      <c r="S57" s="20">
        <f>S7*Assumptions!$I7</f>
        <v>0</v>
      </c>
      <c r="T57" s="20">
        <f>T7*Assumptions!$I7</f>
        <v>0</v>
      </c>
      <c r="U57" s="20">
        <f>U7*Assumptions!$I7</f>
        <v>0</v>
      </c>
      <c r="V57" s="20">
        <f>V7*Assumptions!$I7</f>
        <v>0</v>
      </c>
      <c r="W57" s="20">
        <f>W7*Assumptions!$I7</f>
        <v>0</v>
      </c>
      <c r="X57" s="20">
        <f>X7*Assumptions!$I7</f>
        <v>0</v>
      </c>
      <c r="Y57" s="20">
        <f>Y7*Assumptions!$I7</f>
        <v>0</v>
      </c>
      <c r="Z57" s="20"/>
    </row>
    <row r="58">
      <c r="A58" s="23" t="s">
        <v>93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2" t="s">
        <v>2</v>
      </c>
      <c r="B59" s="20">
        <f>B3*Assumptions!$J3</f>
        <v>0</v>
      </c>
      <c r="C59" s="20">
        <f>C3*Assumptions!$J3</f>
        <v>0</v>
      </c>
      <c r="D59" s="20">
        <f>D3*Assumptions!$J3</f>
        <v>0</v>
      </c>
      <c r="E59" s="20">
        <f>E3*Assumptions!$J3</f>
        <v>0</v>
      </c>
      <c r="F59" s="20">
        <f>F3*Assumptions!$J3</f>
        <v>0</v>
      </c>
      <c r="G59" s="20">
        <f>G3*Assumptions!$J3</f>
        <v>0</v>
      </c>
      <c r="H59" s="20">
        <f>H3*Assumptions!$J3</f>
        <v>0</v>
      </c>
      <c r="I59" s="20">
        <f>I3*Assumptions!$J3</f>
        <v>0</v>
      </c>
      <c r="J59" s="20">
        <f>J3*Assumptions!$J3</f>
        <v>0</v>
      </c>
      <c r="K59" s="20">
        <f>K3*Assumptions!$J3</f>
        <v>0</v>
      </c>
      <c r="L59" s="20">
        <f>L3*Assumptions!$J3</f>
        <v>0</v>
      </c>
      <c r="M59" s="20">
        <f>M3*Assumptions!$J3</f>
        <v>0</v>
      </c>
      <c r="N59" s="20">
        <f>N3*Assumptions!$J3</f>
        <v>0</v>
      </c>
      <c r="O59" s="20">
        <f>O3*Assumptions!$J3</f>
        <v>0</v>
      </c>
      <c r="P59" s="20">
        <f>P3*Assumptions!$J3</f>
        <v>0</v>
      </c>
      <c r="Q59" s="20">
        <f>Q3*Assumptions!$J3</f>
        <v>0</v>
      </c>
      <c r="R59" s="20">
        <f>R3*Assumptions!$J3</f>
        <v>0</v>
      </c>
      <c r="S59" s="20">
        <f>S3*Assumptions!$J3</f>
        <v>0</v>
      </c>
      <c r="T59" s="20">
        <f>T3*Assumptions!$J3</f>
        <v>0</v>
      </c>
      <c r="U59" s="20">
        <f>U3*Assumptions!$J3</f>
        <v>0</v>
      </c>
      <c r="V59" s="20">
        <f>V3*Assumptions!$J3</f>
        <v>0</v>
      </c>
      <c r="W59" s="20">
        <f>W3*Assumptions!$J3</f>
        <v>0</v>
      </c>
      <c r="X59" s="20">
        <f>X3*Assumptions!$J3</f>
        <v>0</v>
      </c>
      <c r="Y59" s="20">
        <f>Y3*Assumptions!$J3</f>
        <v>0</v>
      </c>
      <c r="Z59" s="20"/>
    </row>
    <row r="60">
      <c r="A60" s="22" t="s">
        <v>3</v>
      </c>
      <c r="B60" s="20">
        <f>B4*Assumptions!$J4</f>
        <v>0</v>
      </c>
      <c r="C60" s="20">
        <f>C4*Assumptions!$J4</f>
        <v>0</v>
      </c>
      <c r="D60" s="20">
        <f>D4*Assumptions!$J4</f>
        <v>0</v>
      </c>
      <c r="E60" s="20">
        <f>E4*Assumptions!$J4</f>
        <v>0</v>
      </c>
      <c r="F60" s="20">
        <f>F4*Assumptions!$J4</f>
        <v>0</v>
      </c>
      <c r="G60" s="20">
        <f>G4*Assumptions!$J4</f>
        <v>0</v>
      </c>
      <c r="H60" s="20">
        <f>H4*Assumptions!$J4</f>
        <v>0</v>
      </c>
      <c r="I60" s="20">
        <f>I4*Assumptions!$J4</f>
        <v>0</v>
      </c>
      <c r="J60" s="20">
        <f>J4*Assumptions!$J4</f>
        <v>0</v>
      </c>
      <c r="K60" s="20">
        <f>K4*Assumptions!$J4</f>
        <v>0</v>
      </c>
      <c r="L60" s="20">
        <f>L4*Assumptions!$J4</f>
        <v>0</v>
      </c>
      <c r="M60" s="20">
        <f>M4*Assumptions!$J4</f>
        <v>0</v>
      </c>
      <c r="N60" s="20">
        <f>N4*Assumptions!$J4</f>
        <v>0</v>
      </c>
      <c r="O60" s="20">
        <f>O4*Assumptions!$J4</f>
        <v>0</v>
      </c>
      <c r="P60" s="20">
        <f>P4*Assumptions!$J4</f>
        <v>0</v>
      </c>
      <c r="Q60" s="20">
        <f>Q4*Assumptions!$J4</f>
        <v>0</v>
      </c>
      <c r="R60" s="20">
        <f>R4*Assumptions!$J4</f>
        <v>0</v>
      </c>
      <c r="S60" s="20">
        <f>S4*Assumptions!$J4</f>
        <v>0</v>
      </c>
      <c r="T60" s="20">
        <f>T4*Assumptions!$J4</f>
        <v>0</v>
      </c>
      <c r="U60" s="20">
        <f>U4*Assumptions!$J4</f>
        <v>0</v>
      </c>
      <c r="V60" s="20">
        <f>V4*Assumptions!$J4</f>
        <v>0</v>
      </c>
      <c r="W60" s="20">
        <f>W4*Assumptions!$J4</f>
        <v>0</v>
      </c>
      <c r="X60" s="20">
        <f>X4*Assumptions!$J4</f>
        <v>0</v>
      </c>
      <c r="Y60" s="20">
        <f>Y4*Assumptions!$J4</f>
        <v>0</v>
      </c>
      <c r="Z60" s="20"/>
    </row>
    <row r="61">
      <c r="A61" s="22" t="s">
        <v>4</v>
      </c>
      <c r="B61" s="20">
        <f>B5*Assumptions!$J5</f>
        <v>0</v>
      </c>
      <c r="C61" s="20">
        <f>C5*Assumptions!$J5</f>
        <v>0</v>
      </c>
      <c r="D61" s="20">
        <f>D5*Assumptions!$J5</f>
        <v>0</v>
      </c>
      <c r="E61" s="20">
        <f>E5*Assumptions!$J5</f>
        <v>0</v>
      </c>
      <c r="F61" s="20">
        <f>F5*Assumptions!$J5</f>
        <v>0</v>
      </c>
      <c r="G61" s="20">
        <f>G5*Assumptions!$J5</f>
        <v>0</v>
      </c>
      <c r="H61" s="20">
        <f>H5*Assumptions!$J5</f>
        <v>0</v>
      </c>
      <c r="I61" s="20">
        <f>I5*Assumptions!$J5</f>
        <v>0</v>
      </c>
      <c r="J61" s="20">
        <f>J5*Assumptions!$J5</f>
        <v>0</v>
      </c>
      <c r="K61" s="20">
        <f>K5*Assumptions!$J5</f>
        <v>0</v>
      </c>
      <c r="L61" s="20">
        <f>L5*Assumptions!$J5</f>
        <v>0</v>
      </c>
      <c r="M61" s="20">
        <f>M5*Assumptions!$J5</f>
        <v>0</v>
      </c>
      <c r="N61" s="20">
        <f>N5*Assumptions!$J5</f>
        <v>0</v>
      </c>
      <c r="O61" s="20">
        <f>O5*Assumptions!$J5</f>
        <v>0</v>
      </c>
      <c r="P61" s="20">
        <f>P5*Assumptions!$J5</f>
        <v>0</v>
      </c>
      <c r="Q61" s="20">
        <f>Q5*Assumptions!$J5</f>
        <v>0</v>
      </c>
      <c r="R61" s="20">
        <f>R5*Assumptions!$J5</f>
        <v>0</v>
      </c>
      <c r="S61" s="20">
        <f>S5*Assumptions!$J5</f>
        <v>0</v>
      </c>
      <c r="T61" s="20">
        <f>T5*Assumptions!$J5</f>
        <v>0</v>
      </c>
      <c r="U61" s="20">
        <f>U5*Assumptions!$J5</f>
        <v>0</v>
      </c>
      <c r="V61" s="20">
        <f>V5*Assumptions!$J5</f>
        <v>0</v>
      </c>
      <c r="W61" s="20">
        <f>W5*Assumptions!$J5</f>
        <v>0</v>
      </c>
      <c r="X61" s="20">
        <f>X5*Assumptions!$J5</f>
        <v>0</v>
      </c>
      <c r="Y61" s="20">
        <f>Y5*Assumptions!$J5</f>
        <v>0</v>
      </c>
      <c r="Z61" s="20"/>
    </row>
    <row r="62">
      <c r="A62" s="22" t="s">
        <v>5</v>
      </c>
      <c r="B62" s="20">
        <f>B6*Assumptions!$J6</f>
        <v>0</v>
      </c>
      <c r="C62" s="20">
        <f>C6*Assumptions!$J6</f>
        <v>0</v>
      </c>
      <c r="D62" s="20">
        <f>D6*Assumptions!$J6</f>
        <v>0</v>
      </c>
      <c r="E62" s="20">
        <f>E6*Assumptions!$J6</f>
        <v>0</v>
      </c>
      <c r="F62" s="20">
        <f>F6*Assumptions!$J6</f>
        <v>0</v>
      </c>
      <c r="G62" s="20">
        <f>G6*Assumptions!$J6</f>
        <v>0</v>
      </c>
      <c r="H62" s="20">
        <f>H6*Assumptions!$J6</f>
        <v>0</v>
      </c>
      <c r="I62" s="20">
        <f>I6*Assumptions!$J6</f>
        <v>0</v>
      </c>
      <c r="J62" s="20">
        <f>J6*Assumptions!$J6</f>
        <v>0</v>
      </c>
      <c r="K62" s="20">
        <f>K6*Assumptions!$J6</f>
        <v>0</v>
      </c>
      <c r="L62" s="20">
        <f>L6*Assumptions!$J6</f>
        <v>0</v>
      </c>
      <c r="M62" s="20">
        <f>M6*Assumptions!$J6</f>
        <v>0</v>
      </c>
      <c r="N62" s="20">
        <f>N6*Assumptions!$J6</f>
        <v>0</v>
      </c>
      <c r="O62" s="20">
        <f>O6*Assumptions!$J6</f>
        <v>0</v>
      </c>
      <c r="P62" s="20">
        <f>P6*Assumptions!$J6</f>
        <v>0</v>
      </c>
      <c r="Q62" s="20">
        <f>Q6*Assumptions!$J6</f>
        <v>0</v>
      </c>
      <c r="R62" s="20">
        <f>R6*Assumptions!$J6</f>
        <v>0</v>
      </c>
      <c r="S62" s="20">
        <f>S6*Assumptions!$J6</f>
        <v>0</v>
      </c>
      <c r="T62" s="20">
        <f>T6*Assumptions!$J6</f>
        <v>0</v>
      </c>
      <c r="U62" s="20">
        <f>U6*Assumptions!$J6</f>
        <v>0</v>
      </c>
      <c r="V62" s="20">
        <f>V6*Assumptions!$J6</f>
        <v>0</v>
      </c>
      <c r="W62" s="20">
        <f>W6*Assumptions!$J6</f>
        <v>0</v>
      </c>
      <c r="X62" s="20">
        <f>X6*Assumptions!$J6</f>
        <v>0</v>
      </c>
      <c r="Y62" s="20">
        <f>Y6*Assumptions!$J6</f>
        <v>0</v>
      </c>
      <c r="Z62" s="20"/>
    </row>
    <row r="63">
      <c r="A63" s="22" t="s">
        <v>6</v>
      </c>
      <c r="B63" s="20">
        <f>B7*Assumptions!$J7</f>
        <v>1.2</v>
      </c>
      <c r="C63" s="20">
        <f>C7*Assumptions!$J7</f>
        <v>1.212</v>
      </c>
      <c r="D63" s="20">
        <f>D7*Assumptions!$J7</f>
        <v>1.22412</v>
      </c>
      <c r="E63" s="20">
        <f>E7*Assumptions!$J7</f>
        <v>1.2363612</v>
      </c>
      <c r="F63" s="20">
        <f>F7*Assumptions!$J7</f>
        <v>1.248724812</v>
      </c>
      <c r="G63" s="20">
        <f>G7*Assumptions!$J7</f>
        <v>1.26121206</v>
      </c>
      <c r="H63" s="20">
        <f>H7*Assumptions!$J7</f>
        <v>1.273824181</v>
      </c>
      <c r="I63" s="20">
        <f>I7*Assumptions!$J7</f>
        <v>1.286562423</v>
      </c>
      <c r="J63" s="20">
        <f>J7*Assumptions!$J7</f>
        <v>1.299428047</v>
      </c>
      <c r="K63" s="20">
        <f>K7*Assumptions!$J7</f>
        <v>1.312422327</v>
      </c>
      <c r="L63" s="20">
        <f>L7*Assumptions!$J7</f>
        <v>1.32554655</v>
      </c>
      <c r="M63" s="20">
        <f>M7*Assumptions!$J7</f>
        <v>1.338802016</v>
      </c>
      <c r="N63" s="20">
        <f>N7*Assumptions!$J7</f>
        <v>1.352190036</v>
      </c>
      <c r="O63" s="20">
        <f>O7*Assumptions!$J7</f>
        <v>1.365711937</v>
      </c>
      <c r="P63" s="20">
        <f>P7*Assumptions!$J7</f>
        <v>1.379369056</v>
      </c>
      <c r="Q63" s="20">
        <f>Q7*Assumptions!$J7</f>
        <v>1.393162746</v>
      </c>
      <c r="R63" s="20">
        <f>R7*Assumptions!$J7</f>
        <v>1.407094374</v>
      </c>
      <c r="S63" s="20">
        <f>S7*Assumptions!$J7</f>
        <v>1.421165318</v>
      </c>
      <c r="T63" s="20">
        <f>T7*Assumptions!$J7</f>
        <v>1.435376971</v>
      </c>
      <c r="U63" s="20">
        <f>U7*Assumptions!$J7</f>
        <v>1.449730741</v>
      </c>
      <c r="V63" s="20">
        <f>V7*Assumptions!$J7</f>
        <v>1.464228048</v>
      </c>
      <c r="W63" s="20">
        <f>W7*Assumptions!$J7</f>
        <v>1.478870328</v>
      </c>
      <c r="X63" s="20">
        <f>X7*Assumptions!$J7</f>
        <v>1.493659032</v>
      </c>
      <c r="Y63" s="20">
        <f>Y7*Assumptions!$J7</f>
        <v>1.508595622</v>
      </c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1" t="s">
        <v>138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4" t="s">
        <v>85</v>
      </c>
      <c r="B66" s="20">
        <f t="shared" ref="B66:Y66" si="1">sum(B11:B15)</f>
        <v>61.5</v>
      </c>
      <c r="C66" s="20">
        <f t="shared" si="1"/>
        <v>62.585</v>
      </c>
      <c r="D66" s="20">
        <f t="shared" si="1"/>
        <v>63.690775</v>
      </c>
      <c r="E66" s="20">
        <f t="shared" si="1"/>
        <v>64.81775038</v>
      </c>
      <c r="F66" s="20">
        <f t="shared" si="1"/>
        <v>65.96636067</v>
      </c>
      <c r="G66" s="20">
        <f t="shared" si="1"/>
        <v>67.13704983</v>
      </c>
      <c r="H66" s="20">
        <f t="shared" si="1"/>
        <v>68.33027135</v>
      </c>
      <c r="I66" s="20">
        <f t="shared" si="1"/>
        <v>69.54648858</v>
      </c>
      <c r="J66" s="20">
        <f t="shared" si="1"/>
        <v>70.78617486</v>
      </c>
      <c r="K66" s="20">
        <f t="shared" si="1"/>
        <v>72.04981379</v>
      </c>
      <c r="L66" s="20">
        <f t="shared" si="1"/>
        <v>73.33789947</v>
      </c>
      <c r="M66" s="20">
        <f t="shared" si="1"/>
        <v>74.65093669</v>
      </c>
      <c r="N66" s="20">
        <f t="shared" si="1"/>
        <v>75.98944121</v>
      </c>
      <c r="O66" s="20">
        <f t="shared" si="1"/>
        <v>77.35394001</v>
      </c>
      <c r="P66" s="20">
        <f t="shared" si="1"/>
        <v>78.74497152</v>
      </c>
      <c r="Q66" s="20">
        <f t="shared" si="1"/>
        <v>80.16308588</v>
      </c>
      <c r="R66" s="20">
        <f t="shared" si="1"/>
        <v>81.60884522</v>
      </c>
      <c r="S66" s="20">
        <f t="shared" si="1"/>
        <v>83.08282391</v>
      </c>
      <c r="T66" s="20">
        <f t="shared" si="1"/>
        <v>84.58560888</v>
      </c>
      <c r="U66" s="20">
        <f t="shared" si="1"/>
        <v>86.11779983</v>
      </c>
      <c r="V66" s="20">
        <f t="shared" si="1"/>
        <v>87.68000961</v>
      </c>
      <c r="W66" s="20">
        <f t="shared" si="1"/>
        <v>89.27286443</v>
      </c>
      <c r="X66" s="20">
        <f t="shared" si="1"/>
        <v>90.89700422</v>
      </c>
      <c r="Y66" s="20">
        <f t="shared" si="1"/>
        <v>92.55308293</v>
      </c>
      <c r="Z66" s="20"/>
    </row>
    <row r="67">
      <c r="A67" s="24" t="s">
        <v>86</v>
      </c>
      <c r="B67" s="20">
        <f t="shared" ref="B67:Y67" si="2">sum(B17:B21)</f>
        <v>49.2</v>
      </c>
      <c r="C67" s="20">
        <f t="shared" si="2"/>
        <v>50.068</v>
      </c>
      <c r="D67" s="20">
        <f t="shared" si="2"/>
        <v>50.95262</v>
      </c>
      <c r="E67" s="20">
        <f t="shared" si="2"/>
        <v>51.8542003</v>
      </c>
      <c r="F67" s="20">
        <f t="shared" si="2"/>
        <v>52.77308854</v>
      </c>
      <c r="G67" s="20">
        <f t="shared" si="2"/>
        <v>53.70963986</v>
      </c>
      <c r="H67" s="20">
        <f t="shared" si="2"/>
        <v>54.66421708</v>
      </c>
      <c r="I67" s="20">
        <f t="shared" si="2"/>
        <v>55.63719087</v>
      </c>
      <c r="J67" s="20">
        <f t="shared" si="2"/>
        <v>56.62893989</v>
      </c>
      <c r="K67" s="20">
        <f t="shared" si="2"/>
        <v>57.63985103</v>
      </c>
      <c r="L67" s="20">
        <f t="shared" si="2"/>
        <v>58.67031957</v>
      </c>
      <c r="M67" s="20">
        <f t="shared" si="2"/>
        <v>59.72074935</v>
      </c>
      <c r="N67" s="20">
        <f t="shared" si="2"/>
        <v>60.79155297</v>
      </c>
      <c r="O67" s="20">
        <f t="shared" si="2"/>
        <v>61.88315201</v>
      </c>
      <c r="P67" s="20">
        <f t="shared" si="2"/>
        <v>62.99597722</v>
      </c>
      <c r="Q67" s="20">
        <f t="shared" si="2"/>
        <v>64.1304687</v>
      </c>
      <c r="R67" s="20">
        <f t="shared" si="2"/>
        <v>65.28707617</v>
      </c>
      <c r="S67" s="20">
        <f t="shared" si="2"/>
        <v>66.46625913</v>
      </c>
      <c r="T67" s="20">
        <f t="shared" si="2"/>
        <v>67.6684871</v>
      </c>
      <c r="U67" s="20">
        <f t="shared" si="2"/>
        <v>68.89423987</v>
      </c>
      <c r="V67" s="20">
        <f t="shared" si="2"/>
        <v>70.14400769</v>
      </c>
      <c r="W67" s="20">
        <f t="shared" si="2"/>
        <v>71.41829154</v>
      </c>
      <c r="X67" s="20">
        <f t="shared" si="2"/>
        <v>72.71760338</v>
      </c>
      <c r="Y67" s="20">
        <f t="shared" si="2"/>
        <v>74.04246635</v>
      </c>
      <c r="Z67" s="20"/>
    </row>
    <row r="68">
      <c r="A68" s="24" t="s">
        <v>87</v>
      </c>
      <c r="B68" s="20">
        <f t="shared" ref="B68:Y68" si="3">sum(B23:B27)</f>
        <v>62.3</v>
      </c>
      <c r="C68" s="20">
        <f t="shared" si="3"/>
        <v>63.393</v>
      </c>
      <c r="D68" s="20">
        <f t="shared" si="3"/>
        <v>64.506855</v>
      </c>
      <c r="E68" s="20">
        <f t="shared" si="3"/>
        <v>65.64199118</v>
      </c>
      <c r="F68" s="20">
        <f t="shared" si="3"/>
        <v>66.79884388</v>
      </c>
      <c r="G68" s="20">
        <f t="shared" si="3"/>
        <v>67.97785787</v>
      </c>
      <c r="H68" s="20">
        <f t="shared" si="3"/>
        <v>69.17948748</v>
      </c>
      <c r="I68" s="20">
        <f t="shared" si="3"/>
        <v>70.40419686</v>
      </c>
      <c r="J68" s="20">
        <f t="shared" si="3"/>
        <v>71.65246022</v>
      </c>
      <c r="K68" s="20">
        <f t="shared" si="3"/>
        <v>72.92476201</v>
      </c>
      <c r="L68" s="20">
        <f t="shared" si="3"/>
        <v>74.22159717</v>
      </c>
      <c r="M68" s="20">
        <f t="shared" si="3"/>
        <v>75.54347136</v>
      </c>
      <c r="N68" s="20">
        <f t="shared" si="3"/>
        <v>76.89090124</v>
      </c>
      <c r="O68" s="20">
        <f t="shared" si="3"/>
        <v>78.26441464</v>
      </c>
      <c r="P68" s="20">
        <f t="shared" si="3"/>
        <v>79.66455089</v>
      </c>
      <c r="Q68" s="20">
        <f t="shared" si="3"/>
        <v>81.09186104</v>
      </c>
      <c r="R68" s="20">
        <f t="shared" si="3"/>
        <v>82.54690813</v>
      </c>
      <c r="S68" s="20">
        <f t="shared" si="3"/>
        <v>84.03026746</v>
      </c>
      <c r="T68" s="20">
        <f t="shared" si="3"/>
        <v>85.54252686</v>
      </c>
      <c r="U68" s="20">
        <f t="shared" si="3"/>
        <v>87.08428699</v>
      </c>
      <c r="V68" s="20">
        <f t="shared" si="3"/>
        <v>88.65616164</v>
      </c>
      <c r="W68" s="20">
        <f t="shared" si="3"/>
        <v>90.25877798</v>
      </c>
      <c r="X68" s="20">
        <f t="shared" si="3"/>
        <v>91.89277691</v>
      </c>
      <c r="Y68" s="20">
        <f t="shared" si="3"/>
        <v>93.55881335</v>
      </c>
      <c r="Z68" s="20"/>
    </row>
    <row r="69">
      <c r="A69" s="24" t="s">
        <v>88</v>
      </c>
      <c r="B69" s="20">
        <f t="shared" ref="B69:Y69" si="4">sum(B29:B33)</f>
        <v>61.5</v>
      </c>
      <c r="C69" s="20">
        <f t="shared" si="4"/>
        <v>62.585</v>
      </c>
      <c r="D69" s="20">
        <f t="shared" si="4"/>
        <v>63.690775</v>
      </c>
      <c r="E69" s="20">
        <f t="shared" si="4"/>
        <v>64.81775038</v>
      </c>
      <c r="F69" s="20">
        <f t="shared" si="4"/>
        <v>65.96636067</v>
      </c>
      <c r="G69" s="20">
        <f t="shared" si="4"/>
        <v>67.13704983</v>
      </c>
      <c r="H69" s="20">
        <f t="shared" si="4"/>
        <v>68.33027135</v>
      </c>
      <c r="I69" s="20">
        <f t="shared" si="4"/>
        <v>69.54648858</v>
      </c>
      <c r="J69" s="20">
        <f t="shared" si="4"/>
        <v>70.78617486</v>
      </c>
      <c r="K69" s="20">
        <f t="shared" si="4"/>
        <v>72.04981379</v>
      </c>
      <c r="L69" s="20">
        <f t="shared" si="4"/>
        <v>73.33789947</v>
      </c>
      <c r="M69" s="20">
        <f t="shared" si="4"/>
        <v>74.65093669</v>
      </c>
      <c r="N69" s="20">
        <f t="shared" si="4"/>
        <v>75.98944121</v>
      </c>
      <c r="O69" s="20">
        <f t="shared" si="4"/>
        <v>77.35394001</v>
      </c>
      <c r="P69" s="20">
        <f t="shared" si="4"/>
        <v>78.74497152</v>
      </c>
      <c r="Q69" s="20">
        <f t="shared" si="4"/>
        <v>80.16308588</v>
      </c>
      <c r="R69" s="20">
        <f t="shared" si="4"/>
        <v>81.60884522</v>
      </c>
      <c r="S69" s="20">
        <f t="shared" si="4"/>
        <v>83.08282391</v>
      </c>
      <c r="T69" s="20">
        <f t="shared" si="4"/>
        <v>84.58560888</v>
      </c>
      <c r="U69" s="20">
        <f t="shared" si="4"/>
        <v>86.11779983</v>
      </c>
      <c r="V69" s="20">
        <f t="shared" si="4"/>
        <v>87.68000961</v>
      </c>
      <c r="W69" s="20">
        <f t="shared" si="4"/>
        <v>89.27286443</v>
      </c>
      <c r="X69" s="20">
        <f t="shared" si="4"/>
        <v>90.89700422</v>
      </c>
      <c r="Y69" s="20">
        <f t="shared" si="4"/>
        <v>92.55308293</v>
      </c>
      <c r="Z69" s="20"/>
    </row>
    <row r="70">
      <c r="A70" s="24" t="s">
        <v>89</v>
      </c>
      <c r="B70" s="20">
        <f t="shared" ref="B70:Y70" si="5">sum(B35:B39)</f>
        <v>2</v>
      </c>
      <c r="C70" s="20">
        <f t="shared" si="5"/>
        <v>2.03</v>
      </c>
      <c r="D70" s="20">
        <f t="shared" si="5"/>
        <v>2.06045</v>
      </c>
      <c r="E70" s="20">
        <f t="shared" si="5"/>
        <v>2.09135675</v>
      </c>
      <c r="F70" s="20">
        <f t="shared" si="5"/>
        <v>2.122727101</v>
      </c>
      <c r="G70" s="20">
        <f t="shared" si="5"/>
        <v>2.154568008</v>
      </c>
      <c r="H70" s="20">
        <f t="shared" si="5"/>
        <v>2.186886528</v>
      </c>
      <c r="I70" s="20">
        <f t="shared" si="5"/>
        <v>2.219689826</v>
      </c>
      <c r="J70" s="20">
        <f t="shared" si="5"/>
        <v>2.252985173</v>
      </c>
      <c r="K70" s="20">
        <f t="shared" si="5"/>
        <v>2.286779951</v>
      </c>
      <c r="L70" s="20">
        <f t="shared" si="5"/>
        <v>2.32108165</v>
      </c>
      <c r="M70" s="20">
        <f t="shared" si="5"/>
        <v>2.355897875</v>
      </c>
      <c r="N70" s="20">
        <f t="shared" si="5"/>
        <v>2.391236343</v>
      </c>
      <c r="O70" s="20">
        <f t="shared" si="5"/>
        <v>2.427104888</v>
      </c>
      <c r="P70" s="20">
        <f t="shared" si="5"/>
        <v>2.463511461</v>
      </c>
      <c r="Q70" s="20">
        <f t="shared" si="5"/>
        <v>2.500464133</v>
      </c>
      <c r="R70" s="20">
        <f t="shared" si="5"/>
        <v>2.537971095</v>
      </c>
      <c r="S70" s="20">
        <f t="shared" si="5"/>
        <v>2.576040662</v>
      </c>
      <c r="T70" s="20">
        <f t="shared" si="5"/>
        <v>2.614681272</v>
      </c>
      <c r="U70" s="20">
        <f t="shared" si="5"/>
        <v>2.653901491</v>
      </c>
      <c r="V70" s="20">
        <f t="shared" si="5"/>
        <v>2.693710013</v>
      </c>
      <c r="W70" s="20">
        <f t="shared" si="5"/>
        <v>2.734115663</v>
      </c>
      <c r="X70" s="20">
        <f t="shared" si="5"/>
        <v>2.775127398</v>
      </c>
      <c r="Y70" s="20">
        <f t="shared" si="5"/>
        <v>2.816754309</v>
      </c>
      <c r="Z70" s="20"/>
    </row>
    <row r="71">
      <c r="A71" s="24" t="s">
        <v>90</v>
      </c>
      <c r="B71" s="20">
        <f t="shared" ref="B71:Y71" si="6">sum(B41:B45)</f>
        <v>2.5</v>
      </c>
      <c r="C71" s="20">
        <f t="shared" si="6"/>
        <v>2.55</v>
      </c>
      <c r="D71" s="20">
        <f t="shared" si="6"/>
        <v>2.601</v>
      </c>
      <c r="E71" s="20">
        <f t="shared" si="6"/>
        <v>2.65302</v>
      </c>
      <c r="F71" s="20">
        <f t="shared" si="6"/>
        <v>2.7060804</v>
      </c>
      <c r="G71" s="20">
        <f t="shared" si="6"/>
        <v>2.760202008</v>
      </c>
      <c r="H71" s="20">
        <f t="shared" si="6"/>
        <v>2.815406048</v>
      </c>
      <c r="I71" s="20">
        <f t="shared" si="6"/>
        <v>2.871714169</v>
      </c>
      <c r="J71" s="20">
        <f t="shared" si="6"/>
        <v>2.929148453</v>
      </c>
      <c r="K71" s="20">
        <f t="shared" si="6"/>
        <v>2.987731422</v>
      </c>
      <c r="L71" s="20">
        <f t="shared" si="6"/>
        <v>3.04748605</v>
      </c>
      <c r="M71" s="20">
        <f t="shared" si="6"/>
        <v>3.108435771</v>
      </c>
      <c r="N71" s="20">
        <f t="shared" si="6"/>
        <v>3.170604486</v>
      </c>
      <c r="O71" s="20">
        <f t="shared" si="6"/>
        <v>3.234016576</v>
      </c>
      <c r="P71" s="20">
        <f t="shared" si="6"/>
        <v>3.298696908</v>
      </c>
      <c r="Q71" s="20">
        <f t="shared" si="6"/>
        <v>3.364670846</v>
      </c>
      <c r="R71" s="20">
        <f t="shared" si="6"/>
        <v>3.431964263</v>
      </c>
      <c r="S71" s="20">
        <f t="shared" si="6"/>
        <v>3.500603548</v>
      </c>
      <c r="T71" s="20">
        <f t="shared" si="6"/>
        <v>3.570615619</v>
      </c>
      <c r="U71" s="20">
        <f t="shared" si="6"/>
        <v>3.642027931</v>
      </c>
      <c r="V71" s="20">
        <f t="shared" si="6"/>
        <v>3.71486849</v>
      </c>
      <c r="W71" s="20">
        <f t="shared" si="6"/>
        <v>3.78916586</v>
      </c>
      <c r="X71" s="20">
        <f t="shared" si="6"/>
        <v>3.864949177</v>
      </c>
      <c r="Y71" s="20">
        <f t="shared" si="6"/>
        <v>3.94224816</v>
      </c>
      <c r="Z71" s="20"/>
    </row>
    <row r="72">
      <c r="A72" s="24" t="s">
        <v>91</v>
      </c>
      <c r="B72" s="20">
        <f t="shared" ref="B72:Y72" si="7">sum(B47:B51)</f>
        <v>2.8</v>
      </c>
      <c r="C72" s="20">
        <f t="shared" si="7"/>
        <v>2.842</v>
      </c>
      <c r="D72" s="20">
        <f t="shared" si="7"/>
        <v>2.88463</v>
      </c>
      <c r="E72" s="20">
        <f t="shared" si="7"/>
        <v>2.92789945</v>
      </c>
      <c r="F72" s="20">
        <f t="shared" si="7"/>
        <v>2.971817942</v>
      </c>
      <c r="G72" s="20">
        <f t="shared" si="7"/>
        <v>3.016395211</v>
      </c>
      <c r="H72" s="20">
        <f t="shared" si="7"/>
        <v>3.061641139</v>
      </c>
      <c r="I72" s="20">
        <f t="shared" si="7"/>
        <v>3.107565756</v>
      </c>
      <c r="J72" s="20">
        <f t="shared" si="7"/>
        <v>3.154179242</v>
      </c>
      <c r="K72" s="20">
        <f t="shared" si="7"/>
        <v>3.201491931</v>
      </c>
      <c r="L72" s="20">
        <f t="shared" si="7"/>
        <v>3.24951431</v>
      </c>
      <c r="M72" s="20">
        <f t="shared" si="7"/>
        <v>3.298257025</v>
      </c>
      <c r="N72" s="20">
        <f t="shared" si="7"/>
        <v>3.34773088</v>
      </c>
      <c r="O72" s="20">
        <f t="shared" si="7"/>
        <v>3.397946843</v>
      </c>
      <c r="P72" s="20">
        <f t="shared" si="7"/>
        <v>3.448916046</v>
      </c>
      <c r="Q72" s="20">
        <f t="shared" si="7"/>
        <v>3.500649787</v>
      </c>
      <c r="R72" s="20">
        <f t="shared" si="7"/>
        <v>3.553159533</v>
      </c>
      <c r="S72" s="20">
        <f t="shared" si="7"/>
        <v>3.606456926</v>
      </c>
      <c r="T72" s="20">
        <f t="shared" si="7"/>
        <v>3.66055378</v>
      </c>
      <c r="U72" s="20">
        <f t="shared" si="7"/>
        <v>3.715462087</v>
      </c>
      <c r="V72" s="20">
        <f t="shared" si="7"/>
        <v>3.771194018</v>
      </c>
      <c r="W72" s="20">
        <f t="shared" si="7"/>
        <v>3.827761929</v>
      </c>
      <c r="X72" s="20">
        <f t="shared" si="7"/>
        <v>3.885178358</v>
      </c>
      <c r="Y72" s="20">
        <f t="shared" si="7"/>
        <v>3.943456033</v>
      </c>
      <c r="Z72" s="20"/>
    </row>
    <row r="73">
      <c r="A73" s="24" t="s">
        <v>92</v>
      </c>
      <c r="B73" s="20">
        <f t="shared" ref="B73:Y73" si="8">sum(B53:B57)</f>
        <v>3</v>
      </c>
      <c r="C73" s="20">
        <f t="shared" si="8"/>
        <v>3.075</v>
      </c>
      <c r="D73" s="20">
        <f t="shared" si="8"/>
        <v>3.151875</v>
      </c>
      <c r="E73" s="20">
        <f t="shared" si="8"/>
        <v>3.230671875</v>
      </c>
      <c r="F73" s="20">
        <f t="shared" si="8"/>
        <v>3.311438672</v>
      </c>
      <c r="G73" s="20">
        <f t="shared" si="8"/>
        <v>3.394224639</v>
      </c>
      <c r="H73" s="20">
        <f t="shared" si="8"/>
        <v>3.479080255</v>
      </c>
      <c r="I73" s="20">
        <f t="shared" si="8"/>
        <v>3.566057261</v>
      </c>
      <c r="J73" s="20">
        <f t="shared" si="8"/>
        <v>3.655208693</v>
      </c>
      <c r="K73" s="20">
        <f t="shared" si="8"/>
        <v>3.74658891</v>
      </c>
      <c r="L73" s="20">
        <f t="shared" si="8"/>
        <v>3.840253633</v>
      </c>
      <c r="M73" s="20">
        <f t="shared" si="8"/>
        <v>3.936259973</v>
      </c>
      <c r="N73" s="20">
        <f t="shared" si="8"/>
        <v>4.034666473</v>
      </c>
      <c r="O73" s="20">
        <f t="shared" si="8"/>
        <v>4.135533135</v>
      </c>
      <c r="P73" s="20">
        <f t="shared" si="8"/>
        <v>4.238921463</v>
      </c>
      <c r="Q73" s="20">
        <f t="shared" si="8"/>
        <v>4.344894499</v>
      </c>
      <c r="R73" s="20">
        <f t="shared" si="8"/>
        <v>4.453516862</v>
      </c>
      <c r="S73" s="20">
        <f t="shared" si="8"/>
        <v>4.564854784</v>
      </c>
      <c r="T73" s="20">
        <f t="shared" si="8"/>
        <v>4.678976153</v>
      </c>
      <c r="U73" s="20">
        <f t="shared" si="8"/>
        <v>4.795950557</v>
      </c>
      <c r="V73" s="20">
        <f t="shared" si="8"/>
        <v>4.915849321</v>
      </c>
      <c r="W73" s="20">
        <f t="shared" si="8"/>
        <v>5.038745554</v>
      </c>
      <c r="X73" s="20">
        <f t="shared" si="8"/>
        <v>5.164714193</v>
      </c>
      <c r="Y73" s="20">
        <f t="shared" si="8"/>
        <v>5.293832048</v>
      </c>
      <c r="Z73" s="20"/>
    </row>
    <row r="74">
      <c r="A74" s="24" t="s">
        <v>93</v>
      </c>
      <c r="B74" s="20">
        <f t="shared" ref="B74:Y74" si="9">sum(B59:B63)</f>
        <v>1.2</v>
      </c>
      <c r="C74" s="20">
        <f t="shared" si="9"/>
        <v>1.212</v>
      </c>
      <c r="D74" s="20">
        <f t="shared" si="9"/>
        <v>1.22412</v>
      </c>
      <c r="E74" s="20">
        <f t="shared" si="9"/>
        <v>1.2363612</v>
      </c>
      <c r="F74" s="20">
        <f t="shared" si="9"/>
        <v>1.248724812</v>
      </c>
      <c r="G74" s="20">
        <f t="shared" si="9"/>
        <v>1.26121206</v>
      </c>
      <c r="H74" s="20">
        <f t="shared" si="9"/>
        <v>1.273824181</v>
      </c>
      <c r="I74" s="20">
        <f t="shared" si="9"/>
        <v>1.286562423</v>
      </c>
      <c r="J74" s="20">
        <f t="shared" si="9"/>
        <v>1.299428047</v>
      </c>
      <c r="K74" s="20">
        <f t="shared" si="9"/>
        <v>1.312422327</v>
      </c>
      <c r="L74" s="20">
        <f t="shared" si="9"/>
        <v>1.32554655</v>
      </c>
      <c r="M74" s="20">
        <f t="shared" si="9"/>
        <v>1.338802016</v>
      </c>
      <c r="N74" s="20">
        <f t="shared" si="9"/>
        <v>1.352190036</v>
      </c>
      <c r="O74" s="20">
        <f t="shared" si="9"/>
        <v>1.365711937</v>
      </c>
      <c r="P74" s="20">
        <f t="shared" si="9"/>
        <v>1.379369056</v>
      </c>
      <c r="Q74" s="20">
        <f t="shared" si="9"/>
        <v>1.393162746</v>
      </c>
      <c r="R74" s="20">
        <f t="shared" si="9"/>
        <v>1.407094374</v>
      </c>
      <c r="S74" s="20">
        <f t="shared" si="9"/>
        <v>1.421165318</v>
      </c>
      <c r="T74" s="20">
        <f t="shared" si="9"/>
        <v>1.435376971</v>
      </c>
      <c r="U74" s="20">
        <f t="shared" si="9"/>
        <v>1.449730741</v>
      </c>
      <c r="V74" s="20">
        <f t="shared" si="9"/>
        <v>1.464228048</v>
      </c>
      <c r="W74" s="20">
        <f t="shared" si="9"/>
        <v>1.478870328</v>
      </c>
      <c r="X74" s="20">
        <f t="shared" si="9"/>
        <v>1.493659032</v>
      </c>
      <c r="Y74" s="20">
        <f t="shared" si="9"/>
        <v>1.508595622</v>
      </c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1" t="s">
        <v>139</v>
      </c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4" t="s">
        <v>85</v>
      </c>
      <c r="B77" s="20">
        <f>Assumptions!$B17/1000</f>
        <v>70</v>
      </c>
      <c r="C77" s="20">
        <f>B77*(1+Assumptions!$C17)</f>
        <v>71.05</v>
      </c>
      <c r="D77" s="20">
        <f>C77*(1+Assumptions!$C17)</f>
        <v>72.11575</v>
      </c>
      <c r="E77" s="20">
        <f>D77*(1+Assumptions!$C17)</f>
        <v>73.19748625</v>
      </c>
      <c r="F77" s="20">
        <f>E77*(1+Assumptions!$C17)</f>
        <v>74.29544854</v>
      </c>
      <c r="G77" s="20">
        <f>F77*(1+Assumptions!$C17)</f>
        <v>75.40988027</v>
      </c>
      <c r="H77" s="20">
        <f>G77*(1+Assumptions!$C17)</f>
        <v>76.54102848</v>
      </c>
      <c r="I77" s="20">
        <f>H77*(1+Assumptions!$C17)</f>
        <v>77.6891439</v>
      </c>
      <c r="J77" s="20">
        <f>I77*(1+Assumptions!$C17)</f>
        <v>78.85448106</v>
      </c>
      <c r="K77" s="20">
        <f>J77*(1+Assumptions!$C17)</f>
        <v>80.03729828</v>
      </c>
      <c r="L77" s="20">
        <f>K77*(1+Assumptions!$C17)</f>
        <v>81.23785775</v>
      </c>
      <c r="M77" s="20">
        <f>L77*(1+Assumptions!$C17)</f>
        <v>82.45642562</v>
      </c>
      <c r="N77" s="20">
        <f>M77*(1+Assumptions!$C17)</f>
        <v>83.693272</v>
      </c>
      <c r="O77" s="20">
        <f>N77*(1+Assumptions!$C17)</f>
        <v>84.94867108</v>
      </c>
      <c r="P77" s="20">
        <f>O77*(1+Assumptions!$C17)</f>
        <v>86.22290115</v>
      </c>
      <c r="Q77" s="20">
        <f>P77*(1+Assumptions!$C17)</f>
        <v>87.51624467</v>
      </c>
      <c r="R77" s="20">
        <f>Q77*(1+Assumptions!$C17)</f>
        <v>88.82898834</v>
      </c>
      <c r="S77" s="20">
        <f>R77*(1+Assumptions!$C17)</f>
        <v>90.16142316</v>
      </c>
      <c r="T77" s="20">
        <f>S77*(1+Assumptions!$C17)</f>
        <v>91.51384451</v>
      </c>
      <c r="U77" s="20">
        <f>T77*(1+Assumptions!$C17)</f>
        <v>92.88655218</v>
      </c>
      <c r="V77" s="20">
        <f>U77*(1+Assumptions!$C17)</f>
        <v>94.27985046</v>
      </c>
      <c r="W77" s="20">
        <f>V77*(1+Assumptions!$C17)</f>
        <v>95.69404822</v>
      </c>
      <c r="X77" s="20">
        <f>W77*(1+Assumptions!$C17)</f>
        <v>97.12945894</v>
      </c>
      <c r="Y77" s="20">
        <f>X77*(1+Assumptions!$C17)</f>
        <v>98.58640082</v>
      </c>
      <c r="Z77" s="20"/>
    </row>
    <row r="78">
      <c r="A78" s="24" t="s">
        <v>86</v>
      </c>
      <c r="B78" s="20">
        <f>Assumptions!$B18/1000</f>
        <v>50</v>
      </c>
      <c r="C78" s="20">
        <f>B78*(1+Assumptions!$C18)</f>
        <v>51</v>
      </c>
      <c r="D78" s="20">
        <f>C78*(1+Assumptions!$C18)</f>
        <v>52.02</v>
      </c>
      <c r="E78" s="20">
        <f>D78*(1+Assumptions!$C18)</f>
        <v>53.0604</v>
      </c>
      <c r="F78" s="20">
        <f>E78*(1+Assumptions!$C18)</f>
        <v>54.121608</v>
      </c>
      <c r="G78" s="20">
        <f>F78*(1+Assumptions!$C18)</f>
        <v>55.20404016</v>
      </c>
      <c r="H78" s="20">
        <f>G78*(1+Assumptions!$C18)</f>
        <v>56.30812096</v>
      </c>
      <c r="I78" s="20">
        <f>H78*(1+Assumptions!$C18)</f>
        <v>57.43428338</v>
      </c>
      <c r="J78" s="20">
        <f>I78*(1+Assumptions!$C18)</f>
        <v>58.58296905</v>
      </c>
      <c r="K78" s="20">
        <f>J78*(1+Assumptions!$C18)</f>
        <v>59.75462843</v>
      </c>
      <c r="L78" s="20">
        <f>K78*(1+Assumptions!$C18)</f>
        <v>60.949721</v>
      </c>
      <c r="M78" s="20">
        <f>L78*(1+Assumptions!$C18)</f>
        <v>62.16871542</v>
      </c>
      <c r="N78" s="20">
        <f>M78*(1+Assumptions!$C18)</f>
        <v>63.41208973</v>
      </c>
      <c r="O78" s="20">
        <f>N78*(1+Assumptions!$C18)</f>
        <v>64.68033152</v>
      </c>
      <c r="P78" s="20">
        <f>O78*(1+Assumptions!$C18)</f>
        <v>65.97393815</v>
      </c>
      <c r="Q78" s="20">
        <f>P78*(1+Assumptions!$C18)</f>
        <v>67.29341692</v>
      </c>
      <c r="R78" s="20">
        <f>Q78*(1+Assumptions!$C18)</f>
        <v>68.63928525</v>
      </c>
      <c r="S78" s="20">
        <f>R78*(1+Assumptions!$C18)</f>
        <v>70.01207096</v>
      </c>
      <c r="T78" s="20">
        <f>S78*(1+Assumptions!$C18)</f>
        <v>71.41231238</v>
      </c>
      <c r="U78" s="20">
        <f>T78*(1+Assumptions!$C18)</f>
        <v>72.84055863</v>
      </c>
      <c r="V78" s="20">
        <f>U78*(1+Assumptions!$C18)</f>
        <v>74.2973698</v>
      </c>
      <c r="W78" s="20">
        <f>V78*(1+Assumptions!$C18)</f>
        <v>75.78331719</v>
      </c>
      <c r="X78" s="20">
        <f>W78*(1+Assumptions!$C18)</f>
        <v>77.29898354</v>
      </c>
      <c r="Y78" s="20">
        <f>X78*(1+Assumptions!$C18)</f>
        <v>78.84496321</v>
      </c>
      <c r="Z78" s="20"/>
    </row>
    <row r="79">
      <c r="A79" s="24" t="s">
        <v>87</v>
      </c>
      <c r="B79" s="20">
        <f>Assumptions!$B19/1000</f>
        <v>65</v>
      </c>
      <c r="C79" s="20">
        <f>B79*(1+Assumptions!$C19)</f>
        <v>65.975</v>
      </c>
      <c r="D79" s="20">
        <f>C79*(1+Assumptions!$C19)</f>
        <v>66.964625</v>
      </c>
      <c r="E79" s="20">
        <f>D79*(1+Assumptions!$C19)</f>
        <v>67.96909438</v>
      </c>
      <c r="F79" s="20">
        <f>E79*(1+Assumptions!$C19)</f>
        <v>68.98863079</v>
      </c>
      <c r="G79" s="20">
        <f>F79*(1+Assumptions!$C19)</f>
        <v>70.02346025</v>
      </c>
      <c r="H79" s="20">
        <f>G79*(1+Assumptions!$C19)</f>
        <v>71.07381216</v>
      </c>
      <c r="I79" s="20">
        <f>H79*(1+Assumptions!$C19)</f>
        <v>72.13991934</v>
      </c>
      <c r="J79" s="20">
        <f>I79*(1+Assumptions!$C19)</f>
        <v>73.22201813</v>
      </c>
      <c r="K79" s="20">
        <f>J79*(1+Assumptions!$C19)</f>
        <v>74.3203484</v>
      </c>
      <c r="L79" s="20">
        <f>K79*(1+Assumptions!$C19)</f>
        <v>75.43515363</v>
      </c>
      <c r="M79" s="20">
        <f>L79*(1+Assumptions!$C19)</f>
        <v>76.56668093</v>
      </c>
      <c r="N79" s="20">
        <f>M79*(1+Assumptions!$C19)</f>
        <v>77.71518114</v>
      </c>
      <c r="O79" s="20">
        <f>N79*(1+Assumptions!$C19)</f>
        <v>78.88090886</v>
      </c>
      <c r="P79" s="20">
        <f>O79*(1+Assumptions!$C19)</f>
        <v>80.0641225</v>
      </c>
      <c r="Q79" s="20">
        <f>P79*(1+Assumptions!$C19)</f>
        <v>81.26508433</v>
      </c>
      <c r="R79" s="20">
        <f>Q79*(1+Assumptions!$C19)</f>
        <v>82.4840606</v>
      </c>
      <c r="S79" s="20">
        <f>R79*(1+Assumptions!$C19)</f>
        <v>83.72132151</v>
      </c>
      <c r="T79" s="20">
        <f>S79*(1+Assumptions!$C19)</f>
        <v>84.97714133</v>
      </c>
      <c r="U79" s="20">
        <f>T79*(1+Assumptions!$C19)</f>
        <v>86.25179845</v>
      </c>
      <c r="V79" s="20">
        <f>U79*(1+Assumptions!$C19)</f>
        <v>87.54557543</v>
      </c>
      <c r="W79" s="20">
        <f>V79*(1+Assumptions!$C19)</f>
        <v>88.85875906</v>
      </c>
      <c r="X79" s="20">
        <f>W79*(1+Assumptions!$C19)</f>
        <v>90.19164044</v>
      </c>
      <c r="Y79" s="20">
        <f>X79*(1+Assumptions!$C19)</f>
        <v>91.54451505</v>
      </c>
      <c r="Z79" s="20"/>
    </row>
    <row r="80">
      <c r="A80" s="24" t="s">
        <v>88</v>
      </c>
      <c r="B80" s="20">
        <f>Assumptions!$B20/1000</f>
        <v>75</v>
      </c>
      <c r="C80" s="20">
        <f>B80*(1+Assumptions!$C20)</f>
        <v>75.75</v>
      </c>
      <c r="D80" s="20">
        <f>C80*(1+Assumptions!$C20)</f>
        <v>76.5075</v>
      </c>
      <c r="E80" s="20">
        <f>D80*(1+Assumptions!$C20)</f>
        <v>77.272575</v>
      </c>
      <c r="F80" s="20">
        <f>E80*(1+Assumptions!$C20)</f>
        <v>78.04530075</v>
      </c>
      <c r="G80" s="20">
        <f>F80*(1+Assumptions!$C20)</f>
        <v>78.82575376</v>
      </c>
      <c r="H80" s="20">
        <f>G80*(1+Assumptions!$C20)</f>
        <v>79.6140113</v>
      </c>
      <c r="I80" s="20">
        <f>H80*(1+Assumptions!$C20)</f>
        <v>80.41015141</v>
      </c>
      <c r="J80" s="20">
        <f>I80*(1+Assumptions!$C20)</f>
        <v>81.21425292</v>
      </c>
      <c r="K80" s="20">
        <f>J80*(1+Assumptions!$C20)</f>
        <v>82.02639545</v>
      </c>
      <c r="L80" s="20">
        <f>K80*(1+Assumptions!$C20)</f>
        <v>82.84665941</v>
      </c>
      <c r="M80" s="20">
        <f>L80*(1+Assumptions!$C20)</f>
        <v>83.675126</v>
      </c>
      <c r="N80" s="20">
        <f>M80*(1+Assumptions!$C20)</f>
        <v>84.51187726</v>
      </c>
      <c r="O80" s="20">
        <f>N80*(1+Assumptions!$C20)</f>
        <v>85.35699603</v>
      </c>
      <c r="P80" s="20">
        <f>O80*(1+Assumptions!$C20)</f>
        <v>86.21056599</v>
      </c>
      <c r="Q80" s="20">
        <f>P80*(1+Assumptions!$C20)</f>
        <v>87.07267165</v>
      </c>
      <c r="R80" s="20">
        <f>Q80*(1+Assumptions!$C20)</f>
        <v>87.94339837</v>
      </c>
      <c r="S80" s="20">
        <f>R80*(1+Assumptions!$C20)</f>
        <v>88.82283235</v>
      </c>
      <c r="T80" s="20">
        <f>S80*(1+Assumptions!$C20)</f>
        <v>89.71106068</v>
      </c>
      <c r="U80" s="20">
        <f>T80*(1+Assumptions!$C20)</f>
        <v>90.60817128</v>
      </c>
      <c r="V80" s="20">
        <f>U80*(1+Assumptions!$C20)</f>
        <v>91.514253</v>
      </c>
      <c r="W80" s="20">
        <f>V80*(1+Assumptions!$C20)</f>
        <v>92.42939553</v>
      </c>
      <c r="X80" s="20">
        <f>W80*(1+Assumptions!$C20)</f>
        <v>93.35368948</v>
      </c>
      <c r="Y80" s="20">
        <f>X80*(1+Assumptions!$C20)</f>
        <v>94.28722638</v>
      </c>
      <c r="Z80" s="20"/>
    </row>
    <row r="81">
      <c r="A81" s="24" t="s">
        <v>89</v>
      </c>
      <c r="B81" s="20">
        <f>Assumptions!$B21/1000</f>
        <v>2.9</v>
      </c>
      <c r="C81" s="20">
        <f>B81*(1+Assumptions!$C21)</f>
        <v>2.9435</v>
      </c>
      <c r="D81" s="20">
        <f>C81*(1+Assumptions!$C21)</f>
        <v>2.9876525</v>
      </c>
      <c r="E81" s="20">
        <f>D81*(1+Assumptions!$C21)</f>
        <v>3.032467288</v>
      </c>
      <c r="F81" s="20">
        <f>E81*(1+Assumptions!$C21)</f>
        <v>3.077954297</v>
      </c>
      <c r="G81" s="20">
        <f>F81*(1+Assumptions!$C21)</f>
        <v>3.124123611</v>
      </c>
      <c r="H81" s="20">
        <f>G81*(1+Assumptions!$C21)</f>
        <v>3.170985465</v>
      </c>
      <c r="I81" s="20">
        <f>H81*(1+Assumptions!$C21)</f>
        <v>3.218550247</v>
      </c>
      <c r="J81" s="20">
        <f>I81*(1+Assumptions!$C21)</f>
        <v>3.266828501</v>
      </c>
      <c r="K81" s="20">
        <f>J81*(1+Assumptions!$C21)</f>
        <v>3.315830929</v>
      </c>
      <c r="L81" s="20">
        <f>K81*(1+Assumptions!$C21)</f>
        <v>3.365568393</v>
      </c>
      <c r="M81" s="20">
        <f>L81*(1+Assumptions!$C21)</f>
        <v>3.416051918</v>
      </c>
      <c r="N81" s="20">
        <f>M81*(1+Assumptions!$C21)</f>
        <v>3.467292697</v>
      </c>
      <c r="O81" s="20">
        <f>N81*(1+Assumptions!$C21)</f>
        <v>3.519302088</v>
      </c>
      <c r="P81" s="20">
        <f>O81*(1+Assumptions!$C21)</f>
        <v>3.572091619</v>
      </c>
      <c r="Q81" s="20">
        <f>P81*(1+Assumptions!$C21)</f>
        <v>3.625672993</v>
      </c>
      <c r="R81" s="20">
        <f>Q81*(1+Assumptions!$C21)</f>
        <v>3.680058088</v>
      </c>
      <c r="S81" s="20">
        <f>R81*(1+Assumptions!$C21)</f>
        <v>3.73525896</v>
      </c>
      <c r="T81" s="20">
        <f>S81*(1+Assumptions!$C21)</f>
        <v>3.791287844</v>
      </c>
      <c r="U81" s="20">
        <f>T81*(1+Assumptions!$C21)</f>
        <v>3.848157162</v>
      </c>
      <c r="V81" s="20">
        <f>U81*(1+Assumptions!$C21)</f>
        <v>3.905879519</v>
      </c>
      <c r="W81" s="20">
        <f>V81*(1+Assumptions!$C21)</f>
        <v>3.964467712</v>
      </c>
      <c r="X81" s="20">
        <f>W81*(1+Assumptions!$C21)</f>
        <v>4.023934727</v>
      </c>
      <c r="Y81" s="20">
        <f>X81*(1+Assumptions!$C21)</f>
        <v>4.084293748</v>
      </c>
      <c r="Z81" s="20"/>
    </row>
    <row r="82">
      <c r="A82" s="24" t="s">
        <v>90</v>
      </c>
      <c r="B82" s="20">
        <f>Assumptions!$B22/1000</f>
        <v>2.95</v>
      </c>
      <c r="C82" s="20">
        <f>B82*(1+Assumptions!$C22)</f>
        <v>2.9795</v>
      </c>
      <c r="D82" s="20">
        <f>C82*(1+Assumptions!$C22)</f>
        <v>3.009295</v>
      </c>
      <c r="E82" s="20">
        <f>D82*(1+Assumptions!$C22)</f>
        <v>3.03938795</v>
      </c>
      <c r="F82" s="20">
        <f>E82*(1+Assumptions!$C22)</f>
        <v>3.06978183</v>
      </c>
      <c r="G82" s="20">
        <f>F82*(1+Assumptions!$C22)</f>
        <v>3.100479648</v>
      </c>
      <c r="H82" s="20">
        <f>G82*(1+Assumptions!$C22)</f>
        <v>3.131484444</v>
      </c>
      <c r="I82" s="20">
        <f>H82*(1+Assumptions!$C22)</f>
        <v>3.162799289</v>
      </c>
      <c r="J82" s="20">
        <f>I82*(1+Assumptions!$C22)</f>
        <v>3.194427282</v>
      </c>
      <c r="K82" s="20">
        <f>J82*(1+Assumptions!$C22)</f>
        <v>3.226371554</v>
      </c>
      <c r="L82" s="20">
        <f>K82*(1+Assumptions!$C22)</f>
        <v>3.25863527</v>
      </c>
      <c r="M82" s="20">
        <f>L82*(1+Assumptions!$C22)</f>
        <v>3.291221623</v>
      </c>
      <c r="N82" s="20">
        <f>M82*(1+Assumptions!$C22)</f>
        <v>3.324133839</v>
      </c>
      <c r="O82" s="20">
        <f>N82*(1+Assumptions!$C22)</f>
        <v>3.357375177</v>
      </c>
      <c r="P82" s="20">
        <f>O82*(1+Assumptions!$C22)</f>
        <v>3.390948929</v>
      </c>
      <c r="Q82" s="20">
        <f>P82*(1+Assumptions!$C22)</f>
        <v>3.424858418</v>
      </c>
      <c r="R82" s="20">
        <f>Q82*(1+Assumptions!$C22)</f>
        <v>3.459107003</v>
      </c>
      <c r="S82" s="20">
        <f>R82*(1+Assumptions!$C22)</f>
        <v>3.493698073</v>
      </c>
      <c r="T82" s="20">
        <f>S82*(1+Assumptions!$C22)</f>
        <v>3.528635053</v>
      </c>
      <c r="U82" s="20">
        <f>T82*(1+Assumptions!$C22)</f>
        <v>3.563921404</v>
      </c>
      <c r="V82" s="20">
        <f>U82*(1+Assumptions!$C22)</f>
        <v>3.599560618</v>
      </c>
      <c r="W82" s="20">
        <f>V82*(1+Assumptions!$C22)</f>
        <v>3.635556224</v>
      </c>
      <c r="X82" s="20">
        <f>W82*(1+Assumptions!$C22)</f>
        <v>3.671911786</v>
      </c>
      <c r="Y82" s="20">
        <f>X82*(1+Assumptions!$C22)</f>
        <v>3.708630904</v>
      </c>
      <c r="Z82" s="20"/>
    </row>
    <row r="83">
      <c r="A83" s="24" t="s">
        <v>91</v>
      </c>
      <c r="B83" s="20">
        <f>Assumptions!$B23/1000</f>
        <v>4</v>
      </c>
      <c r="C83" s="20">
        <f>B83*(1+Assumptions!$C23)</f>
        <v>4.04</v>
      </c>
      <c r="D83" s="20">
        <f>C83*(1+Assumptions!$C23)</f>
        <v>4.0804</v>
      </c>
      <c r="E83" s="20">
        <f>D83*(1+Assumptions!$C23)</f>
        <v>4.121204</v>
      </c>
      <c r="F83" s="20">
        <f>E83*(1+Assumptions!$C23)</f>
        <v>4.16241604</v>
      </c>
      <c r="G83" s="20">
        <f>F83*(1+Assumptions!$C23)</f>
        <v>4.2040402</v>
      </c>
      <c r="H83" s="20">
        <f>G83*(1+Assumptions!$C23)</f>
        <v>4.246080602</v>
      </c>
      <c r="I83" s="20">
        <f>H83*(1+Assumptions!$C23)</f>
        <v>4.288541408</v>
      </c>
      <c r="J83" s="20">
        <f>I83*(1+Assumptions!$C23)</f>
        <v>4.331426823</v>
      </c>
      <c r="K83" s="20">
        <f>J83*(1+Assumptions!$C23)</f>
        <v>4.374741091</v>
      </c>
      <c r="L83" s="20">
        <f>K83*(1+Assumptions!$C23)</f>
        <v>4.418488502</v>
      </c>
      <c r="M83" s="20">
        <f>L83*(1+Assumptions!$C23)</f>
        <v>4.462673387</v>
      </c>
      <c r="N83" s="20">
        <f>M83*(1+Assumptions!$C23)</f>
        <v>4.507300121</v>
      </c>
      <c r="O83" s="20">
        <f>N83*(1+Assumptions!$C23)</f>
        <v>4.552373122</v>
      </c>
      <c r="P83" s="20">
        <f>O83*(1+Assumptions!$C23)</f>
        <v>4.597896853</v>
      </c>
      <c r="Q83" s="20">
        <f>P83*(1+Assumptions!$C23)</f>
        <v>4.643875821</v>
      </c>
      <c r="R83" s="20">
        <f>Q83*(1+Assumptions!$C23)</f>
        <v>4.69031458</v>
      </c>
      <c r="S83" s="20">
        <f>R83*(1+Assumptions!$C23)</f>
        <v>4.737217725</v>
      </c>
      <c r="T83" s="20">
        <f>S83*(1+Assumptions!$C23)</f>
        <v>4.784589903</v>
      </c>
      <c r="U83" s="20">
        <f>T83*(1+Assumptions!$C23)</f>
        <v>4.832435802</v>
      </c>
      <c r="V83" s="20">
        <f>U83*(1+Assumptions!$C23)</f>
        <v>4.88076016</v>
      </c>
      <c r="W83" s="20">
        <f>V83*(1+Assumptions!$C23)</f>
        <v>4.929567761</v>
      </c>
      <c r="X83" s="20">
        <f>W83*(1+Assumptions!$C23)</f>
        <v>4.978863439</v>
      </c>
      <c r="Y83" s="20">
        <f>X83*(1+Assumptions!$C23)</f>
        <v>5.028652073</v>
      </c>
      <c r="Z83" s="20"/>
    </row>
    <row r="84">
      <c r="A84" s="24" t="s">
        <v>92</v>
      </c>
      <c r="B84" s="20">
        <f>Assumptions!$B24/1000</f>
        <v>3.55</v>
      </c>
      <c r="C84" s="20">
        <f>B84*(1+Assumptions!$C24)</f>
        <v>3.60325</v>
      </c>
      <c r="D84" s="20">
        <f>C84*(1+Assumptions!$C24)</f>
        <v>3.65729875</v>
      </c>
      <c r="E84" s="20">
        <f>D84*(1+Assumptions!$C24)</f>
        <v>3.712158231</v>
      </c>
      <c r="F84" s="20">
        <f>E84*(1+Assumptions!$C24)</f>
        <v>3.767840605</v>
      </c>
      <c r="G84" s="20">
        <f>F84*(1+Assumptions!$C24)</f>
        <v>3.824358214</v>
      </c>
      <c r="H84" s="20">
        <f>G84*(1+Assumptions!$C24)</f>
        <v>3.881723587</v>
      </c>
      <c r="I84" s="20">
        <f>H84*(1+Assumptions!$C24)</f>
        <v>3.939949441</v>
      </c>
      <c r="J84" s="20">
        <f>I84*(1+Assumptions!$C24)</f>
        <v>3.999048682</v>
      </c>
      <c r="K84" s="20">
        <f>J84*(1+Assumptions!$C24)</f>
        <v>4.059034413</v>
      </c>
      <c r="L84" s="20">
        <f>K84*(1+Assumptions!$C24)</f>
        <v>4.119919929</v>
      </c>
      <c r="M84" s="20">
        <f>L84*(1+Assumptions!$C24)</f>
        <v>4.181718728</v>
      </c>
      <c r="N84" s="20">
        <f>M84*(1+Assumptions!$C24)</f>
        <v>4.244444509</v>
      </c>
      <c r="O84" s="20">
        <f>N84*(1+Assumptions!$C24)</f>
        <v>4.308111176</v>
      </c>
      <c r="P84" s="20">
        <f>O84*(1+Assumptions!$C24)</f>
        <v>4.372732844</v>
      </c>
      <c r="Q84" s="20">
        <f>P84*(1+Assumptions!$C24)</f>
        <v>4.438323837</v>
      </c>
      <c r="R84" s="20">
        <f>Q84*(1+Assumptions!$C24)</f>
        <v>4.504898694</v>
      </c>
      <c r="S84" s="20">
        <f>R84*(1+Assumptions!$C24)</f>
        <v>4.572472175</v>
      </c>
      <c r="T84" s="20">
        <f>S84*(1+Assumptions!$C24)</f>
        <v>4.641059257</v>
      </c>
      <c r="U84" s="20">
        <f>T84*(1+Assumptions!$C24)</f>
        <v>4.710675146</v>
      </c>
      <c r="V84" s="20">
        <f>U84*(1+Assumptions!$C24)</f>
        <v>4.781335273</v>
      </c>
      <c r="W84" s="20">
        <f>V84*(1+Assumptions!$C24)</f>
        <v>4.853055302</v>
      </c>
      <c r="X84" s="20">
        <f>W84*(1+Assumptions!$C24)</f>
        <v>4.925851132</v>
      </c>
      <c r="Y84" s="20">
        <f>X84*(1+Assumptions!$C24)</f>
        <v>4.999738899</v>
      </c>
      <c r="Z84" s="20"/>
    </row>
    <row r="85">
      <c r="A85" s="24" t="s">
        <v>93</v>
      </c>
      <c r="B85" s="20">
        <f>Assumptions!$B25/1000</f>
        <v>2.5</v>
      </c>
      <c r="C85" s="20">
        <f>B85*(1+Assumptions!$C25)</f>
        <v>2.525</v>
      </c>
      <c r="D85" s="20">
        <f>C85*(1+Assumptions!$C25)</f>
        <v>2.55025</v>
      </c>
      <c r="E85" s="20">
        <f>D85*(1+Assumptions!$C25)</f>
        <v>2.5757525</v>
      </c>
      <c r="F85" s="20">
        <f>E85*(1+Assumptions!$C25)</f>
        <v>2.601510025</v>
      </c>
      <c r="G85" s="20">
        <f>F85*(1+Assumptions!$C25)</f>
        <v>2.627525125</v>
      </c>
      <c r="H85" s="20">
        <f>G85*(1+Assumptions!$C25)</f>
        <v>2.653800377</v>
      </c>
      <c r="I85" s="20">
        <f>H85*(1+Assumptions!$C25)</f>
        <v>2.68033838</v>
      </c>
      <c r="J85" s="20">
        <f>I85*(1+Assumptions!$C25)</f>
        <v>2.707141764</v>
      </c>
      <c r="K85" s="20">
        <f>J85*(1+Assumptions!$C25)</f>
        <v>2.734213182</v>
      </c>
      <c r="L85" s="20">
        <f>K85*(1+Assumptions!$C25)</f>
        <v>2.761555314</v>
      </c>
      <c r="M85" s="20">
        <f>L85*(1+Assumptions!$C25)</f>
        <v>2.789170867</v>
      </c>
      <c r="N85" s="20">
        <f>M85*(1+Assumptions!$C25)</f>
        <v>2.817062575</v>
      </c>
      <c r="O85" s="20">
        <f>N85*(1+Assumptions!$C25)</f>
        <v>2.845233201</v>
      </c>
      <c r="P85" s="20">
        <f>O85*(1+Assumptions!$C25)</f>
        <v>2.873685533</v>
      </c>
      <c r="Q85" s="20">
        <f>P85*(1+Assumptions!$C25)</f>
        <v>2.902422388</v>
      </c>
      <c r="R85" s="20">
        <f>Q85*(1+Assumptions!$C25)</f>
        <v>2.931446612</v>
      </c>
      <c r="S85" s="20">
        <f>R85*(1+Assumptions!$C25)</f>
        <v>2.960761078</v>
      </c>
      <c r="T85" s="20">
        <f>S85*(1+Assumptions!$C25)</f>
        <v>2.990368689</v>
      </c>
      <c r="U85" s="20">
        <f>T85*(1+Assumptions!$C25)</f>
        <v>3.020272376</v>
      </c>
      <c r="V85" s="20">
        <f>U85*(1+Assumptions!$C25)</f>
        <v>3.0504751</v>
      </c>
      <c r="W85" s="20">
        <f>V85*(1+Assumptions!$C25)</f>
        <v>3.080979851</v>
      </c>
      <c r="X85" s="20">
        <f>W85*(1+Assumptions!$C25)</f>
        <v>3.111789649</v>
      </c>
      <c r="Y85" s="20">
        <f>X85*(1+Assumptions!$C25)</f>
        <v>3.142907546</v>
      </c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1" t="s">
        <v>140</v>
      </c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2" t="s">
        <v>2</v>
      </c>
      <c r="B88" s="20">
        <f>Assumptions!$B39/1000</f>
        <v>35</v>
      </c>
      <c r="C88" s="20">
        <f>B88*(1+Assumptions!$C39)</f>
        <v>35.525</v>
      </c>
      <c r="D88" s="20">
        <f>C88*(1+Assumptions!$C39)</f>
        <v>36.057875</v>
      </c>
      <c r="E88" s="20">
        <f>D88*(1+Assumptions!$C39)</f>
        <v>36.59874313</v>
      </c>
      <c r="F88" s="20">
        <f>E88*(1+Assumptions!$C39)</f>
        <v>37.14772427</v>
      </c>
      <c r="G88" s="20">
        <f>F88*(1+Assumptions!$C39)</f>
        <v>37.70494014</v>
      </c>
      <c r="H88" s="20">
        <f>G88*(1+Assumptions!$C39)</f>
        <v>38.27051424</v>
      </c>
      <c r="I88" s="20">
        <f>H88*(1+Assumptions!$C39)</f>
        <v>38.84457195</v>
      </c>
      <c r="J88" s="20">
        <f>I88*(1+Assumptions!$C39)</f>
        <v>39.42724053</v>
      </c>
      <c r="K88" s="20">
        <f>J88*(1+Assumptions!$C39)</f>
        <v>40.01864914</v>
      </c>
      <c r="L88" s="20">
        <f>K88*(1+Assumptions!$C39)</f>
        <v>40.61892888</v>
      </c>
      <c r="M88" s="20">
        <f>L88*(1+Assumptions!$C39)</f>
        <v>41.22821281</v>
      </c>
      <c r="N88" s="20">
        <f>M88*(1+Assumptions!$C39)</f>
        <v>41.846636</v>
      </c>
      <c r="O88" s="20">
        <f>N88*(1+Assumptions!$C39)</f>
        <v>42.47433554</v>
      </c>
      <c r="P88" s="20">
        <f>O88*(1+Assumptions!$C39)</f>
        <v>43.11145057</v>
      </c>
      <c r="Q88" s="20">
        <f>P88*(1+Assumptions!$C39)</f>
        <v>43.75812233</v>
      </c>
      <c r="R88" s="20">
        <f>Q88*(1+Assumptions!$C39)</f>
        <v>44.41449417</v>
      </c>
      <c r="S88" s="20">
        <f>R88*(1+Assumptions!$C39)</f>
        <v>45.08071158</v>
      </c>
      <c r="T88" s="20">
        <f>S88*(1+Assumptions!$C39)</f>
        <v>45.75692225</v>
      </c>
      <c r="U88" s="20">
        <f>T88*(1+Assumptions!$C39)</f>
        <v>46.44327609</v>
      </c>
      <c r="V88" s="20">
        <f>U88*(1+Assumptions!$C39)</f>
        <v>47.13992523</v>
      </c>
      <c r="W88" s="20">
        <f>V88*(1+Assumptions!$C39)</f>
        <v>47.84702411</v>
      </c>
      <c r="X88" s="20">
        <f>W88*(1+Assumptions!$C39)</f>
        <v>48.56472947</v>
      </c>
      <c r="Y88" s="20">
        <f>X88*(1+Assumptions!$C39)</f>
        <v>49.29320041</v>
      </c>
      <c r="Z88" s="20"/>
    </row>
    <row r="89">
      <c r="A89" s="22" t="s">
        <v>3</v>
      </c>
      <c r="B89" s="20">
        <f>Assumptions!$B40/1000</f>
        <v>48</v>
      </c>
      <c r="C89" s="20">
        <f>B89*(1+Assumptions!$C40)</f>
        <v>48.48</v>
      </c>
      <c r="D89" s="20">
        <f>C89*(1+Assumptions!$C40)</f>
        <v>48.9648</v>
      </c>
      <c r="E89" s="20">
        <f>D89*(1+Assumptions!$C40)</f>
        <v>49.454448</v>
      </c>
      <c r="F89" s="20">
        <f>E89*(1+Assumptions!$C40)</f>
        <v>49.94899248</v>
      </c>
      <c r="G89" s="20">
        <f>F89*(1+Assumptions!$C40)</f>
        <v>50.4484824</v>
      </c>
      <c r="H89" s="20">
        <f>G89*(1+Assumptions!$C40)</f>
        <v>50.95296723</v>
      </c>
      <c r="I89" s="20">
        <f>H89*(1+Assumptions!$C40)</f>
        <v>51.4624969</v>
      </c>
      <c r="J89" s="20">
        <f>I89*(1+Assumptions!$C40)</f>
        <v>51.97712187</v>
      </c>
      <c r="K89" s="20">
        <f>J89*(1+Assumptions!$C40)</f>
        <v>52.49689309</v>
      </c>
      <c r="L89" s="20">
        <f>K89*(1+Assumptions!$C40)</f>
        <v>53.02186202</v>
      </c>
      <c r="M89" s="20">
        <f>L89*(1+Assumptions!$C40)</f>
        <v>53.55208064</v>
      </c>
      <c r="N89" s="20">
        <f>M89*(1+Assumptions!$C40)</f>
        <v>54.08760145</v>
      </c>
      <c r="O89" s="20">
        <f>N89*(1+Assumptions!$C40)</f>
        <v>54.62847746</v>
      </c>
      <c r="P89" s="20">
        <f>O89*(1+Assumptions!$C40)</f>
        <v>55.17476224</v>
      </c>
      <c r="Q89" s="20">
        <f>P89*(1+Assumptions!$C40)</f>
        <v>55.72650986</v>
      </c>
      <c r="R89" s="20">
        <f>Q89*(1+Assumptions!$C40)</f>
        <v>56.28377496</v>
      </c>
      <c r="S89" s="20">
        <f>R89*(1+Assumptions!$C40)</f>
        <v>56.84661271</v>
      </c>
      <c r="T89" s="20">
        <f>S89*(1+Assumptions!$C40)</f>
        <v>57.41507883</v>
      </c>
      <c r="U89" s="20">
        <f>T89*(1+Assumptions!$C40)</f>
        <v>57.98922962</v>
      </c>
      <c r="V89" s="20">
        <f>U89*(1+Assumptions!$C40)</f>
        <v>58.56912192</v>
      </c>
      <c r="W89" s="20">
        <f>V89*(1+Assumptions!$C40)</f>
        <v>59.15481314</v>
      </c>
      <c r="X89" s="20">
        <f>W89*(1+Assumptions!$C40)</f>
        <v>59.74636127</v>
      </c>
      <c r="Y89" s="20">
        <f>X89*(1+Assumptions!$C40)</f>
        <v>60.34382488</v>
      </c>
      <c r="Z89" s="20"/>
    </row>
    <row r="90">
      <c r="A90" s="22" t="s">
        <v>4</v>
      </c>
      <c r="B90" s="20">
        <f>Assumptions!$B41/1000</f>
        <v>55</v>
      </c>
      <c r="C90" s="20">
        <f>B90*(1+Assumptions!$C41)</f>
        <v>55.55</v>
      </c>
      <c r="D90" s="20">
        <f>C90*(1+Assumptions!$C41)</f>
        <v>56.1055</v>
      </c>
      <c r="E90" s="20">
        <f>D90*(1+Assumptions!$C41)</f>
        <v>56.666555</v>
      </c>
      <c r="F90" s="20">
        <f>E90*(1+Assumptions!$C41)</f>
        <v>57.23322055</v>
      </c>
      <c r="G90" s="20">
        <f>F90*(1+Assumptions!$C41)</f>
        <v>57.80555276</v>
      </c>
      <c r="H90" s="20">
        <f>G90*(1+Assumptions!$C41)</f>
        <v>58.38360828</v>
      </c>
      <c r="I90" s="20">
        <f>H90*(1+Assumptions!$C41)</f>
        <v>58.96744437</v>
      </c>
      <c r="J90" s="20">
        <f>I90*(1+Assumptions!$C41)</f>
        <v>59.55711881</v>
      </c>
      <c r="K90" s="20">
        <f>J90*(1+Assumptions!$C41)</f>
        <v>60.15269</v>
      </c>
      <c r="L90" s="20">
        <f>K90*(1+Assumptions!$C41)</f>
        <v>60.7542169</v>
      </c>
      <c r="M90" s="20">
        <f>L90*(1+Assumptions!$C41)</f>
        <v>61.36175907</v>
      </c>
      <c r="N90" s="20">
        <f>M90*(1+Assumptions!$C41)</f>
        <v>61.97537666</v>
      </c>
      <c r="O90" s="20">
        <f>N90*(1+Assumptions!$C41)</f>
        <v>62.59513042</v>
      </c>
      <c r="P90" s="20">
        <f>O90*(1+Assumptions!$C41)</f>
        <v>63.22108173</v>
      </c>
      <c r="Q90" s="20">
        <f>P90*(1+Assumptions!$C41)</f>
        <v>63.85329255</v>
      </c>
      <c r="R90" s="20">
        <f>Q90*(1+Assumptions!$C41)</f>
        <v>64.49182547</v>
      </c>
      <c r="S90" s="20">
        <f>R90*(1+Assumptions!$C41)</f>
        <v>65.13674373</v>
      </c>
      <c r="T90" s="20">
        <f>S90*(1+Assumptions!$C41)</f>
        <v>65.78811116</v>
      </c>
      <c r="U90" s="20">
        <f>T90*(1+Assumptions!$C41)</f>
        <v>66.44599227</v>
      </c>
      <c r="V90" s="20">
        <f>U90*(1+Assumptions!$C41)</f>
        <v>67.1104522</v>
      </c>
      <c r="W90" s="20">
        <f>V90*(1+Assumptions!$C41)</f>
        <v>67.78155672</v>
      </c>
      <c r="X90" s="20">
        <f>W90*(1+Assumptions!$C41)</f>
        <v>68.45937229</v>
      </c>
      <c r="Y90" s="20">
        <f>X90*(1+Assumptions!$C41)</f>
        <v>69.14396601</v>
      </c>
      <c r="Z90" s="20"/>
    </row>
    <row r="91">
      <c r="A91" s="22" t="s">
        <v>5</v>
      </c>
      <c r="B91" s="20">
        <f>Assumptions!$B42/1000</f>
        <v>59</v>
      </c>
      <c r="C91" s="20">
        <f>B91*(1+Assumptions!$C42)</f>
        <v>59.295</v>
      </c>
      <c r="D91" s="20">
        <f>C91*(1+Assumptions!$C42)</f>
        <v>59.591475</v>
      </c>
      <c r="E91" s="20">
        <f>D91*(1+Assumptions!$C42)</f>
        <v>59.88943238</v>
      </c>
      <c r="F91" s="20">
        <f>E91*(1+Assumptions!$C42)</f>
        <v>60.18887954</v>
      </c>
      <c r="G91" s="20">
        <f>F91*(1+Assumptions!$C42)</f>
        <v>60.48982393</v>
      </c>
      <c r="H91" s="20">
        <f>G91*(1+Assumptions!$C42)</f>
        <v>60.79227305</v>
      </c>
      <c r="I91" s="20">
        <f>H91*(1+Assumptions!$C42)</f>
        <v>61.09623442</v>
      </c>
      <c r="J91" s="20">
        <f>I91*(1+Assumptions!$C42)</f>
        <v>61.40171559</v>
      </c>
      <c r="K91" s="20">
        <f>J91*(1+Assumptions!$C42)</f>
        <v>61.70872417</v>
      </c>
      <c r="L91" s="20">
        <f>K91*(1+Assumptions!$C42)</f>
        <v>62.01726779</v>
      </c>
      <c r="M91" s="20">
        <f>L91*(1+Assumptions!$C42)</f>
        <v>62.32735413</v>
      </c>
      <c r="N91" s="20">
        <f>M91*(1+Assumptions!$C42)</f>
        <v>62.6389909</v>
      </c>
      <c r="O91" s="20">
        <f>N91*(1+Assumptions!$C42)</f>
        <v>62.95218585</v>
      </c>
      <c r="P91" s="20">
        <f>O91*(1+Assumptions!$C42)</f>
        <v>63.26694678</v>
      </c>
      <c r="Q91" s="20">
        <f>P91*(1+Assumptions!$C42)</f>
        <v>63.58328152</v>
      </c>
      <c r="R91" s="20">
        <f>Q91*(1+Assumptions!$C42)</f>
        <v>63.90119793</v>
      </c>
      <c r="S91" s="20">
        <f>R91*(1+Assumptions!$C42)</f>
        <v>64.22070391</v>
      </c>
      <c r="T91" s="20">
        <f>S91*(1+Assumptions!$C42)</f>
        <v>64.54180743</v>
      </c>
      <c r="U91" s="20">
        <f>T91*(1+Assumptions!$C42)</f>
        <v>64.86451647</v>
      </c>
      <c r="V91" s="20">
        <f>U91*(1+Assumptions!$C42)</f>
        <v>65.18883905</v>
      </c>
      <c r="W91" s="20">
        <f>V91*(1+Assumptions!$C42)</f>
        <v>65.51478325</v>
      </c>
      <c r="X91" s="20">
        <f>W91*(1+Assumptions!$C42)</f>
        <v>65.84235717</v>
      </c>
      <c r="Y91" s="20">
        <f>X91*(1+Assumptions!$C42)</f>
        <v>66.17156895</v>
      </c>
      <c r="Z91" s="20"/>
    </row>
    <row r="92">
      <c r="A92" s="22" t="s">
        <v>6</v>
      </c>
      <c r="B92" s="20">
        <f>Assumptions!$B43/1000</f>
        <v>40</v>
      </c>
      <c r="C92" s="20">
        <f>B92*(1+Assumptions!$C43)</f>
        <v>40.4</v>
      </c>
      <c r="D92" s="20">
        <f>C92*(1+Assumptions!$C43)</f>
        <v>40.804</v>
      </c>
      <c r="E92" s="20">
        <f>D92*(1+Assumptions!$C43)</f>
        <v>41.21204</v>
      </c>
      <c r="F92" s="20">
        <f>E92*(1+Assumptions!$C43)</f>
        <v>41.6241604</v>
      </c>
      <c r="G92" s="20">
        <f>F92*(1+Assumptions!$C43)</f>
        <v>42.040402</v>
      </c>
      <c r="H92" s="20">
        <f>G92*(1+Assumptions!$C43)</f>
        <v>42.46080602</v>
      </c>
      <c r="I92" s="20">
        <f>H92*(1+Assumptions!$C43)</f>
        <v>42.88541408</v>
      </c>
      <c r="J92" s="20">
        <f>I92*(1+Assumptions!$C43)</f>
        <v>43.31426823</v>
      </c>
      <c r="K92" s="20">
        <f>J92*(1+Assumptions!$C43)</f>
        <v>43.74741091</v>
      </c>
      <c r="L92" s="20">
        <f>K92*(1+Assumptions!$C43)</f>
        <v>44.18488502</v>
      </c>
      <c r="M92" s="20">
        <f>L92*(1+Assumptions!$C43)</f>
        <v>44.62673387</v>
      </c>
      <c r="N92" s="20">
        <f>M92*(1+Assumptions!$C43)</f>
        <v>45.07300121</v>
      </c>
      <c r="O92" s="20">
        <f>N92*(1+Assumptions!$C43)</f>
        <v>45.52373122</v>
      </c>
      <c r="P92" s="20">
        <f>O92*(1+Assumptions!$C43)</f>
        <v>45.97896853</v>
      </c>
      <c r="Q92" s="20">
        <f>P92*(1+Assumptions!$C43)</f>
        <v>46.43875821</v>
      </c>
      <c r="R92" s="20">
        <f>Q92*(1+Assumptions!$C43)</f>
        <v>46.9031458</v>
      </c>
      <c r="S92" s="20">
        <f>R92*(1+Assumptions!$C43)</f>
        <v>47.37217725</v>
      </c>
      <c r="T92" s="20">
        <f>S92*(1+Assumptions!$C43)</f>
        <v>47.84589903</v>
      </c>
      <c r="U92" s="20">
        <f>T92*(1+Assumptions!$C43)</f>
        <v>48.32435802</v>
      </c>
      <c r="V92" s="20">
        <f>U92*(1+Assumptions!$C43)</f>
        <v>48.8076016</v>
      </c>
      <c r="W92" s="20">
        <f>V92*(1+Assumptions!$C43)</f>
        <v>49.29567761</v>
      </c>
      <c r="X92" s="20">
        <f>W92*(1+Assumptions!$C43)</f>
        <v>49.78863439</v>
      </c>
      <c r="Y92" s="20">
        <f>X92*(1+Assumptions!$C43)</f>
        <v>50.28652073</v>
      </c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>
      <c r="A1004" s="20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>
      <c r="A1005" s="20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>
      <c r="A1006" s="20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>
      <c r="A1007" s="20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>
      <c r="A1008" s="20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>
      <c r="A1009" s="20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>
      <c r="A1010" s="20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>
      <c r="A1011" s="20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>
      <c r="A1012" s="20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>
      <c r="A1013" s="20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>
      <c r="A1014" s="20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  <row r="1015">
      <c r="A1015" s="20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</row>
    <row r="1016">
      <c r="A1016" s="20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</row>
    <row r="1017">
      <c r="A1017" s="20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</row>
    <row r="1018">
      <c r="A1018" s="20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</row>
    <row r="1019">
      <c r="A1019" s="20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</row>
    <row r="1020">
      <c r="A1020" s="20"/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</row>
    <row r="1021">
      <c r="A1021" s="20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</row>
    <row r="1022">
      <c r="A1022" s="20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</row>
    <row r="1023">
      <c r="A1023" s="20"/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</row>
    <row r="1024">
      <c r="A1024" s="20"/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</row>
    <row r="1025">
      <c r="A1025" s="20"/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</row>
    <row r="1026">
      <c r="A1026" s="20"/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</row>
    <row r="1027">
      <c r="A1027" s="20"/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</row>
    <row r="1028">
      <c r="A1028" s="20"/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</row>
    <row r="1029">
      <c r="A1029" s="20"/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</row>
    <row r="1030">
      <c r="A1030" s="20"/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</row>
    <row r="1031">
      <c r="A1031" s="20"/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</row>
    <row r="1032">
      <c r="A1032" s="20"/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</row>
    <row r="1033">
      <c r="A1033" s="20"/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</row>
    <row r="1034">
      <c r="A1034" s="20"/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</row>
    <row r="1035">
      <c r="A1035" s="20"/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</row>
    <row r="1036">
      <c r="A1036" s="20"/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</row>
    <row r="1037">
      <c r="A1037" s="20"/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</row>
    <row r="1038">
      <c r="A1038" s="20"/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</row>
    <row r="1039">
      <c r="A1039" s="20"/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</row>
    <row r="1040">
      <c r="A1040" s="20"/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16" t="s">
        <v>141</v>
      </c>
    </row>
    <row r="2">
      <c r="A2" s="11" t="s">
        <v>2</v>
      </c>
    </row>
    <row r="3">
      <c r="A3" s="25" t="s">
        <v>85</v>
      </c>
      <c r="B3" s="26">
        <f>Assumptions!B3*Assumptions!$B28</f>
        <v>12.5</v>
      </c>
    </row>
    <row r="4">
      <c r="A4" s="25" t="s">
        <v>86</v>
      </c>
      <c r="B4" s="26">
        <f>Assumptions!C3*Assumptions!$B29</f>
        <v>12</v>
      </c>
    </row>
    <row r="5">
      <c r="A5" s="25" t="s">
        <v>87</v>
      </c>
      <c r="B5" s="26">
        <f>Assumptions!D3*Assumptions!$B30</f>
        <v>10</v>
      </c>
    </row>
    <row r="6">
      <c r="A6" s="25" t="s">
        <v>88</v>
      </c>
      <c r="B6" s="26">
        <f>Assumptions!E3*Assumptions!$B31</f>
        <v>50</v>
      </c>
    </row>
    <row r="7">
      <c r="A7" s="25" t="s">
        <v>89</v>
      </c>
      <c r="B7" s="26">
        <f>Assumptions!F3*Assumptions!$B32</f>
        <v>125</v>
      </c>
      <c r="G7" s="8"/>
    </row>
    <row r="8">
      <c r="A8" s="25" t="s">
        <v>90</v>
      </c>
      <c r="B8" s="26">
        <f>Assumptions!G3*Assumptions!$B33</f>
        <v>0</v>
      </c>
      <c r="G8" s="8"/>
    </row>
    <row r="9">
      <c r="A9" s="25" t="s">
        <v>91</v>
      </c>
      <c r="B9" s="26">
        <f>Assumptions!H3*Assumptions!$B34</f>
        <v>0</v>
      </c>
      <c r="G9" s="8"/>
    </row>
    <row r="10">
      <c r="A10" s="25" t="s">
        <v>92</v>
      </c>
      <c r="B10" s="26">
        <f>Assumptions!I3*Assumptions!$B35</f>
        <v>0</v>
      </c>
      <c r="G10" s="8"/>
    </row>
    <row r="11">
      <c r="A11" s="25" t="s">
        <v>93</v>
      </c>
      <c r="B11" s="26">
        <f>Assumptions!J3*Assumptions!$B36</f>
        <v>0</v>
      </c>
      <c r="G11" s="8"/>
    </row>
    <row r="12">
      <c r="A12" s="16" t="s">
        <v>142</v>
      </c>
      <c r="B12" s="26">
        <f>SUM(B3:B11)</f>
        <v>209.5</v>
      </c>
    </row>
    <row r="14">
      <c r="A14" s="11" t="s">
        <v>3</v>
      </c>
    </row>
    <row r="15">
      <c r="A15" s="25" t="s">
        <v>85</v>
      </c>
      <c r="B15" s="26">
        <f>Assumptions!B4*Assumptions!$B28</f>
        <v>12.5</v>
      </c>
    </row>
    <row r="16">
      <c r="A16" s="25" t="s">
        <v>86</v>
      </c>
      <c r="B16" s="26">
        <f>Assumptions!C4*Assumptions!$B29</f>
        <v>12</v>
      </c>
    </row>
    <row r="17">
      <c r="A17" s="25" t="s">
        <v>87</v>
      </c>
      <c r="B17" s="26">
        <f>Assumptions!D4*Assumptions!$B30</f>
        <v>10</v>
      </c>
    </row>
    <row r="18">
      <c r="A18" s="25" t="s">
        <v>88</v>
      </c>
      <c r="B18" s="26">
        <f>Assumptions!E4*Assumptions!$B31</f>
        <v>50</v>
      </c>
    </row>
    <row r="19">
      <c r="A19" s="25" t="s">
        <v>89</v>
      </c>
      <c r="B19" s="26">
        <f>Assumptions!F4*Assumptions!$B32</f>
        <v>0</v>
      </c>
    </row>
    <row r="20">
      <c r="A20" s="25" t="s">
        <v>90</v>
      </c>
      <c r="B20" s="26">
        <f>Assumptions!G4*Assumptions!$B33</f>
        <v>150</v>
      </c>
    </row>
    <row r="21">
      <c r="A21" s="25" t="s">
        <v>91</v>
      </c>
      <c r="B21" s="26">
        <f>Assumptions!H4*Assumptions!$B34</f>
        <v>0</v>
      </c>
    </row>
    <row r="22">
      <c r="A22" s="25" t="s">
        <v>92</v>
      </c>
      <c r="B22" s="26">
        <f>Assumptions!I4*Assumptions!$B35</f>
        <v>0</v>
      </c>
    </row>
    <row r="23">
      <c r="A23" s="25" t="s">
        <v>93</v>
      </c>
      <c r="B23" s="26">
        <f>Assumptions!J4*Assumptions!$B36</f>
        <v>0</v>
      </c>
    </row>
    <row r="24">
      <c r="A24" s="16" t="s">
        <v>142</v>
      </c>
      <c r="B24" s="26">
        <f>SUM(B15:B23)</f>
        <v>234.5</v>
      </c>
    </row>
    <row r="26">
      <c r="A26" s="11" t="s">
        <v>4</v>
      </c>
    </row>
    <row r="27">
      <c r="A27" s="25" t="s">
        <v>85</v>
      </c>
      <c r="B27" s="26">
        <f>Assumptions!B5*Assumptions!B28</f>
        <v>12.5</v>
      </c>
    </row>
    <row r="28">
      <c r="A28" s="25" t="s">
        <v>86</v>
      </c>
      <c r="B28" s="26">
        <f>Assumptions!C5*Assumptions!B29</f>
        <v>12</v>
      </c>
    </row>
    <row r="29">
      <c r="A29" s="25" t="s">
        <v>87</v>
      </c>
      <c r="B29" s="26">
        <f>Assumptions!D5*Assumptions!B30</f>
        <v>10</v>
      </c>
    </row>
    <row r="30">
      <c r="A30" s="25" t="s">
        <v>88</v>
      </c>
      <c r="B30" s="26">
        <f>Assumptions!E5*Assumptions!B31</f>
        <v>50</v>
      </c>
    </row>
    <row r="31">
      <c r="A31" s="25" t="s">
        <v>89</v>
      </c>
      <c r="B31" s="26">
        <f>Assumptions!F5*Assumptions!B32</f>
        <v>0</v>
      </c>
    </row>
    <row r="32">
      <c r="A32" s="25" t="s">
        <v>90</v>
      </c>
      <c r="B32" s="26">
        <f>Assumptions!G5*Assumptions!B33</f>
        <v>0</v>
      </c>
    </row>
    <row r="33">
      <c r="A33" s="25" t="s">
        <v>91</v>
      </c>
      <c r="B33" s="26">
        <f>Assumptions!H5*Assumptions!B34</f>
        <v>400</v>
      </c>
    </row>
    <row r="34">
      <c r="A34" s="25" t="s">
        <v>92</v>
      </c>
      <c r="B34" s="26">
        <f>Assumptions!I5*Assumptions!B35</f>
        <v>0</v>
      </c>
    </row>
    <row r="35">
      <c r="A35" s="25" t="s">
        <v>93</v>
      </c>
      <c r="B35" s="26">
        <f>Assumptions!J5*Assumptions!B36</f>
        <v>0</v>
      </c>
    </row>
    <row r="36">
      <c r="A36" s="16" t="s">
        <v>142</v>
      </c>
      <c r="B36" s="26">
        <f>SUM(B27:B35)</f>
        <v>484.5</v>
      </c>
    </row>
    <row r="38">
      <c r="A38" s="11" t="s">
        <v>5</v>
      </c>
    </row>
    <row r="39">
      <c r="A39" s="25" t="s">
        <v>85</v>
      </c>
      <c r="B39" s="26">
        <f>Assumptions!B6*Assumptions!B28</f>
        <v>12.5</v>
      </c>
    </row>
    <row r="40">
      <c r="A40" s="25" t="s">
        <v>86</v>
      </c>
      <c r="B40" s="26">
        <f>Assumptions!C6*Assumptions!B29</f>
        <v>12</v>
      </c>
    </row>
    <row r="41">
      <c r="A41" s="25" t="s">
        <v>87</v>
      </c>
      <c r="B41" s="26">
        <f>Assumptions!D6*Assumptions!B30</f>
        <v>10</v>
      </c>
    </row>
    <row r="42">
      <c r="A42" s="25" t="s">
        <v>88</v>
      </c>
      <c r="B42" s="26">
        <f>Assumptions!E6*Assumptions!B31</f>
        <v>50</v>
      </c>
    </row>
    <row r="43">
      <c r="A43" s="25" t="s">
        <v>89</v>
      </c>
      <c r="B43" s="26">
        <f>Assumptions!F6*Assumptions!B32</f>
        <v>0</v>
      </c>
    </row>
    <row r="44">
      <c r="A44" s="25" t="s">
        <v>90</v>
      </c>
      <c r="B44" s="26">
        <f>Assumptions!G6*Assumptions!B33</f>
        <v>0</v>
      </c>
    </row>
    <row r="45">
      <c r="A45" s="25" t="s">
        <v>91</v>
      </c>
      <c r="B45" s="26">
        <f>Assumptions!H6*Assumptions!B34</f>
        <v>0</v>
      </c>
    </row>
    <row r="46">
      <c r="A46" s="25" t="s">
        <v>92</v>
      </c>
      <c r="B46" s="26">
        <f>Assumptions!I6*Assumptions!B35</f>
        <v>425</v>
      </c>
    </row>
    <row r="47">
      <c r="A47" s="25" t="s">
        <v>93</v>
      </c>
      <c r="B47" s="26">
        <f>Assumptions!J6*Assumptions!B36</f>
        <v>0</v>
      </c>
    </row>
    <row r="48">
      <c r="A48" s="16" t="s">
        <v>142</v>
      </c>
      <c r="B48" s="26">
        <f>SUM(B39:B47)</f>
        <v>509.5</v>
      </c>
    </row>
    <row r="50">
      <c r="A50" s="11" t="s">
        <v>6</v>
      </c>
    </row>
    <row r="51">
      <c r="A51" s="25" t="s">
        <v>85</v>
      </c>
      <c r="B51" s="26">
        <f>Assumptions!B7*Assumptions!B28</f>
        <v>12.5</v>
      </c>
    </row>
    <row r="52">
      <c r="A52" s="25" t="s">
        <v>86</v>
      </c>
      <c r="B52" s="26">
        <f>Assumptions!C7*Assumptions!B29</f>
        <v>12</v>
      </c>
    </row>
    <row r="53">
      <c r="A53" s="25" t="s">
        <v>87</v>
      </c>
      <c r="B53" s="26">
        <f>Assumptions!D7*Assumptions!B30</f>
        <v>10.8</v>
      </c>
    </row>
    <row r="54">
      <c r="A54" s="25" t="s">
        <v>88</v>
      </c>
      <c r="B54" s="26">
        <f>Assumptions!E7*Assumptions!B31</f>
        <v>50</v>
      </c>
    </row>
    <row r="55">
      <c r="A55" s="25" t="s">
        <v>89</v>
      </c>
      <c r="B55" s="26">
        <f>Assumptions!F7*Assumptions!B32</f>
        <v>0</v>
      </c>
    </row>
    <row r="56">
      <c r="A56" s="25" t="s">
        <v>90</v>
      </c>
      <c r="B56" s="26">
        <f>Assumptions!G7*Assumptions!B33</f>
        <v>0</v>
      </c>
    </row>
    <row r="57">
      <c r="A57" s="25" t="s">
        <v>91</v>
      </c>
      <c r="B57" s="26">
        <f>Assumptions!H7*Assumptions!B34</f>
        <v>0</v>
      </c>
    </row>
    <row r="58">
      <c r="A58" s="25" t="s">
        <v>92</v>
      </c>
      <c r="B58" s="26">
        <f>Assumptions!I7*Assumptions!B35</f>
        <v>0</v>
      </c>
    </row>
    <row r="59">
      <c r="A59" s="25" t="s">
        <v>93</v>
      </c>
      <c r="B59" s="26">
        <f>Assumptions!J7*Assumptions!B36</f>
        <v>600</v>
      </c>
    </row>
    <row r="60">
      <c r="A60" s="16" t="s">
        <v>142</v>
      </c>
      <c r="B60" s="26">
        <f>SUM(B51:B59)</f>
        <v>685.3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5" width="7.75"/>
  </cols>
  <sheetData>
    <row r="1">
      <c r="A1" s="27"/>
      <c r="B1" s="28" t="s">
        <v>112</v>
      </c>
      <c r="C1" s="28" t="s">
        <v>113</v>
      </c>
      <c r="D1" s="28" t="s">
        <v>114</v>
      </c>
      <c r="E1" s="28" t="s">
        <v>115</v>
      </c>
      <c r="F1" s="28" t="s">
        <v>116</v>
      </c>
      <c r="G1" s="28" t="s">
        <v>117</v>
      </c>
      <c r="H1" s="28" t="s">
        <v>118</v>
      </c>
      <c r="I1" s="28" t="s">
        <v>119</v>
      </c>
      <c r="J1" s="28" t="s">
        <v>120</v>
      </c>
      <c r="K1" s="28" t="s">
        <v>121</v>
      </c>
      <c r="L1" s="28" t="s">
        <v>122</v>
      </c>
      <c r="M1" s="28" t="s">
        <v>123</v>
      </c>
      <c r="N1" s="28" t="s">
        <v>124</v>
      </c>
      <c r="O1" s="28" t="s">
        <v>125</v>
      </c>
      <c r="P1" s="28" t="s">
        <v>126</v>
      </c>
      <c r="Q1" s="28" t="s">
        <v>127</v>
      </c>
      <c r="R1" s="28" t="s">
        <v>128</v>
      </c>
      <c r="S1" s="28" t="s">
        <v>129</v>
      </c>
      <c r="T1" s="28" t="s">
        <v>130</v>
      </c>
      <c r="U1" s="28" t="s">
        <v>131</v>
      </c>
      <c r="V1" s="28" t="s">
        <v>132</v>
      </c>
      <c r="W1" s="28" t="s">
        <v>133</v>
      </c>
      <c r="X1" s="28" t="s">
        <v>134</v>
      </c>
      <c r="Y1" s="28" t="s">
        <v>135</v>
      </c>
      <c r="Z1" s="6"/>
    </row>
    <row r="2">
      <c r="A2" s="29" t="s">
        <v>143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8" t="s">
        <v>2</v>
      </c>
      <c r="B3" s="30">
        <f>Calc!B88*Assumptions!$B46</f>
        <v>24500</v>
      </c>
      <c r="C3" s="30">
        <f>Calc!C88*Assumptions!$B46</f>
        <v>24867.5</v>
      </c>
      <c r="D3" s="30">
        <f>Calc!D88*Assumptions!$B46</f>
        <v>25240.5125</v>
      </c>
      <c r="E3" s="30">
        <f>Calc!E88*Assumptions!$B46</f>
        <v>25619.12019</v>
      </c>
      <c r="F3" s="30">
        <f>Calc!F88*Assumptions!$B46</f>
        <v>26003.40699</v>
      </c>
      <c r="G3" s="30">
        <f>Calc!G88*Assumptions!$B46</f>
        <v>26393.4581</v>
      </c>
      <c r="H3" s="30">
        <f>Calc!H88*Assumptions!$B46</f>
        <v>26789.35997</v>
      </c>
      <c r="I3" s="30">
        <f>Calc!I88*Assumptions!$B46</f>
        <v>27191.20037</v>
      </c>
      <c r="J3" s="30">
        <f>Calc!J88*Assumptions!$B46</f>
        <v>27599.06837</v>
      </c>
      <c r="K3" s="30">
        <f>Calc!K88*Assumptions!$B46</f>
        <v>28013.0544</v>
      </c>
      <c r="L3" s="30">
        <f>Calc!L88*Assumptions!$B46</f>
        <v>28433.25021</v>
      </c>
      <c r="M3" s="30">
        <f>Calc!M88*Assumptions!$B46</f>
        <v>28859.74897</v>
      </c>
      <c r="N3" s="30">
        <f>Calc!N88*Assumptions!$B46</f>
        <v>29292.6452</v>
      </c>
      <c r="O3" s="30">
        <f>Calc!O88*Assumptions!$B46</f>
        <v>29732.03488</v>
      </c>
      <c r="P3" s="30">
        <f>Calc!P88*Assumptions!$B46</f>
        <v>30178.0154</v>
      </c>
      <c r="Q3" s="30">
        <f>Calc!Q88*Assumptions!$B46</f>
        <v>30630.68563</v>
      </c>
      <c r="R3" s="30">
        <f>Calc!R88*Assumptions!$B46</f>
        <v>31090.14592</v>
      </c>
      <c r="S3" s="30">
        <f>Calc!S88*Assumptions!$B46</f>
        <v>31556.49811</v>
      </c>
      <c r="T3" s="30">
        <f>Calc!T88*Assumptions!$B46</f>
        <v>32029.84558</v>
      </c>
      <c r="U3" s="30">
        <f>Calc!U88*Assumptions!$B46</f>
        <v>32510.29326</v>
      </c>
      <c r="V3" s="30">
        <f>Calc!V88*Assumptions!$B46</f>
        <v>32997.94766</v>
      </c>
      <c r="W3" s="30">
        <f>Calc!W88*Assumptions!$B46</f>
        <v>33492.91688</v>
      </c>
      <c r="X3" s="30">
        <f>Calc!X88*Assumptions!$B46</f>
        <v>33995.31063</v>
      </c>
      <c r="Y3" s="30">
        <f>Calc!Y88*Assumptions!$B46</f>
        <v>34505.24029</v>
      </c>
      <c r="Z3" s="6"/>
    </row>
    <row r="4">
      <c r="A4" s="8" t="s">
        <v>3</v>
      </c>
      <c r="B4" s="30">
        <f>Calc!B89*Assumptions!$B47</f>
        <v>19200</v>
      </c>
      <c r="C4" s="30">
        <f>Calc!C89*Assumptions!$B47</f>
        <v>19392</v>
      </c>
      <c r="D4" s="30">
        <f>Calc!D89*Assumptions!$B47</f>
        <v>19585.92</v>
      </c>
      <c r="E4" s="30">
        <f>Calc!E89*Assumptions!$B47</f>
        <v>19781.7792</v>
      </c>
      <c r="F4" s="30">
        <f>Calc!F89*Assumptions!$B47</f>
        <v>19979.59699</v>
      </c>
      <c r="G4" s="30">
        <f>Calc!G89*Assumptions!$B47</f>
        <v>20179.39296</v>
      </c>
      <c r="H4" s="30">
        <f>Calc!H89*Assumptions!$B47</f>
        <v>20381.18689</v>
      </c>
      <c r="I4" s="30">
        <f>Calc!I89*Assumptions!$B47</f>
        <v>20584.99876</v>
      </c>
      <c r="J4" s="30">
        <f>Calc!J89*Assumptions!$B47</f>
        <v>20790.84875</v>
      </c>
      <c r="K4" s="30">
        <f>Calc!K89*Assumptions!$B47</f>
        <v>20998.75724</v>
      </c>
      <c r="L4" s="30">
        <f>Calc!L89*Assumptions!$B47</f>
        <v>21208.74481</v>
      </c>
      <c r="M4" s="30">
        <f>Calc!M89*Assumptions!$B47</f>
        <v>21420.83226</v>
      </c>
      <c r="N4" s="30">
        <f>Calc!N89*Assumptions!$B47</f>
        <v>21635.04058</v>
      </c>
      <c r="O4" s="30">
        <f>Calc!O89*Assumptions!$B47</f>
        <v>21851.39098</v>
      </c>
      <c r="P4" s="30">
        <f>Calc!P89*Assumptions!$B47</f>
        <v>22069.90489</v>
      </c>
      <c r="Q4" s="30">
        <f>Calc!Q89*Assumptions!$B47</f>
        <v>22290.60394</v>
      </c>
      <c r="R4" s="30">
        <f>Calc!R89*Assumptions!$B47</f>
        <v>22513.50998</v>
      </c>
      <c r="S4" s="30">
        <f>Calc!S89*Assumptions!$B47</f>
        <v>22738.64508</v>
      </c>
      <c r="T4" s="30">
        <f>Calc!T89*Assumptions!$B47</f>
        <v>22966.03153</v>
      </c>
      <c r="U4" s="30">
        <f>Calc!U89*Assumptions!$B47</f>
        <v>23195.69185</v>
      </c>
      <c r="V4" s="30">
        <f>Calc!V89*Assumptions!$B47</f>
        <v>23427.64877</v>
      </c>
      <c r="W4" s="30">
        <f>Calc!W89*Assumptions!$B47</f>
        <v>23661.92525</v>
      </c>
      <c r="X4" s="30">
        <f>Calc!X89*Assumptions!$B47</f>
        <v>23898.54451</v>
      </c>
      <c r="Y4" s="30">
        <f>Calc!Y89*Assumptions!$B47</f>
        <v>24137.52995</v>
      </c>
      <c r="Z4" s="6"/>
    </row>
    <row r="5">
      <c r="A5" s="8" t="s">
        <v>4</v>
      </c>
      <c r="B5" s="30">
        <f>Calc!B90*Assumptions!$B48</f>
        <v>35750</v>
      </c>
      <c r="C5" s="30">
        <f>Calc!C90*Assumptions!$B48</f>
        <v>36107.5</v>
      </c>
      <c r="D5" s="30">
        <f>Calc!D90*Assumptions!$B48</f>
        <v>36468.575</v>
      </c>
      <c r="E5" s="30">
        <f>Calc!E90*Assumptions!$B48</f>
        <v>36833.26075</v>
      </c>
      <c r="F5" s="30">
        <f>Calc!F90*Assumptions!$B48</f>
        <v>37201.59336</v>
      </c>
      <c r="G5" s="30">
        <f>Calc!G90*Assumptions!$B48</f>
        <v>37573.60929</v>
      </c>
      <c r="H5" s="30">
        <f>Calc!H90*Assumptions!$B48</f>
        <v>37949.34538</v>
      </c>
      <c r="I5" s="30">
        <f>Calc!I90*Assumptions!$B48</f>
        <v>38328.83884</v>
      </c>
      <c r="J5" s="30">
        <f>Calc!J90*Assumptions!$B48</f>
        <v>38712.12723</v>
      </c>
      <c r="K5" s="30">
        <f>Calc!K90*Assumptions!$B48</f>
        <v>39099.2485</v>
      </c>
      <c r="L5" s="30">
        <f>Calc!L90*Assumptions!$B48</f>
        <v>39490.24098</v>
      </c>
      <c r="M5" s="30">
        <f>Calc!M90*Assumptions!$B48</f>
        <v>39885.14339</v>
      </c>
      <c r="N5" s="30">
        <f>Calc!N90*Assumptions!$B48</f>
        <v>40283.99483</v>
      </c>
      <c r="O5" s="30">
        <f>Calc!O90*Assumptions!$B48</f>
        <v>40686.83478</v>
      </c>
      <c r="P5" s="30">
        <f>Calc!P90*Assumptions!$B48</f>
        <v>41093.70312</v>
      </c>
      <c r="Q5" s="30">
        <f>Calc!Q90*Assumptions!$B48</f>
        <v>41504.64015</v>
      </c>
      <c r="R5" s="30">
        <f>Calc!R90*Assumptions!$B48</f>
        <v>41919.68656</v>
      </c>
      <c r="S5" s="30">
        <f>Calc!S90*Assumptions!$B48</f>
        <v>42338.88342</v>
      </c>
      <c r="T5" s="30">
        <f>Calc!T90*Assumptions!$B48</f>
        <v>42762.27226</v>
      </c>
      <c r="U5" s="30">
        <f>Calc!U90*Assumptions!$B48</f>
        <v>43189.89498</v>
      </c>
      <c r="V5" s="30">
        <f>Calc!V90*Assumptions!$B48</f>
        <v>43621.79393</v>
      </c>
      <c r="W5" s="30">
        <f>Calc!W90*Assumptions!$B48</f>
        <v>44058.01187</v>
      </c>
      <c r="X5" s="30">
        <f>Calc!X90*Assumptions!$B48</f>
        <v>44498.59199</v>
      </c>
      <c r="Y5" s="30">
        <f>Calc!Y90*Assumptions!$B48</f>
        <v>44943.57791</v>
      </c>
      <c r="Z5" s="6"/>
    </row>
    <row r="6">
      <c r="A6" s="8" t="s">
        <v>5</v>
      </c>
      <c r="B6" s="30">
        <f>Calc!B91*Assumptions!$B49</f>
        <v>35400</v>
      </c>
      <c r="C6" s="30">
        <f>Calc!C91*Assumptions!$B49</f>
        <v>35577</v>
      </c>
      <c r="D6" s="30">
        <f>Calc!D91*Assumptions!$B49</f>
        <v>35754.885</v>
      </c>
      <c r="E6" s="30">
        <f>Calc!E91*Assumptions!$B49</f>
        <v>35933.65943</v>
      </c>
      <c r="F6" s="30">
        <f>Calc!F91*Assumptions!$B49</f>
        <v>36113.32772</v>
      </c>
      <c r="G6" s="30">
        <f>Calc!G91*Assumptions!$B49</f>
        <v>36293.89436</v>
      </c>
      <c r="H6" s="30">
        <f>Calc!H91*Assumptions!$B49</f>
        <v>36475.36383</v>
      </c>
      <c r="I6" s="30">
        <f>Calc!I91*Assumptions!$B49</f>
        <v>36657.74065</v>
      </c>
      <c r="J6" s="30">
        <f>Calc!J91*Assumptions!$B49</f>
        <v>36841.02935</v>
      </c>
      <c r="K6" s="30">
        <f>Calc!K91*Assumptions!$B49</f>
        <v>37025.2345</v>
      </c>
      <c r="L6" s="30">
        <f>Calc!L91*Assumptions!$B49</f>
        <v>37210.36067</v>
      </c>
      <c r="M6" s="30">
        <f>Calc!M91*Assumptions!$B49</f>
        <v>37396.41248</v>
      </c>
      <c r="N6" s="30">
        <f>Calc!N91*Assumptions!$B49</f>
        <v>37583.39454</v>
      </c>
      <c r="O6" s="30">
        <f>Calc!O91*Assumptions!$B49</f>
        <v>37771.31151</v>
      </c>
      <c r="P6" s="30">
        <f>Calc!P91*Assumptions!$B49</f>
        <v>37960.16807</v>
      </c>
      <c r="Q6" s="30">
        <f>Calc!Q91*Assumptions!$B49</f>
        <v>38149.96891</v>
      </c>
      <c r="R6" s="30">
        <f>Calc!R91*Assumptions!$B49</f>
        <v>38340.71876</v>
      </c>
      <c r="S6" s="30">
        <f>Calc!S91*Assumptions!$B49</f>
        <v>38532.42235</v>
      </c>
      <c r="T6" s="30">
        <f>Calc!T91*Assumptions!$B49</f>
        <v>38725.08446</v>
      </c>
      <c r="U6" s="30">
        <f>Calc!U91*Assumptions!$B49</f>
        <v>38918.70988</v>
      </c>
      <c r="V6" s="30">
        <f>Calc!V91*Assumptions!$B49</f>
        <v>39113.30343</v>
      </c>
      <c r="W6" s="30">
        <f>Calc!W91*Assumptions!$B49</f>
        <v>39308.86995</v>
      </c>
      <c r="X6" s="30">
        <f>Calc!X91*Assumptions!$B49</f>
        <v>39505.4143</v>
      </c>
      <c r="Y6" s="30">
        <f>Calc!Y91*Assumptions!$B49</f>
        <v>39702.94137</v>
      </c>
      <c r="Z6" s="6"/>
    </row>
    <row r="7">
      <c r="A7" s="8" t="s">
        <v>6</v>
      </c>
      <c r="B7" s="30">
        <f>Calc!B92*Assumptions!$B50</f>
        <v>44000</v>
      </c>
      <c r="C7" s="30">
        <f>Calc!C92*Assumptions!$B50</f>
        <v>44440</v>
      </c>
      <c r="D7" s="30">
        <f>Calc!D92*Assumptions!$B50</f>
        <v>44884.4</v>
      </c>
      <c r="E7" s="30">
        <f>Calc!E92*Assumptions!$B50</f>
        <v>45333.244</v>
      </c>
      <c r="F7" s="30">
        <f>Calc!F92*Assumptions!$B50</f>
        <v>45786.57644</v>
      </c>
      <c r="G7" s="30">
        <f>Calc!G92*Assumptions!$B50</f>
        <v>46244.4422</v>
      </c>
      <c r="H7" s="30">
        <f>Calc!H92*Assumptions!$B50</f>
        <v>46706.88663</v>
      </c>
      <c r="I7" s="30">
        <f>Calc!I92*Assumptions!$B50</f>
        <v>47173.95549</v>
      </c>
      <c r="J7" s="30">
        <f>Calc!J92*Assumptions!$B50</f>
        <v>47645.69505</v>
      </c>
      <c r="K7" s="30">
        <f>Calc!K92*Assumptions!$B50</f>
        <v>48122.152</v>
      </c>
      <c r="L7" s="30">
        <f>Calc!L92*Assumptions!$B50</f>
        <v>48603.37352</v>
      </c>
      <c r="M7" s="30">
        <f>Calc!M92*Assumptions!$B50</f>
        <v>49089.40725</v>
      </c>
      <c r="N7" s="30">
        <f>Calc!N92*Assumptions!$B50</f>
        <v>49580.30133</v>
      </c>
      <c r="O7" s="30">
        <f>Calc!O92*Assumptions!$B50</f>
        <v>50076.10434</v>
      </c>
      <c r="P7" s="30">
        <f>Calc!P92*Assumptions!$B50</f>
        <v>50576.86538</v>
      </c>
      <c r="Q7" s="30">
        <f>Calc!Q92*Assumptions!$B50</f>
        <v>51082.63404</v>
      </c>
      <c r="R7" s="30">
        <f>Calc!R92*Assumptions!$B50</f>
        <v>51593.46038</v>
      </c>
      <c r="S7" s="30">
        <f>Calc!S92*Assumptions!$B50</f>
        <v>52109.39498</v>
      </c>
      <c r="T7" s="30">
        <f>Calc!T92*Assumptions!$B50</f>
        <v>52630.48893</v>
      </c>
      <c r="U7" s="30">
        <f>Calc!U92*Assumptions!$B50</f>
        <v>53156.79382</v>
      </c>
      <c r="V7" s="30">
        <f>Calc!V92*Assumptions!$B50</f>
        <v>53688.36176</v>
      </c>
      <c r="W7" s="30">
        <f>Calc!W92*Assumptions!$B50</f>
        <v>54225.24538</v>
      </c>
      <c r="X7" s="30">
        <f>Calc!X92*Assumptions!$B50</f>
        <v>54767.49783</v>
      </c>
      <c r="Y7" s="30">
        <f>Calc!Y92*Assumptions!$B50</f>
        <v>55315.17281</v>
      </c>
      <c r="Z7" s="6"/>
    </row>
    <row r="8">
      <c r="A8" s="29" t="s">
        <v>144</v>
      </c>
      <c r="B8" s="31">
        <f t="shared" ref="B8:Y8" si="1">sum(B3:B7)</f>
        <v>158850</v>
      </c>
      <c r="C8" s="31">
        <f t="shared" si="1"/>
        <v>160384</v>
      </c>
      <c r="D8" s="31">
        <f t="shared" si="1"/>
        <v>161934.2925</v>
      </c>
      <c r="E8" s="31">
        <f t="shared" si="1"/>
        <v>163501.0636</v>
      </c>
      <c r="F8" s="31">
        <f t="shared" si="1"/>
        <v>165084.5015</v>
      </c>
      <c r="G8" s="31">
        <f t="shared" si="1"/>
        <v>166684.7969</v>
      </c>
      <c r="H8" s="31">
        <f t="shared" si="1"/>
        <v>168302.1427</v>
      </c>
      <c r="I8" s="31">
        <f t="shared" si="1"/>
        <v>169936.7341</v>
      </c>
      <c r="J8" s="31">
        <f t="shared" si="1"/>
        <v>171588.7687</v>
      </c>
      <c r="K8" s="31">
        <f t="shared" si="1"/>
        <v>173258.4466</v>
      </c>
      <c r="L8" s="31">
        <f t="shared" si="1"/>
        <v>174945.9702</v>
      </c>
      <c r="M8" s="31">
        <f t="shared" si="1"/>
        <v>176651.5443</v>
      </c>
      <c r="N8" s="31">
        <f t="shared" si="1"/>
        <v>178375.3765</v>
      </c>
      <c r="O8" s="31">
        <f t="shared" si="1"/>
        <v>180117.6765</v>
      </c>
      <c r="P8" s="31">
        <f t="shared" si="1"/>
        <v>181878.6569</v>
      </c>
      <c r="Q8" s="31">
        <f t="shared" si="1"/>
        <v>183658.5327</v>
      </c>
      <c r="R8" s="31">
        <f t="shared" si="1"/>
        <v>185457.5216</v>
      </c>
      <c r="S8" s="31">
        <f t="shared" si="1"/>
        <v>187275.8439</v>
      </c>
      <c r="T8" s="31">
        <f t="shared" si="1"/>
        <v>189113.7228</v>
      </c>
      <c r="U8" s="31">
        <f t="shared" si="1"/>
        <v>190971.3838</v>
      </c>
      <c r="V8" s="31">
        <f t="shared" si="1"/>
        <v>192849.0555</v>
      </c>
      <c r="W8" s="31">
        <f t="shared" si="1"/>
        <v>194746.9693</v>
      </c>
      <c r="X8" s="31">
        <f t="shared" si="1"/>
        <v>196665.3593</v>
      </c>
      <c r="Y8" s="31">
        <f t="shared" si="1"/>
        <v>198604.4623</v>
      </c>
      <c r="Z8" s="6"/>
    </row>
    <row r="9">
      <c r="A9" s="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6"/>
    </row>
    <row r="10">
      <c r="A10" s="29" t="s">
        <v>145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8" t="s">
        <v>2</v>
      </c>
      <c r="B11" s="31">
        <f>Calc!B88*'Calc-1'!$B12</f>
        <v>7332.5</v>
      </c>
      <c r="C11" s="31">
        <f>Calc!C88*'Calc-1'!$B12</f>
        <v>7442.4875</v>
      </c>
      <c r="D11" s="31">
        <f>Calc!D88*'Calc-1'!$B12</f>
        <v>7554.124813</v>
      </c>
      <c r="E11" s="31">
        <f>Calc!E88*'Calc-1'!$B12</f>
        <v>7667.436685</v>
      </c>
      <c r="F11" s="31">
        <f>Calc!F88*'Calc-1'!$B12</f>
        <v>7782.448235</v>
      </c>
      <c r="G11" s="31">
        <f>Calc!G88*'Calc-1'!$B12</f>
        <v>7899.184958</v>
      </c>
      <c r="H11" s="31">
        <f>Calc!H88*'Calc-1'!$B12</f>
        <v>8017.672733</v>
      </c>
      <c r="I11" s="31">
        <f>Calc!I88*'Calc-1'!$B12</f>
        <v>8137.937824</v>
      </c>
      <c r="J11" s="31">
        <f>Calc!J88*'Calc-1'!$B12</f>
        <v>8260.006891</v>
      </c>
      <c r="K11" s="31">
        <f>Calc!K88*'Calc-1'!$B12</f>
        <v>8383.906995</v>
      </c>
      <c r="L11" s="31">
        <f>Calc!L88*'Calc-1'!$B12</f>
        <v>8509.665599</v>
      </c>
      <c r="M11" s="31">
        <f>Calc!M88*'Calc-1'!$B12</f>
        <v>8637.310583</v>
      </c>
      <c r="N11" s="31">
        <f>Calc!N88*'Calc-1'!$B12</f>
        <v>8766.870242</v>
      </c>
      <c r="O11" s="31">
        <f>Calc!O88*'Calc-1'!$B12</f>
        <v>8898.373296</v>
      </c>
      <c r="P11" s="31">
        <f>Calc!P88*'Calc-1'!$B12</f>
        <v>9031.848895</v>
      </c>
      <c r="Q11" s="31">
        <f>Calc!Q88*'Calc-1'!$B12</f>
        <v>9167.326629</v>
      </c>
      <c r="R11" s="31">
        <f>Calc!R88*'Calc-1'!$B12</f>
        <v>9304.836528</v>
      </c>
      <c r="S11" s="31">
        <f>Calc!S88*'Calc-1'!$B12</f>
        <v>9444.409076</v>
      </c>
      <c r="T11" s="31">
        <f>Calc!T88*'Calc-1'!$B12</f>
        <v>9586.075212</v>
      </c>
      <c r="U11" s="31">
        <f>Calc!U88*'Calc-1'!$B12</f>
        <v>9729.86634</v>
      </c>
      <c r="V11" s="31">
        <f>Calc!V88*'Calc-1'!$B12</f>
        <v>9875.814336</v>
      </c>
      <c r="W11" s="31">
        <f>Calc!W88*'Calc-1'!$B12</f>
        <v>10023.95155</v>
      </c>
      <c r="X11" s="31">
        <f>Calc!X88*'Calc-1'!$B12</f>
        <v>10174.31082</v>
      </c>
      <c r="Y11" s="31">
        <f>Calc!Y88*'Calc-1'!$B12</f>
        <v>10326.92549</v>
      </c>
      <c r="Z11" s="6"/>
    </row>
    <row r="12">
      <c r="A12" s="8" t="s">
        <v>3</v>
      </c>
      <c r="B12" s="31">
        <f>Calc!B89*'Calc-1'!$B24</f>
        <v>11256</v>
      </c>
      <c r="C12" s="31">
        <f>Calc!C89*'Calc-1'!$B24</f>
        <v>11368.56</v>
      </c>
      <c r="D12" s="31">
        <f>Calc!D89*'Calc-1'!$B24</f>
        <v>11482.2456</v>
      </c>
      <c r="E12" s="31">
        <f>Calc!E89*'Calc-1'!$B24</f>
        <v>11597.06806</v>
      </c>
      <c r="F12" s="31">
        <f>Calc!F89*'Calc-1'!$B24</f>
        <v>11713.03874</v>
      </c>
      <c r="G12" s="31">
        <f>Calc!G89*'Calc-1'!$B24</f>
        <v>11830.16912</v>
      </c>
      <c r="H12" s="31">
        <f>Calc!H89*'Calc-1'!$B24</f>
        <v>11948.47082</v>
      </c>
      <c r="I12" s="31">
        <f>Calc!I89*'Calc-1'!$B24</f>
        <v>12067.95552</v>
      </c>
      <c r="J12" s="31">
        <f>Calc!J89*'Calc-1'!$B24</f>
        <v>12188.63508</v>
      </c>
      <c r="K12" s="31">
        <f>Calc!K89*'Calc-1'!$B24</f>
        <v>12310.52143</v>
      </c>
      <c r="L12" s="31">
        <f>Calc!L89*'Calc-1'!$B24</f>
        <v>12433.62664</v>
      </c>
      <c r="M12" s="31">
        <f>Calc!M89*'Calc-1'!$B24</f>
        <v>12557.96291</v>
      </c>
      <c r="N12" s="31">
        <f>Calc!N89*'Calc-1'!$B24</f>
        <v>12683.54254</v>
      </c>
      <c r="O12" s="31">
        <f>Calc!O89*'Calc-1'!$B24</f>
        <v>12810.37796</v>
      </c>
      <c r="P12" s="31">
        <f>Calc!P89*'Calc-1'!$B24</f>
        <v>12938.48174</v>
      </c>
      <c r="Q12" s="31">
        <f>Calc!Q89*'Calc-1'!$B24</f>
        <v>13067.86656</v>
      </c>
      <c r="R12" s="31">
        <f>Calc!R89*'Calc-1'!$B24</f>
        <v>13198.54523</v>
      </c>
      <c r="S12" s="31">
        <f>Calc!S89*'Calc-1'!$B24</f>
        <v>13330.53068</v>
      </c>
      <c r="T12" s="31">
        <f>Calc!T89*'Calc-1'!$B24</f>
        <v>13463.83599</v>
      </c>
      <c r="U12" s="31">
        <f>Calc!U89*'Calc-1'!$B24</f>
        <v>13598.47435</v>
      </c>
      <c r="V12" s="31">
        <f>Calc!V89*'Calc-1'!$B24</f>
        <v>13734.45909</v>
      </c>
      <c r="W12" s="31">
        <f>Calc!W89*'Calc-1'!$B24</f>
        <v>13871.80368</v>
      </c>
      <c r="X12" s="31">
        <f>Calc!X89*'Calc-1'!$B24</f>
        <v>14010.52172</v>
      </c>
      <c r="Y12" s="31">
        <f>Calc!Y89*'Calc-1'!$B24</f>
        <v>14150.62693</v>
      </c>
      <c r="Z12" s="6"/>
    </row>
    <row r="13">
      <c r="A13" s="8" t="s">
        <v>4</v>
      </c>
      <c r="B13" s="31">
        <f>Calc!B90*'Calc-1'!$B36</f>
        <v>26647.5</v>
      </c>
      <c r="C13" s="31">
        <f>Calc!C90*'Calc-1'!$B36</f>
        <v>26913.975</v>
      </c>
      <c r="D13" s="31">
        <f>Calc!D90*'Calc-1'!$B36</f>
        <v>27183.11475</v>
      </c>
      <c r="E13" s="31">
        <f>Calc!E90*'Calc-1'!$B36</f>
        <v>27454.9459</v>
      </c>
      <c r="F13" s="31">
        <f>Calc!F90*'Calc-1'!$B36</f>
        <v>27729.49536</v>
      </c>
      <c r="G13" s="31">
        <f>Calc!G90*'Calc-1'!$B36</f>
        <v>28006.79031</v>
      </c>
      <c r="H13" s="31">
        <f>Calc!H90*'Calc-1'!$B36</f>
        <v>28286.85821</v>
      </c>
      <c r="I13" s="31">
        <f>Calc!I90*'Calc-1'!$B36</f>
        <v>28569.7268</v>
      </c>
      <c r="J13" s="31">
        <f>Calc!J90*'Calc-1'!$B36</f>
        <v>28855.42406</v>
      </c>
      <c r="K13" s="31">
        <f>Calc!K90*'Calc-1'!$B36</f>
        <v>29143.9783</v>
      </c>
      <c r="L13" s="31">
        <f>Calc!L90*'Calc-1'!$B36</f>
        <v>29435.41809</v>
      </c>
      <c r="M13" s="31">
        <f>Calc!M90*'Calc-1'!$B36</f>
        <v>29729.77227</v>
      </c>
      <c r="N13" s="31">
        <f>Calc!N90*'Calc-1'!$B36</f>
        <v>30027.06999</v>
      </c>
      <c r="O13" s="31">
        <f>Calc!O90*'Calc-1'!$B36</f>
        <v>30327.34069</v>
      </c>
      <c r="P13" s="31">
        <f>Calc!P90*'Calc-1'!$B36</f>
        <v>30630.6141</v>
      </c>
      <c r="Q13" s="31">
        <f>Calc!Q90*'Calc-1'!$B36</f>
        <v>30936.92024</v>
      </c>
      <c r="R13" s="31">
        <f>Calc!R90*'Calc-1'!$B36</f>
        <v>31246.28944</v>
      </c>
      <c r="S13" s="31">
        <f>Calc!S90*'Calc-1'!$B36</f>
        <v>31558.75234</v>
      </c>
      <c r="T13" s="31">
        <f>Calc!T90*'Calc-1'!$B36</f>
        <v>31874.33986</v>
      </c>
      <c r="U13" s="31">
        <f>Calc!U90*'Calc-1'!$B36</f>
        <v>32193.08326</v>
      </c>
      <c r="V13" s="31">
        <f>Calc!V90*'Calc-1'!$B36</f>
        <v>32515.01409</v>
      </c>
      <c r="W13" s="31">
        <f>Calc!W90*'Calc-1'!$B36</f>
        <v>32840.16423</v>
      </c>
      <c r="X13" s="31">
        <f>Calc!X90*'Calc-1'!$B36</f>
        <v>33168.56587</v>
      </c>
      <c r="Y13" s="31">
        <f>Calc!Y90*'Calc-1'!$B36</f>
        <v>33500.25153</v>
      </c>
      <c r="Z13" s="6"/>
    </row>
    <row r="14">
      <c r="A14" s="8" t="s">
        <v>5</v>
      </c>
      <c r="B14" s="31">
        <f>Calc!B91*'Calc-1'!$B48</f>
        <v>30060.5</v>
      </c>
      <c r="C14" s="31">
        <f>Calc!C91*'Calc-1'!$B48</f>
        <v>30210.8025</v>
      </c>
      <c r="D14" s="31">
        <f>Calc!D91*'Calc-1'!$B48</f>
        <v>30361.85651</v>
      </c>
      <c r="E14" s="31">
        <f>Calc!E91*'Calc-1'!$B48</f>
        <v>30513.6658</v>
      </c>
      <c r="F14" s="31">
        <f>Calc!F91*'Calc-1'!$B48</f>
        <v>30666.23412</v>
      </c>
      <c r="G14" s="31">
        <f>Calc!G91*'Calc-1'!$B48</f>
        <v>30819.56529</v>
      </c>
      <c r="H14" s="31">
        <f>Calc!H91*'Calc-1'!$B48</f>
        <v>30973.66312</v>
      </c>
      <c r="I14" s="31">
        <f>Calc!I91*'Calc-1'!$B48</f>
        <v>31128.53144</v>
      </c>
      <c r="J14" s="31">
        <f>Calc!J91*'Calc-1'!$B48</f>
        <v>31284.17409</v>
      </c>
      <c r="K14" s="31">
        <f>Calc!K91*'Calc-1'!$B48</f>
        <v>31440.59496</v>
      </c>
      <c r="L14" s="31">
        <f>Calc!L91*'Calc-1'!$B48</f>
        <v>31597.79794</v>
      </c>
      <c r="M14" s="31">
        <f>Calc!M91*'Calc-1'!$B48</f>
        <v>31755.78693</v>
      </c>
      <c r="N14" s="31">
        <f>Calc!N91*'Calc-1'!$B48</f>
        <v>31914.56586</v>
      </c>
      <c r="O14" s="31">
        <f>Calc!O91*'Calc-1'!$B48</f>
        <v>32074.13869</v>
      </c>
      <c r="P14" s="31">
        <f>Calc!P91*'Calc-1'!$B48</f>
        <v>32234.50939</v>
      </c>
      <c r="Q14" s="31">
        <f>Calc!Q91*'Calc-1'!$B48</f>
        <v>32395.68193</v>
      </c>
      <c r="R14" s="31">
        <f>Calc!R91*'Calc-1'!$B48</f>
        <v>32557.66034</v>
      </c>
      <c r="S14" s="31">
        <f>Calc!S91*'Calc-1'!$B48</f>
        <v>32720.44864</v>
      </c>
      <c r="T14" s="31">
        <f>Calc!T91*'Calc-1'!$B48</f>
        <v>32884.05089</v>
      </c>
      <c r="U14" s="31">
        <f>Calc!U91*'Calc-1'!$B48</f>
        <v>33048.47114</v>
      </c>
      <c r="V14" s="31">
        <f>Calc!V91*'Calc-1'!$B48</f>
        <v>33213.7135</v>
      </c>
      <c r="W14" s="31">
        <f>Calc!W91*'Calc-1'!$B48</f>
        <v>33379.78207</v>
      </c>
      <c r="X14" s="31">
        <f>Calc!X91*'Calc-1'!$B48</f>
        <v>33546.68098</v>
      </c>
      <c r="Y14" s="31">
        <f>Calc!Y91*'Calc-1'!$B48</f>
        <v>33714.41438</v>
      </c>
      <c r="Z14" s="6"/>
    </row>
    <row r="15">
      <c r="A15" s="8" t="s">
        <v>6</v>
      </c>
      <c r="B15" s="31">
        <f>Calc!B92*'Calc-1'!$B60</f>
        <v>27412</v>
      </c>
      <c r="C15" s="31">
        <f>Calc!C92*'Calc-1'!$B60</f>
        <v>27686.12</v>
      </c>
      <c r="D15" s="31">
        <f>Calc!D92*'Calc-1'!$B60</f>
        <v>27962.9812</v>
      </c>
      <c r="E15" s="31">
        <f>Calc!E92*'Calc-1'!$B60</f>
        <v>28242.61101</v>
      </c>
      <c r="F15" s="31">
        <f>Calc!F92*'Calc-1'!$B60</f>
        <v>28525.03712</v>
      </c>
      <c r="G15" s="31">
        <f>Calc!G92*'Calc-1'!$B60</f>
        <v>28810.28749</v>
      </c>
      <c r="H15" s="31">
        <f>Calc!H92*'Calc-1'!$B60</f>
        <v>29098.39037</v>
      </c>
      <c r="I15" s="31">
        <f>Calc!I92*'Calc-1'!$B60</f>
        <v>29389.37427</v>
      </c>
      <c r="J15" s="31">
        <f>Calc!J92*'Calc-1'!$B60</f>
        <v>29683.26801</v>
      </c>
      <c r="K15" s="31">
        <f>Calc!K92*'Calc-1'!$B60</f>
        <v>29980.10069</v>
      </c>
      <c r="L15" s="31">
        <f>Calc!L92*'Calc-1'!$B60</f>
        <v>30279.9017</v>
      </c>
      <c r="M15" s="31">
        <f>Calc!M92*'Calc-1'!$B60</f>
        <v>30582.70072</v>
      </c>
      <c r="N15" s="31">
        <f>Calc!N92*'Calc-1'!$B60</f>
        <v>30888.52773</v>
      </c>
      <c r="O15" s="31">
        <f>Calc!O92*'Calc-1'!$B60</f>
        <v>31197.413</v>
      </c>
      <c r="P15" s="31">
        <f>Calc!P92*'Calc-1'!$B60</f>
        <v>31509.38713</v>
      </c>
      <c r="Q15" s="31">
        <f>Calc!Q92*'Calc-1'!$B60</f>
        <v>31824.481</v>
      </c>
      <c r="R15" s="31">
        <f>Calc!R92*'Calc-1'!$B60</f>
        <v>32142.72581</v>
      </c>
      <c r="S15" s="31">
        <f>Calc!S92*'Calc-1'!$B60</f>
        <v>32464.15307</v>
      </c>
      <c r="T15" s="31">
        <f>Calc!T92*'Calc-1'!$B60</f>
        <v>32788.7946</v>
      </c>
      <c r="U15" s="31">
        <f>Calc!U92*'Calc-1'!$B60</f>
        <v>33116.68255</v>
      </c>
      <c r="V15" s="31">
        <f>Calc!V92*'Calc-1'!$B60</f>
        <v>33447.84938</v>
      </c>
      <c r="W15" s="31">
        <f>Calc!W92*'Calc-1'!$B60</f>
        <v>33782.32787</v>
      </c>
      <c r="X15" s="31">
        <f>Calc!X92*'Calc-1'!$B60</f>
        <v>34120.15115</v>
      </c>
      <c r="Y15" s="31">
        <f>Calc!Y92*'Calc-1'!$B60</f>
        <v>34461.35266</v>
      </c>
      <c r="Z15" s="6"/>
    </row>
    <row r="16">
      <c r="A16" s="29" t="s">
        <v>146</v>
      </c>
      <c r="B16" s="30">
        <f t="shared" ref="B16:Y16" si="2">SUM(B11:B15)</f>
        <v>102708.5</v>
      </c>
      <c r="C16" s="30">
        <f t="shared" si="2"/>
        <v>103621.945</v>
      </c>
      <c r="D16" s="30">
        <f t="shared" si="2"/>
        <v>104544.3229</v>
      </c>
      <c r="E16" s="30">
        <f t="shared" si="2"/>
        <v>105475.7274</v>
      </c>
      <c r="F16" s="30">
        <f t="shared" si="2"/>
        <v>106416.2536</v>
      </c>
      <c r="G16" s="30">
        <f t="shared" si="2"/>
        <v>107365.9972</v>
      </c>
      <c r="H16" s="30">
        <f t="shared" si="2"/>
        <v>108325.0553</v>
      </c>
      <c r="I16" s="30">
        <f t="shared" si="2"/>
        <v>109293.5259</v>
      </c>
      <c r="J16" s="30">
        <f t="shared" si="2"/>
        <v>110271.5081</v>
      </c>
      <c r="K16" s="30">
        <f t="shared" si="2"/>
        <v>111259.1024</v>
      </c>
      <c r="L16" s="30">
        <f t="shared" si="2"/>
        <v>112256.41</v>
      </c>
      <c r="M16" s="30">
        <f t="shared" si="2"/>
        <v>113263.5334</v>
      </c>
      <c r="N16" s="30">
        <f t="shared" si="2"/>
        <v>114280.5764</v>
      </c>
      <c r="O16" s="30">
        <f t="shared" si="2"/>
        <v>115307.6436</v>
      </c>
      <c r="P16" s="30">
        <f t="shared" si="2"/>
        <v>116344.8413</v>
      </c>
      <c r="Q16" s="30">
        <f t="shared" si="2"/>
        <v>117392.2764</v>
      </c>
      <c r="R16" s="30">
        <f t="shared" si="2"/>
        <v>118450.0574</v>
      </c>
      <c r="S16" s="30">
        <f t="shared" si="2"/>
        <v>119518.2938</v>
      </c>
      <c r="T16" s="30">
        <f t="shared" si="2"/>
        <v>120597.0965</v>
      </c>
      <c r="U16" s="30">
        <f t="shared" si="2"/>
        <v>121686.5776</v>
      </c>
      <c r="V16" s="30">
        <f t="shared" si="2"/>
        <v>122786.8504</v>
      </c>
      <c r="W16" s="30">
        <f t="shared" si="2"/>
        <v>123898.0294</v>
      </c>
      <c r="X16" s="30">
        <f t="shared" si="2"/>
        <v>125020.2305</v>
      </c>
      <c r="Y16" s="30">
        <f t="shared" si="2"/>
        <v>126153.571</v>
      </c>
      <c r="Z16" s="6"/>
    </row>
    <row r="17">
      <c r="A17" s="6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6"/>
    </row>
    <row r="18">
      <c r="A18" s="29" t="s">
        <v>147</v>
      </c>
      <c r="B18" s="30">
        <f t="shared" ref="B18:Y18" si="3">B16</f>
        <v>102708.5</v>
      </c>
      <c r="C18" s="30">
        <f t="shared" si="3"/>
        <v>103621.945</v>
      </c>
      <c r="D18" s="30">
        <f t="shared" si="3"/>
        <v>104544.3229</v>
      </c>
      <c r="E18" s="30">
        <f t="shared" si="3"/>
        <v>105475.7274</v>
      </c>
      <c r="F18" s="30">
        <f t="shared" si="3"/>
        <v>106416.2536</v>
      </c>
      <c r="G18" s="30">
        <f t="shared" si="3"/>
        <v>107365.9972</v>
      </c>
      <c r="H18" s="30">
        <f t="shared" si="3"/>
        <v>108325.0553</v>
      </c>
      <c r="I18" s="30">
        <f t="shared" si="3"/>
        <v>109293.5259</v>
      </c>
      <c r="J18" s="30">
        <f t="shared" si="3"/>
        <v>110271.5081</v>
      </c>
      <c r="K18" s="30">
        <f t="shared" si="3"/>
        <v>111259.1024</v>
      </c>
      <c r="L18" s="30">
        <f t="shared" si="3"/>
        <v>112256.41</v>
      </c>
      <c r="M18" s="30">
        <f t="shared" si="3"/>
        <v>113263.5334</v>
      </c>
      <c r="N18" s="30">
        <f t="shared" si="3"/>
        <v>114280.5764</v>
      </c>
      <c r="O18" s="30">
        <f t="shared" si="3"/>
        <v>115307.6436</v>
      </c>
      <c r="P18" s="30">
        <f t="shared" si="3"/>
        <v>116344.8413</v>
      </c>
      <c r="Q18" s="30">
        <f t="shared" si="3"/>
        <v>117392.2764</v>
      </c>
      <c r="R18" s="30">
        <f t="shared" si="3"/>
        <v>118450.0574</v>
      </c>
      <c r="S18" s="30">
        <f t="shared" si="3"/>
        <v>119518.2938</v>
      </c>
      <c r="T18" s="30">
        <f t="shared" si="3"/>
        <v>120597.0965</v>
      </c>
      <c r="U18" s="30">
        <f t="shared" si="3"/>
        <v>121686.5776</v>
      </c>
      <c r="V18" s="30">
        <f t="shared" si="3"/>
        <v>122786.8504</v>
      </c>
      <c r="W18" s="30">
        <f t="shared" si="3"/>
        <v>123898.0294</v>
      </c>
      <c r="X18" s="30">
        <f t="shared" si="3"/>
        <v>125020.2305</v>
      </c>
      <c r="Y18" s="30">
        <f t="shared" si="3"/>
        <v>126153.571</v>
      </c>
      <c r="Z18" s="6"/>
    </row>
    <row r="19">
      <c r="A19" s="6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6"/>
    </row>
    <row r="20">
      <c r="A20" s="29" t="s">
        <v>148</v>
      </c>
      <c r="B20" s="31">
        <f t="shared" ref="B20:Y20" si="4">B8-B18</f>
        <v>56141.5</v>
      </c>
      <c r="C20" s="31">
        <f t="shared" si="4"/>
        <v>56762.055</v>
      </c>
      <c r="D20" s="31">
        <f t="shared" si="4"/>
        <v>57389.96963</v>
      </c>
      <c r="E20" s="31">
        <f t="shared" si="4"/>
        <v>58025.33612</v>
      </c>
      <c r="F20" s="31">
        <f t="shared" si="4"/>
        <v>58668.24793</v>
      </c>
      <c r="G20" s="31">
        <f t="shared" si="4"/>
        <v>59318.79973</v>
      </c>
      <c r="H20" s="31">
        <f t="shared" si="4"/>
        <v>59977.08745</v>
      </c>
      <c r="I20" s="31">
        <f t="shared" si="4"/>
        <v>60643.20826</v>
      </c>
      <c r="J20" s="31">
        <f t="shared" si="4"/>
        <v>61317.26061</v>
      </c>
      <c r="K20" s="31">
        <f t="shared" si="4"/>
        <v>61999.34424</v>
      </c>
      <c r="L20" s="31">
        <f t="shared" si="4"/>
        <v>62689.56023</v>
      </c>
      <c r="M20" s="31">
        <f t="shared" si="4"/>
        <v>63388.01094</v>
      </c>
      <c r="N20" s="31">
        <f t="shared" si="4"/>
        <v>64094.80011</v>
      </c>
      <c r="O20" s="31">
        <f t="shared" si="4"/>
        <v>64810.03284</v>
      </c>
      <c r="P20" s="31">
        <f t="shared" si="4"/>
        <v>65533.81562</v>
      </c>
      <c r="Q20" s="31">
        <f t="shared" si="4"/>
        <v>66266.25631</v>
      </c>
      <c r="R20" s="31">
        <f t="shared" si="4"/>
        <v>67007.46423</v>
      </c>
      <c r="S20" s="31">
        <f t="shared" si="4"/>
        <v>67757.55013</v>
      </c>
      <c r="T20" s="31">
        <f t="shared" si="4"/>
        <v>68516.62621</v>
      </c>
      <c r="U20" s="31">
        <f t="shared" si="4"/>
        <v>69284.80616</v>
      </c>
      <c r="V20" s="31">
        <f t="shared" si="4"/>
        <v>70062.20516</v>
      </c>
      <c r="W20" s="31">
        <f t="shared" si="4"/>
        <v>70848.93993</v>
      </c>
      <c r="X20" s="31">
        <f t="shared" si="4"/>
        <v>71645.12871</v>
      </c>
      <c r="Y20" s="31">
        <f t="shared" si="4"/>
        <v>72450.89133</v>
      </c>
      <c r="Z20" s="6"/>
    </row>
    <row r="2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6"/>
    </row>
    <row r="22">
      <c r="A22" s="6"/>
      <c r="B22" s="3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2" max="25" width="7.38"/>
  </cols>
  <sheetData>
    <row r="1">
      <c r="A1" s="27"/>
      <c r="B1" s="28" t="s">
        <v>112</v>
      </c>
      <c r="C1" s="28" t="s">
        <v>113</v>
      </c>
      <c r="D1" s="28" t="s">
        <v>114</v>
      </c>
      <c r="E1" s="28" t="s">
        <v>115</v>
      </c>
      <c r="F1" s="28" t="s">
        <v>116</v>
      </c>
      <c r="G1" s="28" t="s">
        <v>117</v>
      </c>
      <c r="H1" s="28" t="s">
        <v>118</v>
      </c>
      <c r="I1" s="28" t="s">
        <v>119</v>
      </c>
      <c r="J1" s="28" t="s">
        <v>120</v>
      </c>
      <c r="K1" s="28" t="s">
        <v>121</v>
      </c>
      <c r="L1" s="28" t="s">
        <v>122</v>
      </c>
      <c r="M1" s="28" t="s">
        <v>123</v>
      </c>
      <c r="N1" s="28" t="s">
        <v>124</v>
      </c>
      <c r="O1" s="28" t="s">
        <v>125</v>
      </c>
      <c r="P1" s="28" t="s">
        <v>126</v>
      </c>
      <c r="Q1" s="28" t="s">
        <v>127</v>
      </c>
      <c r="R1" s="28" t="s">
        <v>128</v>
      </c>
      <c r="S1" s="28" t="s">
        <v>129</v>
      </c>
      <c r="T1" s="28" t="s">
        <v>130</v>
      </c>
      <c r="U1" s="28" t="s">
        <v>131</v>
      </c>
      <c r="V1" s="28" t="s">
        <v>132</v>
      </c>
      <c r="W1" s="28" t="s">
        <v>133</v>
      </c>
      <c r="X1" s="28" t="s">
        <v>134</v>
      </c>
      <c r="Y1" s="28" t="s">
        <v>135</v>
      </c>
      <c r="Z1" s="6"/>
    </row>
    <row r="2">
      <c r="A2" s="16" t="s">
        <v>149</v>
      </c>
    </row>
    <row r="3">
      <c r="A3" s="24" t="s">
        <v>85</v>
      </c>
      <c r="B3" s="33">
        <f>Calc!B77*Assumptions!$B28</f>
        <v>3500</v>
      </c>
      <c r="C3" s="33">
        <f>Calc!C77*Assumptions!$B28</f>
        <v>3552.5</v>
      </c>
      <c r="D3" s="33">
        <f>Calc!D77*Assumptions!$B28</f>
        <v>3605.7875</v>
      </c>
      <c r="E3" s="33">
        <f>Calc!E77*Assumptions!$B28</f>
        <v>3659.874313</v>
      </c>
      <c r="F3" s="33">
        <f>Calc!F77*Assumptions!$B28</f>
        <v>3714.772427</v>
      </c>
      <c r="G3" s="33">
        <f>Calc!G77*Assumptions!$B28</f>
        <v>3770.494014</v>
      </c>
      <c r="H3" s="33">
        <f>Calc!H77*Assumptions!$B28</f>
        <v>3827.051424</v>
      </c>
      <c r="I3" s="33">
        <f>Calc!I77*Assumptions!$B28</f>
        <v>3884.457195</v>
      </c>
      <c r="J3" s="33">
        <f>Calc!J77*Assumptions!$B28</f>
        <v>3942.724053</v>
      </c>
      <c r="K3" s="33">
        <f>Calc!K77*Assumptions!$B28</f>
        <v>4001.864914</v>
      </c>
      <c r="L3" s="33">
        <f>Calc!L77*Assumptions!$B28</f>
        <v>4061.892888</v>
      </c>
      <c r="M3" s="33">
        <f>Calc!M77*Assumptions!$B28</f>
        <v>4122.821281</v>
      </c>
      <c r="N3" s="33">
        <f>Calc!N77*Assumptions!$B28</f>
        <v>4184.6636</v>
      </c>
      <c r="O3" s="33">
        <f>Calc!O77*Assumptions!$B28</f>
        <v>4247.433554</v>
      </c>
      <c r="P3" s="33">
        <f>Calc!P77*Assumptions!$B28</f>
        <v>4311.145057</v>
      </c>
      <c r="Q3" s="33">
        <f>Calc!Q77*Assumptions!$B28</f>
        <v>4375.812233</v>
      </c>
      <c r="R3" s="33">
        <f>Calc!R77*Assumptions!$B28</f>
        <v>4441.449417</v>
      </c>
      <c r="S3" s="33">
        <f>Calc!S77*Assumptions!$B28</f>
        <v>4508.071158</v>
      </c>
      <c r="T3" s="33">
        <f>Calc!T77*Assumptions!$B28</f>
        <v>4575.692225</v>
      </c>
      <c r="U3" s="33">
        <f>Calc!U77*Assumptions!$B28</f>
        <v>4644.327609</v>
      </c>
      <c r="V3" s="33">
        <f>Calc!V77*Assumptions!$B28</f>
        <v>4713.992523</v>
      </c>
      <c r="W3" s="33">
        <f>Calc!W77*Assumptions!$B28</f>
        <v>4784.702411</v>
      </c>
      <c r="X3" s="33">
        <f>Calc!X77*Assumptions!$B28</f>
        <v>4856.472947</v>
      </c>
      <c r="Y3" s="33">
        <f>Calc!Y77*Assumptions!$B28</f>
        <v>4929.320041</v>
      </c>
    </row>
    <row r="4">
      <c r="A4" s="24" t="s">
        <v>86</v>
      </c>
      <c r="B4" s="33">
        <f>Calc!B78*Assumptions!$B29</f>
        <v>3000</v>
      </c>
      <c r="C4" s="33">
        <f>Calc!C78*Assumptions!$B29</f>
        <v>3060</v>
      </c>
      <c r="D4" s="33">
        <f>Calc!D78*Assumptions!$B29</f>
        <v>3121.2</v>
      </c>
      <c r="E4" s="33">
        <f>Calc!E78*Assumptions!$B29</f>
        <v>3183.624</v>
      </c>
      <c r="F4" s="33">
        <f>Calc!F78*Assumptions!$B29</f>
        <v>3247.29648</v>
      </c>
      <c r="G4" s="33">
        <f>Calc!G78*Assumptions!$B29</f>
        <v>3312.24241</v>
      </c>
      <c r="H4" s="33">
        <f>Calc!H78*Assumptions!$B29</f>
        <v>3378.487258</v>
      </c>
      <c r="I4" s="33">
        <f>Calc!I78*Assumptions!$B29</f>
        <v>3446.057003</v>
      </c>
      <c r="J4" s="33">
        <f>Calc!J78*Assumptions!$B29</f>
        <v>3514.978143</v>
      </c>
      <c r="K4" s="33">
        <f>Calc!K78*Assumptions!$B29</f>
        <v>3585.277706</v>
      </c>
      <c r="L4" s="33">
        <f>Calc!L78*Assumptions!$B29</f>
        <v>3656.98326</v>
      </c>
      <c r="M4" s="33">
        <f>Calc!M78*Assumptions!$B29</f>
        <v>3730.122925</v>
      </c>
      <c r="N4" s="33">
        <f>Calc!N78*Assumptions!$B29</f>
        <v>3804.725384</v>
      </c>
      <c r="O4" s="33">
        <f>Calc!O78*Assumptions!$B29</f>
        <v>3880.819891</v>
      </c>
      <c r="P4" s="33">
        <f>Calc!P78*Assumptions!$B29</f>
        <v>3958.436289</v>
      </c>
      <c r="Q4" s="33">
        <f>Calc!Q78*Assumptions!$B29</f>
        <v>4037.605015</v>
      </c>
      <c r="R4" s="33">
        <f>Calc!R78*Assumptions!$B29</f>
        <v>4118.357115</v>
      </c>
      <c r="S4" s="33">
        <f>Calc!S78*Assumptions!$B29</f>
        <v>4200.724258</v>
      </c>
      <c r="T4" s="33">
        <f>Calc!T78*Assumptions!$B29</f>
        <v>4284.738743</v>
      </c>
      <c r="U4" s="33">
        <f>Calc!U78*Assumptions!$B29</f>
        <v>4370.433518</v>
      </c>
      <c r="V4" s="33">
        <f>Calc!V78*Assumptions!$B29</f>
        <v>4457.842188</v>
      </c>
      <c r="W4" s="33">
        <f>Calc!W78*Assumptions!$B29</f>
        <v>4546.999032</v>
      </c>
      <c r="X4" s="33">
        <f>Calc!X78*Assumptions!$B29</f>
        <v>4637.939012</v>
      </c>
      <c r="Y4" s="33">
        <f>Calc!Y78*Assumptions!$B29</f>
        <v>4730.697793</v>
      </c>
    </row>
    <row r="5">
      <c r="A5" s="24" t="s">
        <v>87</v>
      </c>
      <c r="B5" s="33">
        <f>Calc!B79*Assumptions!$B30</f>
        <v>2600</v>
      </c>
      <c r="C5" s="33">
        <f>Calc!C79*Assumptions!$B30</f>
        <v>2639</v>
      </c>
      <c r="D5" s="33">
        <f>Calc!D79*Assumptions!$B30</f>
        <v>2678.585</v>
      </c>
      <c r="E5" s="33">
        <f>Calc!E79*Assumptions!$B30</f>
        <v>2718.763775</v>
      </c>
      <c r="F5" s="33">
        <f>Calc!F79*Assumptions!$B30</f>
        <v>2759.545232</v>
      </c>
      <c r="G5" s="33">
        <f>Calc!G79*Assumptions!$B30</f>
        <v>2800.93841</v>
      </c>
      <c r="H5" s="33">
        <f>Calc!H79*Assumptions!$B30</f>
        <v>2842.952486</v>
      </c>
      <c r="I5" s="33">
        <f>Calc!I79*Assumptions!$B30</f>
        <v>2885.596774</v>
      </c>
      <c r="J5" s="33">
        <f>Calc!J79*Assumptions!$B30</f>
        <v>2928.880725</v>
      </c>
      <c r="K5" s="33">
        <f>Calc!K79*Assumptions!$B30</f>
        <v>2972.813936</v>
      </c>
      <c r="L5" s="33">
        <f>Calc!L79*Assumptions!$B30</f>
        <v>3017.406145</v>
      </c>
      <c r="M5" s="33">
        <f>Calc!M79*Assumptions!$B30</f>
        <v>3062.667237</v>
      </c>
      <c r="N5" s="33">
        <f>Calc!N79*Assumptions!$B30</f>
        <v>3108.607246</v>
      </c>
      <c r="O5" s="33">
        <f>Calc!O79*Assumptions!$B30</f>
        <v>3155.236354</v>
      </c>
      <c r="P5" s="33">
        <f>Calc!P79*Assumptions!$B30</f>
        <v>3202.5649</v>
      </c>
      <c r="Q5" s="33">
        <f>Calc!Q79*Assumptions!$B30</f>
        <v>3250.603373</v>
      </c>
      <c r="R5" s="33">
        <f>Calc!R79*Assumptions!$B30</f>
        <v>3299.362424</v>
      </c>
      <c r="S5" s="33">
        <f>Calc!S79*Assumptions!$B30</f>
        <v>3348.85286</v>
      </c>
      <c r="T5" s="33">
        <f>Calc!T79*Assumptions!$B30</f>
        <v>3399.085653</v>
      </c>
      <c r="U5" s="33">
        <f>Calc!U79*Assumptions!$B30</f>
        <v>3450.071938</v>
      </c>
      <c r="V5" s="33">
        <f>Calc!V79*Assumptions!$B30</f>
        <v>3501.823017</v>
      </c>
      <c r="W5" s="33">
        <f>Calc!W79*Assumptions!$B30</f>
        <v>3554.350362</v>
      </c>
      <c r="X5" s="33">
        <f>Calc!X79*Assumptions!$B30</f>
        <v>3607.665618</v>
      </c>
      <c r="Y5" s="33">
        <f>Calc!Y79*Assumptions!$B30</f>
        <v>3661.780602</v>
      </c>
    </row>
    <row r="6">
      <c r="A6" s="24" t="s">
        <v>88</v>
      </c>
      <c r="B6" s="33">
        <f>Calc!B80*Assumptions!$B31</f>
        <v>15000</v>
      </c>
      <c r="C6" s="33">
        <f>Calc!C80*Assumptions!$B31</f>
        <v>15150</v>
      </c>
      <c r="D6" s="33">
        <f>Calc!D80*Assumptions!$B31</f>
        <v>15301.5</v>
      </c>
      <c r="E6" s="33">
        <f>Calc!E80*Assumptions!$B31</f>
        <v>15454.515</v>
      </c>
      <c r="F6" s="33">
        <f>Calc!F80*Assumptions!$B31</f>
        <v>15609.06015</v>
      </c>
      <c r="G6" s="33">
        <f>Calc!G80*Assumptions!$B31</f>
        <v>15765.15075</v>
      </c>
      <c r="H6" s="33">
        <f>Calc!H80*Assumptions!$B31</f>
        <v>15922.80226</v>
      </c>
      <c r="I6" s="33">
        <f>Calc!I80*Assumptions!$B31</f>
        <v>16082.03028</v>
      </c>
      <c r="J6" s="33">
        <f>Calc!J80*Assumptions!$B31</f>
        <v>16242.85058</v>
      </c>
      <c r="K6" s="33">
        <f>Calc!K80*Assumptions!$B31</f>
        <v>16405.27909</v>
      </c>
      <c r="L6" s="33">
        <f>Calc!L80*Assumptions!$B31</f>
        <v>16569.33188</v>
      </c>
      <c r="M6" s="33">
        <f>Calc!M80*Assumptions!$B31</f>
        <v>16735.0252</v>
      </c>
      <c r="N6" s="33">
        <f>Calc!N80*Assumptions!$B31</f>
        <v>16902.37545</v>
      </c>
      <c r="O6" s="33">
        <f>Calc!O80*Assumptions!$B31</f>
        <v>17071.39921</v>
      </c>
      <c r="P6" s="33">
        <f>Calc!P80*Assumptions!$B31</f>
        <v>17242.1132</v>
      </c>
      <c r="Q6" s="33">
        <f>Calc!Q80*Assumptions!$B31</f>
        <v>17414.53433</v>
      </c>
      <c r="R6" s="33">
        <f>Calc!R80*Assumptions!$B31</f>
        <v>17588.67967</v>
      </c>
      <c r="S6" s="33">
        <f>Calc!S80*Assumptions!$B31</f>
        <v>17764.56647</v>
      </c>
      <c r="T6" s="33">
        <f>Calc!T80*Assumptions!$B31</f>
        <v>17942.21214</v>
      </c>
      <c r="U6" s="33">
        <f>Calc!U80*Assumptions!$B31</f>
        <v>18121.63426</v>
      </c>
      <c r="V6" s="33">
        <f>Calc!V80*Assumptions!$B31</f>
        <v>18302.8506</v>
      </c>
      <c r="W6" s="33">
        <f>Calc!W80*Assumptions!$B31</f>
        <v>18485.87911</v>
      </c>
      <c r="X6" s="33">
        <f>Calc!X80*Assumptions!$B31</f>
        <v>18670.7379</v>
      </c>
      <c r="Y6" s="33">
        <f>Calc!Y80*Assumptions!$B31</f>
        <v>18857.44528</v>
      </c>
    </row>
    <row r="7">
      <c r="A7" s="24" t="s">
        <v>89</v>
      </c>
      <c r="B7" s="33">
        <f>Calc!B81*Assumptions!$B32</f>
        <v>7250</v>
      </c>
      <c r="C7" s="33">
        <f>Calc!C81*Assumptions!$B32</f>
        <v>7358.75</v>
      </c>
      <c r="D7" s="33">
        <f>Calc!D81*Assumptions!$B32</f>
        <v>7469.13125</v>
      </c>
      <c r="E7" s="33">
        <f>Calc!E81*Assumptions!$B32</f>
        <v>7581.168219</v>
      </c>
      <c r="F7" s="33">
        <f>Calc!F81*Assumptions!$B32</f>
        <v>7694.885742</v>
      </c>
      <c r="G7" s="33">
        <f>Calc!G81*Assumptions!$B32</f>
        <v>7810.309028</v>
      </c>
      <c r="H7" s="33">
        <f>Calc!H81*Assumptions!$B32</f>
        <v>7927.463664</v>
      </c>
      <c r="I7" s="33">
        <f>Calc!I81*Assumptions!$B32</f>
        <v>8046.375619</v>
      </c>
      <c r="J7" s="33">
        <f>Calc!J81*Assumptions!$B32</f>
        <v>8167.071253</v>
      </c>
      <c r="K7" s="33">
        <f>Calc!K81*Assumptions!$B32</f>
        <v>8289.577322</v>
      </c>
      <c r="L7" s="33">
        <f>Calc!L81*Assumptions!$B32</f>
        <v>8413.920981</v>
      </c>
      <c r="M7" s="33">
        <f>Calc!M81*Assumptions!$B32</f>
        <v>8540.129796</v>
      </c>
      <c r="N7" s="33">
        <f>Calc!N81*Assumptions!$B32</f>
        <v>8668.231743</v>
      </c>
      <c r="O7" s="33">
        <f>Calc!O81*Assumptions!$B32</f>
        <v>8798.255219</v>
      </c>
      <c r="P7" s="33">
        <f>Calc!P81*Assumptions!$B32</f>
        <v>8930.229048</v>
      </c>
      <c r="Q7" s="33">
        <f>Calc!Q81*Assumptions!$B32</f>
        <v>9064.182483</v>
      </c>
      <c r="R7" s="33">
        <f>Calc!R81*Assumptions!$B32</f>
        <v>9200.14522</v>
      </c>
      <c r="S7" s="33">
        <f>Calc!S81*Assumptions!$B32</f>
        <v>9338.147399</v>
      </c>
      <c r="T7" s="33">
        <f>Calc!T81*Assumptions!$B32</f>
        <v>9478.21961</v>
      </c>
      <c r="U7" s="33">
        <f>Calc!U81*Assumptions!$B32</f>
        <v>9620.392904</v>
      </c>
      <c r="V7" s="33">
        <f>Calc!V81*Assumptions!$B32</f>
        <v>9764.698797</v>
      </c>
      <c r="W7" s="33">
        <f>Calc!W81*Assumptions!$B32</f>
        <v>9911.169279</v>
      </c>
      <c r="X7" s="33">
        <f>Calc!X81*Assumptions!$B32</f>
        <v>10059.83682</v>
      </c>
      <c r="Y7" s="33">
        <f>Calc!Y81*Assumptions!$B32</f>
        <v>10210.73437</v>
      </c>
    </row>
    <row r="8">
      <c r="A8" s="24" t="s">
        <v>90</v>
      </c>
      <c r="B8" s="33">
        <f>Calc!B82*Assumptions!$B33</f>
        <v>8850</v>
      </c>
      <c r="C8" s="33">
        <f>Calc!C82*Assumptions!$B33</f>
        <v>8938.5</v>
      </c>
      <c r="D8" s="33">
        <f>Calc!D82*Assumptions!$B33</f>
        <v>9027.885</v>
      </c>
      <c r="E8" s="33">
        <f>Calc!E82*Assumptions!$B33</f>
        <v>9118.16385</v>
      </c>
      <c r="F8" s="33">
        <f>Calc!F82*Assumptions!$B33</f>
        <v>9209.345489</v>
      </c>
      <c r="G8" s="33">
        <f>Calc!G82*Assumptions!$B33</f>
        <v>9301.438943</v>
      </c>
      <c r="H8" s="33">
        <f>Calc!H82*Assumptions!$B33</f>
        <v>9394.453333</v>
      </c>
      <c r="I8" s="33">
        <f>Calc!I82*Assumptions!$B33</f>
        <v>9488.397866</v>
      </c>
      <c r="J8" s="33">
        <f>Calc!J82*Assumptions!$B33</f>
        <v>9583.281845</v>
      </c>
      <c r="K8" s="33">
        <f>Calc!K82*Assumptions!$B33</f>
        <v>9679.114663</v>
      </c>
      <c r="L8" s="33">
        <f>Calc!L82*Assumptions!$B33</f>
        <v>9775.90581</v>
      </c>
      <c r="M8" s="33">
        <f>Calc!M82*Assumptions!$B33</f>
        <v>9873.664868</v>
      </c>
      <c r="N8" s="33">
        <f>Calc!N82*Assumptions!$B33</f>
        <v>9972.401517</v>
      </c>
      <c r="O8" s="33">
        <f>Calc!O82*Assumptions!$B33</f>
        <v>10072.12553</v>
      </c>
      <c r="P8" s="33">
        <f>Calc!P82*Assumptions!$B33</f>
        <v>10172.84679</v>
      </c>
      <c r="Q8" s="33">
        <f>Calc!Q82*Assumptions!$B33</f>
        <v>10274.57526</v>
      </c>
      <c r="R8" s="33">
        <f>Calc!R82*Assumptions!$B33</f>
        <v>10377.32101</v>
      </c>
      <c r="S8" s="33">
        <f>Calc!S82*Assumptions!$B33</f>
        <v>10481.09422</v>
      </c>
      <c r="T8" s="33">
        <f>Calc!T82*Assumptions!$B33</f>
        <v>10585.90516</v>
      </c>
      <c r="U8" s="33">
        <f>Calc!U82*Assumptions!$B33</f>
        <v>10691.76421</v>
      </c>
      <c r="V8" s="33">
        <f>Calc!V82*Assumptions!$B33</f>
        <v>10798.68185</v>
      </c>
      <c r="W8" s="33">
        <f>Calc!W82*Assumptions!$B33</f>
        <v>10906.66867</v>
      </c>
      <c r="X8" s="33">
        <f>Calc!X82*Assumptions!$B33</f>
        <v>11015.73536</v>
      </c>
      <c r="Y8" s="33">
        <f>Calc!Y82*Assumptions!$B33</f>
        <v>11125.89271</v>
      </c>
    </row>
    <row r="9">
      <c r="A9" s="24" t="s">
        <v>91</v>
      </c>
      <c r="B9" s="33">
        <f>Calc!B83*Assumptions!$B34</f>
        <v>32000</v>
      </c>
      <c r="C9" s="33">
        <f>Calc!C83*Assumptions!$B34</f>
        <v>32320</v>
      </c>
      <c r="D9" s="33">
        <f>Calc!D83*Assumptions!$B34</f>
        <v>32643.2</v>
      </c>
      <c r="E9" s="33">
        <f>Calc!E83*Assumptions!$B34</f>
        <v>32969.632</v>
      </c>
      <c r="F9" s="33">
        <f>Calc!F83*Assumptions!$B34</f>
        <v>33299.32832</v>
      </c>
      <c r="G9" s="33">
        <f>Calc!G83*Assumptions!$B34</f>
        <v>33632.3216</v>
      </c>
      <c r="H9" s="33">
        <f>Calc!H83*Assumptions!$B34</f>
        <v>33968.64482</v>
      </c>
      <c r="I9" s="33">
        <f>Calc!I83*Assumptions!$B34</f>
        <v>34308.33127</v>
      </c>
      <c r="J9" s="33">
        <f>Calc!J83*Assumptions!$B34</f>
        <v>34651.41458</v>
      </c>
      <c r="K9" s="33">
        <f>Calc!K83*Assumptions!$B34</f>
        <v>34997.92873</v>
      </c>
      <c r="L9" s="33">
        <f>Calc!L83*Assumptions!$B34</f>
        <v>35347.90801</v>
      </c>
      <c r="M9" s="33">
        <f>Calc!M83*Assumptions!$B34</f>
        <v>35701.38709</v>
      </c>
      <c r="N9" s="33">
        <f>Calc!N83*Assumptions!$B34</f>
        <v>36058.40096</v>
      </c>
      <c r="O9" s="33">
        <f>Calc!O83*Assumptions!$B34</f>
        <v>36418.98497</v>
      </c>
      <c r="P9" s="33">
        <f>Calc!P83*Assumptions!$B34</f>
        <v>36783.17482</v>
      </c>
      <c r="Q9" s="33">
        <f>Calc!Q83*Assumptions!$B34</f>
        <v>37151.00657</v>
      </c>
      <c r="R9" s="33">
        <f>Calc!R83*Assumptions!$B34</f>
        <v>37522.51664</v>
      </c>
      <c r="S9" s="33">
        <f>Calc!S83*Assumptions!$B34</f>
        <v>37897.7418</v>
      </c>
      <c r="T9" s="33">
        <f>Calc!T83*Assumptions!$B34</f>
        <v>38276.71922</v>
      </c>
      <c r="U9" s="33">
        <f>Calc!U83*Assumptions!$B34</f>
        <v>38659.48641</v>
      </c>
      <c r="V9" s="33">
        <f>Calc!V83*Assumptions!$B34</f>
        <v>39046.08128</v>
      </c>
      <c r="W9" s="33">
        <f>Calc!W83*Assumptions!$B34</f>
        <v>39436.54209</v>
      </c>
      <c r="X9" s="33">
        <f>Calc!X83*Assumptions!$B34</f>
        <v>39830.90751</v>
      </c>
      <c r="Y9" s="33">
        <f>Calc!Y83*Assumptions!$B34</f>
        <v>40229.21659</v>
      </c>
    </row>
    <row r="10">
      <c r="A10" s="24" t="s">
        <v>92</v>
      </c>
      <c r="B10" s="33">
        <f>Calc!B84*Assumptions!$B35</f>
        <v>30175</v>
      </c>
      <c r="C10" s="33">
        <f>Calc!C84*Assumptions!$B35</f>
        <v>30627.625</v>
      </c>
      <c r="D10" s="33">
        <f>Calc!D84*Assumptions!$B35</f>
        <v>31087.03938</v>
      </c>
      <c r="E10" s="33">
        <f>Calc!E84*Assumptions!$B35</f>
        <v>31553.34497</v>
      </c>
      <c r="F10" s="33">
        <f>Calc!F84*Assumptions!$B35</f>
        <v>32026.64514</v>
      </c>
      <c r="G10" s="33">
        <f>Calc!G84*Assumptions!$B35</f>
        <v>32507.04482</v>
      </c>
      <c r="H10" s="33">
        <f>Calc!H84*Assumptions!$B35</f>
        <v>32994.65049</v>
      </c>
      <c r="I10" s="33">
        <f>Calc!I84*Assumptions!$B35</f>
        <v>33489.57025</v>
      </c>
      <c r="J10" s="33">
        <f>Calc!J84*Assumptions!$B35</f>
        <v>33991.9138</v>
      </c>
      <c r="K10" s="33">
        <f>Calc!K84*Assumptions!$B35</f>
        <v>34501.79251</v>
      </c>
      <c r="L10" s="33">
        <f>Calc!L84*Assumptions!$B35</f>
        <v>35019.3194</v>
      </c>
      <c r="M10" s="33">
        <f>Calc!M84*Assumptions!$B35</f>
        <v>35544.60919</v>
      </c>
      <c r="N10" s="33">
        <f>Calc!N84*Assumptions!$B35</f>
        <v>36077.77832</v>
      </c>
      <c r="O10" s="33">
        <f>Calc!O84*Assumptions!$B35</f>
        <v>36618.945</v>
      </c>
      <c r="P10" s="33">
        <f>Calc!P84*Assumptions!$B35</f>
        <v>37168.22917</v>
      </c>
      <c r="Q10" s="33">
        <f>Calc!Q84*Assumptions!$B35</f>
        <v>37725.75261</v>
      </c>
      <c r="R10" s="33">
        <f>Calc!R84*Assumptions!$B35</f>
        <v>38291.6389</v>
      </c>
      <c r="S10" s="33">
        <f>Calc!S84*Assumptions!$B35</f>
        <v>38866.01348</v>
      </c>
      <c r="T10" s="33">
        <f>Calc!T84*Assumptions!$B35</f>
        <v>39449.00369</v>
      </c>
      <c r="U10" s="33">
        <f>Calc!U84*Assumptions!$B35</f>
        <v>40040.73874</v>
      </c>
      <c r="V10" s="33">
        <f>Calc!V84*Assumptions!$B35</f>
        <v>40641.34982</v>
      </c>
      <c r="W10" s="33">
        <f>Calc!W84*Assumptions!$B35</f>
        <v>41250.97007</v>
      </c>
      <c r="X10" s="33">
        <f>Calc!X84*Assumptions!$B35</f>
        <v>41869.73462</v>
      </c>
      <c r="Y10" s="33">
        <f>Calc!Y84*Assumptions!$B35</f>
        <v>42497.78064</v>
      </c>
    </row>
    <row r="11">
      <c r="A11" s="24" t="s">
        <v>93</v>
      </c>
      <c r="B11" s="33">
        <f>Calc!B85*Assumptions!$B36</f>
        <v>50000</v>
      </c>
      <c r="C11" s="33">
        <f>Calc!C85*Assumptions!$B36</f>
        <v>50500</v>
      </c>
      <c r="D11" s="33">
        <f>Calc!D85*Assumptions!$B36</f>
        <v>51005</v>
      </c>
      <c r="E11" s="33">
        <f>Calc!E85*Assumptions!$B36</f>
        <v>51515.05</v>
      </c>
      <c r="F11" s="33">
        <f>Calc!F85*Assumptions!$B36</f>
        <v>52030.2005</v>
      </c>
      <c r="G11" s="33">
        <f>Calc!G85*Assumptions!$B36</f>
        <v>52550.50251</v>
      </c>
      <c r="H11" s="33">
        <f>Calc!H85*Assumptions!$B36</f>
        <v>53076.00753</v>
      </c>
      <c r="I11" s="33">
        <f>Calc!I85*Assumptions!$B36</f>
        <v>53606.76761</v>
      </c>
      <c r="J11" s="33">
        <f>Calc!J85*Assumptions!$B36</f>
        <v>54142.83528</v>
      </c>
      <c r="K11" s="33">
        <f>Calc!K85*Assumptions!$B36</f>
        <v>54684.26363</v>
      </c>
      <c r="L11" s="33">
        <f>Calc!L85*Assumptions!$B36</f>
        <v>55231.10627</v>
      </c>
      <c r="M11" s="33">
        <f>Calc!M85*Assumptions!$B36</f>
        <v>55783.41733</v>
      </c>
      <c r="N11" s="33">
        <f>Calc!N85*Assumptions!$B36</f>
        <v>56341.25151</v>
      </c>
      <c r="O11" s="33">
        <f>Calc!O85*Assumptions!$B36</f>
        <v>56904.66402</v>
      </c>
      <c r="P11" s="33">
        <f>Calc!P85*Assumptions!$B36</f>
        <v>57473.71066</v>
      </c>
      <c r="Q11" s="33">
        <f>Calc!Q85*Assumptions!$B36</f>
        <v>58048.44777</v>
      </c>
      <c r="R11" s="33">
        <f>Calc!R85*Assumptions!$B36</f>
        <v>58628.93225</v>
      </c>
      <c r="S11" s="33">
        <f>Calc!S85*Assumptions!$B36</f>
        <v>59215.22157</v>
      </c>
      <c r="T11" s="33">
        <f>Calc!T85*Assumptions!$B36</f>
        <v>59807.37378</v>
      </c>
      <c r="U11" s="33">
        <f>Calc!U85*Assumptions!$B36</f>
        <v>60405.44752</v>
      </c>
      <c r="V11" s="33">
        <f>Calc!V85*Assumptions!$B36</f>
        <v>61009.502</v>
      </c>
      <c r="W11" s="33">
        <f>Calc!W85*Assumptions!$B36</f>
        <v>61619.59702</v>
      </c>
      <c r="X11" s="33">
        <f>Calc!X85*Assumptions!$B36</f>
        <v>62235.79299</v>
      </c>
      <c r="Y11" s="33">
        <f>Calc!Y85*Assumptions!$B36</f>
        <v>62858.15092</v>
      </c>
    </row>
    <row r="12">
      <c r="A12" s="16" t="s">
        <v>150</v>
      </c>
      <c r="B12" s="33">
        <f t="shared" ref="B12:Y12" si="1">sum(B3:B11)</f>
        <v>152375</v>
      </c>
      <c r="C12" s="33">
        <f t="shared" si="1"/>
        <v>154146.375</v>
      </c>
      <c r="D12" s="33">
        <f t="shared" si="1"/>
        <v>155939.3281</v>
      </c>
      <c r="E12" s="33">
        <f t="shared" si="1"/>
        <v>157754.1361</v>
      </c>
      <c r="F12" s="33">
        <f t="shared" si="1"/>
        <v>159591.0795</v>
      </c>
      <c r="G12" s="33">
        <f t="shared" si="1"/>
        <v>161450.4425</v>
      </c>
      <c r="H12" s="33">
        <f t="shared" si="1"/>
        <v>163332.5133</v>
      </c>
      <c r="I12" s="33">
        <f t="shared" si="1"/>
        <v>165237.5839</v>
      </c>
      <c r="J12" s="33">
        <f t="shared" si="1"/>
        <v>167165.9503</v>
      </c>
      <c r="K12" s="33">
        <f t="shared" si="1"/>
        <v>169117.9125</v>
      </c>
      <c r="L12" s="33">
        <f t="shared" si="1"/>
        <v>171093.7746</v>
      </c>
      <c r="M12" s="33">
        <f t="shared" si="1"/>
        <v>173093.8449</v>
      </c>
      <c r="N12" s="33">
        <f t="shared" si="1"/>
        <v>175118.4357</v>
      </c>
      <c r="O12" s="33">
        <f t="shared" si="1"/>
        <v>177167.8638</v>
      </c>
      <c r="P12" s="33">
        <f t="shared" si="1"/>
        <v>179242.4499</v>
      </c>
      <c r="Q12" s="33">
        <f t="shared" si="1"/>
        <v>181342.5196</v>
      </c>
      <c r="R12" s="33">
        <f t="shared" si="1"/>
        <v>183468.4026</v>
      </c>
      <c r="S12" s="33">
        <f t="shared" si="1"/>
        <v>185620.4332</v>
      </c>
      <c r="T12" s="33">
        <f t="shared" si="1"/>
        <v>187798.9502</v>
      </c>
      <c r="U12" s="33">
        <f t="shared" si="1"/>
        <v>190004.2971</v>
      </c>
      <c r="V12" s="33">
        <f t="shared" si="1"/>
        <v>192236.8221</v>
      </c>
      <c r="W12" s="33">
        <f t="shared" si="1"/>
        <v>194496.878</v>
      </c>
      <c r="X12" s="33">
        <f t="shared" si="1"/>
        <v>196784.8228</v>
      </c>
      <c r="Y12" s="33">
        <f t="shared" si="1"/>
        <v>199101.0189</v>
      </c>
    </row>
    <row r="14">
      <c r="A14" s="16" t="s">
        <v>151</v>
      </c>
    </row>
    <row r="15">
      <c r="A15" s="24" t="s">
        <v>85</v>
      </c>
      <c r="B15" s="33">
        <f t="shared" ref="B15:Y15" si="2">B3</f>
        <v>3500</v>
      </c>
      <c r="C15" s="33">
        <f t="shared" si="2"/>
        <v>3552.5</v>
      </c>
      <c r="D15" s="33">
        <f t="shared" si="2"/>
        <v>3605.7875</v>
      </c>
      <c r="E15" s="33">
        <f t="shared" si="2"/>
        <v>3659.874313</v>
      </c>
      <c r="F15" s="33">
        <f t="shared" si="2"/>
        <v>3714.772427</v>
      </c>
      <c r="G15" s="33">
        <f t="shared" si="2"/>
        <v>3770.494014</v>
      </c>
      <c r="H15" s="33">
        <f t="shared" si="2"/>
        <v>3827.051424</v>
      </c>
      <c r="I15" s="33">
        <f t="shared" si="2"/>
        <v>3884.457195</v>
      </c>
      <c r="J15" s="33">
        <f t="shared" si="2"/>
        <v>3942.724053</v>
      </c>
      <c r="K15" s="33">
        <f t="shared" si="2"/>
        <v>4001.864914</v>
      </c>
      <c r="L15" s="33">
        <f t="shared" si="2"/>
        <v>4061.892888</v>
      </c>
      <c r="M15" s="33">
        <f t="shared" si="2"/>
        <v>4122.821281</v>
      </c>
      <c r="N15" s="33">
        <f t="shared" si="2"/>
        <v>4184.6636</v>
      </c>
      <c r="O15" s="33">
        <f t="shared" si="2"/>
        <v>4247.433554</v>
      </c>
      <c r="P15" s="33">
        <f t="shared" si="2"/>
        <v>4311.145057</v>
      </c>
      <c r="Q15" s="33">
        <f t="shared" si="2"/>
        <v>4375.812233</v>
      </c>
      <c r="R15" s="33">
        <f t="shared" si="2"/>
        <v>4441.449417</v>
      </c>
      <c r="S15" s="33">
        <f t="shared" si="2"/>
        <v>4508.071158</v>
      </c>
      <c r="T15" s="33">
        <f t="shared" si="2"/>
        <v>4575.692225</v>
      </c>
      <c r="U15" s="33">
        <f t="shared" si="2"/>
        <v>4644.327609</v>
      </c>
      <c r="V15" s="33">
        <f t="shared" si="2"/>
        <v>4713.992523</v>
      </c>
      <c r="W15" s="33">
        <f t="shared" si="2"/>
        <v>4784.702411</v>
      </c>
      <c r="X15" s="33">
        <f t="shared" si="2"/>
        <v>4856.472947</v>
      </c>
      <c r="Y15" s="33">
        <f t="shared" si="2"/>
        <v>4929.320041</v>
      </c>
    </row>
    <row r="16">
      <c r="A16" s="24" t="s">
        <v>86</v>
      </c>
      <c r="B16" s="33">
        <f t="shared" ref="B16:Y16" si="3">B4</f>
        <v>3000</v>
      </c>
      <c r="C16" s="33">
        <f t="shared" si="3"/>
        <v>3060</v>
      </c>
      <c r="D16" s="33">
        <f t="shared" si="3"/>
        <v>3121.2</v>
      </c>
      <c r="E16" s="33">
        <f t="shared" si="3"/>
        <v>3183.624</v>
      </c>
      <c r="F16" s="33">
        <f t="shared" si="3"/>
        <v>3247.29648</v>
      </c>
      <c r="G16" s="33">
        <f t="shared" si="3"/>
        <v>3312.24241</v>
      </c>
      <c r="H16" s="33">
        <f t="shared" si="3"/>
        <v>3378.487258</v>
      </c>
      <c r="I16" s="33">
        <f t="shared" si="3"/>
        <v>3446.057003</v>
      </c>
      <c r="J16" s="33">
        <f t="shared" si="3"/>
        <v>3514.978143</v>
      </c>
      <c r="K16" s="33">
        <f t="shared" si="3"/>
        <v>3585.277706</v>
      </c>
      <c r="L16" s="33">
        <f t="shared" si="3"/>
        <v>3656.98326</v>
      </c>
      <c r="M16" s="33">
        <f t="shared" si="3"/>
        <v>3730.122925</v>
      </c>
      <c r="N16" s="33">
        <f t="shared" si="3"/>
        <v>3804.725384</v>
      </c>
      <c r="O16" s="33">
        <f t="shared" si="3"/>
        <v>3880.819891</v>
      </c>
      <c r="P16" s="33">
        <f t="shared" si="3"/>
        <v>3958.436289</v>
      </c>
      <c r="Q16" s="33">
        <f t="shared" si="3"/>
        <v>4037.605015</v>
      </c>
      <c r="R16" s="33">
        <f t="shared" si="3"/>
        <v>4118.357115</v>
      </c>
      <c r="S16" s="33">
        <f t="shared" si="3"/>
        <v>4200.724258</v>
      </c>
      <c r="T16" s="33">
        <f t="shared" si="3"/>
        <v>4284.738743</v>
      </c>
      <c r="U16" s="33">
        <f t="shared" si="3"/>
        <v>4370.433518</v>
      </c>
      <c r="V16" s="33">
        <f t="shared" si="3"/>
        <v>4457.842188</v>
      </c>
      <c r="W16" s="33">
        <f t="shared" si="3"/>
        <v>4546.999032</v>
      </c>
      <c r="X16" s="33">
        <f t="shared" si="3"/>
        <v>4637.939012</v>
      </c>
      <c r="Y16" s="33">
        <f t="shared" si="3"/>
        <v>4730.697793</v>
      </c>
    </row>
    <row r="17">
      <c r="A17" s="24" t="s">
        <v>87</v>
      </c>
      <c r="B17" s="33">
        <f t="shared" ref="B17:Y17" si="4">B5</f>
        <v>2600</v>
      </c>
      <c r="C17" s="33">
        <f t="shared" si="4"/>
        <v>2639</v>
      </c>
      <c r="D17" s="33">
        <f t="shared" si="4"/>
        <v>2678.585</v>
      </c>
      <c r="E17" s="33">
        <f t="shared" si="4"/>
        <v>2718.763775</v>
      </c>
      <c r="F17" s="33">
        <f t="shared" si="4"/>
        <v>2759.545232</v>
      </c>
      <c r="G17" s="33">
        <f t="shared" si="4"/>
        <v>2800.93841</v>
      </c>
      <c r="H17" s="33">
        <f t="shared" si="4"/>
        <v>2842.952486</v>
      </c>
      <c r="I17" s="33">
        <f t="shared" si="4"/>
        <v>2885.596774</v>
      </c>
      <c r="J17" s="33">
        <f t="shared" si="4"/>
        <v>2928.880725</v>
      </c>
      <c r="K17" s="33">
        <f t="shared" si="4"/>
        <v>2972.813936</v>
      </c>
      <c r="L17" s="33">
        <f t="shared" si="4"/>
        <v>3017.406145</v>
      </c>
      <c r="M17" s="33">
        <f t="shared" si="4"/>
        <v>3062.667237</v>
      </c>
      <c r="N17" s="33">
        <f t="shared" si="4"/>
        <v>3108.607246</v>
      </c>
      <c r="O17" s="33">
        <f t="shared" si="4"/>
        <v>3155.236354</v>
      </c>
      <c r="P17" s="33">
        <f t="shared" si="4"/>
        <v>3202.5649</v>
      </c>
      <c r="Q17" s="33">
        <f t="shared" si="4"/>
        <v>3250.603373</v>
      </c>
      <c r="R17" s="33">
        <f t="shared" si="4"/>
        <v>3299.362424</v>
      </c>
      <c r="S17" s="33">
        <f t="shared" si="4"/>
        <v>3348.85286</v>
      </c>
      <c r="T17" s="33">
        <f t="shared" si="4"/>
        <v>3399.085653</v>
      </c>
      <c r="U17" s="33">
        <f t="shared" si="4"/>
        <v>3450.071938</v>
      </c>
      <c r="V17" s="33">
        <f t="shared" si="4"/>
        <v>3501.823017</v>
      </c>
      <c r="W17" s="33">
        <f t="shared" si="4"/>
        <v>3554.350362</v>
      </c>
      <c r="X17" s="33">
        <f t="shared" si="4"/>
        <v>3607.665618</v>
      </c>
      <c r="Y17" s="33">
        <f t="shared" si="4"/>
        <v>3661.780602</v>
      </c>
    </row>
    <row r="18">
      <c r="A18" s="24" t="s">
        <v>88</v>
      </c>
      <c r="B18" s="33">
        <f t="shared" ref="B18:Y18" si="5">B6</f>
        <v>15000</v>
      </c>
      <c r="C18" s="33">
        <f t="shared" si="5"/>
        <v>15150</v>
      </c>
      <c r="D18" s="33">
        <f t="shared" si="5"/>
        <v>15301.5</v>
      </c>
      <c r="E18" s="33">
        <f t="shared" si="5"/>
        <v>15454.515</v>
      </c>
      <c r="F18" s="33">
        <f t="shared" si="5"/>
        <v>15609.06015</v>
      </c>
      <c r="G18" s="33">
        <f t="shared" si="5"/>
        <v>15765.15075</v>
      </c>
      <c r="H18" s="33">
        <f t="shared" si="5"/>
        <v>15922.80226</v>
      </c>
      <c r="I18" s="33">
        <f t="shared" si="5"/>
        <v>16082.03028</v>
      </c>
      <c r="J18" s="33">
        <f t="shared" si="5"/>
        <v>16242.85058</v>
      </c>
      <c r="K18" s="33">
        <f t="shared" si="5"/>
        <v>16405.27909</v>
      </c>
      <c r="L18" s="33">
        <f t="shared" si="5"/>
        <v>16569.33188</v>
      </c>
      <c r="M18" s="33">
        <f t="shared" si="5"/>
        <v>16735.0252</v>
      </c>
      <c r="N18" s="33">
        <f t="shared" si="5"/>
        <v>16902.37545</v>
      </c>
      <c r="O18" s="33">
        <f t="shared" si="5"/>
        <v>17071.39921</v>
      </c>
      <c r="P18" s="33">
        <f t="shared" si="5"/>
        <v>17242.1132</v>
      </c>
      <c r="Q18" s="33">
        <f t="shared" si="5"/>
        <v>17414.53433</v>
      </c>
      <c r="R18" s="33">
        <f t="shared" si="5"/>
        <v>17588.67967</v>
      </c>
      <c r="S18" s="33">
        <f t="shared" si="5"/>
        <v>17764.56647</v>
      </c>
      <c r="T18" s="33">
        <f t="shared" si="5"/>
        <v>17942.21214</v>
      </c>
      <c r="U18" s="33">
        <f t="shared" si="5"/>
        <v>18121.63426</v>
      </c>
      <c r="V18" s="33">
        <f t="shared" si="5"/>
        <v>18302.8506</v>
      </c>
      <c r="W18" s="33">
        <f t="shared" si="5"/>
        <v>18485.87911</v>
      </c>
      <c r="X18" s="33">
        <f t="shared" si="5"/>
        <v>18670.7379</v>
      </c>
      <c r="Y18" s="33">
        <f t="shared" si="5"/>
        <v>18857.44528</v>
      </c>
    </row>
    <row r="19">
      <c r="A19" s="24" t="s">
        <v>89</v>
      </c>
      <c r="B19" s="9">
        <v>0.0</v>
      </c>
      <c r="C19" s="33">
        <f t="shared" ref="C19:Y19" si="6">B7</f>
        <v>7250</v>
      </c>
      <c r="D19" s="33">
        <f t="shared" si="6"/>
        <v>7358.75</v>
      </c>
      <c r="E19" s="33">
        <f t="shared" si="6"/>
        <v>7469.13125</v>
      </c>
      <c r="F19" s="33">
        <f t="shared" si="6"/>
        <v>7581.168219</v>
      </c>
      <c r="G19" s="33">
        <f t="shared" si="6"/>
        <v>7694.885742</v>
      </c>
      <c r="H19" s="33">
        <f t="shared" si="6"/>
        <v>7810.309028</v>
      </c>
      <c r="I19" s="33">
        <f t="shared" si="6"/>
        <v>7927.463664</v>
      </c>
      <c r="J19" s="33">
        <f t="shared" si="6"/>
        <v>8046.375619</v>
      </c>
      <c r="K19" s="33">
        <f t="shared" si="6"/>
        <v>8167.071253</v>
      </c>
      <c r="L19" s="33">
        <f t="shared" si="6"/>
        <v>8289.577322</v>
      </c>
      <c r="M19" s="33">
        <f t="shared" si="6"/>
        <v>8413.920981</v>
      </c>
      <c r="N19" s="33">
        <f t="shared" si="6"/>
        <v>8540.129796</v>
      </c>
      <c r="O19" s="33">
        <f t="shared" si="6"/>
        <v>8668.231743</v>
      </c>
      <c r="P19" s="33">
        <f t="shared" si="6"/>
        <v>8798.255219</v>
      </c>
      <c r="Q19" s="33">
        <f t="shared" si="6"/>
        <v>8930.229048</v>
      </c>
      <c r="R19" s="33">
        <f t="shared" si="6"/>
        <v>9064.182483</v>
      </c>
      <c r="S19" s="33">
        <f t="shared" si="6"/>
        <v>9200.14522</v>
      </c>
      <c r="T19" s="33">
        <f t="shared" si="6"/>
        <v>9338.147399</v>
      </c>
      <c r="U19" s="33">
        <f t="shared" si="6"/>
        <v>9478.21961</v>
      </c>
      <c r="V19" s="33">
        <f t="shared" si="6"/>
        <v>9620.392904</v>
      </c>
      <c r="W19" s="33">
        <f t="shared" si="6"/>
        <v>9764.698797</v>
      </c>
      <c r="X19" s="33">
        <f t="shared" si="6"/>
        <v>9911.169279</v>
      </c>
      <c r="Y19" s="33">
        <f t="shared" si="6"/>
        <v>10059.83682</v>
      </c>
    </row>
    <row r="20">
      <c r="A20" s="24" t="s">
        <v>90</v>
      </c>
      <c r="B20" s="9">
        <v>0.0</v>
      </c>
      <c r="C20" s="9">
        <v>0.0</v>
      </c>
      <c r="D20" s="33">
        <f t="shared" ref="D20:Y20" si="7">B8</f>
        <v>8850</v>
      </c>
      <c r="E20" s="33">
        <f t="shared" si="7"/>
        <v>8938.5</v>
      </c>
      <c r="F20" s="33">
        <f t="shared" si="7"/>
        <v>9027.885</v>
      </c>
      <c r="G20" s="33">
        <f t="shared" si="7"/>
        <v>9118.16385</v>
      </c>
      <c r="H20" s="33">
        <f t="shared" si="7"/>
        <v>9209.345489</v>
      </c>
      <c r="I20" s="33">
        <f t="shared" si="7"/>
        <v>9301.438943</v>
      </c>
      <c r="J20" s="33">
        <f t="shared" si="7"/>
        <v>9394.453333</v>
      </c>
      <c r="K20" s="33">
        <f t="shared" si="7"/>
        <v>9488.397866</v>
      </c>
      <c r="L20" s="33">
        <f t="shared" si="7"/>
        <v>9583.281845</v>
      </c>
      <c r="M20" s="33">
        <f t="shared" si="7"/>
        <v>9679.114663</v>
      </c>
      <c r="N20" s="33">
        <f t="shared" si="7"/>
        <v>9775.90581</v>
      </c>
      <c r="O20" s="33">
        <f t="shared" si="7"/>
        <v>9873.664868</v>
      </c>
      <c r="P20" s="33">
        <f t="shared" si="7"/>
        <v>9972.401517</v>
      </c>
      <c r="Q20" s="33">
        <f t="shared" si="7"/>
        <v>10072.12553</v>
      </c>
      <c r="R20" s="33">
        <f t="shared" si="7"/>
        <v>10172.84679</v>
      </c>
      <c r="S20" s="33">
        <f t="shared" si="7"/>
        <v>10274.57526</v>
      </c>
      <c r="T20" s="33">
        <f t="shared" si="7"/>
        <v>10377.32101</v>
      </c>
      <c r="U20" s="33">
        <f t="shared" si="7"/>
        <v>10481.09422</v>
      </c>
      <c r="V20" s="33">
        <f t="shared" si="7"/>
        <v>10585.90516</v>
      </c>
      <c r="W20" s="33">
        <f t="shared" si="7"/>
        <v>10691.76421</v>
      </c>
      <c r="X20" s="33">
        <f t="shared" si="7"/>
        <v>10798.68185</v>
      </c>
      <c r="Y20" s="33">
        <f t="shared" si="7"/>
        <v>10906.66867</v>
      </c>
    </row>
    <row r="21">
      <c r="A21" s="24" t="s">
        <v>91</v>
      </c>
      <c r="B21" s="9">
        <v>0.0</v>
      </c>
      <c r="C21" s="33">
        <f t="shared" ref="C21:Y21" si="8">B9</f>
        <v>32000</v>
      </c>
      <c r="D21" s="33">
        <f t="shared" si="8"/>
        <v>32320</v>
      </c>
      <c r="E21" s="33">
        <f t="shared" si="8"/>
        <v>32643.2</v>
      </c>
      <c r="F21" s="33">
        <f t="shared" si="8"/>
        <v>32969.632</v>
      </c>
      <c r="G21" s="33">
        <f t="shared" si="8"/>
        <v>33299.32832</v>
      </c>
      <c r="H21" s="33">
        <f t="shared" si="8"/>
        <v>33632.3216</v>
      </c>
      <c r="I21" s="33">
        <f t="shared" si="8"/>
        <v>33968.64482</v>
      </c>
      <c r="J21" s="33">
        <f t="shared" si="8"/>
        <v>34308.33127</v>
      </c>
      <c r="K21" s="33">
        <f t="shared" si="8"/>
        <v>34651.41458</v>
      </c>
      <c r="L21" s="33">
        <f t="shared" si="8"/>
        <v>34997.92873</v>
      </c>
      <c r="M21" s="33">
        <f t="shared" si="8"/>
        <v>35347.90801</v>
      </c>
      <c r="N21" s="33">
        <f t="shared" si="8"/>
        <v>35701.38709</v>
      </c>
      <c r="O21" s="33">
        <f t="shared" si="8"/>
        <v>36058.40096</v>
      </c>
      <c r="P21" s="33">
        <f t="shared" si="8"/>
        <v>36418.98497</v>
      </c>
      <c r="Q21" s="33">
        <f t="shared" si="8"/>
        <v>36783.17482</v>
      </c>
      <c r="R21" s="33">
        <f t="shared" si="8"/>
        <v>37151.00657</v>
      </c>
      <c r="S21" s="33">
        <f t="shared" si="8"/>
        <v>37522.51664</v>
      </c>
      <c r="T21" s="33">
        <f t="shared" si="8"/>
        <v>37897.7418</v>
      </c>
      <c r="U21" s="33">
        <f t="shared" si="8"/>
        <v>38276.71922</v>
      </c>
      <c r="V21" s="33">
        <f t="shared" si="8"/>
        <v>38659.48641</v>
      </c>
      <c r="W21" s="33">
        <f t="shared" si="8"/>
        <v>39046.08128</v>
      </c>
      <c r="X21" s="33">
        <f t="shared" si="8"/>
        <v>39436.54209</v>
      </c>
      <c r="Y21" s="33">
        <f t="shared" si="8"/>
        <v>39830.90751</v>
      </c>
    </row>
    <row r="22">
      <c r="A22" s="24" t="s">
        <v>92</v>
      </c>
      <c r="B22" s="9">
        <v>0.0</v>
      </c>
      <c r="C22" s="9">
        <v>0.0</v>
      </c>
      <c r="D22" s="33">
        <f t="shared" ref="D22:Y22" si="9">B10</f>
        <v>30175</v>
      </c>
      <c r="E22" s="33">
        <f t="shared" si="9"/>
        <v>30627.625</v>
      </c>
      <c r="F22" s="33">
        <f t="shared" si="9"/>
        <v>31087.03938</v>
      </c>
      <c r="G22" s="33">
        <f t="shared" si="9"/>
        <v>31553.34497</v>
      </c>
      <c r="H22" s="33">
        <f t="shared" si="9"/>
        <v>32026.64514</v>
      </c>
      <c r="I22" s="33">
        <f t="shared" si="9"/>
        <v>32507.04482</v>
      </c>
      <c r="J22" s="33">
        <f t="shared" si="9"/>
        <v>32994.65049</v>
      </c>
      <c r="K22" s="33">
        <f t="shared" si="9"/>
        <v>33489.57025</v>
      </c>
      <c r="L22" s="33">
        <f t="shared" si="9"/>
        <v>33991.9138</v>
      </c>
      <c r="M22" s="33">
        <f t="shared" si="9"/>
        <v>34501.79251</v>
      </c>
      <c r="N22" s="33">
        <f t="shared" si="9"/>
        <v>35019.3194</v>
      </c>
      <c r="O22" s="33">
        <f t="shared" si="9"/>
        <v>35544.60919</v>
      </c>
      <c r="P22" s="33">
        <f t="shared" si="9"/>
        <v>36077.77832</v>
      </c>
      <c r="Q22" s="33">
        <f t="shared" si="9"/>
        <v>36618.945</v>
      </c>
      <c r="R22" s="33">
        <f t="shared" si="9"/>
        <v>37168.22917</v>
      </c>
      <c r="S22" s="33">
        <f t="shared" si="9"/>
        <v>37725.75261</v>
      </c>
      <c r="T22" s="33">
        <f t="shared" si="9"/>
        <v>38291.6389</v>
      </c>
      <c r="U22" s="33">
        <f t="shared" si="9"/>
        <v>38866.01348</v>
      </c>
      <c r="V22" s="33">
        <f t="shared" si="9"/>
        <v>39449.00369</v>
      </c>
      <c r="W22" s="33">
        <f t="shared" si="9"/>
        <v>40040.73874</v>
      </c>
      <c r="X22" s="33">
        <f t="shared" si="9"/>
        <v>40641.34982</v>
      </c>
      <c r="Y22" s="33">
        <f t="shared" si="9"/>
        <v>41250.97007</v>
      </c>
    </row>
    <row r="23">
      <c r="A23" s="24" t="s">
        <v>93</v>
      </c>
      <c r="B23" s="9">
        <v>0.0</v>
      </c>
      <c r="C23" s="9">
        <v>0.0</v>
      </c>
      <c r="D23" s="9">
        <v>0.0</v>
      </c>
      <c r="E23" s="33">
        <f t="shared" ref="E23:Y23" si="10">B11</f>
        <v>50000</v>
      </c>
      <c r="F23" s="33">
        <f t="shared" si="10"/>
        <v>50500</v>
      </c>
      <c r="G23" s="33">
        <f t="shared" si="10"/>
        <v>51005</v>
      </c>
      <c r="H23" s="33">
        <f t="shared" si="10"/>
        <v>51515.05</v>
      </c>
      <c r="I23" s="33">
        <f t="shared" si="10"/>
        <v>52030.2005</v>
      </c>
      <c r="J23" s="33">
        <f t="shared" si="10"/>
        <v>52550.50251</v>
      </c>
      <c r="K23" s="33">
        <f t="shared" si="10"/>
        <v>53076.00753</v>
      </c>
      <c r="L23" s="33">
        <f t="shared" si="10"/>
        <v>53606.76761</v>
      </c>
      <c r="M23" s="33">
        <f t="shared" si="10"/>
        <v>54142.83528</v>
      </c>
      <c r="N23" s="33">
        <f t="shared" si="10"/>
        <v>54684.26363</v>
      </c>
      <c r="O23" s="33">
        <f t="shared" si="10"/>
        <v>55231.10627</v>
      </c>
      <c r="P23" s="33">
        <f t="shared" si="10"/>
        <v>55783.41733</v>
      </c>
      <c r="Q23" s="33">
        <f t="shared" si="10"/>
        <v>56341.25151</v>
      </c>
      <c r="R23" s="33">
        <f t="shared" si="10"/>
        <v>56904.66402</v>
      </c>
      <c r="S23" s="33">
        <f t="shared" si="10"/>
        <v>57473.71066</v>
      </c>
      <c r="T23" s="33">
        <f t="shared" si="10"/>
        <v>58048.44777</v>
      </c>
      <c r="U23" s="33">
        <f t="shared" si="10"/>
        <v>58628.93225</v>
      </c>
      <c r="V23" s="33">
        <f t="shared" si="10"/>
        <v>59215.22157</v>
      </c>
      <c r="W23" s="33">
        <f t="shared" si="10"/>
        <v>59807.37378</v>
      </c>
      <c r="X23" s="33">
        <f t="shared" si="10"/>
        <v>60405.44752</v>
      </c>
      <c r="Y23" s="33">
        <f t="shared" si="10"/>
        <v>61009.502</v>
      </c>
    </row>
    <row r="24">
      <c r="A24" s="16" t="s">
        <v>152</v>
      </c>
      <c r="B24" s="33">
        <f t="shared" ref="B24:Y24" si="11">SUM(B15:B23)</f>
        <v>24100</v>
      </c>
      <c r="C24" s="33">
        <f t="shared" si="11"/>
        <v>63651.5</v>
      </c>
      <c r="D24" s="33">
        <f t="shared" si="11"/>
        <v>103410.8225</v>
      </c>
      <c r="E24" s="33">
        <f t="shared" si="11"/>
        <v>154695.2333</v>
      </c>
      <c r="F24" s="33">
        <f t="shared" si="11"/>
        <v>156496.3989</v>
      </c>
      <c r="G24" s="33">
        <f t="shared" si="11"/>
        <v>158319.5485</v>
      </c>
      <c r="H24" s="33">
        <f t="shared" si="11"/>
        <v>160164.9647</v>
      </c>
      <c r="I24" s="33">
        <f t="shared" si="11"/>
        <v>162032.934</v>
      </c>
      <c r="J24" s="33">
        <f t="shared" si="11"/>
        <v>163923.7467</v>
      </c>
      <c r="K24" s="33">
        <f t="shared" si="11"/>
        <v>165837.6971</v>
      </c>
      <c r="L24" s="33">
        <f t="shared" si="11"/>
        <v>167775.0835</v>
      </c>
      <c r="M24" s="33">
        <f t="shared" si="11"/>
        <v>169736.2081</v>
      </c>
      <c r="N24" s="33">
        <f t="shared" si="11"/>
        <v>171721.3774</v>
      </c>
      <c r="O24" s="33">
        <f t="shared" si="11"/>
        <v>173730.902</v>
      </c>
      <c r="P24" s="33">
        <f t="shared" si="11"/>
        <v>175765.0968</v>
      </c>
      <c r="Q24" s="33">
        <f t="shared" si="11"/>
        <v>177824.2809</v>
      </c>
      <c r="R24" s="33">
        <f t="shared" si="11"/>
        <v>179908.7777</v>
      </c>
      <c r="S24" s="33">
        <f t="shared" si="11"/>
        <v>182018.9151</v>
      </c>
      <c r="T24" s="33">
        <f t="shared" si="11"/>
        <v>184155.0256</v>
      </c>
      <c r="U24" s="33">
        <f t="shared" si="11"/>
        <v>186317.4461</v>
      </c>
      <c r="V24" s="33">
        <f t="shared" si="11"/>
        <v>188506.5181</v>
      </c>
      <c r="W24" s="33">
        <f t="shared" si="11"/>
        <v>190722.5877</v>
      </c>
      <c r="X24" s="33">
        <f t="shared" si="11"/>
        <v>192966.006</v>
      </c>
      <c r="Y24" s="33">
        <f t="shared" si="11"/>
        <v>195237.1288</v>
      </c>
    </row>
    <row r="26">
      <c r="A26" s="16" t="s">
        <v>153</v>
      </c>
    </row>
    <row r="27">
      <c r="A27" s="24" t="s">
        <v>85</v>
      </c>
      <c r="B27" s="33">
        <f t="shared" ref="B27:B35" si="13">B3-B15</f>
        <v>0</v>
      </c>
      <c r="C27" s="33">
        <f t="shared" ref="C27:Y27" si="12">B27+C3-C15</f>
        <v>0</v>
      </c>
      <c r="D27" s="33">
        <f t="shared" si="12"/>
        <v>0</v>
      </c>
      <c r="E27" s="33">
        <f t="shared" si="12"/>
        <v>0</v>
      </c>
      <c r="F27" s="33">
        <f t="shared" si="12"/>
        <v>0</v>
      </c>
      <c r="G27" s="33">
        <f t="shared" si="12"/>
        <v>0</v>
      </c>
      <c r="H27" s="33">
        <f t="shared" si="12"/>
        <v>0</v>
      </c>
      <c r="I27" s="33">
        <f t="shared" si="12"/>
        <v>0</v>
      </c>
      <c r="J27" s="33">
        <f t="shared" si="12"/>
        <v>0</v>
      </c>
      <c r="K27" s="33">
        <f t="shared" si="12"/>
        <v>0</v>
      </c>
      <c r="L27" s="33">
        <f t="shared" si="12"/>
        <v>0</v>
      </c>
      <c r="M27" s="33">
        <f t="shared" si="12"/>
        <v>0</v>
      </c>
      <c r="N27" s="33">
        <f t="shared" si="12"/>
        <v>0</v>
      </c>
      <c r="O27" s="33">
        <f t="shared" si="12"/>
        <v>0</v>
      </c>
      <c r="P27" s="33">
        <f t="shared" si="12"/>
        <v>0</v>
      </c>
      <c r="Q27" s="33">
        <f t="shared" si="12"/>
        <v>0</v>
      </c>
      <c r="R27" s="33">
        <f t="shared" si="12"/>
        <v>0</v>
      </c>
      <c r="S27" s="33">
        <f t="shared" si="12"/>
        <v>0</v>
      </c>
      <c r="T27" s="33">
        <f t="shared" si="12"/>
        <v>0</v>
      </c>
      <c r="U27" s="33">
        <f t="shared" si="12"/>
        <v>0</v>
      </c>
      <c r="V27" s="33">
        <f t="shared" si="12"/>
        <v>0</v>
      </c>
      <c r="W27" s="33">
        <f t="shared" si="12"/>
        <v>0</v>
      </c>
      <c r="X27" s="33">
        <f t="shared" si="12"/>
        <v>0</v>
      </c>
      <c r="Y27" s="33">
        <f t="shared" si="12"/>
        <v>0</v>
      </c>
    </row>
    <row r="28">
      <c r="A28" s="24" t="s">
        <v>86</v>
      </c>
      <c r="B28" s="33">
        <f t="shared" si="13"/>
        <v>0</v>
      </c>
      <c r="C28" s="33">
        <f t="shared" ref="C28:Y28" si="14">B28+C4-C16</f>
        <v>0</v>
      </c>
      <c r="D28" s="33">
        <f t="shared" si="14"/>
        <v>0</v>
      </c>
      <c r="E28" s="33">
        <f t="shared" si="14"/>
        <v>0</v>
      </c>
      <c r="F28" s="33">
        <f t="shared" si="14"/>
        <v>0</v>
      </c>
      <c r="G28" s="33">
        <f t="shared" si="14"/>
        <v>0</v>
      </c>
      <c r="H28" s="33">
        <f t="shared" si="14"/>
        <v>0</v>
      </c>
      <c r="I28" s="33">
        <f t="shared" si="14"/>
        <v>0</v>
      </c>
      <c r="J28" s="33">
        <f t="shared" si="14"/>
        <v>0</v>
      </c>
      <c r="K28" s="33">
        <f t="shared" si="14"/>
        <v>0</v>
      </c>
      <c r="L28" s="33">
        <f t="shared" si="14"/>
        <v>0</v>
      </c>
      <c r="M28" s="33">
        <f t="shared" si="14"/>
        <v>0</v>
      </c>
      <c r="N28" s="33">
        <f t="shared" si="14"/>
        <v>0</v>
      </c>
      <c r="O28" s="33">
        <f t="shared" si="14"/>
        <v>0</v>
      </c>
      <c r="P28" s="33">
        <f t="shared" si="14"/>
        <v>0</v>
      </c>
      <c r="Q28" s="33">
        <f t="shared" si="14"/>
        <v>0</v>
      </c>
      <c r="R28" s="33">
        <f t="shared" si="14"/>
        <v>0</v>
      </c>
      <c r="S28" s="33">
        <f t="shared" si="14"/>
        <v>0</v>
      </c>
      <c r="T28" s="33">
        <f t="shared" si="14"/>
        <v>0</v>
      </c>
      <c r="U28" s="33">
        <f t="shared" si="14"/>
        <v>0</v>
      </c>
      <c r="V28" s="33">
        <f t="shared" si="14"/>
        <v>0</v>
      </c>
      <c r="W28" s="33">
        <f t="shared" si="14"/>
        <v>0</v>
      </c>
      <c r="X28" s="33">
        <f t="shared" si="14"/>
        <v>0</v>
      </c>
      <c r="Y28" s="33">
        <f t="shared" si="14"/>
        <v>0</v>
      </c>
    </row>
    <row r="29">
      <c r="A29" s="24" t="s">
        <v>87</v>
      </c>
      <c r="B29" s="33">
        <f t="shared" si="13"/>
        <v>0</v>
      </c>
      <c r="C29" s="33">
        <f t="shared" ref="C29:Y29" si="15">B29+C5-C17</f>
        <v>0</v>
      </c>
      <c r="D29" s="33">
        <f t="shared" si="15"/>
        <v>0</v>
      </c>
      <c r="E29" s="33">
        <f t="shared" si="15"/>
        <v>0</v>
      </c>
      <c r="F29" s="33">
        <f t="shared" si="15"/>
        <v>0</v>
      </c>
      <c r="G29" s="33">
        <f t="shared" si="15"/>
        <v>0</v>
      </c>
      <c r="H29" s="33">
        <f t="shared" si="15"/>
        <v>0</v>
      </c>
      <c r="I29" s="33">
        <f t="shared" si="15"/>
        <v>0</v>
      </c>
      <c r="J29" s="33">
        <f t="shared" si="15"/>
        <v>0</v>
      </c>
      <c r="K29" s="33">
        <f t="shared" si="15"/>
        <v>0</v>
      </c>
      <c r="L29" s="33">
        <f t="shared" si="15"/>
        <v>0</v>
      </c>
      <c r="M29" s="33">
        <f t="shared" si="15"/>
        <v>0</v>
      </c>
      <c r="N29" s="33">
        <f t="shared" si="15"/>
        <v>0</v>
      </c>
      <c r="O29" s="33">
        <f t="shared" si="15"/>
        <v>0</v>
      </c>
      <c r="P29" s="33">
        <f t="shared" si="15"/>
        <v>0</v>
      </c>
      <c r="Q29" s="33">
        <f t="shared" si="15"/>
        <v>0</v>
      </c>
      <c r="R29" s="33">
        <f t="shared" si="15"/>
        <v>0</v>
      </c>
      <c r="S29" s="33">
        <f t="shared" si="15"/>
        <v>0</v>
      </c>
      <c r="T29" s="33">
        <f t="shared" si="15"/>
        <v>0</v>
      </c>
      <c r="U29" s="33">
        <f t="shared" si="15"/>
        <v>0</v>
      </c>
      <c r="V29" s="33">
        <f t="shared" si="15"/>
        <v>0</v>
      </c>
      <c r="W29" s="33">
        <f t="shared" si="15"/>
        <v>0</v>
      </c>
      <c r="X29" s="33">
        <f t="shared" si="15"/>
        <v>0</v>
      </c>
      <c r="Y29" s="33">
        <f t="shared" si="15"/>
        <v>0</v>
      </c>
    </row>
    <row r="30">
      <c r="A30" s="24" t="s">
        <v>88</v>
      </c>
      <c r="B30" s="33">
        <f t="shared" si="13"/>
        <v>0</v>
      </c>
      <c r="C30" s="33">
        <f t="shared" ref="C30:Y30" si="16">B30+C6-C18</f>
        <v>0</v>
      </c>
      <c r="D30" s="33">
        <f t="shared" si="16"/>
        <v>0</v>
      </c>
      <c r="E30" s="33">
        <f t="shared" si="16"/>
        <v>0</v>
      </c>
      <c r="F30" s="33">
        <f t="shared" si="16"/>
        <v>0</v>
      </c>
      <c r="G30" s="33">
        <f t="shared" si="16"/>
        <v>0</v>
      </c>
      <c r="H30" s="33">
        <f t="shared" si="16"/>
        <v>0</v>
      </c>
      <c r="I30" s="33">
        <f t="shared" si="16"/>
        <v>0</v>
      </c>
      <c r="J30" s="33">
        <f t="shared" si="16"/>
        <v>0</v>
      </c>
      <c r="K30" s="33">
        <f t="shared" si="16"/>
        <v>0</v>
      </c>
      <c r="L30" s="33">
        <f t="shared" si="16"/>
        <v>0</v>
      </c>
      <c r="M30" s="33">
        <f t="shared" si="16"/>
        <v>0</v>
      </c>
      <c r="N30" s="33">
        <f t="shared" si="16"/>
        <v>0</v>
      </c>
      <c r="O30" s="33">
        <f t="shared" si="16"/>
        <v>0</v>
      </c>
      <c r="P30" s="33">
        <f t="shared" si="16"/>
        <v>0</v>
      </c>
      <c r="Q30" s="33">
        <f t="shared" si="16"/>
        <v>0</v>
      </c>
      <c r="R30" s="33">
        <f t="shared" si="16"/>
        <v>0</v>
      </c>
      <c r="S30" s="33">
        <f t="shared" si="16"/>
        <v>0</v>
      </c>
      <c r="T30" s="33">
        <f t="shared" si="16"/>
        <v>0</v>
      </c>
      <c r="U30" s="33">
        <f t="shared" si="16"/>
        <v>0</v>
      </c>
      <c r="V30" s="33">
        <f t="shared" si="16"/>
        <v>0</v>
      </c>
      <c r="W30" s="33">
        <f t="shared" si="16"/>
        <v>0</v>
      </c>
      <c r="X30" s="33">
        <f t="shared" si="16"/>
        <v>0</v>
      </c>
      <c r="Y30" s="33">
        <f t="shared" si="16"/>
        <v>0</v>
      </c>
    </row>
    <row r="31">
      <c r="A31" s="24" t="s">
        <v>89</v>
      </c>
      <c r="B31" s="33">
        <f t="shared" si="13"/>
        <v>7250</v>
      </c>
      <c r="C31" s="33">
        <f t="shared" ref="C31:Y31" si="17">B31+C7-C19</f>
        <v>7358.75</v>
      </c>
      <c r="D31" s="33">
        <f t="shared" si="17"/>
        <v>7469.13125</v>
      </c>
      <c r="E31" s="33">
        <f t="shared" si="17"/>
        <v>7581.168219</v>
      </c>
      <c r="F31" s="33">
        <f t="shared" si="17"/>
        <v>7694.885742</v>
      </c>
      <c r="G31" s="33">
        <f t="shared" si="17"/>
        <v>7810.309028</v>
      </c>
      <c r="H31" s="33">
        <f t="shared" si="17"/>
        <v>7927.463664</v>
      </c>
      <c r="I31" s="33">
        <f t="shared" si="17"/>
        <v>8046.375619</v>
      </c>
      <c r="J31" s="33">
        <f t="shared" si="17"/>
        <v>8167.071253</v>
      </c>
      <c r="K31" s="33">
        <f t="shared" si="17"/>
        <v>8289.577322</v>
      </c>
      <c r="L31" s="33">
        <f t="shared" si="17"/>
        <v>8413.920981</v>
      </c>
      <c r="M31" s="33">
        <f t="shared" si="17"/>
        <v>8540.129796</v>
      </c>
      <c r="N31" s="33">
        <f t="shared" si="17"/>
        <v>8668.231743</v>
      </c>
      <c r="O31" s="33">
        <f t="shared" si="17"/>
        <v>8798.255219</v>
      </c>
      <c r="P31" s="33">
        <f t="shared" si="17"/>
        <v>8930.229048</v>
      </c>
      <c r="Q31" s="33">
        <f t="shared" si="17"/>
        <v>9064.182483</v>
      </c>
      <c r="R31" s="33">
        <f t="shared" si="17"/>
        <v>9200.14522</v>
      </c>
      <c r="S31" s="33">
        <f t="shared" si="17"/>
        <v>9338.147399</v>
      </c>
      <c r="T31" s="33">
        <f t="shared" si="17"/>
        <v>9478.21961</v>
      </c>
      <c r="U31" s="33">
        <f t="shared" si="17"/>
        <v>9620.392904</v>
      </c>
      <c r="V31" s="33">
        <f t="shared" si="17"/>
        <v>9764.698797</v>
      </c>
      <c r="W31" s="33">
        <f t="shared" si="17"/>
        <v>9911.169279</v>
      </c>
      <c r="X31" s="33">
        <f t="shared" si="17"/>
        <v>10059.83682</v>
      </c>
      <c r="Y31" s="33">
        <f t="shared" si="17"/>
        <v>10210.73437</v>
      </c>
    </row>
    <row r="32">
      <c r="A32" s="24" t="s">
        <v>90</v>
      </c>
      <c r="B32" s="33">
        <f t="shared" si="13"/>
        <v>8850</v>
      </c>
      <c r="C32" s="33">
        <f t="shared" ref="C32:Y32" si="18">B32+C8-C20</f>
        <v>17788.5</v>
      </c>
      <c r="D32" s="33">
        <f t="shared" si="18"/>
        <v>17966.385</v>
      </c>
      <c r="E32" s="33">
        <f t="shared" si="18"/>
        <v>18146.04885</v>
      </c>
      <c r="F32" s="33">
        <f t="shared" si="18"/>
        <v>18327.50934</v>
      </c>
      <c r="G32" s="33">
        <f t="shared" si="18"/>
        <v>18510.78443</v>
      </c>
      <c r="H32" s="33">
        <f t="shared" si="18"/>
        <v>18695.89228</v>
      </c>
      <c r="I32" s="33">
        <f t="shared" si="18"/>
        <v>18882.8512</v>
      </c>
      <c r="J32" s="33">
        <f t="shared" si="18"/>
        <v>19071.67971</v>
      </c>
      <c r="K32" s="33">
        <f t="shared" si="18"/>
        <v>19262.39651</v>
      </c>
      <c r="L32" s="33">
        <f t="shared" si="18"/>
        <v>19455.02047</v>
      </c>
      <c r="M32" s="33">
        <f t="shared" si="18"/>
        <v>19649.57068</v>
      </c>
      <c r="N32" s="33">
        <f t="shared" si="18"/>
        <v>19846.06638</v>
      </c>
      <c r="O32" s="33">
        <f t="shared" si="18"/>
        <v>20044.52705</v>
      </c>
      <c r="P32" s="33">
        <f t="shared" si="18"/>
        <v>20244.97232</v>
      </c>
      <c r="Q32" s="33">
        <f t="shared" si="18"/>
        <v>20447.42204</v>
      </c>
      <c r="R32" s="33">
        <f t="shared" si="18"/>
        <v>20651.89626</v>
      </c>
      <c r="S32" s="33">
        <f t="shared" si="18"/>
        <v>20858.41523</v>
      </c>
      <c r="T32" s="33">
        <f t="shared" si="18"/>
        <v>21066.99938</v>
      </c>
      <c r="U32" s="33">
        <f t="shared" si="18"/>
        <v>21277.66937</v>
      </c>
      <c r="V32" s="33">
        <f t="shared" si="18"/>
        <v>21490.44606</v>
      </c>
      <c r="W32" s="33">
        <f t="shared" si="18"/>
        <v>21705.35053</v>
      </c>
      <c r="X32" s="33">
        <f t="shared" si="18"/>
        <v>21922.40403</v>
      </c>
      <c r="Y32" s="33">
        <f t="shared" si="18"/>
        <v>22141.62807</v>
      </c>
    </row>
    <row r="33">
      <c r="A33" s="24" t="s">
        <v>91</v>
      </c>
      <c r="B33" s="33">
        <f t="shared" si="13"/>
        <v>32000</v>
      </c>
      <c r="C33" s="33">
        <f t="shared" ref="C33:Y33" si="19">B33+C9-C21</f>
        <v>32320</v>
      </c>
      <c r="D33" s="33">
        <f t="shared" si="19"/>
        <v>32643.2</v>
      </c>
      <c r="E33" s="33">
        <f t="shared" si="19"/>
        <v>32969.632</v>
      </c>
      <c r="F33" s="33">
        <f t="shared" si="19"/>
        <v>33299.32832</v>
      </c>
      <c r="G33" s="33">
        <f t="shared" si="19"/>
        <v>33632.3216</v>
      </c>
      <c r="H33" s="33">
        <f t="shared" si="19"/>
        <v>33968.64482</v>
      </c>
      <c r="I33" s="33">
        <f t="shared" si="19"/>
        <v>34308.33127</v>
      </c>
      <c r="J33" s="33">
        <f t="shared" si="19"/>
        <v>34651.41458</v>
      </c>
      <c r="K33" s="33">
        <f t="shared" si="19"/>
        <v>34997.92873</v>
      </c>
      <c r="L33" s="33">
        <f t="shared" si="19"/>
        <v>35347.90801</v>
      </c>
      <c r="M33" s="33">
        <f t="shared" si="19"/>
        <v>35701.38709</v>
      </c>
      <c r="N33" s="33">
        <f t="shared" si="19"/>
        <v>36058.40096</v>
      </c>
      <c r="O33" s="33">
        <f t="shared" si="19"/>
        <v>36418.98497</v>
      </c>
      <c r="P33" s="33">
        <f t="shared" si="19"/>
        <v>36783.17482</v>
      </c>
      <c r="Q33" s="33">
        <f t="shared" si="19"/>
        <v>37151.00657</v>
      </c>
      <c r="R33" s="33">
        <f t="shared" si="19"/>
        <v>37522.51664</v>
      </c>
      <c r="S33" s="33">
        <f t="shared" si="19"/>
        <v>37897.7418</v>
      </c>
      <c r="T33" s="33">
        <f t="shared" si="19"/>
        <v>38276.71922</v>
      </c>
      <c r="U33" s="33">
        <f t="shared" si="19"/>
        <v>38659.48641</v>
      </c>
      <c r="V33" s="33">
        <f t="shared" si="19"/>
        <v>39046.08128</v>
      </c>
      <c r="W33" s="33">
        <f t="shared" si="19"/>
        <v>39436.54209</v>
      </c>
      <c r="X33" s="33">
        <f t="shared" si="19"/>
        <v>39830.90751</v>
      </c>
      <c r="Y33" s="33">
        <f t="shared" si="19"/>
        <v>40229.21659</v>
      </c>
    </row>
    <row r="34">
      <c r="A34" s="24" t="s">
        <v>92</v>
      </c>
      <c r="B34" s="33">
        <f t="shared" si="13"/>
        <v>30175</v>
      </c>
      <c r="C34" s="33">
        <f t="shared" ref="C34:Y34" si="20">B34+C10-C22</f>
        <v>60802.625</v>
      </c>
      <c r="D34" s="33">
        <f t="shared" si="20"/>
        <v>61714.66438</v>
      </c>
      <c r="E34" s="33">
        <f t="shared" si="20"/>
        <v>62640.38434</v>
      </c>
      <c r="F34" s="33">
        <f t="shared" si="20"/>
        <v>63579.99011</v>
      </c>
      <c r="G34" s="33">
        <f t="shared" si="20"/>
        <v>64533.68996</v>
      </c>
      <c r="H34" s="33">
        <f t="shared" si="20"/>
        <v>65501.69531</v>
      </c>
      <c r="I34" s="33">
        <f t="shared" si="20"/>
        <v>66484.22074</v>
      </c>
      <c r="J34" s="33">
        <f t="shared" si="20"/>
        <v>67481.48405</v>
      </c>
      <c r="K34" s="33">
        <f t="shared" si="20"/>
        <v>68493.70631</v>
      </c>
      <c r="L34" s="33">
        <f t="shared" si="20"/>
        <v>69521.1119</v>
      </c>
      <c r="M34" s="33">
        <f t="shared" si="20"/>
        <v>70563.92858</v>
      </c>
      <c r="N34" s="33">
        <f t="shared" si="20"/>
        <v>71622.38751</v>
      </c>
      <c r="O34" s="33">
        <f t="shared" si="20"/>
        <v>72696.72332</v>
      </c>
      <c r="P34" s="33">
        <f t="shared" si="20"/>
        <v>73787.17417</v>
      </c>
      <c r="Q34" s="33">
        <f t="shared" si="20"/>
        <v>74893.98178</v>
      </c>
      <c r="R34" s="33">
        <f t="shared" si="20"/>
        <v>76017.39151</v>
      </c>
      <c r="S34" s="33">
        <f t="shared" si="20"/>
        <v>77157.65238</v>
      </c>
      <c r="T34" s="33">
        <f t="shared" si="20"/>
        <v>78315.01717</v>
      </c>
      <c r="U34" s="33">
        <f t="shared" si="20"/>
        <v>79489.74243</v>
      </c>
      <c r="V34" s="33">
        <f t="shared" si="20"/>
        <v>80682.08856</v>
      </c>
      <c r="W34" s="33">
        <f t="shared" si="20"/>
        <v>81892.31989</v>
      </c>
      <c r="X34" s="33">
        <f t="shared" si="20"/>
        <v>83120.70469</v>
      </c>
      <c r="Y34" s="33">
        <f t="shared" si="20"/>
        <v>84367.51526</v>
      </c>
    </row>
    <row r="35">
      <c r="A35" s="24" t="s">
        <v>93</v>
      </c>
      <c r="B35" s="33">
        <f t="shared" si="13"/>
        <v>50000</v>
      </c>
      <c r="C35" s="33">
        <f t="shared" ref="C35:Y35" si="21">B35+C11-C23</f>
        <v>100500</v>
      </c>
      <c r="D35" s="33">
        <f t="shared" si="21"/>
        <v>151505</v>
      </c>
      <c r="E35" s="33">
        <f t="shared" si="21"/>
        <v>153020.05</v>
      </c>
      <c r="F35" s="33">
        <f t="shared" si="21"/>
        <v>154550.2505</v>
      </c>
      <c r="G35" s="33">
        <f t="shared" si="21"/>
        <v>156095.753</v>
      </c>
      <c r="H35" s="33">
        <f t="shared" si="21"/>
        <v>157656.7105</v>
      </c>
      <c r="I35" s="33">
        <f t="shared" si="21"/>
        <v>159233.2776</v>
      </c>
      <c r="J35" s="33">
        <f t="shared" si="21"/>
        <v>160825.6104</v>
      </c>
      <c r="K35" s="33">
        <f t="shared" si="21"/>
        <v>162433.8665</v>
      </c>
      <c r="L35" s="33">
        <f t="shared" si="21"/>
        <v>164058.2052</v>
      </c>
      <c r="M35" s="33">
        <f t="shared" si="21"/>
        <v>165698.7872</v>
      </c>
      <c r="N35" s="33">
        <f t="shared" si="21"/>
        <v>167355.7751</v>
      </c>
      <c r="O35" s="33">
        <f t="shared" si="21"/>
        <v>169029.3329</v>
      </c>
      <c r="P35" s="33">
        <f t="shared" si="21"/>
        <v>170719.6262</v>
      </c>
      <c r="Q35" s="33">
        <f t="shared" si="21"/>
        <v>172426.8225</v>
      </c>
      <c r="R35" s="33">
        <f t="shared" si="21"/>
        <v>174151.0907</v>
      </c>
      <c r="S35" s="33">
        <f t="shared" si="21"/>
        <v>175892.6016</v>
      </c>
      <c r="T35" s="33">
        <f t="shared" si="21"/>
        <v>177651.5276</v>
      </c>
      <c r="U35" s="33">
        <f t="shared" si="21"/>
        <v>179428.0429</v>
      </c>
      <c r="V35" s="33">
        <f t="shared" si="21"/>
        <v>181222.3233</v>
      </c>
      <c r="W35" s="33">
        <f t="shared" si="21"/>
        <v>183034.5465</v>
      </c>
      <c r="X35" s="33">
        <f t="shared" si="21"/>
        <v>184864.892</v>
      </c>
      <c r="Y35" s="33">
        <f t="shared" si="21"/>
        <v>186713.5409</v>
      </c>
    </row>
    <row r="36">
      <c r="A36" s="16" t="s">
        <v>154</v>
      </c>
      <c r="B36" s="33">
        <f t="shared" ref="B36:Y36" si="22">sum(B27:B35)</f>
        <v>128275</v>
      </c>
      <c r="C36" s="33">
        <f t="shared" si="22"/>
        <v>218769.875</v>
      </c>
      <c r="D36" s="33">
        <f t="shared" si="22"/>
        <v>271298.3806</v>
      </c>
      <c r="E36" s="33">
        <f t="shared" si="22"/>
        <v>274357.2834</v>
      </c>
      <c r="F36" s="33">
        <f t="shared" si="22"/>
        <v>277451.964</v>
      </c>
      <c r="G36" s="33">
        <f t="shared" si="22"/>
        <v>280582.858</v>
      </c>
      <c r="H36" s="33">
        <f t="shared" si="22"/>
        <v>283750.4066</v>
      </c>
      <c r="I36" s="33">
        <f t="shared" si="22"/>
        <v>286955.0565</v>
      </c>
      <c r="J36" s="33">
        <f t="shared" si="22"/>
        <v>290197.26</v>
      </c>
      <c r="K36" s="33">
        <f t="shared" si="22"/>
        <v>293477.4754</v>
      </c>
      <c r="L36" s="33">
        <f t="shared" si="22"/>
        <v>296796.1666</v>
      </c>
      <c r="M36" s="33">
        <f t="shared" si="22"/>
        <v>300153.8034</v>
      </c>
      <c r="N36" s="33">
        <f t="shared" si="22"/>
        <v>303550.8617</v>
      </c>
      <c r="O36" s="33">
        <f t="shared" si="22"/>
        <v>306987.8234</v>
      </c>
      <c r="P36" s="33">
        <f t="shared" si="22"/>
        <v>310465.1766</v>
      </c>
      <c r="Q36" s="33">
        <f t="shared" si="22"/>
        <v>313983.4153</v>
      </c>
      <c r="R36" s="33">
        <f t="shared" si="22"/>
        <v>317543.0403</v>
      </c>
      <c r="S36" s="33">
        <f t="shared" si="22"/>
        <v>321144.5584</v>
      </c>
      <c r="T36" s="33">
        <f t="shared" si="22"/>
        <v>324788.483</v>
      </c>
      <c r="U36" s="33">
        <f t="shared" si="22"/>
        <v>328475.334</v>
      </c>
      <c r="V36" s="33">
        <f t="shared" si="22"/>
        <v>332205.638</v>
      </c>
      <c r="W36" s="33">
        <f t="shared" si="22"/>
        <v>335979.9283</v>
      </c>
      <c r="X36" s="33">
        <f t="shared" si="22"/>
        <v>339798.7451</v>
      </c>
      <c r="Y36" s="33">
        <f t="shared" si="22"/>
        <v>343662.6352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5" width="7.38"/>
  </cols>
  <sheetData>
    <row r="1">
      <c r="A1" s="27"/>
      <c r="B1" s="28" t="s">
        <v>112</v>
      </c>
      <c r="C1" s="28" t="s">
        <v>113</v>
      </c>
      <c r="D1" s="28" t="s">
        <v>114</v>
      </c>
      <c r="E1" s="28" t="s">
        <v>115</v>
      </c>
      <c r="F1" s="28" t="s">
        <v>116</v>
      </c>
      <c r="G1" s="28" t="s">
        <v>117</v>
      </c>
      <c r="H1" s="28" t="s">
        <v>118</v>
      </c>
      <c r="I1" s="28" t="s">
        <v>119</v>
      </c>
      <c r="J1" s="28" t="s">
        <v>120</v>
      </c>
      <c r="K1" s="28" t="s">
        <v>121</v>
      </c>
      <c r="L1" s="28" t="s">
        <v>122</v>
      </c>
      <c r="M1" s="28" t="s">
        <v>123</v>
      </c>
      <c r="N1" s="28" t="s">
        <v>124</v>
      </c>
      <c r="O1" s="28" t="s">
        <v>125</v>
      </c>
      <c r="P1" s="28" t="s">
        <v>126</v>
      </c>
      <c r="Q1" s="28" t="s">
        <v>127</v>
      </c>
      <c r="R1" s="28" t="s">
        <v>128</v>
      </c>
      <c r="S1" s="28" t="s">
        <v>129</v>
      </c>
      <c r="T1" s="28" t="s">
        <v>130</v>
      </c>
      <c r="U1" s="28" t="s">
        <v>131</v>
      </c>
      <c r="V1" s="28" t="s">
        <v>132</v>
      </c>
      <c r="W1" s="28" t="s">
        <v>133</v>
      </c>
      <c r="X1" s="28" t="s">
        <v>134</v>
      </c>
      <c r="Y1" s="28" t="s">
        <v>135</v>
      </c>
      <c r="Z1" s="6"/>
    </row>
    <row r="2">
      <c r="A2" s="5" t="s">
        <v>155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 t="s">
        <v>156</v>
      </c>
      <c r="B3" s="33">
        <f>'Sales and Cost'!B8*Assumptions!$B53</f>
        <v>15885</v>
      </c>
      <c r="C3" s="33">
        <f>'Sales and Cost'!C8*Assumptions!$B53</f>
        <v>16038.4</v>
      </c>
      <c r="D3" s="33">
        <f>'Sales and Cost'!D8*Assumptions!$B53</f>
        <v>16193.42925</v>
      </c>
      <c r="E3" s="33">
        <f>'Sales and Cost'!E8*Assumptions!$B53</f>
        <v>16350.10636</v>
      </c>
      <c r="F3" s="33">
        <f>'Sales and Cost'!F8*Assumptions!$B53</f>
        <v>16508.45015</v>
      </c>
      <c r="G3" s="33">
        <f>'Sales and Cost'!G8*Assumptions!$B53</f>
        <v>16668.47969</v>
      </c>
      <c r="H3" s="33">
        <f>'Sales and Cost'!H8*Assumptions!$B53</f>
        <v>16830.21427</v>
      </c>
      <c r="I3" s="33">
        <f>'Sales and Cost'!I8*Assumptions!$B53</f>
        <v>16993.67341</v>
      </c>
      <c r="J3" s="33">
        <f>'Sales and Cost'!J8*Assumptions!$B53</f>
        <v>17158.87687</v>
      </c>
      <c r="K3" s="33">
        <f>'Sales and Cost'!K8*Assumptions!$B53</f>
        <v>17325.84466</v>
      </c>
      <c r="L3" s="33">
        <f>'Sales and Cost'!L8*Assumptions!$B53</f>
        <v>17494.59702</v>
      </c>
      <c r="M3" s="33">
        <f>'Sales and Cost'!M8*Assumptions!$B53</f>
        <v>17665.15443</v>
      </c>
      <c r="N3" s="33">
        <f>'Sales and Cost'!N8*Assumptions!$B53</f>
        <v>17837.53765</v>
      </c>
      <c r="O3" s="33">
        <f>'Sales and Cost'!O8*Assumptions!$B53</f>
        <v>18011.76765</v>
      </c>
      <c r="P3" s="33">
        <f>'Sales and Cost'!P8*Assumptions!$B53</f>
        <v>18187.86569</v>
      </c>
      <c r="Q3" s="33">
        <f>'Sales and Cost'!Q8*Assumptions!$B53</f>
        <v>18365.85327</v>
      </c>
      <c r="R3" s="33">
        <f>'Sales and Cost'!R8*Assumptions!$B53</f>
        <v>18545.75216</v>
      </c>
      <c r="S3" s="33">
        <f>'Sales and Cost'!S8*Assumptions!$B53</f>
        <v>18727.58439</v>
      </c>
      <c r="T3" s="33">
        <f>'Sales and Cost'!T8*Assumptions!$B53</f>
        <v>18911.37228</v>
      </c>
      <c r="U3" s="33">
        <f>'Sales and Cost'!U8*Assumptions!$B53</f>
        <v>19097.13838</v>
      </c>
      <c r="V3" s="33">
        <f>'Sales and Cost'!V8*Assumptions!$B53</f>
        <v>19284.90555</v>
      </c>
      <c r="W3" s="33">
        <f>'Sales and Cost'!W8*Assumptions!$B53</f>
        <v>19474.69693</v>
      </c>
      <c r="X3" s="33">
        <f>'Sales and Cost'!X8*Assumptions!$B53</f>
        <v>19666.53593</v>
      </c>
      <c r="Y3" s="33">
        <f>'Sales and Cost'!Y8*Assumptions!$B53</f>
        <v>19860.44623</v>
      </c>
    </row>
    <row r="4">
      <c r="A4" s="6" t="s">
        <v>157</v>
      </c>
      <c r="B4" s="33">
        <f>'Sales and Cost'!B8*Assumptions!$B54</f>
        <v>23827.5</v>
      </c>
      <c r="C4" s="33">
        <f>'Sales and Cost'!C8*Assumptions!$B54</f>
        <v>24057.6</v>
      </c>
      <c r="D4" s="33">
        <f>'Sales and Cost'!D8*Assumptions!$B54</f>
        <v>24290.14388</v>
      </c>
      <c r="E4" s="33">
        <f>'Sales and Cost'!E8*Assumptions!$B54</f>
        <v>24525.15953</v>
      </c>
      <c r="F4" s="33">
        <f>'Sales and Cost'!F8*Assumptions!$B54</f>
        <v>24762.67523</v>
      </c>
      <c r="G4" s="33">
        <f>'Sales and Cost'!G8*Assumptions!$B54</f>
        <v>25002.71954</v>
      </c>
      <c r="H4" s="33">
        <f>'Sales and Cost'!H8*Assumptions!$B54</f>
        <v>25245.32141</v>
      </c>
      <c r="I4" s="33">
        <f>'Sales and Cost'!I8*Assumptions!$B54</f>
        <v>25490.51012</v>
      </c>
      <c r="J4" s="33">
        <f>'Sales and Cost'!J8*Assumptions!$B54</f>
        <v>25738.31531</v>
      </c>
      <c r="K4" s="33">
        <f>'Sales and Cost'!K8*Assumptions!$B54</f>
        <v>25988.76699</v>
      </c>
      <c r="L4" s="33">
        <f>'Sales and Cost'!L8*Assumptions!$B54</f>
        <v>26241.89553</v>
      </c>
      <c r="M4" s="33">
        <f>'Sales and Cost'!M8*Assumptions!$B54</f>
        <v>26497.73165</v>
      </c>
      <c r="N4" s="33">
        <f>'Sales and Cost'!N8*Assumptions!$B54</f>
        <v>26756.30647</v>
      </c>
      <c r="O4" s="33">
        <f>'Sales and Cost'!O8*Assumptions!$B54</f>
        <v>27017.65147</v>
      </c>
      <c r="P4" s="33">
        <f>'Sales and Cost'!P8*Assumptions!$B54</f>
        <v>27281.79853</v>
      </c>
      <c r="Q4" s="33">
        <f>'Sales and Cost'!Q8*Assumptions!$B54</f>
        <v>27548.7799</v>
      </c>
      <c r="R4" s="33">
        <f>'Sales and Cost'!R8*Assumptions!$B54</f>
        <v>27818.62824</v>
      </c>
      <c r="S4" s="33">
        <f>'Sales and Cost'!S8*Assumptions!$B54</f>
        <v>28091.37659</v>
      </c>
      <c r="T4" s="33">
        <f>'Sales and Cost'!T8*Assumptions!$B54</f>
        <v>28367.05841</v>
      </c>
      <c r="U4" s="33">
        <f>'Sales and Cost'!U8*Assumptions!$B54</f>
        <v>28645.70757</v>
      </c>
      <c r="V4" s="33">
        <f>'Sales and Cost'!V8*Assumptions!$B54</f>
        <v>28927.35833</v>
      </c>
      <c r="W4" s="33">
        <f>'Sales and Cost'!W8*Assumptions!$B54</f>
        <v>29212.0454</v>
      </c>
      <c r="X4" s="33">
        <f>'Sales and Cost'!X8*Assumptions!$B54</f>
        <v>29499.80389</v>
      </c>
      <c r="Y4" s="33">
        <f>'Sales and Cost'!Y8*Assumptions!$B54</f>
        <v>29790.66935</v>
      </c>
    </row>
    <row r="5">
      <c r="A5" s="6" t="s">
        <v>158</v>
      </c>
      <c r="B5" s="33">
        <f>'Sales and Cost'!B8*Assumptions!$B55</f>
        <v>15885</v>
      </c>
      <c r="C5" s="33">
        <f>'Sales and Cost'!C8*Assumptions!$B55</f>
        <v>16038.4</v>
      </c>
      <c r="D5" s="33">
        <f>'Sales and Cost'!D8*Assumptions!$B55</f>
        <v>16193.42925</v>
      </c>
      <c r="E5" s="33">
        <f>'Sales and Cost'!E8*Assumptions!$B55</f>
        <v>16350.10636</v>
      </c>
      <c r="F5" s="33">
        <f>'Sales and Cost'!F8*Assumptions!$B55</f>
        <v>16508.45015</v>
      </c>
      <c r="G5" s="33">
        <f>'Sales and Cost'!G8*Assumptions!$B55</f>
        <v>16668.47969</v>
      </c>
      <c r="H5" s="33">
        <f>'Sales and Cost'!H8*Assumptions!$B55</f>
        <v>16830.21427</v>
      </c>
      <c r="I5" s="33">
        <f>'Sales and Cost'!I8*Assumptions!$B55</f>
        <v>16993.67341</v>
      </c>
      <c r="J5" s="33">
        <f>'Sales and Cost'!J8*Assumptions!$B55</f>
        <v>17158.87687</v>
      </c>
      <c r="K5" s="33">
        <f>'Sales and Cost'!K8*Assumptions!$B55</f>
        <v>17325.84466</v>
      </c>
      <c r="L5" s="33">
        <f>'Sales and Cost'!L8*Assumptions!$B55</f>
        <v>17494.59702</v>
      </c>
      <c r="M5" s="33">
        <f>'Sales and Cost'!M8*Assumptions!$B55</f>
        <v>17665.15443</v>
      </c>
      <c r="N5" s="33">
        <f>'Sales and Cost'!N8*Assumptions!$B55</f>
        <v>17837.53765</v>
      </c>
      <c r="O5" s="33">
        <f>'Sales and Cost'!O8*Assumptions!$B55</f>
        <v>18011.76765</v>
      </c>
      <c r="P5" s="33">
        <f>'Sales and Cost'!P8*Assumptions!$B55</f>
        <v>18187.86569</v>
      </c>
      <c r="Q5" s="33">
        <f>'Sales and Cost'!Q8*Assumptions!$B55</f>
        <v>18365.85327</v>
      </c>
      <c r="R5" s="33">
        <f>'Sales and Cost'!R8*Assumptions!$B55</f>
        <v>18545.75216</v>
      </c>
      <c r="S5" s="33">
        <f>'Sales and Cost'!S8*Assumptions!$B55</f>
        <v>18727.58439</v>
      </c>
      <c r="T5" s="33">
        <f>'Sales and Cost'!T8*Assumptions!$B55</f>
        <v>18911.37228</v>
      </c>
      <c r="U5" s="33">
        <f>'Sales and Cost'!U8*Assumptions!$B55</f>
        <v>19097.13838</v>
      </c>
      <c r="V5" s="33">
        <f>'Sales and Cost'!V8*Assumptions!$B55</f>
        <v>19284.90555</v>
      </c>
      <c r="W5" s="33">
        <f>'Sales and Cost'!W8*Assumptions!$B55</f>
        <v>19474.69693</v>
      </c>
      <c r="X5" s="33">
        <f>'Sales and Cost'!X8*Assumptions!$B55</f>
        <v>19666.53593</v>
      </c>
      <c r="Y5" s="33">
        <f>'Sales and Cost'!Y8*Assumptions!$B55</f>
        <v>19860.44623</v>
      </c>
    </row>
    <row r="6">
      <c r="A6" s="6" t="s">
        <v>111</v>
      </c>
      <c r="B6" s="33">
        <f>'Sales and Cost'!B8*Assumptions!$B56</f>
        <v>103252.5</v>
      </c>
      <c r="C6" s="33">
        <f>'Sales and Cost'!C8*Assumptions!$B56</f>
        <v>104249.6</v>
      </c>
      <c r="D6" s="33">
        <f>'Sales and Cost'!D8*Assumptions!$B56</f>
        <v>105257.2901</v>
      </c>
      <c r="E6" s="33">
        <f>'Sales and Cost'!E8*Assumptions!$B56</f>
        <v>106275.6913</v>
      </c>
      <c r="F6" s="33">
        <f>'Sales and Cost'!F8*Assumptions!$B56</f>
        <v>107304.926</v>
      </c>
      <c r="G6" s="33">
        <f>'Sales and Cost'!G8*Assumptions!$B56</f>
        <v>108345.118</v>
      </c>
      <c r="H6" s="33">
        <f>'Sales and Cost'!H8*Assumptions!$B56</f>
        <v>109396.3928</v>
      </c>
      <c r="I6" s="33">
        <f>'Sales and Cost'!I8*Assumptions!$B56</f>
        <v>110458.8772</v>
      </c>
      <c r="J6" s="33">
        <f>'Sales and Cost'!J8*Assumptions!$B56</f>
        <v>111532.6997</v>
      </c>
      <c r="K6" s="33">
        <f>'Sales and Cost'!K8*Assumptions!$B56</f>
        <v>112617.9903</v>
      </c>
      <c r="L6" s="33">
        <f>'Sales and Cost'!L8*Assumptions!$B56</f>
        <v>113714.8806</v>
      </c>
      <c r="M6" s="33">
        <f>'Sales and Cost'!M8*Assumptions!$B56</f>
        <v>114823.5038</v>
      </c>
      <c r="N6" s="33">
        <f>'Sales and Cost'!N8*Assumptions!$B56</f>
        <v>115943.9947</v>
      </c>
      <c r="O6" s="33">
        <f>'Sales and Cost'!O8*Assumptions!$B56</f>
        <v>117076.4897</v>
      </c>
      <c r="P6" s="33">
        <f>'Sales and Cost'!P8*Assumptions!$B56</f>
        <v>118221.127</v>
      </c>
      <c r="Q6" s="33">
        <f>'Sales and Cost'!Q8*Assumptions!$B56</f>
        <v>119378.0462</v>
      </c>
      <c r="R6" s="33">
        <f>'Sales and Cost'!R8*Assumptions!$B56</f>
        <v>120547.389</v>
      </c>
      <c r="S6" s="33">
        <f>'Sales and Cost'!S8*Assumptions!$B56</f>
        <v>121729.2986</v>
      </c>
      <c r="T6" s="33">
        <f>'Sales and Cost'!T8*Assumptions!$B56</f>
        <v>122923.9198</v>
      </c>
      <c r="U6" s="33">
        <f>'Sales and Cost'!U8*Assumptions!$B56</f>
        <v>124131.3995</v>
      </c>
      <c r="V6" s="33">
        <f>'Sales and Cost'!V8*Assumptions!$B56</f>
        <v>125351.8861</v>
      </c>
      <c r="W6" s="33">
        <f>'Sales and Cost'!W8*Assumptions!$B56</f>
        <v>126585.5301</v>
      </c>
      <c r="X6" s="33">
        <f>'Sales and Cost'!X8*Assumptions!$B56</f>
        <v>127832.4835</v>
      </c>
      <c r="Y6" s="33">
        <f>'Sales and Cost'!Y8*Assumptions!$B56</f>
        <v>129092.9005</v>
      </c>
    </row>
    <row r="7">
      <c r="A7" s="32" t="s">
        <v>144</v>
      </c>
      <c r="B7" s="33">
        <f t="shared" ref="B7:Y7" si="1">SUM(B2:B6)</f>
        <v>158850</v>
      </c>
      <c r="C7" s="33">
        <f t="shared" si="1"/>
        <v>160384</v>
      </c>
      <c r="D7" s="33">
        <f t="shared" si="1"/>
        <v>161934.2925</v>
      </c>
      <c r="E7" s="33">
        <f t="shared" si="1"/>
        <v>163501.0636</v>
      </c>
      <c r="F7" s="33">
        <f t="shared" si="1"/>
        <v>165084.5015</v>
      </c>
      <c r="G7" s="33">
        <f t="shared" si="1"/>
        <v>166684.7969</v>
      </c>
      <c r="H7" s="33">
        <f t="shared" si="1"/>
        <v>168302.1427</v>
      </c>
      <c r="I7" s="33">
        <f t="shared" si="1"/>
        <v>169936.7341</v>
      </c>
      <c r="J7" s="33">
        <f t="shared" si="1"/>
        <v>171588.7687</v>
      </c>
      <c r="K7" s="33">
        <f t="shared" si="1"/>
        <v>173258.4466</v>
      </c>
      <c r="L7" s="33">
        <f t="shared" si="1"/>
        <v>174945.9702</v>
      </c>
      <c r="M7" s="33">
        <f t="shared" si="1"/>
        <v>176651.5443</v>
      </c>
      <c r="N7" s="33">
        <f t="shared" si="1"/>
        <v>178375.3765</v>
      </c>
      <c r="O7" s="33">
        <f t="shared" si="1"/>
        <v>180117.6765</v>
      </c>
      <c r="P7" s="33">
        <f t="shared" si="1"/>
        <v>181878.6569</v>
      </c>
      <c r="Q7" s="33">
        <f t="shared" si="1"/>
        <v>183658.5327</v>
      </c>
      <c r="R7" s="33">
        <f t="shared" si="1"/>
        <v>185457.5216</v>
      </c>
      <c r="S7" s="33">
        <f t="shared" si="1"/>
        <v>187275.8439</v>
      </c>
      <c r="T7" s="33">
        <f t="shared" si="1"/>
        <v>189113.7228</v>
      </c>
      <c r="U7" s="33">
        <f t="shared" si="1"/>
        <v>190971.3838</v>
      </c>
      <c r="V7" s="33">
        <f t="shared" si="1"/>
        <v>192849.0555</v>
      </c>
      <c r="W7" s="33">
        <f t="shared" si="1"/>
        <v>194746.9693</v>
      </c>
      <c r="X7" s="33">
        <f t="shared" si="1"/>
        <v>196665.3593</v>
      </c>
      <c r="Y7" s="33">
        <f t="shared" si="1"/>
        <v>198604.4623</v>
      </c>
    </row>
    <row r="8">
      <c r="A8" s="6"/>
    </row>
    <row r="9">
      <c r="A9" s="32" t="s">
        <v>159</v>
      </c>
    </row>
    <row r="10">
      <c r="A10" s="6" t="s">
        <v>156</v>
      </c>
      <c r="B10" s="14">
        <v>0.0</v>
      </c>
      <c r="C10" s="33">
        <f t="shared" ref="C10:Y10" si="2">B3</f>
        <v>15885</v>
      </c>
      <c r="D10" s="33">
        <f t="shared" si="2"/>
        <v>16038.4</v>
      </c>
      <c r="E10" s="33">
        <f t="shared" si="2"/>
        <v>16193.42925</v>
      </c>
      <c r="F10" s="33">
        <f t="shared" si="2"/>
        <v>16350.10636</v>
      </c>
      <c r="G10" s="33">
        <f t="shared" si="2"/>
        <v>16508.45015</v>
      </c>
      <c r="H10" s="33">
        <f t="shared" si="2"/>
        <v>16668.47969</v>
      </c>
      <c r="I10" s="33">
        <f t="shared" si="2"/>
        <v>16830.21427</v>
      </c>
      <c r="J10" s="33">
        <f t="shared" si="2"/>
        <v>16993.67341</v>
      </c>
      <c r="K10" s="33">
        <f t="shared" si="2"/>
        <v>17158.87687</v>
      </c>
      <c r="L10" s="33">
        <f t="shared" si="2"/>
        <v>17325.84466</v>
      </c>
      <c r="M10" s="33">
        <f t="shared" si="2"/>
        <v>17494.59702</v>
      </c>
      <c r="N10" s="33">
        <f t="shared" si="2"/>
        <v>17665.15443</v>
      </c>
      <c r="O10" s="33">
        <f t="shared" si="2"/>
        <v>17837.53765</v>
      </c>
      <c r="P10" s="33">
        <f t="shared" si="2"/>
        <v>18011.76765</v>
      </c>
      <c r="Q10" s="33">
        <f t="shared" si="2"/>
        <v>18187.86569</v>
      </c>
      <c r="R10" s="33">
        <f t="shared" si="2"/>
        <v>18365.85327</v>
      </c>
      <c r="S10" s="33">
        <f t="shared" si="2"/>
        <v>18545.75216</v>
      </c>
      <c r="T10" s="33">
        <f t="shared" si="2"/>
        <v>18727.58439</v>
      </c>
      <c r="U10" s="33">
        <f t="shared" si="2"/>
        <v>18911.37228</v>
      </c>
      <c r="V10" s="33">
        <f t="shared" si="2"/>
        <v>19097.13838</v>
      </c>
      <c r="W10" s="33">
        <f t="shared" si="2"/>
        <v>19284.90555</v>
      </c>
      <c r="X10" s="33">
        <f t="shared" si="2"/>
        <v>19474.69693</v>
      </c>
      <c r="Y10" s="33">
        <f t="shared" si="2"/>
        <v>19666.53593</v>
      </c>
    </row>
    <row r="11">
      <c r="A11" s="6" t="s">
        <v>157</v>
      </c>
      <c r="B11" s="14">
        <v>0.0</v>
      </c>
      <c r="C11" s="9">
        <v>0.0</v>
      </c>
      <c r="D11" s="33">
        <f t="shared" ref="D11:Y11" si="3">B4</f>
        <v>23827.5</v>
      </c>
      <c r="E11" s="33">
        <f t="shared" si="3"/>
        <v>24057.6</v>
      </c>
      <c r="F11" s="33">
        <f t="shared" si="3"/>
        <v>24290.14388</v>
      </c>
      <c r="G11" s="33">
        <f t="shared" si="3"/>
        <v>24525.15953</v>
      </c>
      <c r="H11" s="33">
        <f t="shared" si="3"/>
        <v>24762.67523</v>
      </c>
      <c r="I11" s="33">
        <f t="shared" si="3"/>
        <v>25002.71954</v>
      </c>
      <c r="J11" s="33">
        <f t="shared" si="3"/>
        <v>25245.32141</v>
      </c>
      <c r="K11" s="33">
        <f t="shared" si="3"/>
        <v>25490.51012</v>
      </c>
      <c r="L11" s="33">
        <f t="shared" si="3"/>
        <v>25738.31531</v>
      </c>
      <c r="M11" s="33">
        <f t="shared" si="3"/>
        <v>25988.76699</v>
      </c>
      <c r="N11" s="33">
        <f t="shared" si="3"/>
        <v>26241.89553</v>
      </c>
      <c r="O11" s="33">
        <f t="shared" si="3"/>
        <v>26497.73165</v>
      </c>
      <c r="P11" s="33">
        <f t="shared" si="3"/>
        <v>26756.30647</v>
      </c>
      <c r="Q11" s="33">
        <f t="shared" si="3"/>
        <v>27017.65147</v>
      </c>
      <c r="R11" s="33">
        <f t="shared" si="3"/>
        <v>27281.79853</v>
      </c>
      <c r="S11" s="33">
        <f t="shared" si="3"/>
        <v>27548.7799</v>
      </c>
      <c r="T11" s="33">
        <f t="shared" si="3"/>
        <v>27818.62824</v>
      </c>
      <c r="U11" s="33">
        <f t="shared" si="3"/>
        <v>28091.37659</v>
      </c>
      <c r="V11" s="33">
        <f t="shared" si="3"/>
        <v>28367.05841</v>
      </c>
      <c r="W11" s="33">
        <f t="shared" si="3"/>
        <v>28645.70757</v>
      </c>
      <c r="X11" s="33">
        <f t="shared" si="3"/>
        <v>28927.35833</v>
      </c>
      <c r="Y11" s="33">
        <f t="shared" si="3"/>
        <v>29212.0454</v>
      </c>
    </row>
    <row r="12">
      <c r="A12" s="6" t="s">
        <v>158</v>
      </c>
      <c r="B12" s="14">
        <v>0.0</v>
      </c>
      <c r="C12" s="9">
        <v>0.0</v>
      </c>
      <c r="D12" s="9">
        <v>0.0</v>
      </c>
      <c r="E12" s="33">
        <f t="shared" ref="E12:Y12" si="4">B5</f>
        <v>15885</v>
      </c>
      <c r="F12" s="33">
        <f t="shared" si="4"/>
        <v>16038.4</v>
      </c>
      <c r="G12" s="33">
        <f t="shared" si="4"/>
        <v>16193.42925</v>
      </c>
      <c r="H12" s="33">
        <f t="shared" si="4"/>
        <v>16350.10636</v>
      </c>
      <c r="I12" s="33">
        <f t="shared" si="4"/>
        <v>16508.45015</v>
      </c>
      <c r="J12" s="33">
        <f t="shared" si="4"/>
        <v>16668.47969</v>
      </c>
      <c r="K12" s="33">
        <f t="shared" si="4"/>
        <v>16830.21427</v>
      </c>
      <c r="L12" s="33">
        <f t="shared" si="4"/>
        <v>16993.67341</v>
      </c>
      <c r="M12" s="33">
        <f t="shared" si="4"/>
        <v>17158.87687</v>
      </c>
      <c r="N12" s="33">
        <f t="shared" si="4"/>
        <v>17325.84466</v>
      </c>
      <c r="O12" s="33">
        <f t="shared" si="4"/>
        <v>17494.59702</v>
      </c>
      <c r="P12" s="33">
        <f t="shared" si="4"/>
        <v>17665.15443</v>
      </c>
      <c r="Q12" s="33">
        <f t="shared" si="4"/>
        <v>17837.53765</v>
      </c>
      <c r="R12" s="33">
        <f t="shared" si="4"/>
        <v>18011.76765</v>
      </c>
      <c r="S12" s="33">
        <f t="shared" si="4"/>
        <v>18187.86569</v>
      </c>
      <c r="T12" s="33">
        <f t="shared" si="4"/>
        <v>18365.85327</v>
      </c>
      <c r="U12" s="33">
        <f t="shared" si="4"/>
        <v>18545.75216</v>
      </c>
      <c r="V12" s="33">
        <f t="shared" si="4"/>
        <v>18727.58439</v>
      </c>
      <c r="W12" s="33">
        <f t="shared" si="4"/>
        <v>18911.37228</v>
      </c>
      <c r="X12" s="33">
        <f t="shared" si="4"/>
        <v>19097.13838</v>
      </c>
      <c r="Y12" s="33">
        <f t="shared" si="4"/>
        <v>19284.90555</v>
      </c>
    </row>
    <row r="13">
      <c r="A13" s="6" t="s">
        <v>111</v>
      </c>
      <c r="B13" s="33">
        <f t="shared" ref="B13:Y13" si="5">B6</f>
        <v>103252.5</v>
      </c>
      <c r="C13" s="33">
        <f t="shared" si="5"/>
        <v>104249.6</v>
      </c>
      <c r="D13" s="33">
        <f t="shared" si="5"/>
        <v>105257.2901</v>
      </c>
      <c r="E13" s="33">
        <f t="shared" si="5"/>
        <v>106275.6913</v>
      </c>
      <c r="F13" s="33">
        <f t="shared" si="5"/>
        <v>107304.926</v>
      </c>
      <c r="G13" s="33">
        <f t="shared" si="5"/>
        <v>108345.118</v>
      </c>
      <c r="H13" s="33">
        <f t="shared" si="5"/>
        <v>109396.3928</v>
      </c>
      <c r="I13" s="33">
        <f t="shared" si="5"/>
        <v>110458.8772</v>
      </c>
      <c r="J13" s="33">
        <f t="shared" si="5"/>
        <v>111532.6997</v>
      </c>
      <c r="K13" s="33">
        <f t="shared" si="5"/>
        <v>112617.9903</v>
      </c>
      <c r="L13" s="33">
        <f t="shared" si="5"/>
        <v>113714.8806</v>
      </c>
      <c r="M13" s="33">
        <f t="shared" si="5"/>
        <v>114823.5038</v>
      </c>
      <c r="N13" s="33">
        <f t="shared" si="5"/>
        <v>115943.9947</v>
      </c>
      <c r="O13" s="33">
        <f t="shared" si="5"/>
        <v>117076.4897</v>
      </c>
      <c r="P13" s="33">
        <f t="shared" si="5"/>
        <v>118221.127</v>
      </c>
      <c r="Q13" s="33">
        <f t="shared" si="5"/>
        <v>119378.0462</v>
      </c>
      <c r="R13" s="33">
        <f t="shared" si="5"/>
        <v>120547.389</v>
      </c>
      <c r="S13" s="33">
        <f t="shared" si="5"/>
        <v>121729.2986</v>
      </c>
      <c r="T13" s="33">
        <f t="shared" si="5"/>
        <v>122923.9198</v>
      </c>
      <c r="U13" s="33">
        <f t="shared" si="5"/>
        <v>124131.3995</v>
      </c>
      <c r="V13" s="33">
        <f t="shared" si="5"/>
        <v>125351.8861</v>
      </c>
      <c r="W13" s="33">
        <f t="shared" si="5"/>
        <v>126585.5301</v>
      </c>
      <c r="X13" s="33">
        <f t="shared" si="5"/>
        <v>127832.4835</v>
      </c>
      <c r="Y13" s="33">
        <f t="shared" si="5"/>
        <v>129092.9005</v>
      </c>
    </row>
    <row r="14">
      <c r="A14" s="32" t="s">
        <v>160</v>
      </c>
      <c r="B14" s="33">
        <f t="shared" ref="B14:Y14" si="6">sum(B10:B13)</f>
        <v>103252.5</v>
      </c>
      <c r="C14" s="33">
        <f t="shared" si="6"/>
        <v>120134.6</v>
      </c>
      <c r="D14" s="33">
        <f t="shared" si="6"/>
        <v>145123.1901</v>
      </c>
      <c r="E14" s="33">
        <f t="shared" si="6"/>
        <v>162411.7206</v>
      </c>
      <c r="F14" s="33">
        <f t="shared" si="6"/>
        <v>163983.5762</v>
      </c>
      <c r="G14" s="33">
        <f t="shared" si="6"/>
        <v>165572.1569</v>
      </c>
      <c r="H14" s="33">
        <f t="shared" si="6"/>
        <v>167177.654</v>
      </c>
      <c r="I14" s="33">
        <f t="shared" si="6"/>
        <v>168800.2611</v>
      </c>
      <c r="J14" s="33">
        <f t="shared" si="6"/>
        <v>170440.1742</v>
      </c>
      <c r="K14" s="33">
        <f t="shared" si="6"/>
        <v>172097.5916</v>
      </c>
      <c r="L14" s="33">
        <f t="shared" si="6"/>
        <v>173772.714</v>
      </c>
      <c r="M14" s="33">
        <f t="shared" si="6"/>
        <v>175465.7447</v>
      </c>
      <c r="N14" s="33">
        <f t="shared" si="6"/>
        <v>177176.8893</v>
      </c>
      <c r="O14" s="33">
        <f t="shared" si="6"/>
        <v>178906.356</v>
      </c>
      <c r="P14" s="33">
        <f t="shared" si="6"/>
        <v>180654.3555</v>
      </c>
      <c r="Q14" s="33">
        <f t="shared" si="6"/>
        <v>182421.101</v>
      </c>
      <c r="R14" s="33">
        <f t="shared" si="6"/>
        <v>184206.8085</v>
      </c>
      <c r="S14" s="33">
        <f t="shared" si="6"/>
        <v>186011.6963</v>
      </c>
      <c r="T14" s="33">
        <f t="shared" si="6"/>
        <v>187835.9857</v>
      </c>
      <c r="U14" s="33">
        <f t="shared" si="6"/>
        <v>189679.9005</v>
      </c>
      <c r="V14" s="33">
        <f t="shared" si="6"/>
        <v>191543.6673</v>
      </c>
      <c r="W14" s="33">
        <f t="shared" si="6"/>
        <v>193427.5155</v>
      </c>
      <c r="X14" s="33">
        <f t="shared" si="6"/>
        <v>195331.6772</v>
      </c>
      <c r="Y14" s="33">
        <f t="shared" si="6"/>
        <v>197256.3874</v>
      </c>
    </row>
    <row r="15">
      <c r="A15" s="6"/>
      <c r="B15" s="34"/>
    </row>
    <row r="16">
      <c r="A16" s="5" t="s">
        <v>161</v>
      </c>
    </row>
    <row r="17">
      <c r="A17" s="6" t="s">
        <v>156</v>
      </c>
      <c r="B17" s="33">
        <f t="shared" ref="B17:B20" si="8">B3-B10</f>
        <v>15885</v>
      </c>
      <c r="C17" s="33">
        <f t="shared" ref="C17:Y17" si="7">B17+C3-C10</f>
        <v>16038.4</v>
      </c>
      <c r="D17" s="33">
        <f t="shared" si="7"/>
        <v>16193.42925</v>
      </c>
      <c r="E17" s="33">
        <f t="shared" si="7"/>
        <v>16350.10636</v>
      </c>
      <c r="F17" s="33">
        <f t="shared" si="7"/>
        <v>16508.45015</v>
      </c>
      <c r="G17" s="33">
        <f t="shared" si="7"/>
        <v>16668.47969</v>
      </c>
      <c r="H17" s="33">
        <f t="shared" si="7"/>
        <v>16830.21427</v>
      </c>
      <c r="I17" s="33">
        <f t="shared" si="7"/>
        <v>16993.67341</v>
      </c>
      <c r="J17" s="33">
        <f t="shared" si="7"/>
        <v>17158.87687</v>
      </c>
      <c r="K17" s="33">
        <f t="shared" si="7"/>
        <v>17325.84466</v>
      </c>
      <c r="L17" s="33">
        <f t="shared" si="7"/>
        <v>17494.59702</v>
      </c>
      <c r="M17" s="33">
        <f t="shared" si="7"/>
        <v>17665.15443</v>
      </c>
      <c r="N17" s="33">
        <f t="shared" si="7"/>
        <v>17837.53765</v>
      </c>
      <c r="O17" s="33">
        <f t="shared" si="7"/>
        <v>18011.76765</v>
      </c>
      <c r="P17" s="33">
        <f t="shared" si="7"/>
        <v>18187.86569</v>
      </c>
      <c r="Q17" s="33">
        <f t="shared" si="7"/>
        <v>18365.85327</v>
      </c>
      <c r="R17" s="33">
        <f t="shared" si="7"/>
        <v>18545.75216</v>
      </c>
      <c r="S17" s="33">
        <f t="shared" si="7"/>
        <v>18727.58439</v>
      </c>
      <c r="T17" s="33">
        <f t="shared" si="7"/>
        <v>18911.37228</v>
      </c>
      <c r="U17" s="33">
        <f t="shared" si="7"/>
        <v>19097.13838</v>
      </c>
      <c r="V17" s="33">
        <f t="shared" si="7"/>
        <v>19284.90555</v>
      </c>
      <c r="W17" s="33">
        <f t="shared" si="7"/>
        <v>19474.69693</v>
      </c>
      <c r="X17" s="33">
        <f t="shared" si="7"/>
        <v>19666.53593</v>
      </c>
      <c r="Y17" s="33">
        <f t="shared" si="7"/>
        <v>19860.44623</v>
      </c>
    </row>
    <row r="18">
      <c r="A18" s="6" t="s">
        <v>157</v>
      </c>
      <c r="B18" s="33">
        <f t="shared" si="8"/>
        <v>23827.5</v>
      </c>
      <c r="C18" s="33">
        <f t="shared" ref="C18:Y18" si="9">B18+C4-C11</f>
        <v>47885.1</v>
      </c>
      <c r="D18" s="33">
        <f t="shared" si="9"/>
        <v>48347.74388</v>
      </c>
      <c r="E18" s="33">
        <f t="shared" si="9"/>
        <v>48815.30341</v>
      </c>
      <c r="F18" s="33">
        <f t="shared" si="9"/>
        <v>49287.83476</v>
      </c>
      <c r="G18" s="33">
        <f t="shared" si="9"/>
        <v>49765.39476</v>
      </c>
      <c r="H18" s="33">
        <f t="shared" si="9"/>
        <v>50248.04094</v>
      </c>
      <c r="I18" s="33">
        <f t="shared" si="9"/>
        <v>50735.83152</v>
      </c>
      <c r="J18" s="33">
        <f t="shared" si="9"/>
        <v>51228.82543</v>
      </c>
      <c r="K18" s="33">
        <f t="shared" si="9"/>
        <v>51727.08231</v>
      </c>
      <c r="L18" s="33">
        <f t="shared" si="9"/>
        <v>52230.66252</v>
      </c>
      <c r="M18" s="33">
        <f t="shared" si="9"/>
        <v>52739.62718</v>
      </c>
      <c r="N18" s="33">
        <f t="shared" si="9"/>
        <v>53254.03812</v>
      </c>
      <c r="O18" s="33">
        <f t="shared" si="9"/>
        <v>53773.95794</v>
      </c>
      <c r="P18" s="33">
        <f t="shared" si="9"/>
        <v>54299.45</v>
      </c>
      <c r="Q18" s="33">
        <f t="shared" si="9"/>
        <v>54830.57843</v>
      </c>
      <c r="R18" s="33">
        <f t="shared" si="9"/>
        <v>55367.40814</v>
      </c>
      <c r="S18" s="33">
        <f t="shared" si="9"/>
        <v>55910.00483</v>
      </c>
      <c r="T18" s="33">
        <f t="shared" si="9"/>
        <v>56458.435</v>
      </c>
      <c r="U18" s="33">
        <f t="shared" si="9"/>
        <v>57012.76598</v>
      </c>
      <c r="V18" s="33">
        <f t="shared" si="9"/>
        <v>57573.0659</v>
      </c>
      <c r="W18" s="33">
        <f t="shared" si="9"/>
        <v>58139.40373</v>
      </c>
      <c r="X18" s="33">
        <f t="shared" si="9"/>
        <v>58711.84929</v>
      </c>
      <c r="Y18" s="33">
        <f t="shared" si="9"/>
        <v>59290.47324</v>
      </c>
    </row>
    <row r="19">
      <c r="A19" s="6" t="s">
        <v>158</v>
      </c>
      <c r="B19" s="33">
        <f t="shared" si="8"/>
        <v>15885</v>
      </c>
      <c r="C19" s="33">
        <f t="shared" ref="C19:Y19" si="10">B19+C5-C12</f>
        <v>31923.4</v>
      </c>
      <c r="D19" s="33">
        <f t="shared" si="10"/>
        <v>48116.82925</v>
      </c>
      <c r="E19" s="33">
        <f t="shared" si="10"/>
        <v>48581.93561</v>
      </c>
      <c r="F19" s="33">
        <f t="shared" si="10"/>
        <v>49051.98576</v>
      </c>
      <c r="G19" s="33">
        <f t="shared" si="10"/>
        <v>49527.0362</v>
      </c>
      <c r="H19" s="33">
        <f t="shared" si="10"/>
        <v>50007.14411</v>
      </c>
      <c r="I19" s="33">
        <f t="shared" si="10"/>
        <v>50492.36737</v>
      </c>
      <c r="J19" s="33">
        <f t="shared" si="10"/>
        <v>50982.76456</v>
      </c>
      <c r="K19" s="33">
        <f t="shared" si="10"/>
        <v>51478.39495</v>
      </c>
      <c r="L19" s="33">
        <f t="shared" si="10"/>
        <v>51979.31856</v>
      </c>
      <c r="M19" s="33">
        <f t="shared" si="10"/>
        <v>52485.59612</v>
      </c>
      <c r="N19" s="33">
        <f t="shared" si="10"/>
        <v>52997.2891</v>
      </c>
      <c r="O19" s="33">
        <f t="shared" si="10"/>
        <v>53514.45973</v>
      </c>
      <c r="P19" s="33">
        <f t="shared" si="10"/>
        <v>54037.17098</v>
      </c>
      <c r="Q19" s="33">
        <f t="shared" si="10"/>
        <v>54565.4866</v>
      </c>
      <c r="R19" s="33">
        <f t="shared" si="10"/>
        <v>55099.47111</v>
      </c>
      <c r="S19" s="33">
        <f t="shared" si="10"/>
        <v>55639.18982</v>
      </c>
      <c r="T19" s="33">
        <f t="shared" si="10"/>
        <v>56184.70883</v>
      </c>
      <c r="U19" s="33">
        <f t="shared" si="10"/>
        <v>56736.09505</v>
      </c>
      <c r="V19" s="33">
        <f t="shared" si="10"/>
        <v>57293.41621</v>
      </c>
      <c r="W19" s="33">
        <f t="shared" si="10"/>
        <v>57856.74087</v>
      </c>
      <c r="X19" s="33">
        <f t="shared" si="10"/>
        <v>58426.13841</v>
      </c>
      <c r="Y19" s="33">
        <f t="shared" si="10"/>
        <v>59001.67909</v>
      </c>
    </row>
    <row r="20">
      <c r="A20" s="6" t="s">
        <v>111</v>
      </c>
      <c r="B20" s="33">
        <f t="shared" si="8"/>
        <v>0</v>
      </c>
      <c r="C20" s="33">
        <f t="shared" ref="C20:Y20" si="11">B20+C6-C13</f>
        <v>0</v>
      </c>
      <c r="D20" s="33">
        <f t="shared" si="11"/>
        <v>0</v>
      </c>
      <c r="E20" s="33">
        <f t="shared" si="11"/>
        <v>0</v>
      </c>
      <c r="F20" s="33">
        <f t="shared" si="11"/>
        <v>0</v>
      </c>
      <c r="G20" s="33">
        <f t="shared" si="11"/>
        <v>0</v>
      </c>
      <c r="H20" s="33">
        <f t="shared" si="11"/>
        <v>0</v>
      </c>
      <c r="I20" s="33">
        <f t="shared" si="11"/>
        <v>0</v>
      </c>
      <c r="J20" s="33">
        <f t="shared" si="11"/>
        <v>0</v>
      </c>
      <c r="K20" s="33">
        <f t="shared" si="11"/>
        <v>0</v>
      </c>
      <c r="L20" s="33">
        <f t="shared" si="11"/>
        <v>0</v>
      </c>
      <c r="M20" s="33">
        <f t="shared" si="11"/>
        <v>0</v>
      </c>
      <c r="N20" s="33">
        <f t="shared" si="11"/>
        <v>0</v>
      </c>
      <c r="O20" s="33">
        <f t="shared" si="11"/>
        <v>0</v>
      </c>
      <c r="P20" s="33">
        <f t="shared" si="11"/>
        <v>0</v>
      </c>
      <c r="Q20" s="33">
        <f t="shared" si="11"/>
        <v>0</v>
      </c>
      <c r="R20" s="33">
        <f t="shared" si="11"/>
        <v>0</v>
      </c>
      <c r="S20" s="33">
        <f t="shared" si="11"/>
        <v>0</v>
      </c>
      <c r="T20" s="33">
        <f t="shared" si="11"/>
        <v>0</v>
      </c>
      <c r="U20" s="33">
        <f t="shared" si="11"/>
        <v>0</v>
      </c>
      <c r="V20" s="33">
        <f t="shared" si="11"/>
        <v>0</v>
      </c>
      <c r="W20" s="33">
        <f t="shared" si="11"/>
        <v>0</v>
      </c>
      <c r="X20" s="33">
        <f t="shared" si="11"/>
        <v>0</v>
      </c>
      <c r="Y20" s="33">
        <f t="shared" si="11"/>
        <v>0</v>
      </c>
    </row>
    <row r="21">
      <c r="A21" s="32" t="s">
        <v>162</v>
      </c>
      <c r="B21" s="33">
        <f t="shared" ref="B21:Y21" si="12">sum(B17:B20)</f>
        <v>55597.5</v>
      </c>
      <c r="C21" s="33">
        <f t="shared" si="12"/>
        <v>95846.9</v>
      </c>
      <c r="D21" s="33">
        <f t="shared" si="12"/>
        <v>112658.0024</v>
      </c>
      <c r="E21" s="33">
        <f t="shared" si="12"/>
        <v>113747.3454</v>
      </c>
      <c r="F21" s="33">
        <f t="shared" si="12"/>
        <v>114848.2707</v>
      </c>
      <c r="G21" s="33">
        <f t="shared" si="12"/>
        <v>115960.9107</v>
      </c>
      <c r="H21" s="33">
        <f t="shared" si="12"/>
        <v>117085.3993</v>
      </c>
      <c r="I21" s="33">
        <f t="shared" si="12"/>
        <v>118221.8723</v>
      </c>
      <c r="J21" s="33">
        <f t="shared" si="12"/>
        <v>119370.4669</v>
      </c>
      <c r="K21" s="33">
        <f t="shared" si="12"/>
        <v>120531.3219</v>
      </c>
      <c r="L21" s="33">
        <f t="shared" si="12"/>
        <v>121704.5781</v>
      </c>
      <c r="M21" s="33">
        <f t="shared" si="12"/>
        <v>122890.3777</v>
      </c>
      <c r="N21" s="33">
        <f t="shared" si="12"/>
        <v>124088.8649</v>
      </c>
      <c r="O21" s="33">
        <f t="shared" si="12"/>
        <v>125300.1853</v>
      </c>
      <c r="P21" s="33">
        <f t="shared" si="12"/>
        <v>126524.4867</v>
      </c>
      <c r="Q21" s="33">
        <f t="shared" si="12"/>
        <v>127761.9183</v>
      </c>
      <c r="R21" s="33">
        <f t="shared" si="12"/>
        <v>129012.6314</v>
      </c>
      <c r="S21" s="33">
        <f t="shared" si="12"/>
        <v>130276.779</v>
      </c>
      <c r="T21" s="33">
        <f t="shared" si="12"/>
        <v>131554.5161</v>
      </c>
      <c r="U21" s="33">
        <f t="shared" si="12"/>
        <v>132845.9994</v>
      </c>
      <c r="V21" s="33">
        <f t="shared" si="12"/>
        <v>134151.3877</v>
      </c>
      <c r="W21" s="33">
        <f t="shared" si="12"/>
        <v>135470.8415</v>
      </c>
      <c r="X21" s="33">
        <f t="shared" si="12"/>
        <v>136804.5236</v>
      </c>
      <c r="Y21" s="33">
        <f t="shared" si="12"/>
        <v>138152.5986</v>
      </c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5" width="8.0"/>
  </cols>
  <sheetData>
    <row r="1">
      <c r="A1" s="27"/>
      <c r="B1" s="28" t="s">
        <v>112</v>
      </c>
      <c r="C1" s="28" t="s">
        <v>113</v>
      </c>
      <c r="D1" s="28" t="s">
        <v>114</v>
      </c>
      <c r="E1" s="28" t="s">
        <v>115</v>
      </c>
      <c r="F1" s="28" t="s">
        <v>116</v>
      </c>
      <c r="G1" s="28" t="s">
        <v>117</v>
      </c>
      <c r="H1" s="28" t="s">
        <v>118</v>
      </c>
      <c r="I1" s="28" t="s">
        <v>119</v>
      </c>
      <c r="J1" s="28" t="s">
        <v>120</v>
      </c>
      <c r="K1" s="28" t="s">
        <v>121</v>
      </c>
      <c r="L1" s="28" t="s">
        <v>122</v>
      </c>
      <c r="M1" s="28" t="s">
        <v>123</v>
      </c>
      <c r="N1" s="28" t="s">
        <v>124</v>
      </c>
      <c r="O1" s="28" t="s">
        <v>125</v>
      </c>
      <c r="P1" s="28" t="s">
        <v>126</v>
      </c>
      <c r="Q1" s="28" t="s">
        <v>127</v>
      </c>
      <c r="R1" s="28" t="s">
        <v>128</v>
      </c>
      <c r="S1" s="28" t="s">
        <v>129</v>
      </c>
      <c r="T1" s="28" t="s">
        <v>130</v>
      </c>
      <c r="U1" s="28" t="s">
        <v>131</v>
      </c>
      <c r="V1" s="28" t="s">
        <v>132</v>
      </c>
      <c r="W1" s="28" t="s">
        <v>133</v>
      </c>
      <c r="X1" s="28" t="s">
        <v>134</v>
      </c>
      <c r="Y1" s="28" t="s">
        <v>135</v>
      </c>
      <c r="Z1" s="6"/>
    </row>
    <row r="2">
      <c r="A2" s="32" t="s">
        <v>163</v>
      </c>
    </row>
    <row r="3">
      <c r="A3" s="6" t="s">
        <v>164</v>
      </c>
      <c r="B3" s="33">
        <f>Collections!B14</f>
        <v>103252.5</v>
      </c>
      <c r="C3" s="33">
        <f>Collections!C14</f>
        <v>120134.6</v>
      </c>
      <c r="D3" s="33">
        <f>Collections!D14</f>
        <v>145123.1901</v>
      </c>
      <c r="E3" s="33">
        <f>Collections!E14</f>
        <v>162411.7206</v>
      </c>
      <c r="F3" s="33">
        <f>Collections!F14</f>
        <v>163983.5762</v>
      </c>
      <c r="G3" s="33">
        <f>Collections!G14</f>
        <v>165572.1569</v>
      </c>
      <c r="H3" s="33">
        <f>Collections!H14</f>
        <v>167177.654</v>
      </c>
      <c r="I3" s="33">
        <f>Collections!I14</f>
        <v>168800.2611</v>
      </c>
      <c r="J3" s="33">
        <f>Collections!J14</f>
        <v>170440.1742</v>
      </c>
      <c r="K3" s="33">
        <f>Collections!K14</f>
        <v>172097.5916</v>
      </c>
      <c r="L3" s="33">
        <f>Collections!L14</f>
        <v>173772.714</v>
      </c>
      <c r="M3" s="33">
        <f>Collections!M14</f>
        <v>175465.7447</v>
      </c>
      <c r="N3" s="33">
        <f>Collections!N14</f>
        <v>177176.8893</v>
      </c>
      <c r="O3" s="33">
        <f>Collections!O14</f>
        <v>178906.356</v>
      </c>
      <c r="P3" s="33">
        <f>Collections!P14</f>
        <v>180654.3555</v>
      </c>
      <c r="Q3" s="33">
        <f>Collections!Q14</f>
        <v>182421.101</v>
      </c>
      <c r="R3" s="33">
        <f>Collections!R14</f>
        <v>184206.8085</v>
      </c>
      <c r="S3" s="33">
        <f>Collections!S14</f>
        <v>186011.6963</v>
      </c>
      <c r="T3" s="33">
        <f>Collections!T14</f>
        <v>187835.9857</v>
      </c>
      <c r="U3" s="33">
        <f>Collections!U14</f>
        <v>189679.9005</v>
      </c>
      <c r="V3" s="33">
        <f>Collections!V14</f>
        <v>191543.6673</v>
      </c>
      <c r="W3" s="33">
        <f>Collections!W14</f>
        <v>193427.5155</v>
      </c>
      <c r="X3" s="33">
        <f>Collections!X14</f>
        <v>195331.6772</v>
      </c>
      <c r="Y3" s="33">
        <f>Collections!Y14</f>
        <v>197256.3874</v>
      </c>
    </row>
    <row r="4">
      <c r="A4" s="6"/>
    </row>
    <row r="5">
      <c r="A5" s="32" t="s">
        <v>165</v>
      </c>
    </row>
    <row r="6">
      <c r="A6" s="6" t="s">
        <v>166</v>
      </c>
      <c r="B6" s="33">
        <f>Purchase!B24</f>
        <v>24100</v>
      </c>
      <c r="C6" s="33">
        <f>Purchase!C24</f>
        <v>63651.5</v>
      </c>
      <c r="D6" s="33">
        <f>Purchase!D24</f>
        <v>103410.8225</v>
      </c>
      <c r="E6" s="33">
        <f>Purchase!E24</f>
        <v>154695.2333</v>
      </c>
      <c r="F6" s="33">
        <f>Purchase!F24</f>
        <v>156496.3989</v>
      </c>
      <c r="G6" s="33">
        <f>Purchase!G24</f>
        <v>158319.5485</v>
      </c>
      <c r="H6" s="33">
        <f>Purchase!H24</f>
        <v>160164.9647</v>
      </c>
      <c r="I6" s="33">
        <f>Purchase!I24</f>
        <v>162032.934</v>
      </c>
      <c r="J6" s="33">
        <f>Purchase!J24</f>
        <v>163923.7467</v>
      </c>
      <c r="K6" s="33">
        <f>Purchase!K24</f>
        <v>165837.6971</v>
      </c>
      <c r="L6" s="33">
        <f>Purchase!L24</f>
        <v>167775.0835</v>
      </c>
      <c r="M6" s="33">
        <f>Purchase!M24</f>
        <v>169736.2081</v>
      </c>
      <c r="N6" s="33">
        <f>Purchase!N24</f>
        <v>171721.3774</v>
      </c>
      <c r="O6" s="33">
        <f>Purchase!O24</f>
        <v>173730.902</v>
      </c>
      <c r="P6" s="33">
        <f>Purchase!P24</f>
        <v>175765.0968</v>
      </c>
      <c r="Q6" s="33">
        <f>Purchase!Q24</f>
        <v>177824.2809</v>
      </c>
      <c r="R6" s="33">
        <f>Purchase!R24</f>
        <v>179908.7777</v>
      </c>
      <c r="S6" s="33">
        <f>Purchase!S24</f>
        <v>182018.9151</v>
      </c>
      <c r="T6" s="33">
        <f>Purchase!T24</f>
        <v>184155.0256</v>
      </c>
      <c r="U6" s="33">
        <f>Purchase!U24</f>
        <v>186317.4461</v>
      </c>
      <c r="V6" s="33">
        <f>Purchase!V24</f>
        <v>188506.5181</v>
      </c>
      <c r="W6" s="33">
        <f>Purchase!W24</f>
        <v>190722.5877</v>
      </c>
      <c r="X6" s="33">
        <f>Purchase!X24</f>
        <v>192966.006</v>
      </c>
      <c r="Y6" s="33">
        <f>Purchase!Y24</f>
        <v>195237.1288</v>
      </c>
    </row>
    <row r="7">
      <c r="A7" s="6"/>
    </row>
    <row r="8">
      <c r="A8" s="32" t="s">
        <v>167</v>
      </c>
      <c r="B8" s="33">
        <f t="shared" ref="B8:Y8" si="1">B3-B6</f>
        <v>79152.5</v>
      </c>
      <c r="C8" s="33">
        <f t="shared" si="1"/>
        <v>56483.1</v>
      </c>
      <c r="D8" s="33">
        <f t="shared" si="1"/>
        <v>41712.36763</v>
      </c>
      <c r="E8" s="33">
        <f t="shared" si="1"/>
        <v>7716.487228</v>
      </c>
      <c r="F8" s="33">
        <f t="shared" si="1"/>
        <v>7487.177325</v>
      </c>
      <c r="G8" s="33">
        <f t="shared" si="1"/>
        <v>7252.608466</v>
      </c>
      <c r="H8" s="33">
        <f t="shared" si="1"/>
        <v>7012.689342</v>
      </c>
      <c r="I8" s="33">
        <f t="shared" si="1"/>
        <v>6767.327131</v>
      </c>
      <c r="J8" s="33">
        <f t="shared" si="1"/>
        <v>6516.427475</v>
      </c>
      <c r="K8" s="33">
        <f t="shared" si="1"/>
        <v>6259.894449</v>
      </c>
      <c r="L8" s="33">
        <f t="shared" si="1"/>
        <v>5997.630542</v>
      </c>
      <c r="M8" s="33">
        <f t="shared" si="1"/>
        <v>5729.536624</v>
      </c>
      <c r="N8" s="33">
        <f t="shared" si="1"/>
        <v>5455.511924</v>
      </c>
      <c r="O8" s="33">
        <f t="shared" si="1"/>
        <v>5175.453999</v>
      </c>
      <c r="P8" s="33">
        <f t="shared" si="1"/>
        <v>4889.25871</v>
      </c>
      <c r="Q8" s="33">
        <f t="shared" si="1"/>
        <v>4596.820188</v>
      </c>
      <c r="R8" s="33">
        <f t="shared" si="1"/>
        <v>4298.030812</v>
      </c>
      <c r="S8" s="33">
        <f t="shared" si="1"/>
        <v>3992.781176</v>
      </c>
      <c r="T8" s="33">
        <f t="shared" si="1"/>
        <v>3680.960057</v>
      </c>
      <c r="U8" s="33">
        <f t="shared" si="1"/>
        <v>3362.454389</v>
      </c>
      <c r="V8" s="33">
        <f t="shared" si="1"/>
        <v>3037.149232</v>
      </c>
      <c r="W8" s="33">
        <f t="shared" si="1"/>
        <v>2704.927735</v>
      </c>
      <c r="X8" s="33">
        <f t="shared" si="1"/>
        <v>2365.671114</v>
      </c>
      <c r="Y8" s="33">
        <f t="shared" si="1"/>
        <v>2019.258608</v>
      </c>
    </row>
    <row r="9">
      <c r="A9" s="6"/>
    </row>
    <row r="10">
      <c r="A10" s="32" t="s">
        <v>168</v>
      </c>
    </row>
    <row r="11">
      <c r="A11" s="31" t="s">
        <v>169</v>
      </c>
      <c r="B11" s="14">
        <v>0.0</v>
      </c>
      <c r="C11" s="33">
        <f t="shared" ref="C11:Y11" si="2">B13</f>
        <v>79152.5</v>
      </c>
      <c r="D11" s="33">
        <f t="shared" si="2"/>
        <v>135635.6</v>
      </c>
      <c r="E11" s="33">
        <f t="shared" si="2"/>
        <v>177347.9676</v>
      </c>
      <c r="F11" s="33">
        <f t="shared" si="2"/>
        <v>185064.4549</v>
      </c>
      <c r="G11" s="33">
        <f t="shared" si="2"/>
        <v>192551.6322</v>
      </c>
      <c r="H11" s="33">
        <f t="shared" si="2"/>
        <v>199804.2406</v>
      </c>
      <c r="I11" s="33">
        <f t="shared" si="2"/>
        <v>206816.93</v>
      </c>
      <c r="J11" s="33">
        <f t="shared" si="2"/>
        <v>213584.2571</v>
      </c>
      <c r="K11" s="33">
        <f t="shared" si="2"/>
        <v>220100.6846</v>
      </c>
      <c r="L11" s="33">
        <f t="shared" si="2"/>
        <v>226360.579</v>
      </c>
      <c r="M11" s="33">
        <f t="shared" si="2"/>
        <v>232358.2096</v>
      </c>
      <c r="N11" s="33">
        <f t="shared" si="2"/>
        <v>238087.7462</v>
      </c>
      <c r="O11" s="33">
        <f t="shared" si="2"/>
        <v>243543.2581</v>
      </c>
      <c r="P11" s="33">
        <f t="shared" si="2"/>
        <v>248718.7121</v>
      </c>
      <c r="Q11" s="33">
        <f t="shared" si="2"/>
        <v>253607.9708</v>
      </c>
      <c r="R11" s="33">
        <f t="shared" si="2"/>
        <v>258204.791</v>
      </c>
      <c r="S11" s="33">
        <f t="shared" si="2"/>
        <v>262502.8218</v>
      </c>
      <c r="T11" s="33">
        <f t="shared" si="2"/>
        <v>266495.603</v>
      </c>
      <c r="U11" s="33">
        <f t="shared" si="2"/>
        <v>270176.5631</v>
      </c>
      <c r="V11" s="33">
        <f t="shared" si="2"/>
        <v>273539.0175</v>
      </c>
      <c r="W11" s="33">
        <f t="shared" si="2"/>
        <v>276576.1667</v>
      </c>
      <c r="X11" s="33">
        <f t="shared" si="2"/>
        <v>279281.0944</v>
      </c>
      <c r="Y11" s="33">
        <f t="shared" si="2"/>
        <v>281646.7655</v>
      </c>
    </row>
    <row r="12">
      <c r="A12" s="31" t="s">
        <v>170</v>
      </c>
      <c r="B12" s="33">
        <f t="shared" ref="B12:Y12" si="3">B8</f>
        <v>79152.5</v>
      </c>
      <c r="C12" s="33">
        <f t="shared" si="3"/>
        <v>56483.1</v>
      </c>
      <c r="D12" s="33">
        <f t="shared" si="3"/>
        <v>41712.36763</v>
      </c>
      <c r="E12" s="33">
        <f t="shared" si="3"/>
        <v>7716.487228</v>
      </c>
      <c r="F12" s="33">
        <f t="shared" si="3"/>
        <v>7487.177325</v>
      </c>
      <c r="G12" s="33">
        <f t="shared" si="3"/>
        <v>7252.608466</v>
      </c>
      <c r="H12" s="33">
        <f t="shared" si="3"/>
        <v>7012.689342</v>
      </c>
      <c r="I12" s="33">
        <f t="shared" si="3"/>
        <v>6767.327131</v>
      </c>
      <c r="J12" s="33">
        <f t="shared" si="3"/>
        <v>6516.427475</v>
      </c>
      <c r="K12" s="33">
        <f t="shared" si="3"/>
        <v>6259.894449</v>
      </c>
      <c r="L12" s="33">
        <f t="shared" si="3"/>
        <v>5997.630542</v>
      </c>
      <c r="M12" s="33">
        <f t="shared" si="3"/>
        <v>5729.536624</v>
      </c>
      <c r="N12" s="33">
        <f t="shared" si="3"/>
        <v>5455.511924</v>
      </c>
      <c r="O12" s="33">
        <f t="shared" si="3"/>
        <v>5175.453999</v>
      </c>
      <c r="P12" s="33">
        <f t="shared" si="3"/>
        <v>4889.25871</v>
      </c>
      <c r="Q12" s="33">
        <f t="shared" si="3"/>
        <v>4596.820188</v>
      </c>
      <c r="R12" s="33">
        <f t="shared" si="3"/>
        <v>4298.030812</v>
      </c>
      <c r="S12" s="33">
        <f t="shared" si="3"/>
        <v>3992.781176</v>
      </c>
      <c r="T12" s="33">
        <f t="shared" si="3"/>
        <v>3680.960057</v>
      </c>
      <c r="U12" s="33">
        <f t="shared" si="3"/>
        <v>3362.454389</v>
      </c>
      <c r="V12" s="33">
        <f t="shared" si="3"/>
        <v>3037.149232</v>
      </c>
      <c r="W12" s="33">
        <f t="shared" si="3"/>
        <v>2704.927735</v>
      </c>
      <c r="X12" s="33">
        <f t="shared" si="3"/>
        <v>2365.671114</v>
      </c>
      <c r="Y12" s="33">
        <f t="shared" si="3"/>
        <v>2019.258608</v>
      </c>
    </row>
    <row r="13">
      <c r="A13" s="31" t="s">
        <v>171</v>
      </c>
      <c r="B13" s="33">
        <f t="shared" ref="B13:Y13" si="4">sum(B11:B12)</f>
        <v>79152.5</v>
      </c>
      <c r="C13" s="33">
        <f t="shared" si="4"/>
        <v>135635.6</v>
      </c>
      <c r="D13" s="33">
        <f t="shared" si="4"/>
        <v>177347.9676</v>
      </c>
      <c r="E13" s="33">
        <f t="shared" si="4"/>
        <v>185064.4549</v>
      </c>
      <c r="F13" s="33">
        <f t="shared" si="4"/>
        <v>192551.6322</v>
      </c>
      <c r="G13" s="33">
        <f t="shared" si="4"/>
        <v>199804.2406</v>
      </c>
      <c r="H13" s="33">
        <f t="shared" si="4"/>
        <v>206816.93</v>
      </c>
      <c r="I13" s="33">
        <f t="shared" si="4"/>
        <v>213584.2571</v>
      </c>
      <c r="J13" s="33">
        <f t="shared" si="4"/>
        <v>220100.6846</v>
      </c>
      <c r="K13" s="33">
        <f t="shared" si="4"/>
        <v>226360.579</v>
      </c>
      <c r="L13" s="33">
        <f t="shared" si="4"/>
        <v>232358.2096</v>
      </c>
      <c r="M13" s="33">
        <f t="shared" si="4"/>
        <v>238087.7462</v>
      </c>
      <c r="N13" s="33">
        <f t="shared" si="4"/>
        <v>243543.2581</v>
      </c>
      <c r="O13" s="33">
        <f t="shared" si="4"/>
        <v>248718.7121</v>
      </c>
      <c r="P13" s="33">
        <f t="shared" si="4"/>
        <v>253607.9708</v>
      </c>
      <c r="Q13" s="33">
        <f t="shared" si="4"/>
        <v>258204.791</v>
      </c>
      <c r="R13" s="33">
        <f t="shared" si="4"/>
        <v>262502.8218</v>
      </c>
      <c r="S13" s="33">
        <f t="shared" si="4"/>
        <v>266495.603</v>
      </c>
      <c r="T13" s="33">
        <f t="shared" si="4"/>
        <v>270176.5631</v>
      </c>
      <c r="U13" s="33">
        <f t="shared" si="4"/>
        <v>273539.0175</v>
      </c>
      <c r="V13" s="33">
        <f t="shared" si="4"/>
        <v>276576.1667</v>
      </c>
      <c r="W13" s="33">
        <f t="shared" si="4"/>
        <v>279281.0944</v>
      </c>
      <c r="X13" s="33">
        <f t="shared" si="4"/>
        <v>281646.7655</v>
      </c>
      <c r="Y13" s="33">
        <f t="shared" si="4"/>
        <v>283666.0242</v>
      </c>
    </row>
    <row r="14">
      <c r="A14" s="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5" width="7.88"/>
  </cols>
  <sheetData>
    <row r="1">
      <c r="A1" s="27"/>
      <c r="B1" s="28" t="s">
        <v>112</v>
      </c>
      <c r="C1" s="28" t="s">
        <v>113</v>
      </c>
      <c r="D1" s="28" t="s">
        <v>114</v>
      </c>
      <c r="E1" s="28" t="s">
        <v>115</v>
      </c>
      <c r="F1" s="28" t="s">
        <v>116</v>
      </c>
      <c r="G1" s="28" t="s">
        <v>117</v>
      </c>
      <c r="H1" s="28" t="s">
        <v>118</v>
      </c>
      <c r="I1" s="28" t="s">
        <v>119</v>
      </c>
      <c r="J1" s="28" t="s">
        <v>120</v>
      </c>
      <c r="K1" s="28" t="s">
        <v>121</v>
      </c>
      <c r="L1" s="28" t="s">
        <v>122</v>
      </c>
      <c r="M1" s="28" t="s">
        <v>123</v>
      </c>
      <c r="N1" s="28" t="s">
        <v>124</v>
      </c>
      <c r="O1" s="28" t="s">
        <v>125</v>
      </c>
      <c r="P1" s="28" t="s">
        <v>126</v>
      </c>
      <c r="Q1" s="28" t="s">
        <v>127</v>
      </c>
      <c r="R1" s="28" t="s">
        <v>128</v>
      </c>
      <c r="S1" s="28" t="s">
        <v>129</v>
      </c>
      <c r="T1" s="28" t="s">
        <v>130</v>
      </c>
      <c r="U1" s="28" t="s">
        <v>131</v>
      </c>
      <c r="V1" s="28" t="s">
        <v>132</v>
      </c>
      <c r="W1" s="28" t="s">
        <v>133</v>
      </c>
      <c r="X1" s="28" t="s">
        <v>134</v>
      </c>
      <c r="Y1" s="28" t="s">
        <v>135</v>
      </c>
      <c r="Z1" s="6"/>
    </row>
    <row r="2">
      <c r="A2" s="16" t="s">
        <v>172</v>
      </c>
    </row>
    <row r="3">
      <c r="A3" s="24" t="s">
        <v>85</v>
      </c>
      <c r="B3" s="9">
        <v>0.0</v>
      </c>
      <c r="C3" s="20">
        <f t="shared" ref="C3:Y3" si="1">B25</f>
        <v>8.5</v>
      </c>
      <c r="D3" s="20">
        <f t="shared" si="1"/>
        <v>16.965</v>
      </c>
      <c r="E3" s="20">
        <f t="shared" si="1"/>
        <v>25.389975</v>
      </c>
      <c r="F3" s="20">
        <f t="shared" si="1"/>
        <v>33.76971088</v>
      </c>
      <c r="G3" s="20">
        <f t="shared" si="1"/>
        <v>42.09879874</v>
      </c>
      <c r="H3" s="20">
        <f t="shared" si="1"/>
        <v>50.37162919</v>
      </c>
      <c r="I3" s="20">
        <f t="shared" si="1"/>
        <v>58.58238631</v>
      </c>
      <c r="J3" s="20">
        <f t="shared" si="1"/>
        <v>66.72504163</v>
      </c>
      <c r="K3" s="20">
        <f t="shared" si="1"/>
        <v>74.79334783</v>
      </c>
      <c r="L3" s="20">
        <f t="shared" si="1"/>
        <v>82.78083232</v>
      </c>
      <c r="M3" s="20">
        <f t="shared" si="1"/>
        <v>90.6807906</v>
      </c>
      <c r="N3" s="20">
        <f t="shared" si="1"/>
        <v>98.48627953</v>
      </c>
      <c r="O3" s="20">
        <f t="shared" si="1"/>
        <v>106.1901103</v>
      </c>
      <c r="P3" s="20">
        <f t="shared" si="1"/>
        <v>113.7848414</v>
      </c>
      <c r="Q3" s="20">
        <f t="shared" si="1"/>
        <v>121.262771</v>
      </c>
      <c r="R3" s="20">
        <f t="shared" si="1"/>
        <v>128.6159298</v>
      </c>
      <c r="S3" s="20">
        <f t="shared" si="1"/>
        <v>135.8360729</v>
      </c>
      <c r="T3" s="20">
        <f t="shared" si="1"/>
        <v>142.9146722</v>
      </c>
      <c r="U3" s="20">
        <f t="shared" si="1"/>
        <v>149.8429078</v>
      </c>
      <c r="V3" s="20">
        <f t="shared" si="1"/>
        <v>156.6116601</v>
      </c>
      <c r="W3" s="20">
        <f t="shared" si="1"/>
        <v>163.211501</v>
      </c>
      <c r="X3" s="20">
        <f t="shared" si="1"/>
        <v>169.6326848</v>
      </c>
      <c r="Y3" s="20">
        <f t="shared" si="1"/>
        <v>175.8651395</v>
      </c>
    </row>
    <row r="4">
      <c r="A4" s="24" t="s">
        <v>86</v>
      </c>
      <c r="B4" s="9">
        <v>0.0</v>
      </c>
      <c r="C4" s="20">
        <f t="shared" ref="C4:Y4" si="2">B26</f>
        <v>0.8</v>
      </c>
      <c r="D4" s="20">
        <f t="shared" si="2"/>
        <v>1.732</v>
      </c>
      <c r="E4" s="20">
        <f t="shared" si="2"/>
        <v>2.79938</v>
      </c>
      <c r="F4" s="20">
        <f t="shared" si="2"/>
        <v>4.0055797</v>
      </c>
      <c r="G4" s="20">
        <f t="shared" si="2"/>
        <v>5.354099161</v>
      </c>
      <c r="H4" s="20">
        <f t="shared" si="2"/>
        <v>6.848499458</v>
      </c>
      <c r="I4" s="20">
        <f t="shared" si="2"/>
        <v>8.492403338</v>
      </c>
      <c r="J4" s="20">
        <f t="shared" si="2"/>
        <v>10.28949586</v>
      </c>
      <c r="K4" s="20">
        <f t="shared" si="2"/>
        <v>12.24352502</v>
      </c>
      <c r="L4" s="20">
        <f t="shared" si="2"/>
        <v>14.35830241</v>
      </c>
      <c r="M4" s="20">
        <f t="shared" si="2"/>
        <v>16.63770384</v>
      </c>
      <c r="N4" s="20">
        <f t="shared" si="2"/>
        <v>19.08566991</v>
      </c>
      <c r="O4" s="20">
        <f t="shared" si="2"/>
        <v>21.70620667</v>
      </c>
      <c r="P4" s="20">
        <f t="shared" si="2"/>
        <v>24.50338618</v>
      </c>
      <c r="Q4" s="20">
        <f t="shared" si="2"/>
        <v>27.48134712</v>
      </c>
      <c r="R4" s="20">
        <f t="shared" si="2"/>
        <v>30.64429533</v>
      </c>
      <c r="S4" s="20">
        <f t="shared" si="2"/>
        <v>33.99650441</v>
      </c>
      <c r="T4" s="20">
        <f t="shared" si="2"/>
        <v>37.54231624</v>
      </c>
      <c r="U4" s="20">
        <f t="shared" si="2"/>
        <v>41.28614152</v>
      </c>
      <c r="V4" s="20">
        <f t="shared" si="2"/>
        <v>45.23246027</v>
      </c>
      <c r="W4" s="20">
        <f t="shared" si="2"/>
        <v>49.38582239</v>
      </c>
      <c r="X4" s="20">
        <f t="shared" si="2"/>
        <v>53.75084804</v>
      </c>
      <c r="Y4" s="20">
        <f t="shared" si="2"/>
        <v>58.33222819</v>
      </c>
    </row>
    <row r="5">
      <c r="A5" s="24" t="s">
        <v>87</v>
      </c>
      <c r="B5" s="9">
        <v>0.0</v>
      </c>
      <c r="C5" s="20">
        <f t="shared" ref="C5:Y5" si="3">B27</f>
        <v>2.7</v>
      </c>
      <c r="D5" s="20">
        <f t="shared" si="3"/>
        <v>5.282</v>
      </c>
      <c r="E5" s="20">
        <f t="shared" si="3"/>
        <v>7.73977</v>
      </c>
      <c r="F5" s="20">
        <f t="shared" si="3"/>
        <v>10.0668732</v>
      </c>
      <c r="G5" s="20">
        <f t="shared" si="3"/>
        <v>12.25666011</v>
      </c>
      <c r="H5" s="20">
        <f t="shared" si="3"/>
        <v>14.30226249</v>
      </c>
      <c r="I5" s="20">
        <f t="shared" si="3"/>
        <v>16.19658717</v>
      </c>
      <c r="J5" s="20">
        <f t="shared" si="3"/>
        <v>17.93230965</v>
      </c>
      <c r="K5" s="20">
        <f t="shared" si="3"/>
        <v>19.50186755</v>
      </c>
      <c r="L5" s="20">
        <f t="shared" si="3"/>
        <v>20.89745394</v>
      </c>
      <c r="M5" s="20">
        <f t="shared" si="3"/>
        <v>22.1110104</v>
      </c>
      <c r="N5" s="20">
        <f t="shared" si="3"/>
        <v>23.13421997</v>
      </c>
      <c r="O5" s="20">
        <f t="shared" si="3"/>
        <v>23.95849988</v>
      </c>
      <c r="P5" s="20">
        <f t="shared" si="3"/>
        <v>24.5749941</v>
      </c>
      <c r="Q5" s="20">
        <f t="shared" si="3"/>
        <v>24.9745657</v>
      </c>
      <c r="R5" s="20">
        <f t="shared" si="3"/>
        <v>25.14778899</v>
      </c>
      <c r="S5" s="20">
        <f t="shared" si="3"/>
        <v>25.08494146</v>
      </c>
      <c r="T5" s="20">
        <f t="shared" si="3"/>
        <v>24.77599551</v>
      </c>
      <c r="U5" s="20">
        <f t="shared" si="3"/>
        <v>24.21060998</v>
      </c>
      <c r="V5" s="20">
        <f t="shared" si="3"/>
        <v>23.37812143</v>
      </c>
      <c r="W5" s="20">
        <f t="shared" si="3"/>
        <v>22.26753522</v>
      </c>
      <c r="X5" s="20">
        <f t="shared" si="3"/>
        <v>20.86751629</v>
      </c>
      <c r="Y5" s="20">
        <f t="shared" si="3"/>
        <v>19.16637982</v>
      </c>
    </row>
    <row r="6">
      <c r="A6" s="24" t="s">
        <v>88</v>
      </c>
      <c r="B6" s="9">
        <v>0.0</v>
      </c>
      <c r="C6" s="20">
        <f t="shared" ref="C6:Y6" si="4">B28</f>
        <v>13.5</v>
      </c>
      <c r="D6" s="20">
        <f t="shared" si="4"/>
        <v>26.665</v>
      </c>
      <c r="E6" s="20">
        <f t="shared" si="4"/>
        <v>39.481725</v>
      </c>
      <c r="F6" s="20">
        <f t="shared" si="4"/>
        <v>51.93654963</v>
      </c>
      <c r="G6" s="20">
        <f t="shared" si="4"/>
        <v>64.0154897</v>
      </c>
      <c r="H6" s="20">
        <f t="shared" si="4"/>
        <v>75.70419363</v>
      </c>
      <c r="I6" s="20">
        <f t="shared" si="4"/>
        <v>86.98793357</v>
      </c>
      <c r="J6" s="20">
        <f t="shared" si="4"/>
        <v>97.8515964</v>
      </c>
      <c r="K6" s="20">
        <f t="shared" si="4"/>
        <v>108.2796745</v>
      </c>
      <c r="L6" s="20">
        <f t="shared" si="4"/>
        <v>118.2562561</v>
      </c>
      <c r="M6" s="20">
        <f t="shared" si="4"/>
        <v>127.7650161</v>
      </c>
      <c r="N6" s="20">
        <f t="shared" si="4"/>
        <v>136.7892054</v>
      </c>
      <c r="O6" s="20">
        <f t="shared" si="4"/>
        <v>145.3116414</v>
      </c>
      <c r="P6" s="20">
        <f t="shared" si="4"/>
        <v>153.3146974</v>
      </c>
      <c r="Q6" s="20">
        <f t="shared" si="4"/>
        <v>160.7802919</v>
      </c>
      <c r="R6" s="20">
        <f t="shared" si="4"/>
        <v>167.6898777</v>
      </c>
      <c r="S6" s="20">
        <f t="shared" si="4"/>
        <v>174.0244308</v>
      </c>
      <c r="T6" s="20">
        <f t="shared" si="4"/>
        <v>179.7644393</v>
      </c>
      <c r="U6" s="20">
        <f t="shared" si="4"/>
        <v>184.8898911</v>
      </c>
      <c r="V6" s="20">
        <f t="shared" si="4"/>
        <v>189.3802625</v>
      </c>
      <c r="W6" s="20">
        <f t="shared" si="4"/>
        <v>193.2145059</v>
      </c>
      <c r="X6" s="20">
        <f t="shared" si="4"/>
        <v>196.371037</v>
      </c>
      <c r="Y6" s="20">
        <f t="shared" si="4"/>
        <v>198.8277223</v>
      </c>
    </row>
    <row r="7">
      <c r="A7" s="24" t="s">
        <v>89</v>
      </c>
      <c r="B7" s="9">
        <v>0.0</v>
      </c>
      <c r="C7" s="20">
        <f t="shared" ref="C7:Y7" si="5">B29</f>
        <v>0.9</v>
      </c>
      <c r="D7" s="20">
        <f t="shared" si="5"/>
        <v>1.8135</v>
      </c>
      <c r="E7" s="20">
        <f t="shared" si="5"/>
        <v>2.7407025</v>
      </c>
      <c r="F7" s="20">
        <f t="shared" si="5"/>
        <v>3.681813038</v>
      </c>
      <c r="G7" s="20">
        <f t="shared" si="5"/>
        <v>4.637040233</v>
      </c>
      <c r="H7" s="20">
        <f t="shared" si="5"/>
        <v>5.606595837</v>
      </c>
      <c r="I7" s="20">
        <f t="shared" si="5"/>
        <v>6.590694774</v>
      </c>
      <c r="J7" s="20">
        <f t="shared" si="5"/>
        <v>7.589555196</v>
      </c>
      <c r="K7" s="20">
        <f t="shared" si="5"/>
        <v>8.603398524</v>
      </c>
      <c r="L7" s="20">
        <f t="shared" si="5"/>
        <v>9.632449502</v>
      </c>
      <c r="M7" s="20">
        <f t="shared" si="5"/>
        <v>10.67693624</v>
      </c>
      <c r="N7" s="20">
        <f t="shared" si="5"/>
        <v>11.73709029</v>
      </c>
      <c r="O7" s="20">
        <f t="shared" si="5"/>
        <v>12.81314664</v>
      </c>
      <c r="P7" s="20">
        <f t="shared" si="5"/>
        <v>13.90534384</v>
      </c>
      <c r="Q7" s="20">
        <f t="shared" si="5"/>
        <v>15.013924</v>
      </c>
      <c r="R7" s="20">
        <f t="shared" si="5"/>
        <v>16.13913286</v>
      </c>
      <c r="S7" s="20">
        <f t="shared" si="5"/>
        <v>17.28121985</v>
      </c>
      <c r="T7" s="20">
        <f t="shared" si="5"/>
        <v>18.44043815</v>
      </c>
      <c r="U7" s="20">
        <f t="shared" si="5"/>
        <v>19.61704472</v>
      </c>
      <c r="V7" s="20">
        <f t="shared" si="5"/>
        <v>20.81130039</v>
      </c>
      <c r="W7" s="20">
        <f t="shared" si="5"/>
        <v>22.0234699</v>
      </c>
      <c r="X7" s="20">
        <f t="shared" si="5"/>
        <v>23.25382195</v>
      </c>
      <c r="Y7" s="20">
        <f t="shared" si="5"/>
        <v>24.50262928</v>
      </c>
    </row>
    <row r="8">
      <c r="A8" s="24" t="s">
        <v>90</v>
      </c>
      <c r="B8" s="9">
        <v>0.0</v>
      </c>
      <c r="C8" s="20">
        <f t="shared" ref="C8:Y8" si="6">B30</f>
        <v>0.45</v>
      </c>
      <c r="D8" s="20">
        <f t="shared" si="6"/>
        <v>0.8795</v>
      </c>
      <c r="E8" s="20">
        <f t="shared" si="6"/>
        <v>1.287795</v>
      </c>
      <c r="F8" s="20">
        <f t="shared" si="6"/>
        <v>1.67416295</v>
      </c>
      <c r="G8" s="20">
        <f t="shared" si="6"/>
        <v>2.03786438</v>
      </c>
      <c r="H8" s="20">
        <f t="shared" si="6"/>
        <v>2.378142019</v>
      </c>
      <c r="I8" s="20">
        <f t="shared" si="6"/>
        <v>2.694220415</v>
      </c>
      <c r="J8" s="20">
        <f t="shared" si="6"/>
        <v>2.985305535</v>
      </c>
      <c r="K8" s="20">
        <f t="shared" si="6"/>
        <v>3.250584364</v>
      </c>
      <c r="L8" s="20">
        <f t="shared" si="6"/>
        <v>3.489224497</v>
      </c>
      <c r="M8" s="20">
        <f t="shared" si="6"/>
        <v>3.700373717</v>
      </c>
      <c r="N8" s="20">
        <f t="shared" si="6"/>
        <v>3.883159569</v>
      </c>
      <c r="O8" s="20">
        <f t="shared" si="6"/>
        <v>4.036688921</v>
      </c>
      <c r="P8" s="20">
        <f t="shared" si="6"/>
        <v>4.160047522</v>
      </c>
      <c r="Q8" s="20">
        <f t="shared" si="6"/>
        <v>4.252299544</v>
      </c>
      <c r="R8" s="20">
        <f t="shared" si="6"/>
        <v>4.312487116</v>
      </c>
      <c r="S8" s="20">
        <f t="shared" si="6"/>
        <v>4.339629856</v>
      </c>
      <c r="T8" s="20">
        <f t="shared" si="6"/>
        <v>4.332724381</v>
      </c>
      <c r="U8" s="20">
        <f t="shared" si="6"/>
        <v>4.290743815</v>
      </c>
      <c r="V8" s="20">
        <f t="shared" si="6"/>
        <v>4.212637287</v>
      </c>
      <c r="W8" s="20">
        <f t="shared" si="6"/>
        <v>4.097329415</v>
      </c>
      <c r="X8" s="20">
        <f t="shared" si="6"/>
        <v>3.94371978</v>
      </c>
      <c r="Y8" s="20">
        <f t="shared" si="6"/>
        <v>3.750682389</v>
      </c>
    </row>
    <row r="9">
      <c r="A9" s="24" t="s">
        <v>91</v>
      </c>
      <c r="B9" s="9">
        <v>0.0</v>
      </c>
      <c r="C9" s="20">
        <f t="shared" ref="C9:Y9" si="7">B31</f>
        <v>1.2</v>
      </c>
      <c r="D9" s="20">
        <f t="shared" si="7"/>
        <v>2.398</v>
      </c>
      <c r="E9" s="20">
        <f t="shared" si="7"/>
        <v>3.59377</v>
      </c>
      <c r="F9" s="20">
        <f t="shared" si="7"/>
        <v>4.78707455</v>
      </c>
      <c r="G9" s="20">
        <f t="shared" si="7"/>
        <v>5.977672648</v>
      </c>
      <c r="H9" s="20">
        <f t="shared" si="7"/>
        <v>7.165317638</v>
      </c>
      <c r="I9" s="20">
        <f t="shared" si="7"/>
        <v>8.349757101</v>
      </c>
      <c r="J9" s="20">
        <f t="shared" si="7"/>
        <v>9.530732753</v>
      </c>
      <c r="K9" s="20">
        <f t="shared" si="7"/>
        <v>10.70798033</v>
      </c>
      <c r="L9" s="20">
        <f t="shared" si="7"/>
        <v>11.88122949</v>
      </c>
      <c r="M9" s="20">
        <f t="shared" si="7"/>
        <v>13.05020368</v>
      </c>
      <c r="N9" s="20">
        <f t="shared" si="7"/>
        <v>14.21462005</v>
      </c>
      <c r="O9" s="20">
        <f t="shared" si="7"/>
        <v>15.37418929</v>
      </c>
      <c r="P9" s="20">
        <f t="shared" si="7"/>
        <v>16.52861557</v>
      </c>
      <c r="Q9" s="20">
        <f t="shared" si="7"/>
        <v>17.67759637</v>
      </c>
      <c r="R9" s="20">
        <f t="shared" si="7"/>
        <v>18.82082241</v>
      </c>
      <c r="S9" s="20">
        <f t="shared" si="7"/>
        <v>19.95797745</v>
      </c>
      <c r="T9" s="20">
        <f t="shared" si="7"/>
        <v>21.08873825</v>
      </c>
      <c r="U9" s="20">
        <f t="shared" si="7"/>
        <v>22.21277438</v>
      </c>
      <c r="V9" s="20">
        <f t="shared" si="7"/>
        <v>23.32974809</v>
      </c>
      <c r="W9" s="20">
        <f t="shared" si="7"/>
        <v>24.43931423</v>
      </c>
      <c r="X9" s="20">
        <f t="shared" si="7"/>
        <v>25.54112006</v>
      </c>
      <c r="Y9" s="20">
        <f t="shared" si="7"/>
        <v>26.63480515</v>
      </c>
    </row>
    <row r="10">
      <c r="A10" s="24" t="s">
        <v>92</v>
      </c>
      <c r="B10" s="9">
        <v>0.0</v>
      </c>
      <c r="C10" s="20">
        <f t="shared" ref="C10:Y10" si="8">B32</f>
        <v>0.55</v>
      </c>
      <c r="D10" s="20">
        <f t="shared" si="8"/>
        <v>1.07825</v>
      </c>
      <c r="E10" s="20">
        <f t="shared" si="8"/>
        <v>1.58367375</v>
      </c>
      <c r="F10" s="20">
        <f t="shared" si="8"/>
        <v>2.065160106</v>
      </c>
      <c r="G10" s="20">
        <f t="shared" si="8"/>
        <v>2.521562039</v>
      </c>
      <c r="H10" s="20">
        <f t="shared" si="8"/>
        <v>2.951695614</v>
      </c>
      <c r="I10" s="20">
        <f t="shared" si="8"/>
        <v>3.354338947</v>
      </c>
      <c r="J10" s="20">
        <f t="shared" si="8"/>
        <v>3.728231126</v>
      </c>
      <c r="K10" s="20">
        <f t="shared" si="8"/>
        <v>4.072071116</v>
      </c>
      <c r="L10" s="20">
        <f t="shared" si="8"/>
        <v>4.384516619</v>
      </c>
      <c r="M10" s="20">
        <f t="shared" si="8"/>
        <v>4.664182915</v>
      </c>
      <c r="N10" s="20">
        <f t="shared" si="8"/>
        <v>4.90964167</v>
      </c>
      <c r="O10" s="20">
        <f t="shared" si="8"/>
        <v>5.119419706</v>
      </c>
      <c r="P10" s="20">
        <f t="shared" si="8"/>
        <v>5.291997747</v>
      </c>
      <c r="Q10" s="20">
        <f t="shared" si="8"/>
        <v>5.425809128</v>
      </c>
      <c r="R10" s="20">
        <f t="shared" si="8"/>
        <v>5.519238466</v>
      </c>
      <c r="S10" s="20">
        <f t="shared" si="8"/>
        <v>5.570620298</v>
      </c>
      <c r="T10" s="20">
        <f t="shared" si="8"/>
        <v>5.578237689</v>
      </c>
      <c r="U10" s="20">
        <f t="shared" si="8"/>
        <v>5.540320793</v>
      </c>
      <c r="V10" s="20">
        <f t="shared" si="8"/>
        <v>5.455045382</v>
      </c>
      <c r="W10" s="20">
        <f t="shared" si="8"/>
        <v>5.320531334</v>
      </c>
      <c r="X10" s="20">
        <f t="shared" si="8"/>
        <v>5.134841083</v>
      </c>
      <c r="Y10" s="20">
        <f t="shared" si="8"/>
        <v>4.895978022</v>
      </c>
    </row>
    <row r="11">
      <c r="A11" s="24" t="s">
        <v>93</v>
      </c>
      <c r="B11" s="9">
        <v>0.0</v>
      </c>
      <c r="C11" s="20">
        <f t="shared" ref="C11:Y11" si="9">B33</f>
        <v>1.3</v>
      </c>
      <c r="D11" s="20">
        <f t="shared" si="9"/>
        <v>2.613</v>
      </c>
      <c r="E11" s="20">
        <f t="shared" si="9"/>
        <v>3.93913</v>
      </c>
      <c r="F11" s="20">
        <f t="shared" si="9"/>
        <v>5.2785213</v>
      </c>
      <c r="G11" s="20">
        <f t="shared" si="9"/>
        <v>6.631306513</v>
      </c>
      <c r="H11" s="20">
        <f t="shared" si="9"/>
        <v>7.997619578</v>
      </c>
      <c r="I11" s="20">
        <f t="shared" si="9"/>
        <v>9.377595774</v>
      </c>
      <c r="J11" s="20">
        <f t="shared" si="9"/>
        <v>10.77137173</v>
      </c>
      <c r="K11" s="20">
        <f t="shared" si="9"/>
        <v>12.17908545</v>
      </c>
      <c r="L11" s="20">
        <f t="shared" si="9"/>
        <v>13.6008763</v>
      </c>
      <c r="M11" s="20">
        <f t="shared" si="9"/>
        <v>15.03688507</v>
      </c>
      <c r="N11" s="20">
        <f t="shared" si="9"/>
        <v>16.48725392</v>
      </c>
      <c r="O11" s="20">
        <f t="shared" si="9"/>
        <v>17.95212646</v>
      </c>
      <c r="P11" s="20">
        <f t="shared" si="9"/>
        <v>19.43164772</v>
      </c>
      <c r="Q11" s="20">
        <f t="shared" si="9"/>
        <v>20.9259642</v>
      </c>
      <c r="R11" s="20">
        <f t="shared" si="9"/>
        <v>22.43522384</v>
      </c>
      <c r="S11" s="20">
        <f t="shared" si="9"/>
        <v>23.95957608</v>
      </c>
      <c r="T11" s="20">
        <f t="shared" si="9"/>
        <v>25.49917184</v>
      </c>
      <c r="U11" s="20">
        <f t="shared" si="9"/>
        <v>27.05416356</v>
      </c>
      <c r="V11" s="20">
        <f t="shared" si="9"/>
        <v>28.62470519</v>
      </c>
      <c r="W11" s="20">
        <f t="shared" si="9"/>
        <v>30.21095225</v>
      </c>
      <c r="X11" s="20">
        <f t="shared" si="9"/>
        <v>31.81306177</v>
      </c>
      <c r="Y11" s="20">
        <f t="shared" si="9"/>
        <v>33.43119239</v>
      </c>
    </row>
    <row r="13">
      <c r="A13" s="16" t="s">
        <v>173</v>
      </c>
    </row>
    <row r="14">
      <c r="A14" s="24" t="s">
        <v>85</v>
      </c>
      <c r="B14" s="20">
        <f>Calc!B77-Calc!B66</f>
        <v>8.5</v>
      </c>
      <c r="C14" s="20">
        <f>Calc!C77-Calc!C66</f>
        <v>8.465</v>
      </c>
      <c r="D14" s="20">
        <f>Calc!D77-Calc!D66</f>
        <v>8.424975</v>
      </c>
      <c r="E14" s="20">
        <f>Calc!E77-Calc!E66</f>
        <v>8.379735875</v>
      </c>
      <c r="F14" s="20">
        <f>Calc!F77-Calc!F66</f>
        <v>8.329087869</v>
      </c>
      <c r="G14" s="20">
        <f>Calc!G77-Calc!G66</f>
        <v>8.272830444</v>
      </c>
      <c r="H14" s="20">
        <f>Calc!H77-Calc!H66</f>
        <v>8.210757121</v>
      </c>
      <c r="I14" s="20">
        <f>Calc!I77-Calc!I66</f>
        <v>8.142655322</v>
      </c>
      <c r="J14" s="20">
        <f>Calc!J77-Calc!J66</f>
        <v>8.068306202</v>
      </c>
      <c r="K14" s="20">
        <f>Calc!K77-Calc!K66</f>
        <v>7.987484484</v>
      </c>
      <c r="L14" s="20">
        <f>Calc!L77-Calc!L66</f>
        <v>7.899958284</v>
      </c>
      <c r="M14" s="20">
        <f>Calc!M77-Calc!M66</f>
        <v>7.805488932</v>
      </c>
      <c r="N14" s="20">
        <f>Calc!N77-Calc!N66</f>
        <v>7.70383079</v>
      </c>
      <c r="O14" s="20">
        <f>Calc!O77-Calc!O66</f>
        <v>7.594731068</v>
      </c>
      <c r="P14" s="20">
        <f>Calc!P77-Calc!P66</f>
        <v>7.477929627</v>
      </c>
      <c r="Q14" s="20">
        <f>Calc!Q77-Calc!Q66</f>
        <v>7.353158786</v>
      </c>
      <c r="R14" s="20">
        <f>Calc!R77-Calc!R66</f>
        <v>7.220143119</v>
      </c>
      <c r="S14" s="20">
        <f>Calc!S77-Calc!S66</f>
        <v>7.078599249</v>
      </c>
      <c r="T14" s="20">
        <f>Calc!T77-Calc!T66</f>
        <v>6.928235631</v>
      </c>
      <c r="U14" s="20">
        <f>Calc!U77-Calc!U66</f>
        <v>6.768752341</v>
      </c>
      <c r="V14" s="20">
        <f>Calc!V77-Calc!V66</f>
        <v>6.599840848</v>
      </c>
      <c r="W14" s="20">
        <f>Calc!W77-Calc!W66</f>
        <v>6.421183784</v>
      </c>
      <c r="X14" s="20">
        <f>Calc!X77-Calc!X66</f>
        <v>6.232454714</v>
      </c>
      <c r="Y14" s="20">
        <f>Calc!Y77-Calc!Y66</f>
        <v>6.033317888</v>
      </c>
    </row>
    <row r="15">
      <c r="A15" s="24" t="s">
        <v>86</v>
      </c>
      <c r="B15" s="20">
        <f>Calc!B78-Calc!B67</f>
        <v>0.8</v>
      </c>
      <c r="C15" s="20">
        <f>Calc!C78-Calc!C67</f>
        <v>0.932</v>
      </c>
      <c r="D15" s="20">
        <f>Calc!D78-Calc!D67</f>
        <v>1.06738</v>
      </c>
      <c r="E15" s="20">
        <f>Calc!E78-Calc!E67</f>
        <v>1.2061997</v>
      </c>
      <c r="F15" s="20">
        <f>Calc!F78-Calc!F67</f>
        <v>1.348519461</v>
      </c>
      <c r="G15" s="20">
        <f>Calc!G78-Calc!G67</f>
        <v>1.494400298</v>
      </c>
      <c r="H15" s="20">
        <f>Calc!H78-Calc!H67</f>
        <v>1.643903879</v>
      </c>
      <c r="I15" s="20">
        <f>Calc!I78-Calc!I67</f>
        <v>1.797092517</v>
      </c>
      <c r="J15" s="20">
        <f>Calc!J78-Calc!J67</f>
        <v>1.954029162</v>
      </c>
      <c r="K15" s="20">
        <f>Calc!K78-Calc!K67</f>
        <v>2.114777396</v>
      </c>
      <c r="L15" s="20">
        <f>Calc!L78-Calc!L67</f>
        <v>2.279401426</v>
      </c>
      <c r="M15" s="20">
        <f>Calc!M78-Calc!M67</f>
        <v>2.447966071</v>
      </c>
      <c r="N15" s="20">
        <f>Calc!N78-Calc!N67</f>
        <v>2.620536758</v>
      </c>
      <c r="O15" s="20">
        <f>Calc!O78-Calc!O67</f>
        <v>2.797179511</v>
      </c>
      <c r="P15" s="20">
        <f>Calc!P78-Calc!P67</f>
        <v>2.977960936</v>
      </c>
      <c r="Q15" s="20">
        <f>Calc!Q78-Calc!Q67</f>
        <v>3.162948212</v>
      </c>
      <c r="R15" s="20">
        <f>Calc!R78-Calc!R67</f>
        <v>3.352209081</v>
      </c>
      <c r="S15" s="20">
        <f>Calc!S78-Calc!S67</f>
        <v>3.54581183</v>
      </c>
      <c r="T15" s="20">
        <f>Calc!T78-Calc!T67</f>
        <v>3.743825277</v>
      </c>
      <c r="U15" s="20">
        <f>Calc!U78-Calc!U67</f>
        <v>3.946318759</v>
      </c>
      <c r="V15" s="20">
        <f>Calc!V78-Calc!V67</f>
        <v>4.15336211</v>
      </c>
      <c r="W15" s="20">
        <f>Calc!W78-Calc!W67</f>
        <v>4.36502565</v>
      </c>
      <c r="X15" s="20">
        <f>Calc!X78-Calc!X67</f>
        <v>4.581380159</v>
      </c>
      <c r="Y15" s="20">
        <f>Calc!Y78-Calc!Y67</f>
        <v>4.802496862</v>
      </c>
    </row>
    <row r="16">
      <c r="A16" s="24" t="s">
        <v>87</v>
      </c>
      <c r="B16" s="20">
        <f>Calc!B79-Calc!B68</f>
        <v>2.7</v>
      </c>
      <c r="C16" s="20">
        <f>Calc!C79-Calc!C68</f>
        <v>2.582</v>
      </c>
      <c r="D16" s="20">
        <f>Calc!D79-Calc!D68</f>
        <v>2.45777</v>
      </c>
      <c r="E16" s="20">
        <f>Calc!E79-Calc!E68</f>
        <v>2.3271032</v>
      </c>
      <c r="F16" s="20">
        <f>Calc!F79-Calc!F68</f>
        <v>2.189786908</v>
      </c>
      <c r="G16" s="20">
        <f>Calc!G79-Calc!G68</f>
        <v>2.045602385</v>
      </c>
      <c r="H16" s="20">
        <f>Calc!H79-Calc!H68</f>
        <v>1.894324681</v>
      </c>
      <c r="I16" s="20">
        <f>Calc!I79-Calc!I68</f>
        <v>1.735722476</v>
      </c>
      <c r="J16" s="20">
        <f>Calc!J79-Calc!J68</f>
        <v>1.569557904</v>
      </c>
      <c r="K16" s="20">
        <f>Calc!K79-Calc!K68</f>
        <v>1.395586389</v>
      </c>
      <c r="L16" s="20">
        <f>Calc!L79-Calc!L68</f>
        <v>1.213556459</v>
      </c>
      <c r="M16" s="20">
        <f>Calc!M79-Calc!M68</f>
        <v>1.023209567</v>
      </c>
      <c r="N16" s="20">
        <f>Calc!N79-Calc!N68</f>
        <v>0.8242799088</v>
      </c>
      <c r="O16" s="20">
        <f>Calc!O79-Calc!O68</f>
        <v>0.6164942232</v>
      </c>
      <c r="P16" s="20">
        <f>Calc!P79-Calc!P68</f>
        <v>0.3995716026</v>
      </c>
      <c r="Q16" s="20">
        <f>Calc!Q79-Calc!Q68</f>
        <v>0.1732232883</v>
      </c>
      <c r="R16" s="20">
        <f>Calc!R79-Calc!R68</f>
        <v>-0.0628475349</v>
      </c>
      <c r="S16" s="20">
        <f>Calc!S79-Calc!S68</f>
        <v>-0.3089459508</v>
      </c>
      <c r="T16" s="20">
        <f>Calc!T79-Calc!T68</f>
        <v>-0.5653855286</v>
      </c>
      <c r="U16" s="20">
        <f>Calc!U79-Calc!U68</f>
        <v>-0.832488546</v>
      </c>
      <c r="V16" s="20">
        <f>Calc!V79-Calc!V68</f>
        <v>-1.110586217</v>
      </c>
      <c r="W16" s="20">
        <f>Calc!W79-Calc!W68</f>
        <v>-1.400018926</v>
      </c>
      <c r="X16" s="20">
        <f>Calc!X79-Calc!X68</f>
        <v>-1.70113647</v>
      </c>
      <c r="Y16" s="20">
        <f>Calc!Y79-Calc!Y68</f>
        <v>-2.014298299</v>
      </c>
    </row>
    <row r="17">
      <c r="A17" s="24" t="s">
        <v>88</v>
      </c>
      <c r="B17" s="20">
        <f>Calc!B80-Calc!B69</f>
        <v>13.5</v>
      </c>
      <c r="C17" s="20">
        <f>Calc!C80-Calc!C69</f>
        <v>13.165</v>
      </c>
      <c r="D17" s="20">
        <f>Calc!D80-Calc!D69</f>
        <v>12.816725</v>
      </c>
      <c r="E17" s="20">
        <f>Calc!E80-Calc!E69</f>
        <v>12.45482463</v>
      </c>
      <c r="F17" s="20">
        <f>Calc!F80-Calc!F69</f>
        <v>12.07894008</v>
      </c>
      <c r="G17" s="20">
        <f>Calc!G80-Calc!G69</f>
        <v>11.68870393</v>
      </c>
      <c r="H17" s="20">
        <f>Calc!H80-Calc!H69</f>
        <v>11.28373994</v>
      </c>
      <c r="I17" s="20">
        <f>Calc!I80-Calc!I69</f>
        <v>10.86366283</v>
      </c>
      <c r="J17" s="20">
        <f>Calc!J80-Calc!J69</f>
        <v>10.42807806</v>
      </c>
      <c r="K17" s="20">
        <f>Calc!K80-Calc!K69</f>
        <v>9.976581658</v>
      </c>
      <c r="L17" s="20">
        <f>Calc!L80-Calc!L69</f>
        <v>9.508759938</v>
      </c>
      <c r="M17" s="20">
        <f>Calc!M80-Calc!M69</f>
        <v>9.024189314</v>
      </c>
      <c r="N17" s="20">
        <f>Calc!N80-Calc!N69</f>
        <v>8.522436048</v>
      </c>
      <c r="O17" s="20">
        <f>Calc!O80-Calc!O69</f>
        <v>8.003056018</v>
      </c>
      <c r="P17" s="20">
        <f>Calc!P80-Calc!P69</f>
        <v>7.465594471</v>
      </c>
      <c r="Q17" s="20">
        <f>Calc!Q80-Calc!Q69</f>
        <v>6.909585773</v>
      </c>
      <c r="R17" s="20">
        <f>Calc!R80-Calc!R69</f>
        <v>6.334553153</v>
      </c>
      <c r="S17" s="20">
        <f>Calc!S80-Calc!S69</f>
        <v>5.740008441</v>
      </c>
      <c r="T17" s="20">
        <f>Calc!T80-Calc!T69</f>
        <v>5.125451799</v>
      </c>
      <c r="U17" s="20">
        <f>Calc!U80-Calc!U69</f>
        <v>4.490371449</v>
      </c>
      <c r="V17" s="20">
        <f>Calc!V80-Calc!V69</f>
        <v>3.834243385</v>
      </c>
      <c r="W17" s="20">
        <f>Calc!W80-Calc!W69</f>
        <v>3.156531095</v>
      </c>
      <c r="X17" s="20">
        <f>Calc!X80-Calc!X69</f>
        <v>2.456685256</v>
      </c>
      <c r="Y17" s="20">
        <f>Calc!Y80-Calc!Y69</f>
        <v>1.734143442</v>
      </c>
    </row>
    <row r="18">
      <c r="A18" s="24" t="s">
        <v>89</v>
      </c>
      <c r="B18" s="20">
        <f>Calc!B81-Calc!B70</f>
        <v>0.9</v>
      </c>
      <c r="C18" s="20">
        <f>Calc!C81-Calc!C70</f>
        <v>0.9135</v>
      </c>
      <c r="D18" s="20">
        <f>Calc!D81-Calc!D70</f>
        <v>0.9272025</v>
      </c>
      <c r="E18" s="20">
        <f>Calc!E81-Calc!E70</f>
        <v>0.9411105375</v>
      </c>
      <c r="F18" s="20">
        <f>Calc!F81-Calc!F70</f>
        <v>0.9552271956</v>
      </c>
      <c r="G18" s="20">
        <f>Calc!G81-Calc!G70</f>
        <v>0.9695556035</v>
      </c>
      <c r="H18" s="20">
        <f>Calc!H81-Calc!H70</f>
        <v>0.9840989375</v>
      </c>
      <c r="I18" s="20">
        <f>Calc!I81-Calc!I70</f>
        <v>0.9988604216</v>
      </c>
      <c r="J18" s="20">
        <f>Calc!J81-Calc!J70</f>
        <v>1.013843328</v>
      </c>
      <c r="K18" s="20">
        <f>Calc!K81-Calc!K70</f>
        <v>1.029050978</v>
      </c>
      <c r="L18" s="20">
        <f>Calc!L81-Calc!L70</f>
        <v>1.044486743</v>
      </c>
      <c r="M18" s="20">
        <f>Calc!M81-Calc!M70</f>
        <v>1.060154044</v>
      </c>
      <c r="N18" s="20">
        <f>Calc!N81-Calc!N70</f>
        <v>1.076056354</v>
      </c>
      <c r="O18" s="20">
        <f>Calc!O81-Calc!O70</f>
        <v>1.0921972</v>
      </c>
      <c r="P18" s="20">
        <f>Calc!P81-Calc!P70</f>
        <v>1.108580158</v>
      </c>
      <c r="Q18" s="20">
        <f>Calc!Q81-Calc!Q70</f>
        <v>1.12520886</v>
      </c>
      <c r="R18" s="20">
        <f>Calc!R81-Calc!R70</f>
        <v>1.142086993</v>
      </c>
      <c r="S18" s="20">
        <f>Calc!S81-Calc!S70</f>
        <v>1.159218298</v>
      </c>
      <c r="T18" s="20">
        <f>Calc!T81-Calc!T70</f>
        <v>1.176606572</v>
      </c>
      <c r="U18" s="20">
        <f>Calc!U81-Calc!U70</f>
        <v>1.194255671</v>
      </c>
      <c r="V18" s="20">
        <f>Calc!V81-Calc!V70</f>
        <v>1.212169506</v>
      </c>
      <c r="W18" s="20">
        <f>Calc!W81-Calc!W70</f>
        <v>1.230352048</v>
      </c>
      <c r="X18" s="20">
        <f>Calc!X81-Calc!X70</f>
        <v>1.248807329</v>
      </c>
      <c r="Y18" s="20">
        <f>Calc!Y81-Calc!Y70</f>
        <v>1.267539439</v>
      </c>
    </row>
    <row r="19">
      <c r="A19" s="24" t="s">
        <v>90</v>
      </c>
      <c r="B19" s="20">
        <f>Calc!B82-Calc!B71</f>
        <v>0.45</v>
      </c>
      <c r="C19" s="20">
        <f>Calc!C82-Calc!C71</f>
        <v>0.4295</v>
      </c>
      <c r="D19" s="20">
        <f>Calc!D82-Calc!D71</f>
        <v>0.408295</v>
      </c>
      <c r="E19" s="20">
        <f>Calc!E82-Calc!E71</f>
        <v>0.38636795</v>
      </c>
      <c r="F19" s="20">
        <f>Calc!F82-Calc!F71</f>
        <v>0.3637014295</v>
      </c>
      <c r="G19" s="20">
        <f>Calc!G82-Calc!G71</f>
        <v>0.3402776398</v>
      </c>
      <c r="H19" s="20">
        <f>Calc!H82-Calc!H71</f>
        <v>0.3160783961</v>
      </c>
      <c r="I19" s="20">
        <f>Calc!I82-Calc!I71</f>
        <v>0.2910851196</v>
      </c>
      <c r="J19" s="20">
        <f>Calc!J82-Calc!J71</f>
        <v>0.2652788291</v>
      </c>
      <c r="K19" s="20">
        <f>Calc!K82-Calc!K71</f>
        <v>0.2386401329</v>
      </c>
      <c r="L19" s="20">
        <f>Calc!L82-Calc!L71</f>
        <v>0.21114922</v>
      </c>
      <c r="M19" s="20">
        <f>Calc!M82-Calc!M71</f>
        <v>0.1827858517</v>
      </c>
      <c r="N19" s="20">
        <f>Calc!N82-Calc!N71</f>
        <v>0.1535293525</v>
      </c>
      <c r="O19" s="20">
        <f>Calc!O82-Calc!O71</f>
        <v>0.1233586011</v>
      </c>
      <c r="P19" s="20">
        <f>Calc!P82-Calc!P71</f>
        <v>0.09225202139</v>
      </c>
      <c r="Q19" s="20">
        <f>Calc!Q82-Calc!Q71</f>
        <v>0.06018757253</v>
      </c>
      <c r="R19" s="20">
        <f>Calc!R82-Calc!R71</f>
        <v>0.0271427398</v>
      </c>
      <c r="S19" s="20">
        <f>Calc!S82-Calc!S71</f>
        <v>-0.006905475431</v>
      </c>
      <c r="T19" s="20">
        <f>Calc!T82-Calc!T71</f>
        <v>-0.04198056567</v>
      </c>
      <c r="U19" s="20">
        <f>Calc!U82-Calc!U71</f>
        <v>-0.07810652751</v>
      </c>
      <c r="V19" s="20">
        <f>Calc!V82-Calc!V71</f>
        <v>-0.1153078721</v>
      </c>
      <c r="W19" s="20">
        <f>Calc!W82-Calc!W71</f>
        <v>-0.1536096357</v>
      </c>
      <c r="X19" s="20">
        <f>Calc!X82-Calc!X71</f>
        <v>-0.1930373907</v>
      </c>
      <c r="Y19" s="20">
        <f>Calc!Y82-Calc!Y71</f>
        <v>-0.2336172564</v>
      </c>
    </row>
    <row r="20">
      <c r="A20" s="24" t="s">
        <v>91</v>
      </c>
      <c r="B20" s="20">
        <f>Calc!B83-Calc!B72</f>
        <v>1.2</v>
      </c>
      <c r="C20" s="20">
        <f>Calc!C83-Calc!C72</f>
        <v>1.198</v>
      </c>
      <c r="D20" s="20">
        <f>Calc!D83-Calc!D72</f>
        <v>1.19577</v>
      </c>
      <c r="E20" s="20">
        <f>Calc!E83-Calc!E72</f>
        <v>1.19330455</v>
      </c>
      <c r="F20" s="20">
        <f>Calc!F83-Calc!F72</f>
        <v>1.190598098</v>
      </c>
      <c r="G20" s="20">
        <f>Calc!G83-Calc!G72</f>
        <v>1.18764499</v>
      </c>
      <c r="H20" s="20">
        <f>Calc!H83-Calc!H72</f>
        <v>1.184439463</v>
      </c>
      <c r="I20" s="20">
        <f>Calc!I83-Calc!I72</f>
        <v>1.180975652</v>
      </c>
      <c r="J20" s="20">
        <f>Calc!J83-Calc!J72</f>
        <v>1.17724758</v>
      </c>
      <c r="K20" s="20">
        <f>Calc!K83-Calc!K72</f>
        <v>1.17324916</v>
      </c>
      <c r="L20" s="20">
        <f>Calc!L83-Calc!L72</f>
        <v>1.168974192</v>
      </c>
      <c r="M20" s="20">
        <f>Calc!M83-Calc!M72</f>
        <v>1.164416362</v>
      </c>
      <c r="N20" s="20">
        <f>Calc!N83-Calc!N72</f>
        <v>1.15956924</v>
      </c>
      <c r="O20" s="20">
        <f>Calc!O83-Calc!O72</f>
        <v>1.154426278</v>
      </c>
      <c r="P20" s="20">
        <f>Calc!P83-Calc!P72</f>
        <v>1.148980807</v>
      </c>
      <c r="Q20" s="20">
        <f>Calc!Q83-Calc!Q72</f>
        <v>1.143226035</v>
      </c>
      <c r="R20" s="20">
        <f>Calc!R83-Calc!R72</f>
        <v>1.137155046</v>
      </c>
      <c r="S20" s="20">
        <f>Calc!S83-Calc!S72</f>
        <v>1.130760799</v>
      </c>
      <c r="T20" s="20">
        <f>Calc!T83-Calc!T72</f>
        <v>1.124036122</v>
      </c>
      <c r="U20" s="20">
        <f>Calc!U83-Calc!U72</f>
        <v>1.116973715</v>
      </c>
      <c r="V20" s="20">
        <f>Calc!V83-Calc!V72</f>
        <v>1.109566141</v>
      </c>
      <c r="W20" s="20">
        <f>Calc!W83-Calc!W72</f>
        <v>1.101805833</v>
      </c>
      <c r="X20" s="20">
        <f>Calc!X83-Calc!X72</f>
        <v>1.093685081</v>
      </c>
      <c r="Y20" s="20">
        <f>Calc!Y83-Calc!Y72</f>
        <v>1.08519604</v>
      </c>
    </row>
    <row r="21">
      <c r="A21" s="24" t="s">
        <v>92</v>
      </c>
      <c r="B21" s="20">
        <f>Calc!B84-Calc!B73</f>
        <v>0.55</v>
      </c>
      <c r="C21" s="20">
        <f>Calc!C84-Calc!C73</f>
        <v>0.52825</v>
      </c>
      <c r="D21" s="20">
        <f>Calc!D84-Calc!D73</f>
        <v>0.50542375</v>
      </c>
      <c r="E21" s="20">
        <f>Calc!E84-Calc!E73</f>
        <v>0.4814863563</v>
      </c>
      <c r="F21" s="20">
        <f>Calc!F84-Calc!F73</f>
        <v>0.4564019328</v>
      </c>
      <c r="G21" s="20">
        <f>Calc!G84-Calc!G73</f>
        <v>0.4301335751</v>
      </c>
      <c r="H21" s="20">
        <f>Calc!H84-Calc!H73</f>
        <v>0.4026433324</v>
      </c>
      <c r="I21" s="20">
        <f>Calc!I84-Calc!I73</f>
        <v>0.3738921798</v>
      </c>
      <c r="J21" s="20">
        <f>Calc!J84-Calc!J73</f>
        <v>0.3438399899</v>
      </c>
      <c r="K21" s="20">
        <f>Calc!K84-Calc!K73</f>
        <v>0.3124455028</v>
      </c>
      <c r="L21" s="20">
        <f>Calc!L84-Calc!L73</f>
        <v>0.2796662963</v>
      </c>
      <c r="M21" s="20">
        <f>Calc!M84-Calc!M73</f>
        <v>0.2454587544</v>
      </c>
      <c r="N21" s="20">
        <f>Calc!N84-Calc!N73</f>
        <v>0.2097780359</v>
      </c>
      <c r="O21" s="20">
        <f>Calc!O84-Calc!O73</f>
        <v>0.1725780418</v>
      </c>
      <c r="P21" s="20">
        <f>Calc!P84-Calc!P73</f>
        <v>0.133811381</v>
      </c>
      <c r="Q21" s="20">
        <f>Calc!Q84-Calc!Q73</f>
        <v>0.09342933713</v>
      </c>
      <c r="R21" s="20">
        <f>Calc!R84-Calc!R73</f>
        <v>0.05138183219</v>
      </c>
      <c r="S21" s="20">
        <f>Calc!S84-Calc!S73</f>
        <v>0.007617391054</v>
      </c>
      <c r="T21" s="20">
        <f>Calc!T84-Calc!T73</f>
        <v>-0.03791689592</v>
      </c>
      <c r="U21" s="20">
        <f>Calc!U84-Calc!U73</f>
        <v>-0.08527541089</v>
      </c>
      <c r="V21" s="20">
        <f>Calc!V84-Calc!V73</f>
        <v>-0.1345140476</v>
      </c>
      <c r="W21" s="20">
        <f>Calc!W84-Calc!W73</f>
        <v>-0.1856902515</v>
      </c>
      <c r="X21" s="20">
        <f>Calc!X84-Calc!X73</f>
        <v>-0.2388630609</v>
      </c>
      <c r="Y21" s="20">
        <f>Calc!Y84-Calc!Y73</f>
        <v>-0.2940931487</v>
      </c>
    </row>
    <row r="22">
      <c r="A22" s="24" t="s">
        <v>93</v>
      </c>
      <c r="B22" s="20">
        <f>Calc!B85-Calc!B74</f>
        <v>1.3</v>
      </c>
      <c r="C22" s="20">
        <f>Calc!C85-Calc!C74</f>
        <v>1.313</v>
      </c>
      <c r="D22" s="20">
        <f>Calc!D85-Calc!D74</f>
        <v>1.32613</v>
      </c>
      <c r="E22" s="20">
        <f>Calc!E85-Calc!E74</f>
        <v>1.3393913</v>
      </c>
      <c r="F22" s="20">
        <f>Calc!F85-Calc!F74</f>
        <v>1.352785213</v>
      </c>
      <c r="G22" s="20">
        <f>Calc!G85-Calc!G74</f>
        <v>1.366313065</v>
      </c>
      <c r="H22" s="20">
        <f>Calc!H85-Calc!H74</f>
        <v>1.379976196</v>
      </c>
      <c r="I22" s="20">
        <f>Calc!I85-Calc!I74</f>
        <v>1.393775958</v>
      </c>
      <c r="J22" s="20">
        <f>Calc!J85-Calc!J74</f>
        <v>1.407713717</v>
      </c>
      <c r="K22" s="20">
        <f>Calc!K85-Calc!K74</f>
        <v>1.421790854</v>
      </c>
      <c r="L22" s="20">
        <f>Calc!L85-Calc!L74</f>
        <v>1.436008763</v>
      </c>
      <c r="M22" s="20">
        <f>Calc!M85-Calc!M74</f>
        <v>1.450368851</v>
      </c>
      <c r="N22" s="20">
        <f>Calc!N85-Calc!N74</f>
        <v>1.464872539</v>
      </c>
      <c r="O22" s="20">
        <f>Calc!O85-Calc!O74</f>
        <v>1.479521265</v>
      </c>
      <c r="P22" s="20">
        <f>Calc!P85-Calc!P74</f>
        <v>1.494316477</v>
      </c>
      <c r="Q22" s="20">
        <f>Calc!Q85-Calc!Q74</f>
        <v>1.509259642</v>
      </c>
      <c r="R22" s="20">
        <f>Calc!R85-Calc!R74</f>
        <v>1.524352238</v>
      </c>
      <c r="S22" s="20">
        <f>Calc!S85-Calc!S74</f>
        <v>1.539595761</v>
      </c>
      <c r="T22" s="20">
        <f>Calc!T85-Calc!T74</f>
        <v>1.554991718</v>
      </c>
      <c r="U22" s="20">
        <f>Calc!U85-Calc!U74</f>
        <v>1.570541636</v>
      </c>
      <c r="V22" s="20">
        <f>Calc!V85-Calc!V74</f>
        <v>1.586247052</v>
      </c>
      <c r="W22" s="20">
        <f>Calc!W85-Calc!W74</f>
        <v>1.602109522</v>
      </c>
      <c r="X22" s="20">
        <f>Calc!X85-Calc!X74</f>
        <v>1.618130618</v>
      </c>
      <c r="Y22" s="20">
        <f>Calc!Y85-Calc!Y74</f>
        <v>1.634311924</v>
      </c>
    </row>
    <row r="24">
      <c r="A24" s="16" t="s">
        <v>174</v>
      </c>
    </row>
    <row r="25">
      <c r="A25" s="24" t="s">
        <v>85</v>
      </c>
      <c r="B25" s="20">
        <f t="shared" ref="B25:Y25" si="10">B3+B14</f>
        <v>8.5</v>
      </c>
      <c r="C25" s="20">
        <f t="shared" si="10"/>
        <v>16.965</v>
      </c>
      <c r="D25" s="20">
        <f t="shared" si="10"/>
        <v>25.389975</v>
      </c>
      <c r="E25" s="20">
        <f t="shared" si="10"/>
        <v>33.76971088</v>
      </c>
      <c r="F25" s="20">
        <f t="shared" si="10"/>
        <v>42.09879874</v>
      </c>
      <c r="G25" s="20">
        <f t="shared" si="10"/>
        <v>50.37162919</v>
      </c>
      <c r="H25" s="20">
        <f t="shared" si="10"/>
        <v>58.58238631</v>
      </c>
      <c r="I25" s="20">
        <f t="shared" si="10"/>
        <v>66.72504163</v>
      </c>
      <c r="J25" s="20">
        <f t="shared" si="10"/>
        <v>74.79334783</v>
      </c>
      <c r="K25" s="20">
        <f t="shared" si="10"/>
        <v>82.78083232</v>
      </c>
      <c r="L25" s="20">
        <f t="shared" si="10"/>
        <v>90.6807906</v>
      </c>
      <c r="M25" s="20">
        <f t="shared" si="10"/>
        <v>98.48627953</v>
      </c>
      <c r="N25" s="20">
        <f t="shared" si="10"/>
        <v>106.1901103</v>
      </c>
      <c r="O25" s="20">
        <f t="shared" si="10"/>
        <v>113.7848414</v>
      </c>
      <c r="P25" s="20">
        <f t="shared" si="10"/>
        <v>121.262771</v>
      </c>
      <c r="Q25" s="20">
        <f t="shared" si="10"/>
        <v>128.6159298</v>
      </c>
      <c r="R25" s="20">
        <f t="shared" si="10"/>
        <v>135.8360729</v>
      </c>
      <c r="S25" s="20">
        <f t="shared" si="10"/>
        <v>142.9146722</v>
      </c>
      <c r="T25" s="20">
        <f t="shared" si="10"/>
        <v>149.8429078</v>
      </c>
      <c r="U25" s="20">
        <f t="shared" si="10"/>
        <v>156.6116601</v>
      </c>
      <c r="V25" s="20">
        <f t="shared" si="10"/>
        <v>163.211501</v>
      </c>
      <c r="W25" s="20">
        <f t="shared" si="10"/>
        <v>169.6326848</v>
      </c>
      <c r="X25" s="20">
        <f t="shared" si="10"/>
        <v>175.8651395</v>
      </c>
      <c r="Y25" s="20">
        <f t="shared" si="10"/>
        <v>181.8984574</v>
      </c>
    </row>
    <row r="26">
      <c r="A26" s="24" t="s">
        <v>86</v>
      </c>
      <c r="B26" s="20">
        <f t="shared" ref="B26:Y26" si="11">B4+B15</f>
        <v>0.8</v>
      </c>
      <c r="C26" s="20">
        <f t="shared" si="11"/>
        <v>1.732</v>
      </c>
      <c r="D26" s="20">
        <f t="shared" si="11"/>
        <v>2.79938</v>
      </c>
      <c r="E26" s="20">
        <f t="shared" si="11"/>
        <v>4.0055797</v>
      </c>
      <c r="F26" s="20">
        <f t="shared" si="11"/>
        <v>5.354099161</v>
      </c>
      <c r="G26" s="20">
        <f t="shared" si="11"/>
        <v>6.848499458</v>
      </c>
      <c r="H26" s="20">
        <f t="shared" si="11"/>
        <v>8.492403338</v>
      </c>
      <c r="I26" s="20">
        <f t="shared" si="11"/>
        <v>10.28949586</v>
      </c>
      <c r="J26" s="20">
        <f t="shared" si="11"/>
        <v>12.24352502</v>
      </c>
      <c r="K26" s="20">
        <f t="shared" si="11"/>
        <v>14.35830241</v>
      </c>
      <c r="L26" s="20">
        <f t="shared" si="11"/>
        <v>16.63770384</v>
      </c>
      <c r="M26" s="20">
        <f t="shared" si="11"/>
        <v>19.08566991</v>
      </c>
      <c r="N26" s="20">
        <f t="shared" si="11"/>
        <v>21.70620667</v>
      </c>
      <c r="O26" s="20">
        <f t="shared" si="11"/>
        <v>24.50338618</v>
      </c>
      <c r="P26" s="20">
        <f t="shared" si="11"/>
        <v>27.48134712</v>
      </c>
      <c r="Q26" s="20">
        <f t="shared" si="11"/>
        <v>30.64429533</v>
      </c>
      <c r="R26" s="20">
        <f t="shared" si="11"/>
        <v>33.99650441</v>
      </c>
      <c r="S26" s="20">
        <f t="shared" si="11"/>
        <v>37.54231624</v>
      </c>
      <c r="T26" s="20">
        <f t="shared" si="11"/>
        <v>41.28614152</v>
      </c>
      <c r="U26" s="20">
        <f t="shared" si="11"/>
        <v>45.23246027</v>
      </c>
      <c r="V26" s="20">
        <f t="shared" si="11"/>
        <v>49.38582239</v>
      </c>
      <c r="W26" s="20">
        <f t="shared" si="11"/>
        <v>53.75084804</v>
      </c>
      <c r="X26" s="20">
        <f t="shared" si="11"/>
        <v>58.33222819</v>
      </c>
      <c r="Y26" s="20">
        <f t="shared" si="11"/>
        <v>63.13472506</v>
      </c>
    </row>
    <row r="27">
      <c r="A27" s="24" t="s">
        <v>87</v>
      </c>
      <c r="B27" s="20">
        <f t="shared" ref="B27:Y27" si="12">B5+B16</f>
        <v>2.7</v>
      </c>
      <c r="C27" s="20">
        <f t="shared" si="12"/>
        <v>5.282</v>
      </c>
      <c r="D27" s="20">
        <f t="shared" si="12"/>
        <v>7.73977</v>
      </c>
      <c r="E27" s="20">
        <f t="shared" si="12"/>
        <v>10.0668732</v>
      </c>
      <c r="F27" s="20">
        <f t="shared" si="12"/>
        <v>12.25666011</v>
      </c>
      <c r="G27" s="20">
        <f t="shared" si="12"/>
        <v>14.30226249</v>
      </c>
      <c r="H27" s="20">
        <f t="shared" si="12"/>
        <v>16.19658717</v>
      </c>
      <c r="I27" s="20">
        <f t="shared" si="12"/>
        <v>17.93230965</v>
      </c>
      <c r="J27" s="20">
        <f t="shared" si="12"/>
        <v>19.50186755</v>
      </c>
      <c r="K27" s="20">
        <f t="shared" si="12"/>
        <v>20.89745394</v>
      </c>
      <c r="L27" s="20">
        <f t="shared" si="12"/>
        <v>22.1110104</v>
      </c>
      <c r="M27" s="20">
        <f t="shared" si="12"/>
        <v>23.13421997</v>
      </c>
      <c r="N27" s="20">
        <f t="shared" si="12"/>
        <v>23.95849988</v>
      </c>
      <c r="O27" s="20">
        <f t="shared" si="12"/>
        <v>24.5749941</v>
      </c>
      <c r="P27" s="20">
        <f t="shared" si="12"/>
        <v>24.9745657</v>
      </c>
      <c r="Q27" s="20">
        <f t="shared" si="12"/>
        <v>25.14778899</v>
      </c>
      <c r="R27" s="20">
        <f t="shared" si="12"/>
        <v>25.08494146</v>
      </c>
      <c r="S27" s="20">
        <f t="shared" si="12"/>
        <v>24.77599551</v>
      </c>
      <c r="T27" s="20">
        <f t="shared" si="12"/>
        <v>24.21060998</v>
      </c>
      <c r="U27" s="20">
        <f t="shared" si="12"/>
        <v>23.37812143</v>
      </c>
      <c r="V27" s="20">
        <f t="shared" si="12"/>
        <v>22.26753522</v>
      </c>
      <c r="W27" s="20">
        <f t="shared" si="12"/>
        <v>20.86751629</v>
      </c>
      <c r="X27" s="20">
        <f t="shared" si="12"/>
        <v>19.16637982</v>
      </c>
      <c r="Y27" s="20">
        <f t="shared" si="12"/>
        <v>17.15208152</v>
      </c>
    </row>
    <row r="28">
      <c r="A28" s="24" t="s">
        <v>88</v>
      </c>
      <c r="B28" s="20">
        <f t="shared" ref="B28:Y28" si="13">B6+B17</f>
        <v>13.5</v>
      </c>
      <c r="C28" s="20">
        <f t="shared" si="13"/>
        <v>26.665</v>
      </c>
      <c r="D28" s="20">
        <f t="shared" si="13"/>
        <v>39.481725</v>
      </c>
      <c r="E28" s="20">
        <f t="shared" si="13"/>
        <v>51.93654963</v>
      </c>
      <c r="F28" s="20">
        <f t="shared" si="13"/>
        <v>64.0154897</v>
      </c>
      <c r="G28" s="20">
        <f t="shared" si="13"/>
        <v>75.70419363</v>
      </c>
      <c r="H28" s="20">
        <f t="shared" si="13"/>
        <v>86.98793357</v>
      </c>
      <c r="I28" s="20">
        <f t="shared" si="13"/>
        <v>97.8515964</v>
      </c>
      <c r="J28" s="20">
        <f t="shared" si="13"/>
        <v>108.2796745</v>
      </c>
      <c r="K28" s="20">
        <f t="shared" si="13"/>
        <v>118.2562561</v>
      </c>
      <c r="L28" s="20">
        <f t="shared" si="13"/>
        <v>127.7650161</v>
      </c>
      <c r="M28" s="20">
        <f t="shared" si="13"/>
        <v>136.7892054</v>
      </c>
      <c r="N28" s="20">
        <f t="shared" si="13"/>
        <v>145.3116414</v>
      </c>
      <c r="O28" s="20">
        <f t="shared" si="13"/>
        <v>153.3146974</v>
      </c>
      <c r="P28" s="20">
        <f t="shared" si="13"/>
        <v>160.7802919</v>
      </c>
      <c r="Q28" s="20">
        <f t="shared" si="13"/>
        <v>167.6898777</v>
      </c>
      <c r="R28" s="20">
        <f t="shared" si="13"/>
        <v>174.0244308</v>
      </c>
      <c r="S28" s="20">
        <f t="shared" si="13"/>
        <v>179.7644393</v>
      </c>
      <c r="T28" s="20">
        <f t="shared" si="13"/>
        <v>184.8898911</v>
      </c>
      <c r="U28" s="20">
        <f t="shared" si="13"/>
        <v>189.3802625</v>
      </c>
      <c r="V28" s="20">
        <f t="shared" si="13"/>
        <v>193.2145059</v>
      </c>
      <c r="W28" s="20">
        <f t="shared" si="13"/>
        <v>196.371037</v>
      </c>
      <c r="X28" s="20">
        <f t="shared" si="13"/>
        <v>198.8277223</v>
      </c>
      <c r="Y28" s="20">
        <f t="shared" si="13"/>
        <v>200.5618657</v>
      </c>
    </row>
    <row r="29">
      <c r="A29" s="24" t="s">
        <v>89</v>
      </c>
      <c r="B29" s="20">
        <f t="shared" ref="B29:Y29" si="14">B7+B18</f>
        <v>0.9</v>
      </c>
      <c r="C29" s="20">
        <f t="shared" si="14"/>
        <v>1.8135</v>
      </c>
      <c r="D29" s="20">
        <f t="shared" si="14"/>
        <v>2.7407025</v>
      </c>
      <c r="E29" s="20">
        <f t="shared" si="14"/>
        <v>3.681813038</v>
      </c>
      <c r="F29" s="20">
        <f t="shared" si="14"/>
        <v>4.637040233</v>
      </c>
      <c r="G29" s="20">
        <f t="shared" si="14"/>
        <v>5.606595837</v>
      </c>
      <c r="H29" s="20">
        <f t="shared" si="14"/>
        <v>6.590694774</v>
      </c>
      <c r="I29" s="20">
        <f t="shared" si="14"/>
        <v>7.589555196</v>
      </c>
      <c r="J29" s="20">
        <f t="shared" si="14"/>
        <v>8.603398524</v>
      </c>
      <c r="K29" s="20">
        <f t="shared" si="14"/>
        <v>9.632449502</v>
      </c>
      <c r="L29" s="20">
        <f t="shared" si="14"/>
        <v>10.67693624</v>
      </c>
      <c r="M29" s="20">
        <f t="shared" si="14"/>
        <v>11.73709029</v>
      </c>
      <c r="N29" s="20">
        <f t="shared" si="14"/>
        <v>12.81314664</v>
      </c>
      <c r="O29" s="20">
        <f t="shared" si="14"/>
        <v>13.90534384</v>
      </c>
      <c r="P29" s="20">
        <f t="shared" si="14"/>
        <v>15.013924</v>
      </c>
      <c r="Q29" s="20">
        <f t="shared" si="14"/>
        <v>16.13913286</v>
      </c>
      <c r="R29" s="20">
        <f t="shared" si="14"/>
        <v>17.28121985</v>
      </c>
      <c r="S29" s="20">
        <f t="shared" si="14"/>
        <v>18.44043815</v>
      </c>
      <c r="T29" s="20">
        <f t="shared" si="14"/>
        <v>19.61704472</v>
      </c>
      <c r="U29" s="20">
        <f t="shared" si="14"/>
        <v>20.81130039</v>
      </c>
      <c r="V29" s="20">
        <f t="shared" si="14"/>
        <v>22.0234699</v>
      </c>
      <c r="W29" s="20">
        <f t="shared" si="14"/>
        <v>23.25382195</v>
      </c>
      <c r="X29" s="20">
        <f t="shared" si="14"/>
        <v>24.50262928</v>
      </c>
      <c r="Y29" s="20">
        <f t="shared" si="14"/>
        <v>25.77016872</v>
      </c>
    </row>
    <row r="30">
      <c r="A30" s="24" t="s">
        <v>90</v>
      </c>
      <c r="B30" s="20">
        <f t="shared" ref="B30:Y30" si="15">B8+B19</f>
        <v>0.45</v>
      </c>
      <c r="C30" s="20">
        <f t="shared" si="15"/>
        <v>0.8795</v>
      </c>
      <c r="D30" s="20">
        <f t="shared" si="15"/>
        <v>1.287795</v>
      </c>
      <c r="E30" s="20">
        <f t="shared" si="15"/>
        <v>1.67416295</v>
      </c>
      <c r="F30" s="20">
        <f t="shared" si="15"/>
        <v>2.03786438</v>
      </c>
      <c r="G30" s="20">
        <f t="shared" si="15"/>
        <v>2.378142019</v>
      </c>
      <c r="H30" s="20">
        <f t="shared" si="15"/>
        <v>2.694220415</v>
      </c>
      <c r="I30" s="20">
        <f t="shared" si="15"/>
        <v>2.985305535</v>
      </c>
      <c r="J30" s="20">
        <f t="shared" si="15"/>
        <v>3.250584364</v>
      </c>
      <c r="K30" s="20">
        <f t="shared" si="15"/>
        <v>3.489224497</v>
      </c>
      <c r="L30" s="20">
        <f t="shared" si="15"/>
        <v>3.700373717</v>
      </c>
      <c r="M30" s="20">
        <f t="shared" si="15"/>
        <v>3.883159569</v>
      </c>
      <c r="N30" s="20">
        <f t="shared" si="15"/>
        <v>4.036688921</v>
      </c>
      <c r="O30" s="20">
        <f t="shared" si="15"/>
        <v>4.160047522</v>
      </c>
      <c r="P30" s="20">
        <f t="shared" si="15"/>
        <v>4.252299544</v>
      </c>
      <c r="Q30" s="20">
        <f t="shared" si="15"/>
        <v>4.312487116</v>
      </c>
      <c r="R30" s="20">
        <f t="shared" si="15"/>
        <v>4.339629856</v>
      </c>
      <c r="S30" s="20">
        <f t="shared" si="15"/>
        <v>4.332724381</v>
      </c>
      <c r="T30" s="20">
        <f t="shared" si="15"/>
        <v>4.290743815</v>
      </c>
      <c r="U30" s="20">
        <f t="shared" si="15"/>
        <v>4.212637287</v>
      </c>
      <c r="V30" s="20">
        <f t="shared" si="15"/>
        <v>4.097329415</v>
      </c>
      <c r="W30" s="20">
        <f t="shared" si="15"/>
        <v>3.94371978</v>
      </c>
      <c r="X30" s="20">
        <f t="shared" si="15"/>
        <v>3.750682389</v>
      </c>
      <c r="Y30" s="20">
        <f t="shared" si="15"/>
        <v>3.517065133</v>
      </c>
    </row>
    <row r="31">
      <c r="A31" s="24" t="s">
        <v>91</v>
      </c>
      <c r="B31" s="20">
        <f t="shared" ref="B31:Y31" si="16">B9+B20</f>
        <v>1.2</v>
      </c>
      <c r="C31" s="20">
        <f t="shared" si="16"/>
        <v>2.398</v>
      </c>
      <c r="D31" s="20">
        <f t="shared" si="16"/>
        <v>3.59377</v>
      </c>
      <c r="E31" s="20">
        <f t="shared" si="16"/>
        <v>4.78707455</v>
      </c>
      <c r="F31" s="20">
        <f t="shared" si="16"/>
        <v>5.977672648</v>
      </c>
      <c r="G31" s="20">
        <f t="shared" si="16"/>
        <v>7.165317638</v>
      </c>
      <c r="H31" s="20">
        <f t="shared" si="16"/>
        <v>8.349757101</v>
      </c>
      <c r="I31" s="20">
        <f t="shared" si="16"/>
        <v>9.530732753</v>
      </c>
      <c r="J31" s="20">
        <f t="shared" si="16"/>
        <v>10.70798033</v>
      </c>
      <c r="K31" s="20">
        <f t="shared" si="16"/>
        <v>11.88122949</v>
      </c>
      <c r="L31" s="20">
        <f t="shared" si="16"/>
        <v>13.05020368</v>
      </c>
      <c r="M31" s="20">
        <f t="shared" si="16"/>
        <v>14.21462005</v>
      </c>
      <c r="N31" s="20">
        <f t="shared" si="16"/>
        <v>15.37418929</v>
      </c>
      <c r="O31" s="20">
        <f t="shared" si="16"/>
        <v>16.52861557</v>
      </c>
      <c r="P31" s="20">
        <f t="shared" si="16"/>
        <v>17.67759637</v>
      </c>
      <c r="Q31" s="20">
        <f t="shared" si="16"/>
        <v>18.82082241</v>
      </c>
      <c r="R31" s="20">
        <f t="shared" si="16"/>
        <v>19.95797745</v>
      </c>
      <c r="S31" s="20">
        <f t="shared" si="16"/>
        <v>21.08873825</v>
      </c>
      <c r="T31" s="20">
        <f t="shared" si="16"/>
        <v>22.21277438</v>
      </c>
      <c r="U31" s="20">
        <f t="shared" si="16"/>
        <v>23.32974809</v>
      </c>
      <c r="V31" s="20">
        <f t="shared" si="16"/>
        <v>24.43931423</v>
      </c>
      <c r="W31" s="20">
        <f t="shared" si="16"/>
        <v>25.54112006</v>
      </c>
      <c r="X31" s="20">
        <f t="shared" si="16"/>
        <v>26.63480515</v>
      </c>
      <c r="Y31" s="20">
        <f t="shared" si="16"/>
        <v>27.72000119</v>
      </c>
    </row>
    <row r="32">
      <c r="A32" s="24" t="s">
        <v>92</v>
      </c>
      <c r="B32" s="20">
        <f t="shared" ref="B32:Y32" si="17">B10+B21</f>
        <v>0.55</v>
      </c>
      <c r="C32" s="20">
        <f t="shared" si="17"/>
        <v>1.07825</v>
      </c>
      <c r="D32" s="20">
        <f t="shared" si="17"/>
        <v>1.58367375</v>
      </c>
      <c r="E32" s="20">
        <f t="shared" si="17"/>
        <v>2.065160106</v>
      </c>
      <c r="F32" s="20">
        <f t="shared" si="17"/>
        <v>2.521562039</v>
      </c>
      <c r="G32" s="20">
        <f t="shared" si="17"/>
        <v>2.951695614</v>
      </c>
      <c r="H32" s="20">
        <f t="shared" si="17"/>
        <v>3.354338947</v>
      </c>
      <c r="I32" s="20">
        <f t="shared" si="17"/>
        <v>3.728231126</v>
      </c>
      <c r="J32" s="20">
        <f t="shared" si="17"/>
        <v>4.072071116</v>
      </c>
      <c r="K32" s="20">
        <f t="shared" si="17"/>
        <v>4.384516619</v>
      </c>
      <c r="L32" s="20">
        <f t="shared" si="17"/>
        <v>4.664182915</v>
      </c>
      <c r="M32" s="20">
        <f t="shared" si="17"/>
        <v>4.90964167</v>
      </c>
      <c r="N32" s="20">
        <f t="shared" si="17"/>
        <v>5.119419706</v>
      </c>
      <c r="O32" s="20">
        <f t="shared" si="17"/>
        <v>5.291997747</v>
      </c>
      <c r="P32" s="20">
        <f t="shared" si="17"/>
        <v>5.425809128</v>
      </c>
      <c r="Q32" s="20">
        <f t="shared" si="17"/>
        <v>5.519238466</v>
      </c>
      <c r="R32" s="20">
        <f t="shared" si="17"/>
        <v>5.570620298</v>
      </c>
      <c r="S32" s="20">
        <f t="shared" si="17"/>
        <v>5.578237689</v>
      </c>
      <c r="T32" s="20">
        <f t="shared" si="17"/>
        <v>5.540320793</v>
      </c>
      <c r="U32" s="20">
        <f t="shared" si="17"/>
        <v>5.455045382</v>
      </c>
      <c r="V32" s="20">
        <f t="shared" si="17"/>
        <v>5.320531334</v>
      </c>
      <c r="W32" s="20">
        <f t="shared" si="17"/>
        <v>5.134841083</v>
      </c>
      <c r="X32" s="20">
        <f t="shared" si="17"/>
        <v>4.895978022</v>
      </c>
      <c r="Y32" s="20">
        <f t="shared" si="17"/>
        <v>4.601884873</v>
      </c>
    </row>
    <row r="33">
      <c r="A33" s="24" t="s">
        <v>93</v>
      </c>
      <c r="B33" s="20">
        <f t="shared" ref="B33:Y33" si="18">B11+B22</f>
        <v>1.3</v>
      </c>
      <c r="C33" s="20">
        <f t="shared" si="18"/>
        <v>2.613</v>
      </c>
      <c r="D33" s="20">
        <f t="shared" si="18"/>
        <v>3.93913</v>
      </c>
      <c r="E33" s="20">
        <f t="shared" si="18"/>
        <v>5.2785213</v>
      </c>
      <c r="F33" s="20">
        <f t="shared" si="18"/>
        <v>6.631306513</v>
      </c>
      <c r="G33" s="20">
        <f t="shared" si="18"/>
        <v>7.997619578</v>
      </c>
      <c r="H33" s="20">
        <f t="shared" si="18"/>
        <v>9.377595774</v>
      </c>
      <c r="I33" s="20">
        <f t="shared" si="18"/>
        <v>10.77137173</v>
      </c>
      <c r="J33" s="20">
        <f t="shared" si="18"/>
        <v>12.17908545</v>
      </c>
      <c r="K33" s="20">
        <f t="shared" si="18"/>
        <v>13.6008763</v>
      </c>
      <c r="L33" s="20">
        <f t="shared" si="18"/>
        <v>15.03688507</v>
      </c>
      <c r="M33" s="20">
        <f t="shared" si="18"/>
        <v>16.48725392</v>
      </c>
      <c r="N33" s="20">
        <f t="shared" si="18"/>
        <v>17.95212646</v>
      </c>
      <c r="O33" s="20">
        <f t="shared" si="18"/>
        <v>19.43164772</v>
      </c>
      <c r="P33" s="20">
        <f t="shared" si="18"/>
        <v>20.9259642</v>
      </c>
      <c r="Q33" s="20">
        <f t="shared" si="18"/>
        <v>22.43522384</v>
      </c>
      <c r="R33" s="20">
        <f t="shared" si="18"/>
        <v>23.95957608</v>
      </c>
      <c r="S33" s="20">
        <f t="shared" si="18"/>
        <v>25.49917184</v>
      </c>
      <c r="T33" s="20">
        <f t="shared" si="18"/>
        <v>27.05416356</v>
      </c>
      <c r="U33" s="20">
        <f t="shared" si="18"/>
        <v>28.62470519</v>
      </c>
      <c r="V33" s="20">
        <f t="shared" si="18"/>
        <v>30.21095225</v>
      </c>
      <c r="W33" s="20">
        <f t="shared" si="18"/>
        <v>31.81306177</v>
      </c>
      <c r="X33" s="20">
        <f t="shared" si="18"/>
        <v>33.43119239</v>
      </c>
      <c r="Y33" s="20">
        <f t="shared" si="18"/>
        <v>35.06550431</v>
      </c>
    </row>
    <row r="35">
      <c r="A35" s="16" t="s">
        <v>175</v>
      </c>
    </row>
    <row r="36">
      <c r="A36" s="24" t="s">
        <v>85</v>
      </c>
      <c r="B36" s="33">
        <f>B25*Assumptions!$B28</f>
        <v>425</v>
      </c>
      <c r="C36" s="33">
        <f>C25*Assumptions!$B28</f>
        <v>848.25</v>
      </c>
      <c r="D36" s="33">
        <f>D25*Assumptions!$B28</f>
        <v>1269.49875</v>
      </c>
      <c r="E36" s="33">
        <f>E25*Assumptions!$B28</f>
        <v>1688.485544</v>
      </c>
      <c r="F36" s="33">
        <f>F25*Assumptions!$B28</f>
        <v>2104.939937</v>
      </c>
      <c r="G36" s="33">
        <f>G25*Assumptions!$B28</f>
        <v>2518.581459</v>
      </c>
      <c r="H36" s="33">
        <f>H25*Assumptions!$B28</f>
        <v>2929.119316</v>
      </c>
      <c r="I36" s="33">
        <f>I25*Assumptions!$B28</f>
        <v>3336.252082</v>
      </c>
      <c r="J36" s="33">
        <f>J25*Assumptions!$B28</f>
        <v>3739.667392</v>
      </c>
      <c r="K36" s="33">
        <f>K25*Assumptions!$B28</f>
        <v>4139.041616</v>
      </c>
      <c r="L36" s="33">
        <f>L25*Assumptions!$B28</f>
        <v>4534.03953</v>
      </c>
      <c r="M36" s="33">
        <f>M25*Assumptions!$B28</f>
        <v>4924.313977</v>
      </c>
      <c r="N36" s="33">
        <f>N25*Assumptions!$B28</f>
        <v>5309.505516</v>
      </c>
      <c r="O36" s="33">
        <f>O25*Assumptions!$B28</f>
        <v>5689.24207</v>
      </c>
      <c r="P36" s="33">
        <f>P25*Assumptions!$B28</f>
        <v>6063.138551</v>
      </c>
      <c r="Q36" s="33">
        <f>Q25*Assumptions!$B28</f>
        <v>6430.79649</v>
      </c>
      <c r="R36" s="33">
        <f>R25*Assumptions!$B28</f>
        <v>6791.803646</v>
      </c>
      <c r="S36" s="33">
        <f>S25*Assumptions!$B28</f>
        <v>7145.733609</v>
      </c>
      <c r="T36" s="33">
        <f>T25*Assumptions!$B28</f>
        <v>7492.14539</v>
      </c>
      <c r="U36" s="33">
        <f>U25*Assumptions!$B28</f>
        <v>7830.583007</v>
      </c>
      <c r="V36" s="33">
        <f>V25*Assumptions!$B28</f>
        <v>8160.57505</v>
      </c>
      <c r="W36" s="33">
        <f>W25*Assumptions!$B28</f>
        <v>8481.634239</v>
      </c>
      <c r="X36" s="33">
        <f>X25*Assumptions!$B28</f>
        <v>8793.256975</v>
      </c>
      <c r="Y36" s="33">
        <f>Y25*Assumptions!$B28</f>
        <v>9094.922869</v>
      </c>
    </row>
    <row r="37">
      <c r="A37" s="24" t="s">
        <v>86</v>
      </c>
      <c r="B37" s="33">
        <f>B26*Assumptions!$B29</f>
        <v>48</v>
      </c>
      <c r="C37" s="33">
        <f>C26*Assumptions!$B29</f>
        <v>103.92</v>
      </c>
      <c r="D37" s="33">
        <f>D26*Assumptions!$B29</f>
        <v>167.9628</v>
      </c>
      <c r="E37" s="33">
        <f>E26*Assumptions!$B29</f>
        <v>240.334782</v>
      </c>
      <c r="F37" s="33">
        <f>F26*Assumptions!$B29</f>
        <v>321.2459496</v>
      </c>
      <c r="G37" s="33">
        <f>G26*Assumptions!$B29</f>
        <v>410.9099675</v>
      </c>
      <c r="H37" s="33">
        <f>H26*Assumptions!$B29</f>
        <v>509.5442003</v>
      </c>
      <c r="I37" s="33">
        <f>I26*Assumptions!$B29</f>
        <v>617.3697513</v>
      </c>
      <c r="J37" s="33">
        <f>J26*Assumptions!$B29</f>
        <v>734.6115011</v>
      </c>
      <c r="K37" s="33">
        <f>K26*Assumptions!$B29</f>
        <v>861.4981448</v>
      </c>
      <c r="L37" s="33">
        <f>L26*Assumptions!$B29</f>
        <v>998.2622304</v>
      </c>
      <c r="M37" s="33">
        <f>M26*Assumptions!$B29</f>
        <v>1145.140195</v>
      </c>
      <c r="N37" s="33">
        <f>N26*Assumptions!$B29</f>
        <v>1302.3724</v>
      </c>
      <c r="O37" s="33">
        <f>O26*Assumptions!$B29</f>
        <v>1470.203171</v>
      </c>
      <c r="P37" s="33">
        <f>P26*Assumptions!$B29</f>
        <v>1648.880827</v>
      </c>
      <c r="Q37" s="33">
        <f>Q26*Assumptions!$B29</f>
        <v>1838.65772</v>
      </c>
      <c r="R37" s="33">
        <f>R26*Assumptions!$B29</f>
        <v>2039.790265</v>
      </c>
      <c r="S37" s="33">
        <f>S26*Assumptions!$B29</f>
        <v>2252.538974</v>
      </c>
      <c r="T37" s="33">
        <f>T26*Assumptions!$B29</f>
        <v>2477.168491</v>
      </c>
      <c r="U37" s="33">
        <f>U26*Assumptions!$B29</f>
        <v>2713.947616</v>
      </c>
      <c r="V37" s="33">
        <f>V26*Assumptions!$B29</f>
        <v>2963.149343</v>
      </c>
      <c r="W37" s="33">
        <f>W26*Assumptions!$B29</f>
        <v>3225.050882</v>
      </c>
      <c r="X37" s="33">
        <f>X26*Assumptions!$B29</f>
        <v>3499.933692</v>
      </c>
      <c r="Y37" s="33">
        <f>Y26*Assumptions!$B29</f>
        <v>3788.083503</v>
      </c>
    </row>
    <row r="38">
      <c r="A38" s="24" t="s">
        <v>87</v>
      </c>
      <c r="B38" s="33">
        <f>B27*Assumptions!$B30</f>
        <v>108</v>
      </c>
      <c r="C38" s="33">
        <f>C27*Assumptions!$B30</f>
        <v>211.28</v>
      </c>
      <c r="D38" s="33">
        <f>D27*Assumptions!$B30</f>
        <v>309.5908</v>
      </c>
      <c r="E38" s="33">
        <f>E27*Assumptions!$B30</f>
        <v>402.674928</v>
      </c>
      <c r="F38" s="33">
        <f>F27*Assumptions!$B30</f>
        <v>490.2664043</v>
      </c>
      <c r="G38" s="33">
        <f>G27*Assumptions!$B30</f>
        <v>572.0904997</v>
      </c>
      <c r="H38" s="33">
        <f>H27*Assumptions!$B30</f>
        <v>647.863487</v>
      </c>
      <c r="I38" s="33">
        <f>I27*Assumptions!$B30</f>
        <v>717.292386</v>
      </c>
      <c r="J38" s="33">
        <f>J27*Assumptions!$B30</f>
        <v>780.0747022</v>
      </c>
      <c r="K38" s="33">
        <f>K27*Assumptions!$B30</f>
        <v>835.8981577</v>
      </c>
      <c r="L38" s="33">
        <f>L27*Assumptions!$B30</f>
        <v>884.4404161</v>
      </c>
      <c r="M38" s="33">
        <f>M27*Assumptions!$B30</f>
        <v>925.3687988</v>
      </c>
      <c r="N38" s="33">
        <f>N27*Assumptions!$B30</f>
        <v>958.3399951</v>
      </c>
      <c r="O38" s="33">
        <f>O27*Assumptions!$B30</f>
        <v>982.9997641</v>
      </c>
      <c r="P38" s="33">
        <f>P27*Assumptions!$B30</f>
        <v>998.9826282</v>
      </c>
      <c r="Q38" s="33">
        <f>Q27*Assumptions!$B30</f>
        <v>1005.91156</v>
      </c>
      <c r="R38" s="33">
        <f>R27*Assumptions!$B30</f>
        <v>1003.397658</v>
      </c>
      <c r="S38" s="33">
        <f>S27*Assumptions!$B30</f>
        <v>991.0398203</v>
      </c>
      <c r="T38" s="33">
        <f>T27*Assumptions!$B30</f>
        <v>968.4243991</v>
      </c>
      <c r="U38" s="33">
        <f>U27*Assumptions!$B30</f>
        <v>935.1248573</v>
      </c>
      <c r="V38" s="33">
        <f>V27*Assumptions!$B30</f>
        <v>890.7014086</v>
      </c>
      <c r="W38" s="33">
        <f>W27*Assumptions!$B30</f>
        <v>834.7006516</v>
      </c>
      <c r="X38" s="33">
        <f>X27*Assumptions!$B30</f>
        <v>766.6551928</v>
      </c>
      <c r="Y38" s="33">
        <f>Y27*Assumptions!$B30</f>
        <v>686.0832608</v>
      </c>
    </row>
    <row r="39">
      <c r="A39" s="24" t="s">
        <v>88</v>
      </c>
      <c r="B39" s="33">
        <f>B28*Assumptions!$B31</f>
        <v>2700</v>
      </c>
      <c r="C39" s="33">
        <f>C28*Assumptions!$B31</f>
        <v>5333</v>
      </c>
      <c r="D39" s="33">
        <f>D28*Assumptions!$B31</f>
        <v>7896.345</v>
      </c>
      <c r="E39" s="33">
        <f>E28*Assumptions!$B31</f>
        <v>10387.30993</v>
      </c>
      <c r="F39" s="33">
        <f>F28*Assumptions!$B31</f>
        <v>12803.09794</v>
      </c>
      <c r="G39" s="33">
        <f>G28*Assumptions!$B31</f>
        <v>15140.83873</v>
      </c>
      <c r="H39" s="33">
        <f>H28*Assumptions!$B31</f>
        <v>17397.58671</v>
      </c>
      <c r="I39" s="33">
        <f>I28*Assumptions!$B31</f>
        <v>19570.31928</v>
      </c>
      <c r="J39" s="33">
        <f>J28*Assumptions!$B31</f>
        <v>21655.93489</v>
      </c>
      <c r="K39" s="33">
        <f>K28*Assumptions!$B31</f>
        <v>23651.25122</v>
      </c>
      <c r="L39" s="33">
        <f>L28*Assumptions!$B31</f>
        <v>25553.00321</v>
      </c>
      <c r="M39" s="33">
        <f>M28*Assumptions!$B31</f>
        <v>27357.84107</v>
      </c>
      <c r="N39" s="33">
        <f>N28*Assumptions!$B31</f>
        <v>29062.32828</v>
      </c>
      <c r="O39" s="33">
        <f>O28*Assumptions!$B31</f>
        <v>30662.93949</v>
      </c>
      <c r="P39" s="33">
        <f>P28*Assumptions!$B31</f>
        <v>32156.05838</v>
      </c>
      <c r="Q39" s="33">
        <f>Q28*Assumptions!$B31</f>
        <v>33537.97554</v>
      </c>
      <c r="R39" s="33">
        <f>R28*Assumptions!$B31</f>
        <v>34804.88617</v>
      </c>
      <c r="S39" s="33">
        <f>S28*Assumptions!$B31</f>
        <v>35952.88785</v>
      </c>
      <c r="T39" s="33">
        <f>T28*Assumptions!$B31</f>
        <v>36977.97821</v>
      </c>
      <c r="U39" s="33">
        <f>U28*Assumptions!$B31</f>
        <v>37876.0525</v>
      </c>
      <c r="V39" s="33">
        <f>V28*Assumptions!$B31</f>
        <v>38642.90118</v>
      </c>
      <c r="W39" s="33">
        <f>W28*Assumptions!$B31</f>
        <v>39274.2074</v>
      </c>
      <c r="X39" s="33">
        <f>X28*Assumptions!$B31</f>
        <v>39765.54445</v>
      </c>
      <c r="Y39" s="33">
        <f>Y28*Assumptions!$B31</f>
        <v>40112.37314</v>
      </c>
    </row>
    <row r="40">
      <c r="A40" s="24" t="s">
        <v>89</v>
      </c>
      <c r="B40" s="33">
        <f>B29*Assumptions!$B32</f>
        <v>2250</v>
      </c>
      <c r="C40" s="33">
        <f>C29*Assumptions!$B32</f>
        <v>4533.75</v>
      </c>
      <c r="D40" s="33">
        <f>D29*Assumptions!$B32</f>
        <v>6851.75625</v>
      </c>
      <c r="E40" s="33">
        <f>E29*Assumptions!$B32</f>
        <v>9204.532594</v>
      </c>
      <c r="F40" s="33">
        <f>F29*Assumptions!$B32</f>
        <v>11592.60058</v>
      </c>
      <c r="G40" s="33">
        <f>G29*Assumptions!$B32</f>
        <v>14016.48959</v>
      </c>
      <c r="H40" s="33">
        <f>H29*Assumptions!$B32</f>
        <v>16476.73694</v>
      </c>
      <c r="I40" s="33">
        <f>I29*Assumptions!$B32</f>
        <v>18973.88799</v>
      </c>
      <c r="J40" s="33">
        <f>J29*Assumptions!$B32</f>
        <v>21508.49631</v>
      </c>
      <c r="K40" s="33">
        <f>K29*Assumptions!$B32</f>
        <v>24081.12375</v>
      </c>
      <c r="L40" s="33">
        <f>L29*Assumptions!$B32</f>
        <v>26692.34061</v>
      </c>
      <c r="M40" s="33">
        <f>M29*Assumptions!$B32</f>
        <v>29342.72572</v>
      </c>
      <c r="N40" s="33">
        <f>N29*Assumptions!$B32</f>
        <v>32032.86661</v>
      </c>
      <c r="O40" s="33">
        <f>O29*Assumptions!$B32</f>
        <v>34763.3596</v>
      </c>
      <c r="P40" s="33">
        <f>P29*Assumptions!$B32</f>
        <v>37534.81</v>
      </c>
      <c r="Q40" s="33">
        <f>Q29*Assumptions!$B32</f>
        <v>40347.83215</v>
      </c>
      <c r="R40" s="33">
        <f>R29*Assumptions!$B32</f>
        <v>43203.04963</v>
      </c>
      <c r="S40" s="33">
        <f>S29*Assumptions!$B32</f>
        <v>46101.09537</v>
      </c>
      <c r="T40" s="33">
        <f>T29*Assumptions!$B32</f>
        <v>49042.61181</v>
      </c>
      <c r="U40" s="33">
        <f>U29*Assumptions!$B32</f>
        <v>52028.25098</v>
      </c>
      <c r="V40" s="33">
        <f>V29*Assumptions!$B32</f>
        <v>55058.67475</v>
      </c>
      <c r="W40" s="33">
        <f>W29*Assumptions!$B32</f>
        <v>58134.55487</v>
      </c>
      <c r="X40" s="33">
        <f>X29*Assumptions!$B32</f>
        <v>61256.57319</v>
      </c>
      <c r="Y40" s="33">
        <f>Y29*Assumptions!$B32</f>
        <v>64425.42179</v>
      </c>
    </row>
    <row r="41">
      <c r="A41" s="24" t="s">
        <v>90</v>
      </c>
      <c r="B41" s="33">
        <f>B30*Assumptions!$B33</f>
        <v>1350</v>
      </c>
      <c r="C41" s="33">
        <f>C30*Assumptions!$B33</f>
        <v>2638.5</v>
      </c>
      <c r="D41" s="33">
        <f>D30*Assumptions!$B33</f>
        <v>3863.385</v>
      </c>
      <c r="E41" s="33">
        <f>E30*Assumptions!$B33</f>
        <v>5022.48885</v>
      </c>
      <c r="F41" s="33">
        <f>F30*Assumptions!$B33</f>
        <v>6113.593139</v>
      </c>
      <c r="G41" s="33">
        <f>G30*Assumptions!$B33</f>
        <v>7134.426058</v>
      </c>
      <c r="H41" s="33">
        <f>H30*Assumptions!$B33</f>
        <v>8082.661246</v>
      </c>
      <c r="I41" s="33">
        <f>I30*Assumptions!$B33</f>
        <v>8955.916605</v>
      </c>
      <c r="J41" s="33">
        <f>J30*Assumptions!$B33</f>
        <v>9751.753092</v>
      </c>
      <c r="K41" s="33">
        <f>K30*Assumptions!$B33</f>
        <v>10467.67349</v>
      </c>
      <c r="L41" s="33">
        <f>L30*Assumptions!$B33</f>
        <v>11101.12115</v>
      </c>
      <c r="M41" s="33">
        <f>M30*Assumptions!$B33</f>
        <v>11649.47871</v>
      </c>
      <c r="N41" s="33">
        <f>N30*Assumptions!$B33</f>
        <v>12110.06676</v>
      </c>
      <c r="O41" s="33">
        <f>O30*Assumptions!$B33</f>
        <v>12480.14257</v>
      </c>
      <c r="P41" s="33">
        <f>P30*Assumptions!$B33</f>
        <v>12756.89863</v>
      </c>
      <c r="Q41" s="33">
        <f>Q30*Assumptions!$B33</f>
        <v>12937.46135</v>
      </c>
      <c r="R41" s="33">
        <f>R30*Assumptions!$B33</f>
        <v>13018.88957</v>
      </c>
      <c r="S41" s="33">
        <f>S30*Assumptions!$B33</f>
        <v>12998.17314</v>
      </c>
      <c r="T41" s="33">
        <f>T30*Assumptions!$B33</f>
        <v>12872.23144</v>
      </c>
      <c r="U41" s="33">
        <f>U30*Assumptions!$B33</f>
        <v>12637.91186</v>
      </c>
      <c r="V41" s="33">
        <f>V30*Assumptions!$B33</f>
        <v>12291.98825</v>
      </c>
      <c r="W41" s="33">
        <f>W30*Assumptions!$B33</f>
        <v>11831.15934</v>
      </c>
      <c r="X41" s="33">
        <f>X30*Assumptions!$B33</f>
        <v>11252.04717</v>
      </c>
      <c r="Y41" s="33">
        <f>Y30*Assumptions!$B33</f>
        <v>10551.1954</v>
      </c>
    </row>
    <row r="42">
      <c r="A42" s="24" t="s">
        <v>91</v>
      </c>
      <c r="B42" s="33">
        <f>B31*Assumptions!$B34</f>
        <v>9600</v>
      </c>
      <c r="C42" s="33">
        <f>C31*Assumptions!$B34</f>
        <v>19184</v>
      </c>
      <c r="D42" s="33">
        <f>D31*Assumptions!$B34</f>
        <v>28750.16</v>
      </c>
      <c r="E42" s="33">
        <f>E31*Assumptions!$B34</f>
        <v>38296.5964</v>
      </c>
      <c r="F42" s="33">
        <f>F31*Assumptions!$B34</f>
        <v>47821.38119</v>
      </c>
      <c r="G42" s="33">
        <f>G31*Assumptions!$B34</f>
        <v>57322.5411</v>
      </c>
      <c r="H42" s="33">
        <f>H31*Assumptions!$B34</f>
        <v>66798.05681</v>
      </c>
      <c r="I42" s="33">
        <f>I31*Assumptions!$B34</f>
        <v>76245.86203</v>
      </c>
      <c r="J42" s="33">
        <f>J31*Assumptions!$B34</f>
        <v>85663.84267</v>
      </c>
      <c r="K42" s="33">
        <f>K31*Assumptions!$B34</f>
        <v>95049.83594</v>
      </c>
      <c r="L42" s="33">
        <f>L31*Assumptions!$B34</f>
        <v>104401.6295</v>
      </c>
      <c r="M42" s="33">
        <f>M31*Assumptions!$B34</f>
        <v>113716.9604</v>
      </c>
      <c r="N42" s="33">
        <f>N31*Assumptions!$B34</f>
        <v>122993.5143</v>
      </c>
      <c r="O42" s="33">
        <f>O31*Assumptions!$B34</f>
        <v>132228.9245</v>
      </c>
      <c r="P42" s="33">
        <f>P31*Assumptions!$B34</f>
        <v>141420.771</v>
      </c>
      <c r="Q42" s="33">
        <f>Q31*Assumptions!$B34</f>
        <v>150566.5793</v>
      </c>
      <c r="R42" s="33">
        <f>R31*Assumptions!$B34</f>
        <v>159663.8196</v>
      </c>
      <c r="S42" s="33">
        <f>S31*Assumptions!$B34</f>
        <v>168709.906</v>
      </c>
      <c r="T42" s="33">
        <f>T31*Assumptions!$B34</f>
        <v>177702.195</v>
      </c>
      <c r="U42" s="33">
        <f>U31*Assumptions!$B34</f>
        <v>186637.9847</v>
      </c>
      <c r="V42" s="33">
        <f>V31*Assumptions!$B34</f>
        <v>195514.5139</v>
      </c>
      <c r="W42" s="33">
        <f>W31*Assumptions!$B34</f>
        <v>204328.9605</v>
      </c>
      <c r="X42" s="33">
        <f>X31*Assumptions!$B34</f>
        <v>213078.4412</v>
      </c>
      <c r="Y42" s="33">
        <f>Y31*Assumptions!$B34</f>
        <v>221760.0095</v>
      </c>
    </row>
    <row r="43">
      <c r="A43" s="24" t="s">
        <v>92</v>
      </c>
      <c r="B43" s="33">
        <f>B32*Assumptions!$B35</f>
        <v>4675</v>
      </c>
      <c r="C43" s="33">
        <f>C32*Assumptions!$B35</f>
        <v>9165.125</v>
      </c>
      <c r="D43" s="33">
        <f>D32*Assumptions!$B35</f>
        <v>13461.22688</v>
      </c>
      <c r="E43" s="33">
        <f>E32*Assumptions!$B35</f>
        <v>17553.8609</v>
      </c>
      <c r="F43" s="33">
        <f>F32*Assumptions!$B35</f>
        <v>21433.27733</v>
      </c>
      <c r="G43" s="33">
        <f>G32*Assumptions!$B35</f>
        <v>25089.41272</v>
      </c>
      <c r="H43" s="33">
        <f>H32*Assumptions!$B35</f>
        <v>28511.88105</v>
      </c>
      <c r="I43" s="33">
        <f>I32*Assumptions!$B35</f>
        <v>31689.96457</v>
      </c>
      <c r="J43" s="33">
        <f>J32*Assumptions!$B35</f>
        <v>34612.60449</v>
      </c>
      <c r="K43" s="33">
        <f>K32*Assumptions!$B35</f>
        <v>37268.39126</v>
      </c>
      <c r="L43" s="33">
        <f>L32*Assumptions!$B35</f>
        <v>39645.55478</v>
      </c>
      <c r="M43" s="33">
        <f>M32*Assumptions!$B35</f>
        <v>41731.95419</v>
      </c>
      <c r="N43" s="33">
        <f>N32*Assumptions!$B35</f>
        <v>43515.0675</v>
      </c>
      <c r="O43" s="33">
        <f>O32*Assumptions!$B35</f>
        <v>44981.98085</v>
      </c>
      <c r="P43" s="33">
        <f>P32*Assumptions!$B35</f>
        <v>46119.37759</v>
      </c>
      <c r="Q43" s="33">
        <f>Q32*Assumptions!$B35</f>
        <v>46913.52696</v>
      </c>
      <c r="R43" s="33">
        <f>R32*Assumptions!$B35</f>
        <v>47350.27253</v>
      </c>
      <c r="S43" s="33">
        <f>S32*Assumptions!$B35</f>
        <v>47415.02035</v>
      </c>
      <c r="T43" s="33">
        <f>T32*Assumptions!$B35</f>
        <v>47092.72674</v>
      </c>
      <c r="U43" s="33">
        <f>U32*Assumptions!$B35</f>
        <v>46367.88575</v>
      </c>
      <c r="V43" s="33">
        <f>V32*Assumptions!$B35</f>
        <v>45224.51634</v>
      </c>
      <c r="W43" s="33">
        <f>W32*Assumptions!$B35</f>
        <v>43646.1492</v>
      </c>
      <c r="X43" s="33">
        <f>X32*Assumptions!$B35</f>
        <v>41615.81319</v>
      </c>
      <c r="Y43" s="33">
        <f>Y32*Assumptions!$B35</f>
        <v>39116.02142</v>
      </c>
    </row>
    <row r="44">
      <c r="A44" s="24" t="s">
        <v>93</v>
      </c>
      <c r="B44" s="33">
        <f>B33*Assumptions!$B36</f>
        <v>26000</v>
      </c>
      <c r="C44" s="33">
        <f>C33*Assumptions!$B36</f>
        <v>52260</v>
      </c>
      <c r="D44" s="33">
        <f>D33*Assumptions!$B36</f>
        <v>78782.6</v>
      </c>
      <c r="E44" s="33">
        <f>E33*Assumptions!$B36</f>
        <v>105570.426</v>
      </c>
      <c r="F44" s="33">
        <f>F33*Assumptions!$B36</f>
        <v>132626.1303</v>
      </c>
      <c r="G44" s="33">
        <f>G33*Assumptions!$B36</f>
        <v>159952.3916</v>
      </c>
      <c r="H44" s="33">
        <f>H33*Assumptions!$B36</f>
        <v>187551.9155</v>
      </c>
      <c r="I44" s="33">
        <f>I33*Assumptions!$B36</f>
        <v>215427.4346</v>
      </c>
      <c r="J44" s="33">
        <f>J33*Assumptions!$B36</f>
        <v>243581.709</v>
      </c>
      <c r="K44" s="33">
        <f>K33*Assumptions!$B36</f>
        <v>272017.5261</v>
      </c>
      <c r="L44" s="33">
        <f>L33*Assumptions!$B36</f>
        <v>300737.7013</v>
      </c>
      <c r="M44" s="33">
        <f>M33*Assumptions!$B36</f>
        <v>329745.0783</v>
      </c>
      <c r="N44" s="33">
        <f>N33*Assumptions!$B36</f>
        <v>359042.5291</v>
      </c>
      <c r="O44" s="33">
        <f>O33*Assumptions!$B36</f>
        <v>388632.9544</v>
      </c>
      <c r="P44" s="33">
        <f>P33*Assumptions!$B36</f>
        <v>418519.284</v>
      </c>
      <c r="Q44" s="33">
        <f>Q33*Assumptions!$B36</f>
        <v>448704.4768</v>
      </c>
      <c r="R44" s="33">
        <f>R33*Assumptions!$B36</f>
        <v>479191.5216</v>
      </c>
      <c r="S44" s="33">
        <f>S33*Assumptions!$B36</f>
        <v>509983.4368</v>
      </c>
      <c r="T44" s="33">
        <f>T33*Assumptions!$B36</f>
        <v>541083.2712</v>
      </c>
      <c r="U44" s="33">
        <f>U33*Assumptions!$B36</f>
        <v>572494.1039</v>
      </c>
      <c r="V44" s="33">
        <f>V33*Assumptions!$B36</f>
        <v>604219.0449</v>
      </c>
      <c r="W44" s="33">
        <f>W33*Assumptions!$B36</f>
        <v>636261.2354</v>
      </c>
      <c r="X44" s="33">
        <f>X33*Assumptions!$B36</f>
        <v>668623.8477</v>
      </c>
      <c r="Y44" s="33">
        <f>Y33*Assumptions!$B36</f>
        <v>701310.0862</v>
      </c>
    </row>
    <row r="45">
      <c r="A45" s="16" t="s">
        <v>176</v>
      </c>
      <c r="B45" s="33">
        <f t="shared" ref="B45:Y45" si="19">SUM(B36:B44)</f>
        <v>47156</v>
      </c>
      <c r="C45" s="33">
        <f t="shared" si="19"/>
        <v>94277.825</v>
      </c>
      <c r="D45" s="33">
        <f t="shared" si="19"/>
        <v>141352.5255</v>
      </c>
      <c r="E45" s="33">
        <f t="shared" si="19"/>
        <v>188366.7099</v>
      </c>
      <c r="F45" s="33">
        <f t="shared" si="19"/>
        <v>235306.5327</v>
      </c>
      <c r="G45" s="33">
        <f t="shared" si="19"/>
        <v>282157.6817</v>
      </c>
      <c r="H45" s="33">
        <f t="shared" si="19"/>
        <v>328905.3652</v>
      </c>
      <c r="I45" s="33">
        <f t="shared" si="19"/>
        <v>375534.2993</v>
      </c>
      <c r="J45" s="33">
        <f t="shared" si="19"/>
        <v>422028.694</v>
      </c>
      <c r="K45" s="33">
        <f t="shared" si="19"/>
        <v>468372.2397</v>
      </c>
      <c r="L45" s="33">
        <f t="shared" si="19"/>
        <v>514548.0927</v>
      </c>
      <c r="M45" s="33">
        <f t="shared" si="19"/>
        <v>560538.8614</v>
      </c>
      <c r="N45" s="33">
        <f t="shared" si="19"/>
        <v>606326.5905</v>
      </c>
      <c r="O45" s="33">
        <f t="shared" si="19"/>
        <v>651892.7465</v>
      </c>
      <c r="P45" s="33">
        <f t="shared" si="19"/>
        <v>697218.2016</v>
      </c>
      <c r="Q45" s="33">
        <f t="shared" si="19"/>
        <v>742283.2178</v>
      </c>
      <c r="R45" s="33">
        <f t="shared" si="19"/>
        <v>787067.4307</v>
      </c>
      <c r="S45" s="33">
        <f t="shared" si="19"/>
        <v>831549.8319</v>
      </c>
      <c r="T45" s="33">
        <f t="shared" si="19"/>
        <v>875708.7526</v>
      </c>
      <c r="U45" s="33">
        <f t="shared" si="19"/>
        <v>919521.8452</v>
      </c>
      <c r="V45" s="33">
        <f t="shared" si="19"/>
        <v>962966.0651</v>
      </c>
      <c r="W45" s="33">
        <f t="shared" si="19"/>
        <v>1006017.652</v>
      </c>
      <c r="X45" s="33">
        <f t="shared" si="19"/>
        <v>1048652.113</v>
      </c>
      <c r="Y45" s="33">
        <f t="shared" si="19"/>
        <v>1090844.197</v>
      </c>
    </row>
  </sheetData>
  <drawing r:id="rId1"/>
</worksheet>
</file>