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Profit &amp; Loss" sheetId="2" r:id="rId5"/>
    <sheet state="visible" name="Quarterly Balance Sheet" sheetId="3" r:id="rId6"/>
    <sheet state="visible" name="VERTICAL ANALYSIS" sheetId="4" r:id="rId7"/>
    <sheet state="visible" name="HORIZONTAL ANALYSIS" sheetId="5" r:id="rId8"/>
    <sheet state="visible" name="ASSUMPTIONS FORECASTING" sheetId="6" r:id="rId9"/>
    <sheet state="visible" name="FORECASTED EQUITY" sheetId="7" r:id="rId10"/>
    <sheet state="visible" name="FORECASTING CALS 1" sheetId="8" r:id="rId11"/>
    <sheet state="visible" name="FORECASTED CASH DETAILS" sheetId="9" r:id="rId12"/>
    <sheet state="visible" name="FORECASTED Quarterly Profit &amp; L" sheetId="10" r:id="rId13"/>
    <sheet state="visible" name="FORECASTING CALS 2" sheetId="11" r:id="rId14"/>
    <sheet state="visible" name="FORECASTED Quarterly Balance Sh" sheetId="12" r:id="rId15"/>
  </sheets>
  <definedNames/>
  <calcPr/>
</workbook>
</file>

<file path=xl/sharedStrings.xml><?xml version="1.0" encoding="utf-8"?>
<sst xmlns="http://schemas.openxmlformats.org/spreadsheetml/2006/main" count="333" uniqueCount="168">
  <si>
    <t>Description</t>
  </si>
  <si>
    <t>You have been provided with Quarterly Profit and loss and Quarterly balance sheet of Arun Toys.</t>
  </si>
  <si>
    <t>Prepare the Vertical Analysis table and Horizontal Analysis table of Quarterly Profit and Loss of Arun Toys.</t>
  </si>
  <si>
    <t>Further, Arun Toys wants to forecast its financial statements (Profit and Loss, Cash details and Balance Sheet) for the next 3 quarters.</t>
  </si>
  <si>
    <t>For this, it has provided the following data-</t>
  </si>
  <si>
    <t>Calculate the average growth rate of sales of last 4 quarters (Y3-Q1, Y3-Q2, Y3-Q3, Y3-Q4). Use this average growth rate to forecast the quarterly sales for the next 3 quarters. The average growth rate will be applied on the previous quarter sales.</t>
  </si>
  <si>
    <t>Cost of goods Sold (COGS) will be calculated as a percentage of Sales. The percentage used will be calculated by averaging the COGS as a percentage of sales of the last 3 quarters (Y3-Q2, Y3-Q3, Y3-Q4).</t>
  </si>
  <si>
    <t>Operating cost is calculated as a percentage of Sales. The percentage used will be calculated by averaging the Operating cost as a percentage of sales of the last 4 quarters (Y3-Q1, Y3-Q2, Y3-Q3, Y3-Q4).</t>
  </si>
  <si>
    <t>Stock remains same as a percentage of COGS as in the last quarter (Y3-Q4).</t>
  </si>
  <si>
    <t>Receivables remains same as a percentage of  Sales as in the last quarter (Y3-Q4).</t>
  </si>
  <si>
    <t>Payables remains same as a percentage of COGS as in the last quarter (Y3-Q4).</t>
  </si>
  <si>
    <t>Outstanding expenses remains same as a percentage of Operating expenses as in the last quarter (Y3-Q4).</t>
  </si>
  <si>
    <t>Fixed Assets worth Rs. 2,000,000 are purchased in the beginning of Forecasted Quarter 1. The Fixed assets have a life of 36 months.</t>
  </si>
  <si>
    <t>It is estimated that opening balance as on F-Q1 of the old asset will be equally depreciated over the next 10 months.</t>
  </si>
  <si>
    <t>Loan worth Rs. 3,000,000 was availed in the beginning of Forecasted Quarter 1 for a period of 16 months. Interest is charged at 13.95% P.A.</t>
  </si>
  <si>
    <t>None of the old loan will be paid off and the interest will remain same as in the last quarter of Year 3.</t>
  </si>
  <si>
    <t>Arun Toys had 4395260 shares in the beginning of Forecasted Quarter 1. It issued 204953 new shares of Rs. 14.6 each in the beginning of Forecasted Quarter 2.</t>
  </si>
  <si>
    <t>At the end of Forecasted Quarter 2, dividend was paid at Rs. 10.3 for each outstanding share.</t>
  </si>
  <si>
    <t>Tax rate is taken as 27.38% of PAT for the period.</t>
  </si>
  <si>
    <t>Amount in Rs.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</si>
  <si>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</si>
  <si>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</si>
  <si>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</si>
  <si>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</si>
  <si>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</si>
  <si>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</si>
  <si>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</si>
  <si>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</si>
  <si>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Y3-Q1</t>
  </si>
  <si>
    <t>Y3-Q2</t>
  </si>
  <si>
    <t>Y3-Q3</t>
  </si>
  <si>
    <t>Y3-Q4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</si>
  <si>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</si>
  <si>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</si>
  <si>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</si>
  <si>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</si>
  <si>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</si>
  <si>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</si>
  <si>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</si>
  <si>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</si>
  <si>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</si>
  <si>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</si>
  <si>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</si>
  <si>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</si>
  <si>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</si>
  <si>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</si>
  <si>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</si>
  <si>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</si>
  <si>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</si>
  <si>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</si>
  <si>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</si>
  <si>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</si>
  <si>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</si>
  <si>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</si>
  <si>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</si>
  <si>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</si>
  <si>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</si>
  <si>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</si>
  <si>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</si>
  <si>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</si>
  <si>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</si>
  <si>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</si>
  <si>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</si>
  <si>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</si>
  <si>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</si>
  <si>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</si>
  <si>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</si>
  <si>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</si>
  <si>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</si>
  <si>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VERTICAL ANALYSIS VA</t>
  </si>
  <si>
    <t>HORIZONTAL ANALYSIS HA</t>
  </si>
  <si>
    <t>TREND ASSUMPTIONS</t>
  </si>
  <si>
    <t>ITEMS</t>
  </si>
  <si>
    <t>ANALYSIS TABLE</t>
  </si>
  <si>
    <t>TREND</t>
  </si>
  <si>
    <t>RATE</t>
  </si>
  <si>
    <t>SALES</t>
  </si>
  <si>
    <t>HA</t>
  </si>
  <si>
    <t>average growth rate of sales of the last 4 quarters</t>
  </si>
  <si>
    <t>COGS</t>
  </si>
  <si>
    <t>VA</t>
  </si>
  <si>
    <t>percentage of sales of the last 3 quarters</t>
  </si>
  <si>
    <t>Operating cost</t>
  </si>
  <si>
    <t>percentage of sales of the last 4 quarters</t>
  </si>
  <si>
    <t>STOCKS</t>
  </si>
  <si>
    <t>QUARTERLY STATEMENT</t>
  </si>
  <si>
    <t>percentage of COGS as in the last quarter (Y3-Q4)</t>
  </si>
  <si>
    <t>RECEIVABLES</t>
  </si>
  <si>
    <t>percentage of Sales as in the last quarter (Y3-Q4)</t>
  </si>
  <si>
    <t>PAYABLES</t>
  </si>
  <si>
    <t>OUTSTANDING EXPENSES</t>
  </si>
  <si>
    <t>percentage of Operating expenses as in the last quarter (Y3-Q4)</t>
  </si>
  <si>
    <t>FIXED ASSET</t>
  </si>
  <si>
    <t>PURCHASE MONTH</t>
  </si>
  <si>
    <t>PRICE</t>
  </si>
  <si>
    <t>LIFE OF ASSET</t>
  </si>
  <si>
    <t>F1-Q1-M1</t>
  </si>
  <si>
    <t>OLD ASSET</t>
  </si>
  <si>
    <t>equally depreciated over the next 10 months</t>
  </si>
  <si>
    <t>LOANS</t>
  </si>
  <si>
    <t>MONTH</t>
  </si>
  <si>
    <t>LOAN AMOUNT</t>
  </si>
  <si>
    <t>INTEREST PER ANNUM</t>
  </si>
  <si>
    <t>LOAN PERIOD</t>
  </si>
  <si>
    <t>TAX RATE</t>
  </si>
  <si>
    <t>EQUITY</t>
  </si>
  <si>
    <t>OPENING NO OF SHARES</t>
  </si>
  <si>
    <t>NEW SHARES ISSUED</t>
  </si>
  <si>
    <t>beginning of Forecasted Quarter 2</t>
  </si>
  <si>
    <t>ISSUE PRICE</t>
  </si>
  <si>
    <t>DIVIDEND PAID PER SHARE</t>
  </si>
  <si>
    <t>end of Forecasted Quarter 2</t>
  </si>
  <si>
    <t>F-Q1</t>
  </si>
  <si>
    <t>F-Q2</t>
  </si>
  <si>
    <t>F-Q3</t>
  </si>
  <si>
    <t>EQUITY, ACCUMULATED PROFIT AND DIVIDEND</t>
  </si>
  <si>
    <t>NO OF SHARES</t>
  </si>
  <si>
    <t>SHARES ISSUED</t>
  </si>
  <si>
    <t>CLOSING NO OF SHARES</t>
  </si>
  <si>
    <t>EQUITY SHARE CAPITAL</t>
  </si>
  <si>
    <t>OPENING CAPITAL</t>
  </si>
  <si>
    <t>EQUITY SHARE CAPITAL ISSUED</t>
  </si>
  <si>
    <t>CLOSING CAPITAL</t>
  </si>
  <si>
    <t>ACCUMULATED PROFITS</t>
  </si>
  <si>
    <t>OPENING BALANCE</t>
  </si>
  <si>
    <t>PROFIT AFTER TAX</t>
  </si>
  <si>
    <t>DIVIDEND PAID</t>
  </si>
  <si>
    <t>CLOSING BALANCE</t>
  </si>
  <si>
    <t>FIXED ASSET AND DEPRECIATION</t>
  </si>
  <si>
    <t>LOANS AND INTEREST</t>
  </si>
  <si>
    <t>FA OPENING BALANCE</t>
  </si>
  <si>
    <t>LOAN OPENING BALANCE</t>
  </si>
  <si>
    <t>OLD LOAN</t>
  </si>
  <si>
    <t>NEW ASSET</t>
  </si>
  <si>
    <t>NEW LOAN</t>
  </si>
  <si>
    <t>TOTAL</t>
  </si>
  <si>
    <t>PURCHASE</t>
  </si>
  <si>
    <t>ADDITION TO LOAN</t>
  </si>
  <si>
    <t>DEPRECIATION OPENING BALANCE</t>
  </si>
  <si>
    <t>DEPRECIATION FOR THE PERIOD</t>
  </si>
  <si>
    <t>INTEREST FOR THE PERIOD</t>
  </si>
  <si>
    <t>DEPRECIATION closing BALANCE</t>
  </si>
  <si>
    <t>AMOUNT IN RS</t>
  </si>
  <si>
    <t>CASH INFLOW</t>
  </si>
  <si>
    <t>COLLECTION FROM CUSTOMERS</t>
  </si>
  <si>
    <t>LOANS TAKEN</t>
  </si>
  <si>
    <t xml:space="preserve">TOTAL </t>
  </si>
  <si>
    <t>CASH OUTFLOW</t>
  </si>
  <si>
    <t>FIXED ASSET PURCHASED</t>
  </si>
  <si>
    <t>PAYMENT FOR PURCHASES</t>
  </si>
  <si>
    <t>PAYMENT FOR EXPENSES</t>
  </si>
  <si>
    <t>LOAN REPAID</t>
  </si>
  <si>
    <t>INTEREST PAID</t>
  </si>
  <si>
    <t>TAX PAID</t>
  </si>
  <si>
    <t>CASH GENERATED FOR THE PERIOD</t>
  </si>
  <si>
    <t>CASH IN HAND</t>
  </si>
  <si>
    <t>OPENING CASH</t>
  </si>
  <si>
    <t>CLOSING CASH</t>
  </si>
  <si>
    <t>OPENING RECEIVABLES</t>
  </si>
  <si>
    <t>CLOSING RECEIVABLES</t>
  </si>
  <si>
    <t>OPENING PAYABLES</t>
  </si>
  <si>
    <t>PURCHASES</t>
  </si>
  <si>
    <t>CLOSING PAYABLES</t>
  </si>
  <si>
    <t>OPENING STOCK</t>
  </si>
  <si>
    <t>CLOSING STOCK</t>
  </si>
  <si>
    <t>OPENING OUTSTANDING EXPENSES</t>
  </si>
  <si>
    <t>EXPENSES FOR THE PERIOD</t>
  </si>
  <si>
    <t>CLOSING OUTSTANDING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</si>
</sst>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2.0"/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3" numFmtId="0" xfId="0" applyAlignment="1" applyFill="1" applyFont="1">
      <alignment shrinkToFit="0" vertical="bottom" wrapText="1"/>
    </xf>
    <xf borderId="0" fillId="0" fontId="2" numFmtId="164" xfId="0" applyAlignment="1" applyFont="1" applyNumberFormat="1">
      <alignment vertical="bottom"/>
    </xf>
    <xf borderId="0" fillId="0" fontId="2" numFmtId="10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4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0" fontId="4" numFmtId="4" xfId="0" applyAlignment="1" applyFont="1" applyNumberFormat="1">
      <alignment vertical="bottom"/>
    </xf>
    <xf borderId="0" fillId="3" fontId="4" numFmtId="4" xfId="0" applyAlignment="1" applyFill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4" numFmtId="1" xfId="0" applyAlignment="1" applyFont="1" applyNumberFormat="1">
      <alignment vertical="bottom"/>
    </xf>
    <xf borderId="0" fillId="4" fontId="4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4" numFmtId="1" xfId="0" applyAlignment="1" applyFont="1" applyNumberFormat="1">
      <alignment readingOrder="0" vertical="bottom"/>
    </xf>
    <xf borderId="0" fillId="0" fontId="2" numFmtId="10" xfId="0" applyAlignment="1" applyFont="1" applyNumberFormat="1">
      <alignment horizontal="right" vertical="bottom"/>
    </xf>
    <xf borderId="0" fillId="2" fontId="2" numFmtId="4" xfId="0" applyAlignment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10" xfId="0" applyFont="1" applyNumberFormat="1"/>
    <xf borderId="0" fillId="0" fontId="5" numFmtId="10" xfId="0" applyAlignment="1" applyFont="1" applyNumberFormat="1">
      <alignment readingOrder="0"/>
    </xf>
    <xf borderId="0" fillId="0" fontId="5" numFmtId="0" xfId="0" applyFont="1"/>
    <xf borderId="0" fillId="0" fontId="5" numFmtId="4" xfId="0" applyFont="1" applyNumberFormat="1"/>
    <xf borderId="0" fillId="0" fontId="5" numFmtId="4" xfId="0" applyAlignment="1" applyFont="1" applyNumberFormat="1">
      <alignment readingOrder="0"/>
    </xf>
    <xf borderId="0" fillId="2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0.0"/>
    <col customWidth="1" min="13" max="13" width="14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7</v>
      </c>
      <c r="B9" s="2"/>
      <c r="C9" s="2"/>
      <c r="D9" s="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7"/>
      <c r="L13" s="2"/>
      <c r="M13" s="8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/>
      <c r="B14" s="2"/>
      <c r="C14" s="2"/>
      <c r="D14" s="2"/>
      <c r="E14" s="2"/>
      <c r="F14" s="2"/>
      <c r="G14" s="2"/>
      <c r="H14" s="10"/>
      <c r="I14" s="2"/>
      <c r="J14" s="2"/>
      <c r="K14" s="7"/>
      <c r="L14" s="2"/>
      <c r="M14" s="2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7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13</v>
      </c>
      <c r="B16" s="2"/>
      <c r="C16" s="2"/>
      <c r="D16" s="2"/>
      <c r="E16" s="2"/>
      <c r="F16" s="2"/>
      <c r="G16" s="2"/>
      <c r="H16" s="2"/>
      <c r="I16" s="2"/>
      <c r="J16" s="10"/>
      <c r="K16" s="7"/>
      <c r="L16" s="2"/>
      <c r="M16" s="2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2"/>
      <c r="C17" s="2"/>
      <c r="D17" s="2"/>
      <c r="E17" s="2"/>
      <c r="F17" s="2"/>
      <c r="G17" s="2"/>
      <c r="H17" s="2"/>
      <c r="I17" s="2"/>
      <c r="J17" s="8"/>
      <c r="K17" s="7"/>
      <c r="L17" s="2"/>
      <c r="M17" s="2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15</v>
      </c>
      <c r="B19" s="2"/>
      <c r="C19" s="2"/>
      <c r="D19" s="2"/>
      <c r="E19" s="2"/>
      <c r="F19" s="2"/>
      <c r="G19" s="2"/>
      <c r="H19" s="10"/>
      <c r="I19" s="7"/>
      <c r="J19" s="2"/>
      <c r="K19" s="2"/>
      <c r="L19" s="2"/>
      <c r="M19" s="2"/>
      <c r="N19" s="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16</v>
      </c>
      <c r="B21" s="2"/>
      <c r="C21" s="2"/>
      <c r="D21" s="2"/>
      <c r="E21" s="2"/>
      <c r="F21" s="2"/>
      <c r="G21" s="2"/>
      <c r="H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/>
      <c r="B22" s="2"/>
      <c r="C22" s="2"/>
      <c r="D22" s="2"/>
      <c r="E22" s="10"/>
      <c r="F22" s="2"/>
      <c r="G22" s="2"/>
      <c r="H22" s="2"/>
      <c r="I22" s="2"/>
      <c r="J22" s="10"/>
      <c r="K22" s="7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/>
      <c r="B24" s="2"/>
      <c r="C24" s="2"/>
      <c r="D24" s="2"/>
      <c r="E24" s="2"/>
      <c r="F24" s="2"/>
      <c r="G24" s="2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18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10"/>
      <c r="F27" s="7"/>
      <c r="G27" s="2"/>
      <c r="H27" s="2"/>
      <c r="I27" s="2"/>
      <c r="J27" s="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8"/>
      <c r="K28" s="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7"/>
      <c r="F29" s="2"/>
      <c r="G29" s="2"/>
      <c r="H29" s="2"/>
      <c r="I29" s="2"/>
      <c r="J29" s="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13"/>
    <col customWidth="1" min="2" max="2" width="9.5"/>
    <col customWidth="1" min="3" max="3" width="15.88"/>
    <col customWidth="1" min="4" max="19" width="13.5"/>
  </cols>
  <sheetData>
    <row r="1">
      <c r="A1" s="15" t="s">
        <v>43</v>
      </c>
      <c r="B1" s="13" t="s">
        <v>31</v>
      </c>
      <c r="C1" s="16" t="s">
        <v>112</v>
      </c>
      <c r="D1" s="16" t="s">
        <v>113</v>
      </c>
      <c r="E1" s="16" t="s">
        <v>114</v>
      </c>
    </row>
    <row r="2">
      <c r="A2" s="17" t="s">
        <v>32</v>
      </c>
      <c r="B2" s="14">
        <v>3.953000646529575E7</v>
      </c>
      <c r="C2" s="30">
        <f>B2*(1+'ASSUMPTIONS FORECASTING'!$D3)</f>
        <v>41039338.04</v>
      </c>
      <c r="D2" s="30">
        <f>C2*(1+'ASSUMPTIONS FORECASTING'!$D3)</f>
        <v>42606298.8</v>
      </c>
      <c r="E2" s="30">
        <f>D2*(1+'ASSUMPTIONS FORECASTING'!$D3)</f>
        <v>44233089.13</v>
      </c>
    </row>
    <row r="3">
      <c r="A3" s="17" t="s">
        <v>33</v>
      </c>
      <c r="B3" s="14">
        <v>2.3868983568810128E7</v>
      </c>
      <c r="C3" s="30">
        <f>C2*'ASSUMPTIONS FORECASTING'!$D4</f>
        <v>24765463.27</v>
      </c>
      <c r="D3" s="30">
        <f>D2*'ASSUMPTIONS FORECASTING'!$D4</f>
        <v>25711056.23</v>
      </c>
      <c r="E3" s="30">
        <f>E2*'ASSUMPTIONS FORECASTING'!$D4</f>
        <v>26692753.74</v>
      </c>
    </row>
    <row r="4">
      <c r="A4" s="15" t="s">
        <v>34</v>
      </c>
      <c r="B4" s="14">
        <v>1.5661022896485616E7</v>
      </c>
      <c r="C4" s="30">
        <f t="shared" ref="C4:E4" si="1">C2-C3</f>
        <v>16273874.78</v>
      </c>
      <c r="D4" s="30">
        <f t="shared" si="1"/>
        <v>16895242.57</v>
      </c>
      <c r="E4" s="30">
        <f t="shared" si="1"/>
        <v>17540335.39</v>
      </c>
    </row>
    <row r="5">
      <c r="A5" s="17" t="s">
        <v>35</v>
      </c>
      <c r="B5" s="14">
        <v>308334.0</v>
      </c>
      <c r="C5" s="30">
        <f>C2*'ASSUMPTIONS FORECASTING'!$D5</f>
        <v>339042.6303</v>
      </c>
      <c r="D5" s="30">
        <f>D2*'ASSUMPTIONS FORECASTING'!$D5</f>
        <v>351987.9292</v>
      </c>
      <c r="E5" s="30">
        <f>E2*'ASSUMPTIONS FORECASTING'!$D5</f>
        <v>365427.5044</v>
      </c>
    </row>
    <row r="6">
      <c r="A6" s="15" t="s">
        <v>36</v>
      </c>
      <c r="B6" s="14">
        <v>1.5352688896485616E7</v>
      </c>
      <c r="C6" s="30">
        <f t="shared" ref="C6:E6" si="2">C4-C5</f>
        <v>15934832.15</v>
      </c>
      <c r="D6" s="30">
        <f t="shared" si="2"/>
        <v>16543254.65</v>
      </c>
      <c r="E6" s="30">
        <f t="shared" si="2"/>
        <v>17174907.88</v>
      </c>
    </row>
    <row r="7">
      <c r="A7" s="17" t="s">
        <v>37</v>
      </c>
      <c r="B7" s="14">
        <v>164185.7142857143</v>
      </c>
      <c r="C7" s="30">
        <f>'FORECASTING CALS 1'!B26</f>
        <v>276998.0952</v>
      </c>
      <c r="D7" s="30">
        <f>'FORECASTING CALS 1'!C26</f>
        <v>276998.0952</v>
      </c>
      <c r="E7" s="30">
        <f>'FORECASTING CALS 1'!D26</f>
        <v>276998.0952</v>
      </c>
    </row>
    <row r="8">
      <c r="A8" s="15" t="s">
        <v>38</v>
      </c>
      <c r="B8" s="14">
        <v>1.51885031821999E7</v>
      </c>
      <c r="C8" s="30">
        <f t="shared" ref="C8:E8" si="3">C6-C7</f>
        <v>15657834.05</v>
      </c>
      <c r="D8" s="30">
        <f t="shared" si="3"/>
        <v>16266256.55</v>
      </c>
      <c r="E8" s="30">
        <f t="shared" si="3"/>
        <v>16897909.79</v>
      </c>
    </row>
    <row r="9">
      <c r="A9" s="17" t="s">
        <v>39</v>
      </c>
      <c r="B9" s="14">
        <v>68347.58200000001</v>
      </c>
      <c r="C9" s="30">
        <f>'FORECASTING CALS 1'!G26</f>
        <v>172972.582</v>
      </c>
      <c r="D9" s="30">
        <f>'FORECASTING CALS 1'!H26</f>
        <v>172972.582</v>
      </c>
      <c r="E9" s="30">
        <f>'FORECASTING CALS 1'!I26</f>
        <v>172972.582</v>
      </c>
    </row>
    <row r="10">
      <c r="A10" s="15" t="s">
        <v>40</v>
      </c>
      <c r="B10" s="14">
        <v>1.51201556001999E7</v>
      </c>
      <c r="C10" s="30">
        <f t="shared" ref="C10:E10" si="4">C8-C9</f>
        <v>15484861.47</v>
      </c>
      <c r="D10" s="30">
        <f t="shared" si="4"/>
        <v>16093283.97</v>
      </c>
      <c r="E10" s="30">
        <f t="shared" si="4"/>
        <v>16724937.21</v>
      </c>
    </row>
    <row r="11">
      <c r="A11" s="17" t="s">
        <v>41</v>
      </c>
      <c r="B11" s="14">
        <v>4142922.634454773</v>
      </c>
      <c r="C11" s="30">
        <f>C10*'ASSUMPTIONS FORECASTING'!$B20</f>
        <v>4239755.07</v>
      </c>
      <c r="D11" s="30">
        <f>D10*'ASSUMPTIONS FORECASTING'!$B20</f>
        <v>4406341.15</v>
      </c>
      <c r="E11" s="30">
        <f>E10*'ASSUMPTIONS FORECASTING'!$B20</f>
        <v>4579287.807</v>
      </c>
    </row>
    <row r="12">
      <c r="A12" s="15" t="s">
        <v>42</v>
      </c>
      <c r="B12" s="14">
        <v>1.0977232965745127E7</v>
      </c>
      <c r="C12" s="30">
        <f t="shared" ref="C12:E12" si="5">C10-C11</f>
        <v>11245106.4</v>
      </c>
      <c r="D12" s="30">
        <f t="shared" si="5"/>
        <v>11686942.82</v>
      </c>
      <c r="E12" s="30">
        <f t="shared" si="5"/>
        <v>12145649.4</v>
      </c>
    </row>
    <row r="13">
      <c r="A13" s="17"/>
      <c r="B13" s="10"/>
      <c r="C13" s="20"/>
    </row>
    <row r="14">
      <c r="A14" s="17"/>
      <c r="B14" s="10"/>
      <c r="C14" s="21"/>
    </row>
    <row r="15">
      <c r="A15" s="17"/>
      <c r="B15" s="10"/>
      <c r="C15" s="17"/>
    </row>
    <row r="16">
      <c r="A16" s="17"/>
      <c r="B16" s="10"/>
      <c r="C16" s="17"/>
    </row>
    <row r="17">
      <c r="A17" s="17"/>
      <c r="B17" s="10"/>
      <c r="C17" s="17"/>
    </row>
    <row r="18">
      <c r="A18" s="17"/>
      <c r="B18" s="10"/>
      <c r="C18" s="17"/>
    </row>
    <row r="19">
      <c r="A19" s="17"/>
      <c r="B19" s="10"/>
      <c r="C19" s="17"/>
    </row>
    <row r="20">
      <c r="A20" s="17"/>
      <c r="B20" s="10"/>
      <c r="C20" s="17"/>
    </row>
    <row r="21">
      <c r="A21" s="17"/>
      <c r="B21" s="10"/>
      <c r="C21" s="17"/>
    </row>
    <row r="22">
      <c r="A22" s="17"/>
      <c r="B22" s="10"/>
      <c r="C22" s="17"/>
    </row>
    <row r="23">
      <c r="A23" s="17"/>
      <c r="B23" s="10"/>
      <c r="C23" s="17"/>
    </row>
    <row r="24">
      <c r="A24" s="17"/>
      <c r="B24" s="10"/>
      <c r="C24" s="17"/>
    </row>
    <row r="25">
      <c r="A25" s="17"/>
      <c r="B25" s="10"/>
      <c r="C25" s="17"/>
    </row>
    <row r="26">
      <c r="A26" s="17"/>
      <c r="B26" s="10"/>
      <c r="C26" s="17"/>
    </row>
    <row r="27">
      <c r="A27" s="17"/>
      <c r="B27" s="10"/>
      <c r="C27" s="17"/>
    </row>
    <row r="28">
      <c r="A28" s="17"/>
      <c r="B28" s="10"/>
      <c r="C28" s="17"/>
    </row>
    <row r="29">
      <c r="A29" s="17"/>
      <c r="B29" s="10"/>
      <c r="C29" s="17"/>
    </row>
    <row r="30">
      <c r="A30" s="17"/>
      <c r="B30" s="10"/>
      <c r="C30" s="17"/>
    </row>
    <row r="31">
      <c r="A31" s="17"/>
      <c r="B31" s="10"/>
      <c r="C31" s="17"/>
    </row>
    <row r="32">
      <c r="A32" s="17"/>
      <c r="B32" s="10"/>
      <c r="C32" s="17"/>
    </row>
    <row r="33">
      <c r="A33" s="17"/>
      <c r="B33" s="10"/>
      <c r="C33" s="17"/>
    </row>
    <row r="34">
      <c r="A34" s="17"/>
      <c r="B34" s="10"/>
      <c r="C34" s="17"/>
    </row>
    <row r="35">
      <c r="A35" s="17"/>
      <c r="B35" s="10"/>
      <c r="C35" s="17"/>
    </row>
    <row r="36">
      <c r="A36" s="17"/>
      <c r="B36" s="10"/>
      <c r="C36" s="17"/>
    </row>
    <row r="37">
      <c r="A37" s="17"/>
      <c r="B37" s="10"/>
      <c r="C37" s="17"/>
    </row>
    <row r="38">
      <c r="A38" s="17"/>
      <c r="B38" s="10"/>
      <c r="C38" s="17"/>
    </row>
    <row r="39">
      <c r="A39" s="17"/>
      <c r="B39" s="10"/>
      <c r="C39" s="17"/>
    </row>
    <row r="40">
      <c r="A40" s="17"/>
      <c r="B40" s="10"/>
      <c r="C40" s="17"/>
    </row>
    <row r="41">
      <c r="A41" s="17"/>
      <c r="B41" s="10"/>
      <c r="C41" s="17"/>
    </row>
    <row r="42">
      <c r="A42" s="17"/>
      <c r="B42" s="10"/>
      <c r="C42" s="17"/>
    </row>
    <row r="43">
      <c r="A43" s="17"/>
      <c r="B43" s="10"/>
      <c r="C43" s="17"/>
    </row>
    <row r="44">
      <c r="A44" s="17"/>
      <c r="B44" s="10"/>
      <c r="C44" s="17"/>
    </row>
    <row r="45">
      <c r="A45" s="17"/>
      <c r="B45" s="10"/>
      <c r="C45" s="17"/>
    </row>
    <row r="46">
      <c r="A46" s="17"/>
      <c r="B46" s="10"/>
      <c r="C46" s="17"/>
    </row>
    <row r="47">
      <c r="A47" s="17"/>
      <c r="B47" s="10"/>
      <c r="C47" s="17"/>
    </row>
    <row r="48">
      <c r="A48" s="17"/>
      <c r="B48" s="10"/>
      <c r="C48" s="17"/>
    </row>
    <row r="49">
      <c r="A49" s="17"/>
      <c r="B49" s="10"/>
      <c r="C49" s="17"/>
    </row>
    <row r="50">
      <c r="A50" s="17"/>
      <c r="B50" s="10"/>
      <c r="C50" s="17"/>
    </row>
    <row r="51">
      <c r="A51" s="17"/>
      <c r="B51" s="10"/>
      <c r="C51" s="17"/>
    </row>
    <row r="52">
      <c r="A52" s="17"/>
      <c r="B52" s="10"/>
      <c r="C52" s="17"/>
    </row>
    <row r="53">
      <c r="A53" s="17"/>
      <c r="B53" s="10"/>
      <c r="C53" s="17"/>
    </row>
    <row r="54">
      <c r="A54" s="17"/>
      <c r="B54" s="10"/>
      <c r="C54" s="17"/>
    </row>
    <row r="55">
      <c r="A55" s="17"/>
      <c r="B55" s="10"/>
      <c r="C55" s="17"/>
    </row>
    <row r="56">
      <c r="A56" s="17"/>
      <c r="B56" s="10"/>
      <c r="C56" s="17"/>
    </row>
    <row r="57">
      <c r="A57" s="17"/>
      <c r="B57" s="10"/>
      <c r="C57" s="17"/>
    </row>
    <row r="58">
      <c r="A58" s="17"/>
      <c r="B58" s="10"/>
      <c r="C58" s="17"/>
    </row>
    <row r="59">
      <c r="A59" s="17"/>
      <c r="B59" s="10"/>
      <c r="C59" s="17"/>
    </row>
    <row r="60">
      <c r="A60" s="17"/>
      <c r="B60" s="10"/>
      <c r="C60" s="17"/>
    </row>
    <row r="61">
      <c r="A61" s="17"/>
      <c r="B61" s="10"/>
      <c r="C61" s="17"/>
    </row>
    <row r="62">
      <c r="A62" s="17"/>
      <c r="B62" s="10"/>
      <c r="C62" s="17"/>
    </row>
    <row r="63">
      <c r="A63" s="17"/>
      <c r="B63" s="10"/>
      <c r="C63" s="17"/>
    </row>
    <row r="64">
      <c r="A64" s="17"/>
      <c r="B64" s="10"/>
      <c r="C64" s="17"/>
    </row>
    <row r="65">
      <c r="A65" s="17"/>
      <c r="B65" s="10"/>
      <c r="C65" s="17"/>
    </row>
    <row r="66">
      <c r="A66" s="17"/>
      <c r="B66" s="10"/>
      <c r="C66" s="17"/>
    </row>
    <row r="67">
      <c r="A67" s="17"/>
      <c r="B67" s="10"/>
      <c r="C67" s="17"/>
    </row>
    <row r="68">
      <c r="A68" s="17"/>
      <c r="B68" s="10"/>
      <c r="C68" s="17"/>
    </row>
    <row r="69">
      <c r="A69" s="17"/>
      <c r="B69" s="10"/>
      <c r="C69" s="17"/>
    </row>
    <row r="70">
      <c r="A70" s="17"/>
      <c r="B70" s="10"/>
      <c r="C70" s="17"/>
    </row>
    <row r="71">
      <c r="A71" s="17"/>
      <c r="B71" s="10"/>
      <c r="C71" s="17"/>
    </row>
    <row r="72">
      <c r="A72" s="17"/>
      <c r="B72" s="10"/>
      <c r="C72" s="17"/>
    </row>
    <row r="73">
      <c r="A73" s="17"/>
      <c r="B73" s="10"/>
      <c r="C73" s="17"/>
    </row>
    <row r="74">
      <c r="A74" s="17"/>
      <c r="B74" s="10"/>
      <c r="C74" s="17"/>
    </row>
    <row r="75">
      <c r="A75" s="17"/>
      <c r="B75" s="10"/>
      <c r="C75" s="17"/>
    </row>
    <row r="76">
      <c r="A76" s="17"/>
      <c r="B76" s="10"/>
      <c r="C76" s="17"/>
    </row>
    <row r="77">
      <c r="A77" s="17"/>
      <c r="B77" s="10"/>
      <c r="C77" s="17"/>
    </row>
    <row r="78">
      <c r="A78" s="17"/>
      <c r="B78" s="10"/>
      <c r="C78" s="17"/>
    </row>
    <row r="79">
      <c r="A79" s="17"/>
      <c r="B79" s="10"/>
      <c r="C79" s="17"/>
    </row>
    <row r="80">
      <c r="A80" s="17"/>
      <c r="B80" s="10"/>
      <c r="C80" s="17"/>
    </row>
    <row r="81">
      <c r="A81" s="17"/>
      <c r="B81" s="10"/>
      <c r="C81" s="17"/>
    </row>
    <row r="82">
      <c r="A82" s="17"/>
      <c r="B82" s="10"/>
      <c r="C82" s="17"/>
    </row>
    <row r="83">
      <c r="A83" s="17"/>
      <c r="B83" s="10"/>
      <c r="C83" s="17"/>
    </row>
    <row r="84">
      <c r="A84" s="17"/>
      <c r="B84" s="10"/>
      <c r="C84" s="17"/>
    </row>
    <row r="85">
      <c r="A85" s="17"/>
      <c r="B85" s="10"/>
      <c r="C85" s="17"/>
    </row>
    <row r="86">
      <c r="A86" s="17"/>
      <c r="B86" s="10"/>
      <c r="C86" s="17"/>
    </row>
    <row r="87">
      <c r="A87" s="17"/>
      <c r="B87" s="10"/>
      <c r="C87" s="17"/>
    </row>
    <row r="88">
      <c r="A88" s="17"/>
      <c r="B88" s="10"/>
      <c r="C88" s="17"/>
    </row>
    <row r="89">
      <c r="A89" s="17"/>
      <c r="B89" s="10"/>
      <c r="C89" s="17"/>
    </row>
    <row r="90">
      <c r="A90" s="17"/>
      <c r="B90" s="10"/>
      <c r="C90" s="17"/>
    </row>
    <row r="91">
      <c r="A91" s="17"/>
      <c r="B91" s="10"/>
      <c r="C91" s="17"/>
    </row>
    <row r="92">
      <c r="A92" s="17"/>
      <c r="B92" s="10"/>
      <c r="C92" s="17"/>
    </row>
    <row r="93">
      <c r="A93" s="17"/>
      <c r="B93" s="10"/>
      <c r="C93" s="17"/>
    </row>
    <row r="94">
      <c r="A94" s="17"/>
      <c r="B94" s="10"/>
      <c r="C94" s="17"/>
    </row>
    <row r="95">
      <c r="A95" s="17"/>
      <c r="B95" s="10"/>
      <c r="C95" s="17"/>
    </row>
    <row r="96">
      <c r="A96" s="17"/>
      <c r="B96" s="10"/>
      <c r="C96" s="17"/>
    </row>
    <row r="97">
      <c r="A97" s="17"/>
      <c r="B97" s="10"/>
      <c r="C97" s="17"/>
    </row>
    <row r="98">
      <c r="A98" s="17"/>
      <c r="B98" s="10"/>
      <c r="C98" s="17"/>
    </row>
    <row r="99">
      <c r="A99" s="17"/>
      <c r="B99" s="10"/>
      <c r="C99" s="17"/>
    </row>
    <row r="100">
      <c r="A100" s="17"/>
      <c r="B100" s="10"/>
      <c r="C100" s="17"/>
    </row>
    <row r="101">
      <c r="A101" s="17"/>
      <c r="B101" s="10"/>
      <c r="C101" s="17"/>
    </row>
    <row r="102">
      <c r="A102" s="17"/>
      <c r="B102" s="10"/>
      <c r="C102" s="17"/>
    </row>
    <row r="103">
      <c r="A103" s="17"/>
      <c r="B103" s="10"/>
      <c r="C103" s="17"/>
    </row>
    <row r="104">
      <c r="A104" s="17"/>
      <c r="B104" s="10"/>
      <c r="C104" s="17"/>
    </row>
    <row r="105">
      <c r="A105" s="17"/>
      <c r="B105" s="10"/>
      <c r="C105" s="17"/>
    </row>
    <row r="106">
      <c r="A106" s="17"/>
      <c r="B106" s="10"/>
      <c r="C106" s="17"/>
    </row>
    <row r="107">
      <c r="A107" s="17"/>
      <c r="B107" s="10"/>
      <c r="C107" s="17"/>
    </row>
    <row r="108">
      <c r="A108" s="17"/>
      <c r="B108" s="10"/>
      <c r="C108" s="17"/>
    </row>
    <row r="109">
      <c r="A109" s="17"/>
      <c r="B109" s="10"/>
      <c r="C109" s="17"/>
    </row>
    <row r="110">
      <c r="A110" s="17"/>
      <c r="B110" s="10"/>
      <c r="C110" s="17"/>
    </row>
    <row r="111">
      <c r="A111" s="17"/>
      <c r="B111" s="10"/>
      <c r="C111" s="17"/>
    </row>
    <row r="112">
      <c r="A112" s="17"/>
      <c r="B112" s="10"/>
      <c r="C112" s="17"/>
    </row>
    <row r="113">
      <c r="A113" s="17"/>
      <c r="B113" s="10"/>
      <c r="C113" s="17"/>
    </row>
    <row r="114">
      <c r="A114" s="17"/>
      <c r="B114" s="10"/>
      <c r="C114" s="17"/>
    </row>
    <row r="115">
      <c r="A115" s="17"/>
      <c r="B115" s="10"/>
      <c r="C115" s="17"/>
    </row>
    <row r="116">
      <c r="A116" s="17"/>
      <c r="B116" s="10"/>
      <c r="C116" s="17"/>
    </row>
    <row r="117">
      <c r="A117" s="17"/>
      <c r="B117" s="10"/>
      <c r="C117" s="17"/>
    </row>
    <row r="118">
      <c r="A118" s="17"/>
      <c r="B118" s="10"/>
      <c r="C118" s="17"/>
    </row>
    <row r="119">
      <c r="A119" s="17"/>
      <c r="B119" s="10"/>
      <c r="C119" s="17"/>
    </row>
    <row r="120">
      <c r="A120" s="17"/>
      <c r="B120" s="10"/>
      <c r="C120" s="17"/>
    </row>
    <row r="121">
      <c r="A121" s="17"/>
      <c r="B121" s="10"/>
      <c r="C121" s="17"/>
    </row>
    <row r="122">
      <c r="A122" s="17"/>
      <c r="B122" s="10"/>
      <c r="C122" s="17"/>
    </row>
    <row r="123">
      <c r="A123" s="17"/>
      <c r="B123" s="10"/>
      <c r="C123" s="17"/>
    </row>
    <row r="124">
      <c r="A124" s="17"/>
      <c r="B124" s="10"/>
      <c r="C124" s="17"/>
    </row>
    <row r="125">
      <c r="A125" s="17"/>
      <c r="B125" s="10"/>
      <c r="C125" s="17"/>
    </row>
    <row r="126">
      <c r="A126" s="17"/>
      <c r="B126" s="10"/>
      <c r="C126" s="17"/>
    </row>
    <row r="127">
      <c r="A127" s="17"/>
      <c r="B127" s="10"/>
      <c r="C127" s="17"/>
    </row>
    <row r="128">
      <c r="A128" s="17"/>
      <c r="B128" s="10"/>
      <c r="C128" s="17"/>
    </row>
    <row r="129">
      <c r="A129" s="17"/>
      <c r="B129" s="10"/>
      <c r="C129" s="17"/>
    </row>
    <row r="130">
      <c r="A130" s="17"/>
      <c r="B130" s="10"/>
      <c r="C130" s="17"/>
    </row>
    <row r="131">
      <c r="A131" s="17"/>
      <c r="B131" s="10"/>
      <c r="C131" s="17"/>
    </row>
    <row r="132">
      <c r="A132" s="17"/>
      <c r="B132" s="10"/>
      <c r="C132" s="17"/>
    </row>
    <row r="133">
      <c r="A133" s="17"/>
      <c r="B133" s="10"/>
      <c r="C133" s="17"/>
    </row>
    <row r="134">
      <c r="A134" s="17"/>
      <c r="B134" s="10"/>
      <c r="C134" s="17"/>
    </row>
    <row r="135">
      <c r="A135" s="17"/>
      <c r="B135" s="10"/>
      <c r="C135" s="17"/>
    </row>
    <row r="136">
      <c r="A136" s="17"/>
      <c r="B136" s="10"/>
      <c r="C136" s="17"/>
    </row>
    <row r="137">
      <c r="A137" s="17"/>
      <c r="B137" s="10"/>
      <c r="C137" s="17"/>
    </row>
    <row r="138">
      <c r="A138" s="17"/>
      <c r="B138" s="10"/>
      <c r="C138" s="17"/>
    </row>
    <row r="139">
      <c r="A139" s="17"/>
      <c r="B139" s="10"/>
      <c r="C139" s="17"/>
    </row>
    <row r="140">
      <c r="A140" s="17"/>
      <c r="B140" s="10"/>
      <c r="C140" s="17"/>
    </row>
    <row r="141">
      <c r="A141" s="17"/>
      <c r="B141" s="10"/>
      <c r="C141" s="17"/>
    </row>
    <row r="142">
      <c r="A142" s="17"/>
      <c r="B142" s="10"/>
      <c r="C142" s="17"/>
    </row>
    <row r="143">
      <c r="A143" s="17"/>
      <c r="B143" s="10"/>
      <c r="C143" s="17"/>
    </row>
    <row r="144">
      <c r="A144" s="17"/>
      <c r="B144" s="10"/>
      <c r="C144" s="17"/>
    </row>
    <row r="145">
      <c r="A145" s="17"/>
      <c r="B145" s="10"/>
      <c r="C145" s="17"/>
    </row>
    <row r="146">
      <c r="A146" s="17"/>
      <c r="B146" s="10"/>
      <c r="C146" s="17"/>
    </row>
    <row r="147">
      <c r="A147" s="17"/>
      <c r="B147" s="10"/>
      <c r="C147" s="17"/>
    </row>
    <row r="148">
      <c r="A148" s="17"/>
      <c r="B148" s="10"/>
      <c r="C148" s="17"/>
    </row>
    <row r="149">
      <c r="A149" s="17"/>
      <c r="B149" s="10"/>
      <c r="C149" s="17"/>
    </row>
    <row r="150">
      <c r="A150" s="17"/>
      <c r="B150" s="10"/>
      <c r="C150" s="17"/>
    </row>
    <row r="151">
      <c r="A151" s="17"/>
      <c r="B151" s="10"/>
      <c r="C151" s="17"/>
    </row>
    <row r="152">
      <c r="A152" s="17"/>
      <c r="B152" s="10"/>
      <c r="C152" s="17"/>
    </row>
    <row r="153">
      <c r="A153" s="17"/>
      <c r="B153" s="10"/>
      <c r="C153" s="17"/>
    </row>
    <row r="154">
      <c r="A154" s="17"/>
      <c r="B154" s="10"/>
      <c r="C154" s="17"/>
    </row>
    <row r="155">
      <c r="A155" s="17"/>
      <c r="B155" s="10"/>
      <c r="C155" s="17"/>
    </row>
    <row r="156">
      <c r="A156" s="17"/>
      <c r="B156" s="10"/>
      <c r="C156" s="17"/>
    </row>
    <row r="157">
      <c r="A157" s="17"/>
      <c r="B157" s="10"/>
      <c r="C157" s="17"/>
    </row>
    <row r="158">
      <c r="A158" s="17"/>
      <c r="B158" s="10"/>
      <c r="C158" s="17"/>
    </row>
    <row r="159">
      <c r="A159" s="17"/>
      <c r="B159" s="10"/>
      <c r="C159" s="17"/>
    </row>
    <row r="160">
      <c r="A160" s="17"/>
      <c r="B160" s="10"/>
      <c r="C160" s="17"/>
    </row>
    <row r="161">
      <c r="A161" s="17"/>
      <c r="B161" s="10"/>
      <c r="C161" s="17"/>
    </row>
    <row r="162">
      <c r="A162" s="17"/>
      <c r="B162" s="10"/>
      <c r="C162" s="17"/>
    </row>
    <row r="163">
      <c r="A163" s="17"/>
      <c r="B163" s="10"/>
      <c r="C163" s="17"/>
    </row>
    <row r="164">
      <c r="A164" s="17"/>
      <c r="B164" s="10"/>
      <c r="C164" s="17"/>
    </row>
    <row r="165">
      <c r="A165" s="17"/>
      <c r="B165" s="10"/>
      <c r="C165" s="17"/>
    </row>
    <row r="166">
      <c r="A166" s="17"/>
      <c r="B166" s="10"/>
      <c r="C166" s="17"/>
    </row>
    <row r="167">
      <c r="A167" s="17"/>
      <c r="B167" s="10"/>
      <c r="C167" s="17"/>
    </row>
    <row r="168">
      <c r="A168" s="17"/>
      <c r="B168" s="10"/>
      <c r="C168" s="17"/>
    </row>
    <row r="169">
      <c r="A169" s="17"/>
      <c r="B169" s="10"/>
      <c r="C169" s="17"/>
    </row>
    <row r="170">
      <c r="A170" s="17"/>
      <c r="B170" s="10"/>
      <c r="C170" s="17"/>
    </row>
    <row r="171">
      <c r="A171" s="17"/>
      <c r="B171" s="10"/>
      <c r="C171" s="17"/>
    </row>
    <row r="172">
      <c r="A172" s="17"/>
      <c r="B172" s="10"/>
      <c r="C172" s="17"/>
    </row>
    <row r="173">
      <c r="A173" s="17"/>
      <c r="B173" s="10"/>
      <c r="C173" s="17"/>
    </row>
    <row r="174">
      <c r="A174" s="17"/>
      <c r="B174" s="10"/>
      <c r="C174" s="17"/>
    </row>
    <row r="175">
      <c r="A175" s="17"/>
      <c r="B175" s="10"/>
      <c r="C175" s="17"/>
    </row>
    <row r="176">
      <c r="A176" s="17"/>
      <c r="B176" s="10"/>
      <c r="C176" s="17"/>
    </row>
    <row r="177">
      <c r="A177" s="17"/>
      <c r="B177" s="10"/>
      <c r="C177" s="17"/>
    </row>
    <row r="178">
      <c r="A178" s="17"/>
      <c r="B178" s="10"/>
      <c r="C178" s="17"/>
    </row>
    <row r="179">
      <c r="A179" s="17"/>
      <c r="B179" s="10"/>
      <c r="C179" s="17"/>
    </row>
    <row r="180">
      <c r="A180" s="17"/>
      <c r="B180" s="10"/>
      <c r="C180" s="17"/>
    </row>
    <row r="181">
      <c r="A181" s="17"/>
      <c r="B181" s="10"/>
      <c r="C181" s="17"/>
    </row>
    <row r="182">
      <c r="A182" s="17"/>
      <c r="B182" s="10"/>
      <c r="C182" s="17"/>
    </row>
    <row r="183">
      <c r="A183" s="17"/>
      <c r="B183" s="10"/>
      <c r="C183" s="17"/>
    </row>
    <row r="184">
      <c r="A184" s="17"/>
      <c r="B184" s="10"/>
      <c r="C184" s="17"/>
    </row>
    <row r="185">
      <c r="A185" s="17"/>
      <c r="B185" s="10"/>
      <c r="C185" s="17"/>
    </row>
    <row r="186">
      <c r="A186" s="17"/>
      <c r="B186" s="10"/>
      <c r="C186" s="17"/>
    </row>
    <row r="187">
      <c r="A187" s="17"/>
      <c r="B187" s="10"/>
      <c r="C187" s="17"/>
    </row>
    <row r="188">
      <c r="A188" s="17"/>
      <c r="B188" s="10"/>
      <c r="C188" s="17"/>
    </row>
    <row r="189">
      <c r="A189" s="17"/>
      <c r="B189" s="10"/>
      <c r="C189" s="17"/>
    </row>
    <row r="190">
      <c r="A190" s="17"/>
      <c r="B190" s="10"/>
      <c r="C190" s="17"/>
    </row>
    <row r="191">
      <c r="A191" s="17"/>
      <c r="B191" s="10"/>
      <c r="C191" s="17"/>
    </row>
    <row r="192">
      <c r="A192" s="17"/>
      <c r="B192" s="10"/>
      <c r="C192" s="17"/>
    </row>
    <row r="193">
      <c r="A193" s="17"/>
      <c r="B193" s="10"/>
      <c r="C193" s="17"/>
    </row>
    <row r="194">
      <c r="A194" s="17"/>
      <c r="B194" s="10"/>
      <c r="C194" s="17"/>
    </row>
    <row r="195">
      <c r="A195" s="17"/>
      <c r="B195" s="10"/>
      <c r="C195" s="17"/>
    </row>
    <row r="196">
      <c r="A196" s="17"/>
      <c r="B196" s="10"/>
      <c r="C196" s="17"/>
    </row>
    <row r="197">
      <c r="A197" s="17"/>
      <c r="B197" s="10"/>
      <c r="C197" s="17"/>
    </row>
    <row r="198">
      <c r="A198" s="17"/>
      <c r="B198" s="10"/>
      <c r="C198" s="17"/>
    </row>
    <row r="199">
      <c r="A199" s="17"/>
      <c r="B199" s="10"/>
      <c r="C199" s="17"/>
    </row>
    <row r="200">
      <c r="A200" s="17"/>
      <c r="B200" s="10"/>
      <c r="C200" s="17"/>
    </row>
    <row r="201">
      <c r="A201" s="17"/>
      <c r="B201" s="10"/>
      <c r="C201" s="17"/>
    </row>
    <row r="202">
      <c r="A202" s="17"/>
      <c r="B202" s="10"/>
      <c r="C202" s="17"/>
    </row>
    <row r="203">
      <c r="A203" s="17"/>
      <c r="B203" s="10"/>
      <c r="C203" s="17"/>
    </row>
    <row r="204">
      <c r="A204" s="17"/>
      <c r="B204" s="10"/>
      <c r="C204" s="17"/>
    </row>
    <row r="205">
      <c r="A205" s="17"/>
      <c r="B205" s="10"/>
      <c r="C205" s="17"/>
    </row>
    <row r="206">
      <c r="A206" s="17"/>
      <c r="B206" s="10"/>
      <c r="C206" s="17"/>
    </row>
    <row r="207">
      <c r="A207" s="17"/>
      <c r="B207" s="10"/>
      <c r="C207" s="17"/>
    </row>
    <row r="208">
      <c r="A208" s="17"/>
      <c r="B208" s="10"/>
      <c r="C208" s="17"/>
    </row>
    <row r="209">
      <c r="A209" s="17"/>
      <c r="B209" s="10"/>
      <c r="C209" s="17"/>
    </row>
    <row r="210">
      <c r="A210" s="17"/>
      <c r="B210" s="10"/>
      <c r="C210" s="17"/>
    </row>
    <row r="211">
      <c r="A211" s="17"/>
      <c r="B211" s="10"/>
      <c r="C211" s="17"/>
    </row>
    <row r="212">
      <c r="A212" s="17"/>
      <c r="B212" s="10"/>
      <c r="C212" s="17"/>
    </row>
    <row r="213">
      <c r="A213" s="17"/>
      <c r="B213" s="10"/>
      <c r="C213" s="17"/>
    </row>
    <row r="214">
      <c r="A214" s="17"/>
      <c r="B214" s="10"/>
      <c r="C214" s="17"/>
    </row>
    <row r="215">
      <c r="A215" s="17"/>
      <c r="B215" s="10"/>
      <c r="C215" s="17"/>
    </row>
    <row r="216">
      <c r="A216" s="17"/>
      <c r="B216" s="10"/>
      <c r="C216" s="17"/>
    </row>
    <row r="217">
      <c r="A217" s="17"/>
      <c r="B217" s="10"/>
      <c r="C217" s="17"/>
    </row>
    <row r="218">
      <c r="A218" s="17"/>
      <c r="B218" s="10"/>
      <c r="C218" s="17"/>
    </row>
    <row r="219">
      <c r="A219" s="17"/>
      <c r="B219" s="10"/>
      <c r="C219" s="17"/>
    </row>
    <row r="220">
      <c r="A220" s="17"/>
      <c r="B220" s="10"/>
      <c r="C220" s="17"/>
    </row>
    <row r="221">
      <c r="A221" s="17"/>
      <c r="B221" s="10"/>
      <c r="C221" s="17"/>
    </row>
    <row r="222">
      <c r="A222" s="17"/>
      <c r="B222" s="10"/>
      <c r="C222" s="17"/>
    </row>
    <row r="223">
      <c r="A223" s="17"/>
      <c r="B223" s="10"/>
      <c r="C223" s="17"/>
    </row>
    <row r="224">
      <c r="A224" s="17"/>
      <c r="B224" s="10"/>
      <c r="C224" s="17"/>
    </row>
    <row r="225">
      <c r="A225" s="17"/>
      <c r="B225" s="10"/>
      <c r="C225" s="17"/>
    </row>
    <row r="226">
      <c r="A226" s="17"/>
      <c r="B226" s="10"/>
      <c r="C226" s="17"/>
    </row>
    <row r="227">
      <c r="A227" s="17"/>
      <c r="B227" s="10"/>
      <c r="C227" s="17"/>
    </row>
    <row r="228">
      <c r="A228" s="17"/>
      <c r="B228" s="10"/>
      <c r="C228" s="17"/>
    </row>
    <row r="229">
      <c r="A229" s="17"/>
      <c r="B229" s="10"/>
      <c r="C229" s="17"/>
    </row>
    <row r="230">
      <c r="A230" s="17"/>
      <c r="B230" s="10"/>
      <c r="C230" s="17"/>
    </row>
    <row r="231">
      <c r="A231" s="17"/>
      <c r="B231" s="10"/>
      <c r="C231" s="17"/>
    </row>
    <row r="232">
      <c r="A232" s="17"/>
      <c r="B232" s="10"/>
      <c r="C232" s="17"/>
    </row>
    <row r="233">
      <c r="A233" s="17"/>
      <c r="B233" s="10"/>
      <c r="C233" s="17"/>
    </row>
    <row r="234">
      <c r="A234" s="17"/>
      <c r="B234" s="10"/>
      <c r="C234" s="17"/>
    </row>
    <row r="235">
      <c r="A235" s="17"/>
      <c r="B235" s="10"/>
      <c r="C235" s="17"/>
    </row>
    <row r="236">
      <c r="A236" s="17"/>
      <c r="B236" s="10"/>
      <c r="C236" s="17"/>
    </row>
    <row r="237">
      <c r="A237" s="17"/>
      <c r="B237" s="10"/>
      <c r="C237" s="17"/>
    </row>
    <row r="238">
      <c r="A238" s="17"/>
      <c r="B238" s="10"/>
      <c r="C238" s="17"/>
    </row>
    <row r="239">
      <c r="A239" s="17"/>
      <c r="B239" s="10"/>
      <c r="C239" s="17"/>
    </row>
    <row r="240">
      <c r="A240" s="17"/>
      <c r="B240" s="10"/>
      <c r="C240" s="17"/>
    </row>
    <row r="241">
      <c r="A241" s="17"/>
      <c r="B241" s="10"/>
      <c r="C241" s="17"/>
    </row>
    <row r="242">
      <c r="A242" s="17"/>
      <c r="B242" s="10"/>
      <c r="C242" s="17"/>
    </row>
    <row r="243">
      <c r="A243" s="17"/>
      <c r="B243" s="10"/>
      <c r="C243" s="17"/>
    </row>
    <row r="244">
      <c r="A244" s="17"/>
      <c r="B244" s="10"/>
      <c r="C244" s="17"/>
    </row>
    <row r="245">
      <c r="A245" s="17"/>
      <c r="B245" s="10"/>
      <c r="C245" s="17"/>
    </row>
    <row r="246">
      <c r="A246" s="17"/>
      <c r="B246" s="10"/>
      <c r="C246" s="17"/>
    </row>
    <row r="247">
      <c r="A247" s="17"/>
      <c r="B247" s="10"/>
      <c r="C247" s="17"/>
    </row>
    <row r="248">
      <c r="A248" s="17"/>
      <c r="B248" s="10"/>
      <c r="C248" s="17"/>
    </row>
    <row r="249">
      <c r="A249" s="17"/>
      <c r="B249" s="10"/>
      <c r="C249" s="17"/>
    </row>
    <row r="250">
      <c r="A250" s="17"/>
      <c r="B250" s="10"/>
      <c r="C250" s="17"/>
    </row>
    <row r="251">
      <c r="A251" s="17"/>
      <c r="B251" s="10"/>
      <c r="C251" s="17"/>
    </row>
    <row r="252">
      <c r="A252" s="17"/>
      <c r="B252" s="10"/>
      <c r="C252" s="17"/>
    </row>
    <row r="253">
      <c r="A253" s="17"/>
      <c r="B253" s="10"/>
      <c r="C253" s="17"/>
    </row>
    <row r="254">
      <c r="A254" s="17"/>
      <c r="B254" s="10"/>
      <c r="C254" s="17"/>
    </row>
    <row r="255">
      <c r="A255" s="17"/>
      <c r="B255" s="10"/>
      <c r="C255" s="17"/>
    </row>
    <row r="256">
      <c r="A256" s="17"/>
      <c r="B256" s="10"/>
      <c r="C256" s="17"/>
    </row>
    <row r="257">
      <c r="A257" s="17"/>
      <c r="B257" s="10"/>
      <c r="C257" s="17"/>
    </row>
    <row r="258">
      <c r="A258" s="17"/>
      <c r="B258" s="10"/>
      <c r="C258" s="17"/>
    </row>
    <row r="259">
      <c r="A259" s="17"/>
      <c r="B259" s="10"/>
      <c r="C259" s="17"/>
    </row>
    <row r="260">
      <c r="A260" s="17"/>
      <c r="B260" s="10"/>
      <c r="C260" s="17"/>
    </row>
    <row r="261">
      <c r="A261" s="17"/>
      <c r="B261" s="10"/>
      <c r="C261" s="17"/>
    </row>
    <row r="262">
      <c r="A262" s="17"/>
      <c r="B262" s="10"/>
      <c r="C262" s="17"/>
    </row>
    <row r="263">
      <c r="A263" s="17"/>
      <c r="B263" s="10"/>
      <c r="C263" s="17"/>
    </row>
    <row r="264">
      <c r="A264" s="17"/>
      <c r="B264" s="10"/>
      <c r="C264" s="17"/>
    </row>
    <row r="265">
      <c r="A265" s="17"/>
      <c r="B265" s="10"/>
      <c r="C265" s="17"/>
    </row>
    <row r="266">
      <c r="A266" s="17"/>
      <c r="B266" s="10"/>
      <c r="C266" s="17"/>
    </row>
    <row r="267">
      <c r="A267" s="17"/>
      <c r="B267" s="10"/>
      <c r="C267" s="17"/>
    </row>
    <row r="268">
      <c r="A268" s="17"/>
      <c r="B268" s="10"/>
      <c r="C268" s="17"/>
    </row>
    <row r="269">
      <c r="A269" s="17"/>
      <c r="B269" s="10"/>
      <c r="C269" s="17"/>
    </row>
    <row r="270">
      <c r="A270" s="17"/>
      <c r="B270" s="10"/>
      <c r="C270" s="17"/>
    </row>
    <row r="271">
      <c r="A271" s="17"/>
      <c r="B271" s="10"/>
      <c r="C271" s="17"/>
    </row>
    <row r="272">
      <c r="A272" s="17"/>
      <c r="B272" s="10"/>
      <c r="C272" s="17"/>
    </row>
    <row r="273">
      <c r="A273" s="17"/>
      <c r="B273" s="10"/>
      <c r="C273" s="17"/>
    </row>
    <row r="274">
      <c r="A274" s="17"/>
      <c r="B274" s="10"/>
      <c r="C274" s="17"/>
    </row>
    <row r="275">
      <c r="A275" s="17"/>
      <c r="B275" s="10"/>
      <c r="C275" s="17"/>
    </row>
    <row r="276">
      <c r="A276" s="17"/>
      <c r="B276" s="10"/>
      <c r="C276" s="17"/>
    </row>
    <row r="277">
      <c r="A277" s="17"/>
      <c r="B277" s="10"/>
      <c r="C277" s="17"/>
    </row>
    <row r="278">
      <c r="A278" s="17"/>
      <c r="B278" s="10"/>
      <c r="C278" s="17"/>
    </row>
    <row r="279">
      <c r="A279" s="17"/>
      <c r="B279" s="10"/>
      <c r="C279" s="17"/>
    </row>
    <row r="280">
      <c r="A280" s="17"/>
      <c r="B280" s="10"/>
      <c r="C280" s="17"/>
    </row>
    <row r="281">
      <c r="A281" s="17"/>
      <c r="B281" s="10"/>
      <c r="C281" s="17"/>
    </row>
    <row r="282">
      <c r="A282" s="17"/>
      <c r="B282" s="10"/>
      <c r="C282" s="17"/>
    </row>
    <row r="283">
      <c r="A283" s="17"/>
      <c r="B283" s="10"/>
      <c r="C283" s="17"/>
    </row>
    <row r="284">
      <c r="A284" s="17"/>
      <c r="B284" s="10"/>
      <c r="C284" s="17"/>
    </row>
    <row r="285">
      <c r="A285" s="17"/>
      <c r="B285" s="10"/>
      <c r="C285" s="17"/>
    </row>
    <row r="286">
      <c r="A286" s="17"/>
      <c r="B286" s="10"/>
      <c r="C286" s="17"/>
    </row>
    <row r="287">
      <c r="A287" s="17"/>
      <c r="B287" s="10"/>
      <c r="C287" s="17"/>
    </row>
    <row r="288">
      <c r="A288" s="17"/>
      <c r="B288" s="10"/>
      <c r="C288" s="17"/>
    </row>
    <row r="289">
      <c r="A289" s="17"/>
      <c r="B289" s="10"/>
      <c r="C289" s="17"/>
    </row>
    <row r="290">
      <c r="A290" s="17"/>
      <c r="B290" s="10"/>
      <c r="C290" s="17"/>
    </row>
    <row r="291">
      <c r="A291" s="17"/>
      <c r="B291" s="10"/>
      <c r="C291" s="17"/>
    </row>
    <row r="292">
      <c r="A292" s="17"/>
      <c r="B292" s="10"/>
      <c r="C292" s="17"/>
    </row>
    <row r="293">
      <c r="A293" s="17"/>
      <c r="B293" s="10"/>
      <c r="C293" s="17"/>
    </row>
    <row r="294">
      <c r="A294" s="17"/>
      <c r="B294" s="10"/>
      <c r="C294" s="17"/>
    </row>
    <row r="295">
      <c r="A295" s="17"/>
      <c r="B295" s="10"/>
      <c r="C295" s="17"/>
    </row>
    <row r="296">
      <c r="A296" s="17"/>
      <c r="B296" s="10"/>
      <c r="C296" s="17"/>
    </row>
    <row r="297">
      <c r="A297" s="17"/>
      <c r="B297" s="10"/>
      <c r="C297" s="17"/>
    </row>
    <row r="298">
      <c r="A298" s="17"/>
      <c r="B298" s="10"/>
      <c r="C298" s="17"/>
    </row>
    <row r="299">
      <c r="A299" s="17"/>
      <c r="B299" s="10"/>
      <c r="C299" s="17"/>
    </row>
    <row r="300">
      <c r="A300" s="17"/>
      <c r="B300" s="10"/>
      <c r="C300" s="17"/>
    </row>
    <row r="301">
      <c r="A301" s="17"/>
      <c r="B301" s="10"/>
      <c r="C301" s="17"/>
    </row>
    <row r="302">
      <c r="A302" s="17"/>
      <c r="B302" s="10"/>
      <c r="C302" s="17"/>
    </row>
    <row r="303">
      <c r="A303" s="17"/>
      <c r="B303" s="10"/>
      <c r="C303" s="17"/>
    </row>
    <row r="304">
      <c r="A304" s="17"/>
      <c r="B304" s="10"/>
      <c r="C304" s="17"/>
    </row>
    <row r="305">
      <c r="A305" s="17"/>
      <c r="B305" s="10"/>
      <c r="C305" s="17"/>
    </row>
    <row r="306">
      <c r="A306" s="17"/>
      <c r="B306" s="10"/>
      <c r="C306" s="17"/>
    </row>
    <row r="307">
      <c r="A307" s="17"/>
      <c r="B307" s="10"/>
      <c r="C307" s="17"/>
    </row>
    <row r="308">
      <c r="A308" s="17"/>
      <c r="B308" s="10"/>
      <c r="C308" s="17"/>
    </row>
    <row r="309">
      <c r="A309" s="17"/>
      <c r="B309" s="10"/>
      <c r="C309" s="17"/>
    </row>
    <row r="310">
      <c r="A310" s="17"/>
      <c r="B310" s="10"/>
      <c r="C310" s="17"/>
    </row>
    <row r="311">
      <c r="A311" s="17"/>
      <c r="B311" s="10"/>
      <c r="C311" s="17"/>
    </row>
    <row r="312">
      <c r="A312" s="17"/>
      <c r="B312" s="10"/>
      <c r="C312" s="17"/>
    </row>
    <row r="313">
      <c r="A313" s="17"/>
      <c r="B313" s="10"/>
      <c r="C313" s="17"/>
    </row>
    <row r="314">
      <c r="A314" s="17"/>
      <c r="B314" s="10"/>
      <c r="C314" s="17"/>
    </row>
    <row r="315">
      <c r="A315" s="17"/>
      <c r="B315" s="10"/>
      <c r="C315" s="17"/>
    </row>
    <row r="316">
      <c r="A316" s="17"/>
      <c r="B316" s="10"/>
      <c r="C316" s="17"/>
    </row>
    <row r="317">
      <c r="A317" s="17"/>
      <c r="B317" s="10"/>
      <c r="C317" s="17"/>
    </row>
    <row r="318">
      <c r="A318" s="17"/>
      <c r="B318" s="10"/>
      <c r="C318" s="17"/>
    </row>
    <row r="319">
      <c r="A319" s="17"/>
      <c r="B319" s="10"/>
      <c r="C319" s="17"/>
    </row>
    <row r="320">
      <c r="A320" s="17"/>
      <c r="B320" s="10"/>
      <c r="C320" s="17"/>
    </row>
    <row r="321">
      <c r="A321" s="17"/>
      <c r="B321" s="10"/>
      <c r="C321" s="17"/>
    </row>
    <row r="322">
      <c r="A322" s="17"/>
      <c r="B322" s="10"/>
      <c r="C322" s="17"/>
    </row>
    <row r="323">
      <c r="A323" s="17"/>
      <c r="B323" s="10"/>
      <c r="C323" s="17"/>
    </row>
    <row r="324">
      <c r="A324" s="17"/>
      <c r="B324" s="10"/>
      <c r="C324" s="17"/>
    </row>
    <row r="325">
      <c r="A325" s="17"/>
      <c r="B325" s="10"/>
      <c r="C325" s="17"/>
    </row>
    <row r="326">
      <c r="A326" s="17"/>
      <c r="B326" s="10"/>
      <c r="C326" s="17"/>
    </row>
    <row r="327">
      <c r="A327" s="17"/>
      <c r="B327" s="10"/>
      <c r="C327" s="17"/>
    </row>
    <row r="328">
      <c r="A328" s="17"/>
      <c r="B328" s="10"/>
      <c r="C328" s="17"/>
    </row>
    <row r="329">
      <c r="A329" s="17"/>
      <c r="B329" s="10"/>
      <c r="C329" s="17"/>
    </row>
    <row r="330">
      <c r="A330" s="17"/>
      <c r="B330" s="10"/>
      <c r="C330" s="17"/>
    </row>
    <row r="331">
      <c r="A331" s="17"/>
      <c r="B331" s="10"/>
      <c r="C331" s="17"/>
    </row>
    <row r="332">
      <c r="A332" s="17"/>
      <c r="B332" s="10"/>
      <c r="C332" s="17"/>
    </row>
    <row r="333">
      <c r="A333" s="17"/>
      <c r="B333" s="10"/>
      <c r="C333" s="17"/>
    </row>
    <row r="334">
      <c r="A334" s="17"/>
      <c r="B334" s="10"/>
      <c r="C334" s="17"/>
    </row>
    <row r="335">
      <c r="A335" s="17"/>
      <c r="B335" s="10"/>
      <c r="C335" s="17"/>
    </row>
    <row r="336">
      <c r="A336" s="17"/>
      <c r="B336" s="10"/>
      <c r="C336" s="17"/>
    </row>
    <row r="337">
      <c r="A337" s="17"/>
      <c r="B337" s="10"/>
      <c r="C337" s="17"/>
    </row>
    <row r="338">
      <c r="A338" s="17"/>
      <c r="B338" s="10"/>
      <c r="C338" s="17"/>
    </row>
    <row r="339">
      <c r="A339" s="17"/>
      <c r="B339" s="10"/>
      <c r="C339" s="17"/>
    </row>
    <row r="340">
      <c r="A340" s="17"/>
      <c r="B340" s="10"/>
      <c r="C340" s="17"/>
    </row>
    <row r="341">
      <c r="A341" s="17"/>
      <c r="B341" s="10"/>
      <c r="C341" s="17"/>
    </row>
    <row r="342">
      <c r="A342" s="17"/>
      <c r="B342" s="10"/>
      <c r="C342" s="17"/>
    </row>
    <row r="343">
      <c r="A343" s="17"/>
      <c r="B343" s="10"/>
      <c r="C343" s="17"/>
    </row>
    <row r="344">
      <c r="A344" s="17"/>
      <c r="B344" s="10"/>
      <c r="C344" s="17"/>
    </row>
    <row r="345">
      <c r="A345" s="17"/>
      <c r="B345" s="10"/>
      <c r="C345" s="17"/>
    </row>
    <row r="346">
      <c r="A346" s="17"/>
      <c r="B346" s="10"/>
      <c r="C346" s="17"/>
    </row>
    <row r="347">
      <c r="A347" s="17"/>
      <c r="B347" s="10"/>
      <c r="C347" s="17"/>
    </row>
    <row r="348">
      <c r="A348" s="17"/>
      <c r="B348" s="10"/>
      <c r="C348" s="17"/>
    </row>
    <row r="349">
      <c r="A349" s="17"/>
      <c r="B349" s="10"/>
      <c r="C349" s="17"/>
    </row>
    <row r="350">
      <c r="A350" s="17"/>
      <c r="B350" s="10"/>
      <c r="C350" s="17"/>
    </row>
    <row r="351">
      <c r="A351" s="17"/>
      <c r="B351" s="10"/>
      <c r="C351" s="17"/>
    </row>
    <row r="352">
      <c r="A352" s="17"/>
      <c r="B352" s="10"/>
      <c r="C352" s="17"/>
    </row>
    <row r="353">
      <c r="A353" s="17"/>
      <c r="B353" s="10"/>
      <c r="C353" s="17"/>
    </row>
    <row r="354">
      <c r="A354" s="17"/>
      <c r="B354" s="10"/>
      <c r="C354" s="17"/>
    </row>
    <row r="355">
      <c r="A355" s="17"/>
      <c r="B355" s="10"/>
      <c r="C355" s="17"/>
    </row>
    <row r="356">
      <c r="A356" s="17"/>
      <c r="B356" s="10"/>
      <c r="C356" s="17"/>
    </row>
    <row r="357">
      <c r="A357" s="17"/>
      <c r="B357" s="10"/>
      <c r="C357" s="17"/>
    </row>
    <row r="358">
      <c r="A358" s="17"/>
      <c r="B358" s="10"/>
      <c r="C358" s="17"/>
    </row>
    <row r="359">
      <c r="A359" s="17"/>
      <c r="B359" s="10"/>
      <c r="C359" s="17"/>
    </row>
    <row r="360">
      <c r="A360" s="17"/>
      <c r="B360" s="10"/>
      <c r="C360" s="17"/>
    </row>
    <row r="361">
      <c r="A361" s="17"/>
      <c r="B361" s="10"/>
      <c r="C361" s="17"/>
    </row>
    <row r="362">
      <c r="A362" s="17"/>
      <c r="B362" s="10"/>
      <c r="C362" s="17"/>
    </row>
    <row r="363">
      <c r="A363" s="17"/>
      <c r="B363" s="10"/>
      <c r="C363" s="17"/>
    </row>
    <row r="364">
      <c r="A364" s="17"/>
      <c r="B364" s="10"/>
      <c r="C364" s="17"/>
    </row>
    <row r="365">
      <c r="A365" s="17"/>
      <c r="B365" s="10"/>
      <c r="C365" s="17"/>
    </row>
    <row r="366">
      <c r="A366" s="17"/>
      <c r="B366" s="10"/>
      <c r="C366" s="17"/>
    </row>
    <row r="367">
      <c r="A367" s="17"/>
      <c r="B367" s="10"/>
      <c r="C367" s="17"/>
    </row>
    <row r="368">
      <c r="A368" s="17"/>
      <c r="B368" s="10"/>
      <c r="C368" s="17"/>
    </row>
    <row r="369">
      <c r="A369" s="17"/>
      <c r="B369" s="10"/>
      <c r="C369" s="17"/>
    </row>
    <row r="370">
      <c r="A370" s="17"/>
      <c r="B370" s="10"/>
      <c r="C370" s="17"/>
    </row>
    <row r="371">
      <c r="A371" s="17"/>
      <c r="B371" s="10"/>
      <c r="C371" s="17"/>
    </row>
    <row r="372">
      <c r="A372" s="17"/>
      <c r="B372" s="10"/>
      <c r="C372" s="17"/>
    </row>
    <row r="373">
      <c r="A373" s="17"/>
      <c r="B373" s="10"/>
      <c r="C373" s="17"/>
    </row>
    <row r="374">
      <c r="A374" s="17"/>
      <c r="B374" s="10"/>
      <c r="C374" s="17"/>
    </row>
    <row r="375">
      <c r="A375" s="17"/>
      <c r="B375" s="10"/>
      <c r="C375" s="17"/>
    </row>
    <row r="376">
      <c r="A376" s="17"/>
      <c r="B376" s="10"/>
      <c r="C376" s="17"/>
    </row>
    <row r="377">
      <c r="A377" s="17"/>
      <c r="B377" s="10"/>
      <c r="C377" s="17"/>
    </row>
    <row r="378">
      <c r="A378" s="17"/>
      <c r="B378" s="10"/>
      <c r="C378" s="17"/>
    </row>
    <row r="379">
      <c r="A379" s="17"/>
      <c r="B379" s="10"/>
      <c r="C379" s="17"/>
    </row>
    <row r="380">
      <c r="A380" s="17"/>
      <c r="B380" s="10"/>
      <c r="C380" s="17"/>
    </row>
    <row r="381">
      <c r="A381" s="17"/>
      <c r="B381" s="10"/>
      <c r="C381" s="17"/>
    </row>
    <row r="382">
      <c r="A382" s="17"/>
      <c r="B382" s="10"/>
      <c r="C382" s="17"/>
    </row>
    <row r="383">
      <c r="A383" s="17"/>
      <c r="B383" s="10"/>
      <c r="C383" s="17"/>
    </row>
    <row r="384">
      <c r="A384" s="17"/>
      <c r="B384" s="10"/>
      <c r="C384" s="17"/>
    </row>
    <row r="385">
      <c r="A385" s="17"/>
      <c r="B385" s="10"/>
      <c r="C385" s="17"/>
    </row>
    <row r="386">
      <c r="A386" s="17"/>
      <c r="B386" s="10"/>
      <c r="C386" s="17"/>
    </row>
    <row r="387">
      <c r="A387" s="17"/>
      <c r="B387" s="10"/>
      <c r="C387" s="17"/>
    </row>
    <row r="388">
      <c r="A388" s="17"/>
      <c r="B388" s="10"/>
      <c r="C388" s="17"/>
    </row>
    <row r="389">
      <c r="A389" s="17"/>
      <c r="B389" s="10"/>
      <c r="C389" s="17"/>
    </row>
    <row r="390">
      <c r="A390" s="17"/>
      <c r="B390" s="10"/>
      <c r="C390" s="17"/>
    </row>
    <row r="391">
      <c r="A391" s="17"/>
      <c r="B391" s="10"/>
      <c r="C391" s="17"/>
    </row>
    <row r="392">
      <c r="A392" s="17"/>
      <c r="B392" s="10"/>
      <c r="C392" s="17"/>
    </row>
    <row r="393">
      <c r="A393" s="17"/>
      <c r="B393" s="10"/>
      <c r="C393" s="17"/>
    </row>
    <row r="394">
      <c r="A394" s="17"/>
      <c r="B394" s="10"/>
      <c r="C394" s="17"/>
    </row>
    <row r="395">
      <c r="A395" s="17"/>
      <c r="B395" s="10"/>
      <c r="C395" s="17"/>
    </row>
    <row r="396">
      <c r="A396" s="17"/>
      <c r="B396" s="10"/>
      <c r="C396" s="17"/>
    </row>
    <row r="397">
      <c r="A397" s="17"/>
      <c r="B397" s="10"/>
      <c r="C397" s="17"/>
    </row>
    <row r="398">
      <c r="A398" s="17"/>
      <c r="B398" s="10"/>
      <c r="C398" s="17"/>
    </row>
    <row r="399">
      <c r="A399" s="17"/>
      <c r="B399" s="10"/>
      <c r="C399" s="17"/>
    </row>
    <row r="400">
      <c r="A400" s="17"/>
      <c r="B400" s="10"/>
      <c r="C400" s="17"/>
    </row>
    <row r="401">
      <c r="A401" s="17"/>
      <c r="B401" s="10"/>
      <c r="C401" s="17"/>
    </row>
    <row r="402">
      <c r="A402" s="17"/>
      <c r="B402" s="10"/>
      <c r="C402" s="17"/>
    </row>
    <row r="403">
      <c r="A403" s="17"/>
      <c r="B403" s="10"/>
      <c r="C403" s="17"/>
    </row>
    <row r="404">
      <c r="A404" s="17"/>
      <c r="B404" s="10"/>
      <c r="C404" s="17"/>
    </row>
    <row r="405">
      <c r="A405" s="17"/>
      <c r="B405" s="10"/>
      <c r="C405" s="17"/>
    </row>
    <row r="406">
      <c r="A406" s="17"/>
      <c r="B406" s="10"/>
      <c r="C406" s="17"/>
    </row>
    <row r="407">
      <c r="A407" s="17"/>
      <c r="B407" s="10"/>
      <c r="C407" s="17"/>
    </row>
    <row r="408">
      <c r="A408" s="17"/>
      <c r="B408" s="10"/>
      <c r="C408" s="17"/>
    </row>
    <row r="409">
      <c r="A409" s="17"/>
      <c r="B409" s="10"/>
      <c r="C409" s="17"/>
    </row>
    <row r="410">
      <c r="A410" s="17"/>
      <c r="B410" s="10"/>
      <c r="C410" s="17"/>
    </row>
    <row r="411">
      <c r="A411" s="17"/>
      <c r="B411" s="10"/>
      <c r="C411" s="17"/>
    </row>
    <row r="412">
      <c r="A412" s="17"/>
      <c r="B412" s="10"/>
      <c r="C412" s="17"/>
    </row>
    <row r="413">
      <c r="A413" s="17"/>
      <c r="B413" s="10"/>
      <c r="C413" s="17"/>
    </row>
    <row r="414">
      <c r="A414" s="17"/>
      <c r="B414" s="10"/>
      <c r="C414" s="17"/>
    </row>
    <row r="415">
      <c r="A415" s="17"/>
      <c r="B415" s="10"/>
      <c r="C415" s="17"/>
    </row>
    <row r="416">
      <c r="A416" s="17"/>
      <c r="B416" s="10"/>
      <c r="C416" s="17"/>
    </row>
    <row r="417">
      <c r="A417" s="17"/>
      <c r="B417" s="10"/>
      <c r="C417" s="17"/>
    </row>
    <row r="418">
      <c r="A418" s="17"/>
      <c r="B418" s="10"/>
      <c r="C418" s="17"/>
    </row>
    <row r="419">
      <c r="A419" s="17"/>
      <c r="B419" s="10"/>
      <c r="C419" s="17"/>
    </row>
    <row r="420">
      <c r="A420" s="17"/>
      <c r="B420" s="10"/>
      <c r="C420" s="17"/>
    </row>
    <row r="421">
      <c r="A421" s="17"/>
      <c r="B421" s="10"/>
      <c r="C421" s="17"/>
    </row>
    <row r="422">
      <c r="A422" s="17"/>
      <c r="B422" s="10"/>
      <c r="C422" s="17"/>
    </row>
    <row r="423">
      <c r="A423" s="17"/>
      <c r="B423" s="10"/>
      <c r="C423" s="17"/>
    </row>
    <row r="424">
      <c r="A424" s="17"/>
      <c r="B424" s="10"/>
      <c r="C424" s="17"/>
    </row>
    <row r="425">
      <c r="A425" s="17"/>
      <c r="B425" s="10"/>
      <c r="C425" s="17"/>
    </row>
    <row r="426">
      <c r="A426" s="17"/>
      <c r="B426" s="10"/>
      <c r="C426" s="17"/>
    </row>
    <row r="427">
      <c r="A427" s="17"/>
      <c r="B427" s="10"/>
      <c r="C427" s="17"/>
    </row>
    <row r="428">
      <c r="A428" s="17"/>
      <c r="B428" s="10"/>
      <c r="C428" s="17"/>
    </row>
    <row r="429">
      <c r="A429" s="17"/>
      <c r="B429" s="10"/>
      <c r="C429" s="17"/>
    </row>
    <row r="430">
      <c r="A430" s="17"/>
      <c r="B430" s="10"/>
      <c r="C430" s="17"/>
    </row>
    <row r="431">
      <c r="A431" s="17"/>
      <c r="B431" s="10"/>
      <c r="C431" s="17"/>
    </row>
    <row r="432">
      <c r="A432" s="17"/>
      <c r="B432" s="10"/>
      <c r="C432" s="17"/>
    </row>
    <row r="433">
      <c r="A433" s="17"/>
      <c r="B433" s="10"/>
      <c r="C433" s="17"/>
    </row>
    <row r="434">
      <c r="A434" s="17"/>
      <c r="B434" s="10"/>
      <c r="C434" s="17"/>
    </row>
    <row r="435">
      <c r="A435" s="17"/>
      <c r="B435" s="10"/>
      <c r="C435" s="17"/>
    </row>
    <row r="436">
      <c r="A436" s="17"/>
      <c r="B436" s="10"/>
      <c r="C436" s="17"/>
    </row>
    <row r="437">
      <c r="A437" s="17"/>
      <c r="B437" s="10"/>
      <c r="C437" s="17"/>
    </row>
    <row r="438">
      <c r="A438" s="17"/>
      <c r="B438" s="10"/>
      <c r="C438" s="17"/>
    </row>
    <row r="439">
      <c r="A439" s="17"/>
      <c r="B439" s="10"/>
      <c r="C439" s="17"/>
    </row>
    <row r="440">
      <c r="A440" s="17"/>
      <c r="B440" s="10"/>
      <c r="C440" s="17"/>
    </row>
    <row r="441">
      <c r="A441" s="17"/>
      <c r="B441" s="10"/>
      <c r="C441" s="17"/>
    </row>
    <row r="442">
      <c r="A442" s="17"/>
      <c r="B442" s="10"/>
      <c r="C442" s="17"/>
    </row>
    <row r="443">
      <c r="A443" s="17"/>
      <c r="B443" s="10"/>
      <c r="C443" s="17"/>
    </row>
    <row r="444">
      <c r="A444" s="17"/>
      <c r="B444" s="10"/>
      <c r="C444" s="17"/>
    </row>
    <row r="445">
      <c r="A445" s="17"/>
      <c r="B445" s="10"/>
      <c r="C445" s="17"/>
    </row>
    <row r="446">
      <c r="A446" s="17"/>
      <c r="B446" s="10"/>
      <c r="C446" s="17"/>
    </row>
    <row r="447">
      <c r="A447" s="17"/>
      <c r="B447" s="10"/>
      <c r="C447" s="17"/>
    </row>
    <row r="448">
      <c r="A448" s="17"/>
      <c r="B448" s="10"/>
      <c r="C448" s="17"/>
    </row>
    <row r="449">
      <c r="A449" s="17"/>
      <c r="B449" s="10"/>
      <c r="C449" s="17"/>
    </row>
    <row r="450">
      <c r="A450" s="17"/>
      <c r="B450" s="10"/>
      <c r="C450" s="17"/>
    </row>
    <row r="451">
      <c r="A451" s="17"/>
      <c r="B451" s="10"/>
      <c r="C451" s="17"/>
    </row>
    <row r="452">
      <c r="A452" s="17"/>
      <c r="B452" s="10"/>
      <c r="C452" s="17"/>
    </row>
    <row r="453">
      <c r="A453" s="17"/>
      <c r="B453" s="10"/>
      <c r="C453" s="17"/>
    </row>
    <row r="454">
      <c r="A454" s="17"/>
      <c r="B454" s="10"/>
      <c r="C454" s="17"/>
    </row>
    <row r="455">
      <c r="A455" s="17"/>
      <c r="B455" s="10"/>
      <c r="C455" s="17"/>
    </row>
    <row r="456">
      <c r="A456" s="17"/>
      <c r="B456" s="10"/>
      <c r="C456" s="17"/>
    </row>
    <row r="457">
      <c r="A457" s="17"/>
      <c r="B457" s="10"/>
      <c r="C457" s="17"/>
    </row>
    <row r="458">
      <c r="A458" s="17"/>
      <c r="B458" s="10"/>
      <c r="C458" s="17"/>
    </row>
    <row r="459">
      <c r="A459" s="17"/>
      <c r="B459" s="10"/>
      <c r="C459" s="17"/>
    </row>
    <row r="460">
      <c r="A460" s="17"/>
      <c r="B460" s="10"/>
      <c r="C460" s="17"/>
    </row>
    <row r="461">
      <c r="A461" s="17"/>
      <c r="B461" s="10"/>
      <c r="C461" s="17"/>
    </row>
    <row r="462">
      <c r="A462" s="17"/>
      <c r="B462" s="10"/>
      <c r="C462" s="17"/>
    </row>
    <row r="463">
      <c r="A463" s="17"/>
      <c r="B463" s="10"/>
      <c r="C463" s="17"/>
    </row>
    <row r="464">
      <c r="A464" s="17"/>
      <c r="B464" s="10"/>
      <c r="C464" s="17"/>
    </row>
    <row r="465">
      <c r="A465" s="17"/>
      <c r="B465" s="10"/>
      <c r="C465" s="17"/>
    </row>
    <row r="466">
      <c r="A466" s="17"/>
      <c r="B466" s="10"/>
      <c r="C466" s="17"/>
    </row>
    <row r="467">
      <c r="A467" s="17"/>
      <c r="B467" s="10"/>
      <c r="C467" s="17"/>
    </row>
    <row r="468">
      <c r="A468" s="17"/>
      <c r="B468" s="10"/>
      <c r="C468" s="17"/>
    </row>
    <row r="469">
      <c r="A469" s="17"/>
      <c r="B469" s="10"/>
      <c r="C469" s="17"/>
    </row>
    <row r="470">
      <c r="A470" s="17"/>
      <c r="B470" s="10"/>
      <c r="C470" s="17"/>
    </row>
    <row r="471">
      <c r="A471" s="17"/>
      <c r="B471" s="10"/>
      <c r="C471" s="17"/>
    </row>
    <row r="472">
      <c r="A472" s="17"/>
      <c r="B472" s="10"/>
      <c r="C472" s="17"/>
    </row>
    <row r="473">
      <c r="A473" s="17"/>
      <c r="B473" s="10"/>
      <c r="C473" s="17"/>
    </row>
    <row r="474">
      <c r="A474" s="17"/>
      <c r="B474" s="10"/>
      <c r="C474" s="17"/>
    </row>
    <row r="475">
      <c r="A475" s="17"/>
      <c r="B475" s="10"/>
      <c r="C475" s="17"/>
    </row>
    <row r="476">
      <c r="A476" s="17"/>
      <c r="B476" s="10"/>
      <c r="C476" s="17"/>
    </row>
    <row r="477">
      <c r="A477" s="17"/>
      <c r="B477" s="10"/>
      <c r="C477" s="17"/>
    </row>
    <row r="478">
      <c r="A478" s="17"/>
      <c r="B478" s="10"/>
      <c r="C478" s="17"/>
    </row>
    <row r="479">
      <c r="A479" s="17"/>
      <c r="B479" s="10"/>
      <c r="C479" s="17"/>
    </row>
    <row r="480">
      <c r="A480" s="17"/>
      <c r="B480" s="10"/>
      <c r="C480" s="17"/>
    </row>
    <row r="481">
      <c r="A481" s="17"/>
      <c r="B481" s="10"/>
      <c r="C481" s="17"/>
    </row>
    <row r="482">
      <c r="A482" s="17"/>
      <c r="B482" s="10"/>
      <c r="C482" s="17"/>
    </row>
    <row r="483">
      <c r="A483" s="17"/>
      <c r="B483" s="10"/>
      <c r="C483" s="17"/>
    </row>
    <row r="484">
      <c r="A484" s="17"/>
      <c r="B484" s="10"/>
      <c r="C484" s="17"/>
    </row>
    <row r="485">
      <c r="A485" s="17"/>
      <c r="B485" s="10"/>
      <c r="C485" s="17"/>
    </row>
    <row r="486">
      <c r="A486" s="17"/>
      <c r="B486" s="10"/>
      <c r="C486" s="17"/>
    </row>
    <row r="487">
      <c r="A487" s="17"/>
      <c r="B487" s="10"/>
      <c r="C487" s="17"/>
    </row>
    <row r="488">
      <c r="A488" s="17"/>
      <c r="B488" s="10"/>
      <c r="C488" s="17"/>
    </row>
    <row r="489">
      <c r="A489" s="17"/>
      <c r="B489" s="10"/>
      <c r="C489" s="17"/>
    </row>
    <row r="490">
      <c r="A490" s="17"/>
      <c r="B490" s="10"/>
      <c r="C490" s="17"/>
    </row>
    <row r="491">
      <c r="A491" s="17"/>
      <c r="B491" s="10"/>
      <c r="C491" s="17"/>
    </row>
    <row r="492">
      <c r="A492" s="17"/>
      <c r="B492" s="10"/>
      <c r="C492" s="17"/>
    </row>
    <row r="493">
      <c r="A493" s="17"/>
      <c r="B493" s="10"/>
      <c r="C493" s="17"/>
    </row>
    <row r="494">
      <c r="A494" s="17"/>
      <c r="B494" s="10"/>
      <c r="C494" s="17"/>
    </row>
    <row r="495">
      <c r="A495" s="17"/>
      <c r="B495" s="10"/>
      <c r="C495" s="17"/>
    </row>
    <row r="496">
      <c r="A496" s="17"/>
      <c r="B496" s="10"/>
      <c r="C496" s="17"/>
    </row>
    <row r="497">
      <c r="A497" s="17"/>
      <c r="B497" s="10"/>
      <c r="C497" s="17"/>
    </row>
    <row r="498">
      <c r="A498" s="17"/>
      <c r="B498" s="10"/>
      <c r="C498" s="17"/>
    </row>
    <row r="499">
      <c r="A499" s="17"/>
      <c r="B499" s="10"/>
      <c r="C499" s="17"/>
    </row>
    <row r="500">
      <c r="A500" s="17"/>
      <c r="B500" s="10"/>
      <c r="C500" s="17"/>
    </row>
    <row r="501">
      <c r="A501" s="17"/>
      <c r="B501" s="10"/>
      <c r="C501" s="17"/>
    </row>
    <row r="502">
      <c r="A502" s="17"/>
      <c r="B502" s="10"/>
      <c r="C502" s="17"/>
    </row>
    <row r="503">
      <c r="A503" s="17"/>
      <c r="B503" s="10"/>
      <c r="C503" s="17"/>
    </row>
    <row r="504">
      <c r="A504" s="17"/>
      <c r="B504" s="10"/>
      <c r="C504" s="17"/>
    </row>
    <row r="505">
      <c r="A505" s="17"/>
      <c r="B505" s="10"/>
      <c r="C505" s="17"/>
    </row>
    <row r="506">
      <c r="A506" s="17"/>
      <c r="B506" s="10"/>
      <c r="C506" s="17"/>
    </row>
    <row r="507">
      <c r="A507" s="17"/>
      <c r="B507" s="10"/>
      <c r="C507" s="17"/>
    </row>
    <row r="508">
      <c r="A508" s="17"/>
      <c r="B508" s="10"/>
      <c r="C508" s="17"/>
    </row>
    <row r="509">
      <c r="A509" s="17"/>
      <c r="B509" s="10"/>
      <c r="C509" s="17"/>
    </row>
    <row r="510">
      <c r="A510" s="17"/>
      <c r="B510" s="10"/>
      <c r="C510" s="17"/>
    </row>
    <row r="511">
      <c r="A511" s="17"/>
      <c r="B511" s="10"/>
      <c r="C511" s="17"/>
    </row>
    <row r="512">
      <c r="A512" s="17"/>
      <c r="B512" s="10"/>
      <c r="C512" s="17"/>
    </row>
    <row r="513">
      <c r="A513" s="17"/>
      <c r="B513" s="10"/>
      <c r="C513" s="17"/>
    </row>
    <row r="514">
      <c r="A514" s="17"/>
      <c r="B514" s="10"/>
      <c r="C514" s="17"/>
    </row>
    <row r="515">
      <c r="A515" s="17"/>
      <c r="B515" s="10"/>
      <c r="C515" s="17"/>
    </row>
    <row r="516">
      <c r="A516" s="17"/>
      <c r="B516" s="10"/>
      <c r="C516" s="17"/>
    </row>
    <row r="517">
      <c r="A517" s="17"/>
      <c r="B517" s="10"/>
      <c r="C517" s="17"/>
    </row>
    <row r="518">
      <c r="A518" s="17"/>
      <c r="B518" s="10"/>
      <c r="C518" s="17"/>
    </row>
    <row r="519">
      <c r="A519" s="17"/>
      <c r="B519" s="10"/>
      <c r="C519" s="17"/>
    </row>
    <row r="520">
      <c r="A520" s="17"/>
      <c r="B520" s="10"/>
      <c r="C520" s="17"/>
    </row>
    <row r="521">
      <c r="A521" s="17"/>
      <c r="B521" s="10"/>
      <c r="C521" s="17"/>
    </row>
    <row r="522">
      <c r="A522" s="17"/>
      <c r="B522" s="10"/>
      <c r="C522" s="17"/>
    </row>
    <row r="523">
      <c r="A523" s="17"/>
      <c r="B523" s="10"/>
      <c r="C523" s="17"/>
    </row>
    <row r="524">
      <c r="A524" s="17"/>
      <c r="B524" s="10"/>
      <c r="C524" s="17"/>
    </row>
    <row r="525">
      <c r="A525" s="17"/>
      <c r="B525" s="10"/>
      <c r="C525" s="17"/>
    </row>
    <row r="526">
      <c r="A526" s="17"/>
      <c r="B526" s="10"/>
      <c r="C526" s="17"/>
    </row>
    <row r="527">
      <c r="A527" s="17"/>
      <c r="B527" s="10"/>
      <c r="C527" s="17"/>
    </row>
    <row r="528">
      <c r="A528" s="17"/>
      <c r="B528" s="10"/>
      <c r="C528" s="17"/>
    </row>
    <row r="529">
      <c r="A529" s="17"/>
      <c r="B529" s="10"/>
      <c r="C529" s="17"/>
    </row>
    <row r="530">
      <c r="A530" s="17"/>
      <c r="B530" s="10"/>
      <c r="C530" s="17"/>
    </row>
    <row r="531">
      <c r="A531" s="17"/>
      <c r="B531" s="10"/>
      <c r="C531" s="17"/>
    </row>
    <row r="532">
      <c r="A532" s="17"/>
      <c r="B532" s="10"/>
      <c r="C532" s="17"/>
    </row>
    <row r="533">
      <c r="A533" s="17"/>
      <c r="B533" s="10"/>
      <c r="C533" s="17"/>
    </row>
    <row r="534">
      <c r="A534" s="17"/>
      <c r="B534" s="10"/>
      <c r="C534" s="17"/>
    </row>
    <row r="535">
      <c r="A535" s="17"/>
      <c r="B535" s="10"/>
      <c r="C535" s="17"/>
    </row>
    <row r="536">
      <c r="A536" s="17"/>
      <c r="B536" s="10"/>
      <c r="C536" s="17"/>
    </row>
    <row r="537">
      <c r="A537" s="17"/>
      <c r="B537" s="10"/>
      <c r="C537" s="17"/>
    </row>
    <row r="538">
      <c r="A538" s="17"/>
      <c r="B538" s="10"/>
      <c r="C538" s="17"/>
    </row>
    <row r="539">
      <c r="A539" s="17"/>
      <c r="B539" s="10"/>
      <c r="C539" s="17"/>
    </row>
    <row r="540">
      <c r="A540" s="17"/>
      <c r="B540" s="10"/>
      <c r="C540" s="17"/>
    </row>
    <row r="541">
      <c r="A541" s="17"/>
      <c r="B541" s="10"/>
      <c r="C541" s="17"/>
    </row>
    <row r="542">
      <c r="A542" s="17"/>
      <c r="B542" s="10"/>
      <c r="C542" s="17"/>
    </row>
    <row r="543">
      <c r="A543" s="17"/>
      <c r="B543" s="10"/>
      <c r="C543" s="17"/>
    </row>
    <row r="544">
      <c r="A544" s="17"/>
      <c r="B544" s="10"/>
      <c r="C544" s="17"/>
    </row>
    <row r="545">
      <c r="A545" s="17"/>
      <c r="B545" s="10"/>
      <c r="C545" s="17"/>
    </row>
    <row r="546">
      <c r="A546" s="17"/>
      <c r="B546" s="10"/>
      <c r="C546" s="17"/>
    </row>
    <row r="547">
      <c r="A547" s="17"/>
      <c r="B547" s="10"/>
      <c r="C547" s="17"/>
    </row>
    <row r="548">
      <c r="A548" s="17"/>
      <c r="B548" s="10"/>
      <c r="C548" s="17"/>
    </row>
    <row r="549">
      <c r="A549" s="17"/>
      <c r="B549" s="10"/>
      <c r="C549" s="17"/>
    </row>
    <row r="550">
      <c r="A550" s="17"/>
      <c r="B550" s="10"/>
      <c r="C550" s="17"/>
    </row>
    <row r="551">
      <c r="A551" s="17"/>
      <c r="B551" s="10"/>
      <c r="C551" s="17"/>
    </row>
    <row r="552">
      <c r="A552" s="17"/>
      <c r="B552" s="10"/>
      <c r="C552" s="17"/>
    </row>
    <row r="553">
      <c r="A553" s="17"/>
      <c r="B553" s="10"/>
      <c r="C553" s="17"/>
    </row>
    <row r="554">
      <c r="A554" s="17"/>
      <c r="B554" s="10"/>
      <c r="C554" s="17"/>
    </row>
    <row r="555">
      <c r="A555" s="17"/>
      <c r="B555" s="10"/>
      <c r="C555" s="17"/>
    </row>
    <row r="556">
      <c r="A556" s="17"/>
      <c r="B556" s="10"/>
      <c r="C556" s="17"/>
    </row>
    <row r="557">
      <c r="A557" s="17"/>
      <c r="B557" s="10"/>
      <c r="C557" s="17"/>
    </row>
    <row r="558">
      <c r="A558" s="17"/>
      <c r="B558" s="10"/>
      <c r="C558" s="17"/>
    </row>
    <row r="559">
      <c r="A559" s="17"/>
      <c r="B559" s="10"/>
      <c r="C559" s="17"/>
    </row>
    <row r="560">
      <c r="A560" s="17"/>
      <c r="B560" s="10"/>
      <c r="C560" s="17"/>
    </row>
    <row r="561">
      <c r="A561" s="17"/>
      <c r="B561" s="10"/>
      <c r="C561" s="17"/>
    </row>
    <row r="562">
      <c r="A562" s="17"/>
      <c r="B562" s="10"/>
      <c r="C562" s="17"/>
    </row>
    <row r="563">
      <c r="A563" s="17"/>
      <c r="B563" s="10"/>
      <c r="C563" s="17"/>
    </row>
    <row r="564">
      <c r="A564" s="17"/>
      <c r="B564" s="10"/>
      <c r="C564" s="17"/>
    </row>
    <row r="565">
      <c r="A565" s="17"/>
      <c r="B565" s="10"/>
      <c r="C565" s="17"/>
    </row>
    <row r="566">
      <c r="A566" s="17"/>
      <c r="B566" s="10"/>
      <c r="C566" s="17"/>
    </row>
    <row r="567">
      <c r="A567" s="17"/>
      <c r="B567" s="10"/>
      <c r="C567" s="17"/>
    </row>
    <row r="568">
      <c r="A568" s="17"/>
      <c r="B568" s="10"/>
      <c r="C568" s="17"/>
    </row>
    <row r="569">
      <c r="A569" s="17"/>
      <c r="B569" s="10"/>
      <c r="C569" s="17"/>
    </row>
    <row r="570">
      <c r="A570" s="17"/>
      <c r="B570" s="10"/>
      <c r="C570" s="17"/>
    </row>
    <row r="571">
      <c r="A571" s="17"/>
      <c r="B571" s="10"/>
      <c r="C571" s="17"/>
    </row>
    <row r="572">
      <c r="A572" s="17"/>
      <c r="B572" s="10"/>
      <c r="C572" s="17"/>
    </row>
    <row r="573">
      <c r="A573" s="17"/>
      <c r="B573" s="10"/>
      <c r="C573" s="17"/>
    </row>
    <row r="574">
      <c r="A574" s="17"/>
      <c r="B574" s="10"/>
      <c r="C574" s="17"/>
    </row>
    <row r="575">
      <c r="A575" s="17"/>
      <c r="B575" s="10"/>
      <c r="C575" s="17"/>
    </row>
    <row r="576">
      <c r="A576" s="17"/>
      <c r="B576" s="10"/>
      <c r="C576" s="17"/>
    </row>
    <row r="577">
      <c r="A577" s="17"/>
      <c r="B577" s="10"/>
      <c r="C577" s="17"/>
    </row>
    <row r="578">
      <c r="A578" s="17"/>
      <c r="B578" s="10"/>
      <c r="C578" s="17"/>
    </row>
    <row r="579">
      <c r="A579" s="17"/>
      <c r="B579" s="10"/>
      <c r="C579" s="17"/>
    </row>
    <row r="580">
      <c r="A580" s="17"/>
      <c r="B580" s="10"/>
      <c r="C580" s="17"/>
    </row>
    <row r="581">
      <c r="A581" s="17"/>
      <c r="B581" s="10"/>
      <c r="C581" s="17"/>
    </row>
    <row r="582">
      <c r="A582" s="17"/>
      <c r="B582" s="10"/>
      <c r="C582" s="17"/>
    </row>
    <row r="583">
      <c r="A583" s="17"/>
      <c r="B583" s="10"/>
      <c r="C583" s="17"/>
    </row>
    <row r="584">
      <c r="A584" s="17"/>
      <c r="B584" s="10"/>
      <c r="C584" s="17"/>
    </row>
    <row r="585">
      <c r="A585" s="17"/>
      <c r="B585" s="10"/>
      <c r="C585" s="17"/>
    </row>
    <row r="586">
      <c r="A586" s="17"/>
      <c r="B586" s="10"/>
      <c r="C586" s="17"/>
    </row>
    <row r="587">
      <c r="A587" s="17"/>
      <c r="B587" s="10"/>
      <c r="C587" s="17"/>
    </row>
    <row r="588">
      <c r="A588" s="17"/>
      <c r="B588" s="10"/>
      <c r="C588" s="17"/>
    </row>
    <row r="589">
      <c r="A589" s="17"/>
      <c r="B589" s="10"/>
      <c r="C589" s="17"/>
    </row>
    <row r="590">
      <c r="A590" s="17"/>
      <c r="B590" s="10"/>
      <c r="C590" s="17"/>
    </row>
    <row r="591">
      <c r="A591" s="17"/>
      <c r="B591" s="10"/>
      <c r="C591" s="17"/>
    </row>
    <row r="592">
      <c r="A592" s="17"/>
      <c r="B592" s="10"/>
      <c r="C592" s="17"/>
    </row>
    <row r="593">
      <c r="A593" s="17"/>
      <c r="B593" s="10"/>
      <c r="C593" s="17"/>
    </row>
    <row r="594">
      <c r="A594" s="17"/>
      <c r="B594" s="10"/>
      <c r="C594" s="17"/>
    </row>
    <row r="595">
      <c r="A595" s="17"/>
      <c r="B595" s="10"/>
      <c r="C595" s="17"/>
    </row>
    <row r="596">
      <c r="A596" s="17"/>
      <c r="B596" s="10"/>
      <c r="C596" s="17"/>
    </row>
    <row r="597">
      <c r="A597" s="17"/>
      <c r="B597" s="10"/>
      <c r="C597" s="17"/>
    </row>
    <row r="598">
      <c r="A598" s="17"/>
      <c r="B598" s="10"/>
      <c r="C598" s="17"/>
    </row>
    <row r="599">
      <c r="A599" s="17"/>
      <c r="B599" s="10"/>
      <c r="C599" s="17"/>
    </row>
    <row r="600">
      <c r="A600" s="17"/>
      <c r="B600" s="10"/>
      <c r="C600" s="17"/>
    </row>
    <row r="601">
      <c r="A601" s="17"/>
      <c r="B601" s="10"/>
      <c r="C601" s="17"/>
    </row>
    <row r="602">
      <c r="A602" s="17"/>
      <c r="B602" s="10"/>
      <c r="C602" s="17"/>
    </row>
    <row r="603">
      <c r="A603" s="17"/>
      <c r="B603" s="10"/>
      <c r="C603" s="17"/>
    </row>
    <row r="604">
      <c r="A604" s="17"/>
      <c r="B604" s="10"/>
      <c r="C604" s="17"/>
    </row>
    <row r="605">
      <c r="A605" s="17"/>
      <c r="B605" s="10"/>
      <c r="C605" s="17"/>
    </row>
    <row r="606">
      <c r="A606" s="17"/>
      <c r="B606" s="10"/>
      <c r="C606" s="17"/>
    </row>
    <row r="607">
      <c r="A607" s="17"/>
      <c r="B607" s="10"/>
      <c r="C607" s="17"/>
    </row>
    <row r="608">
      <c r="A608" s="17"/>
      <c r="B608" s="10"/>
      <c r="C608" s="17"/>
    </row>
    <row r="609">
      <c r="A609" s="17"/>
      <c r="B609" s="10"/>
      <c r="C609" s="17"/>
    </row>
    <row r="610">
      <c r="A610" s="17"/>
      <c r="B610" s="10"/>
      <c r="C610" s="17"/>
    </row>
    <row r="611">
      <c r="A611" s="17"/>
      <c r="B611" s="10"/>
      <c r="C611" s="17"/>
    </row>
    <row r="612">
      <c r="A612" s="17"/>
      <c r="B612" s="10"/>
      <c r="C612" s="17"/>
    </row>
    <row r="613">
      <c r="A613" s="17"/>
      <c r="B613" s="10"/>
      <c r="C613" s="17"/>
    </row>
    <row r="614">
      <c r="A614" s="17"/>
      <c r="B614" s="10"/>
      <c r="C614" s="17"/>
    </row>
    <row r="615">
      <c r="A615" s="17"/>
      <c r="B615" s="10"/>
      <c r="C615" s="17"/>
    </row>
    <row r="616">
      <c r="A616" s="17"/>
      <c r="B616" s="10"/>
      <c r="C616" s="17"/>
    </row>
    <row r="617">
      <c r="A617" s="17"/>
      <c r="B617" s="10"/>
      <c r="C617" s="17"/>
    </row>
    <row r="618">
      <c r="A618" s="17"/>
      <c r="B618" s="10"/>
      <c r="C618" s="17"/>
    </row>
    <row r="619">
      <c r="A619" s="17"/>
      <c r="B619" s="10"/>
      <c r="C619" s="17"/>
    </row>
    <row r="620">
      <c r="A620" s="17"/>
      <c r="B620" s="10"/>
      <c r="C620" s="17"/>
    </row>
    <row r="621">
      <c r="A621" s="17"/>
      <c r="B621" s="10"/>
      <c r="C621" s="17"/>
    </row>
    <row r="622">
      <c r="A622" s="17"/>
      <c r="B622" s="10"/>
      <c r="C622" s="17"/>
    </row>
    <row r="623">
      <c r="A623" s="17"/>
      <c r="B623" s="10"/>
      <c r="C623" s="17"/>
    </row>
    <row r="624">
      <c r="A624" s="17"/>
      <c r="B624" s="10"/>
      <c r="C624" s="17"/>
    </row>
    <row r="625">
      <c r="A625" s="17"/>
      <c r="B625" s="10"/>
      <c r="C625" s="17"/>
    </row>
    <row r="626">
      <c r="A626" s="17"/>
      <c r="B626" s="10"/>
      <c r="C626" s="17"/>
    </row>
    <row r="627">
      <c r="A627" s="17"/>
      <c r="B627" s="10"/>
      <c r="C627" s="17"/>
    </row>
    <row r="628">
      <c r="A628" s="17"/>
      <c r="B628" s="10"/>
      <c r="C628" s="17"/>
    </row>
    <row r="629">
      <c r="A629" s="17"/>
      <c r="B629" s="10"/>
      <c r="C629" s="17"/>
    </row>
    <row r="630">
      <c r="A630" s="17"/>
      <c r="B630" s="10"/>
      <c r="C630" s="17"/>
    </row>
    <row r="631">
      <c r="A631" s="17"/>
      <c r="B631" s="10"/>
      <c r="C631" s="17"/>
    </row>
    <row r="632">
      <c r="A632" s="17"/>
      <c r="B632" s="10"/>
      <c r="C632" s="17"/>
    </row>
    <row r="633">
      <c r="A633" s="17"/>
      <c r="B633" s="10"/>
      <c r="C633" s="17"/>
    </row>
    <row r="634">
      <c r="A634" s="17"/>
      <c r="B634" s="10"/>
      <c r="C634" s="17"/>
    </row>
    <row r="635">
      <c r="A635" s="17"/>
      <c r="B635" s="10"/>
      <c r="C635" s="17"/>
    </row>
    <row r="636">
      <c r="A636" s="17"/>
      <c r="B636" s="10"/>
      <c r="C636" s="17"/>
    </row>
    <row r="637">
      <c r="A637" s="17"/>
      <c r="B637" s="10"/>
      <c r="C637" s="17"/>
    </row>
    <row r="638">
      <c r="A638" s="17"/>
      <c r="B638" s="10"/>
      <c r="C638" s="17"/>
    </row>
    <row r="639">
      <c r="A639" s="17"/>
      <c r="B639" s="10"/>
      <c r="C639" s="17"/>
    </row>
    <row r="640">
      <c r="A640" s="17"/>
      <c r="B640" s="10"/>
      <c r="C640" s="17"/>
    </row>
    <row r="641">
      <c r="A641" s="17"/>
      <c r="B641" s="10"/>
      <c r="C641" s="17"/>
    </row>
    <row r="642">
      <c r="A642" s="17"/>
      <c r="B642" s="10"/>
      <c r="C642" s="17"/>
    </row>
    <row r="643">
      <c r="A643" s="17"/>
      <c r="B643" s="10"/>
      <c r="C643" s="17"/>
    </row>
    <row r="644">
      <c r="A644" s="17"/>
      <c r="B644" s="10"/>
      <c r="C644" s="17"/>
    </row>
    <row r="645">
      <c r="A645" s="17"/>
      <c r="B645" s="10"/>
      <c r="C645" s="17"/>
    </row>
    <row r="646">
      <c r="A646" s="17"/>
      <c r="B646" s="10"/>
      <c r="C646" s="17"/>
    </row>
    <row r="647">
      <c r="A647" s="17"/>
      <c r="B647" s="10"/>
      <c r="C647" s="17"/>
    </row>
    <row r="648">
      <c r="A648" s="17"/>
      <c r="B648" s="10"/>
      <c r="C648" s="17"/>
    </row>
    <row r="649">
      <c r="A649" s="17"/>
      <c r="B649" s="10"/>
      <c r="C649" s="17"/>
    </row>
    <row r="650">
      <c r="A650" s="17"/>
      <c r="B650" s="10"/>
      <c r="C650" s="17"/>
    </row>
    <row r="651">
      <c r="A651" s="17"/>
      <c r="B651" s="10"/>
      <c r="C651" s="17"/>
    </row>
    <row r="652">
      <c r="A652" s="17"/>
      <c r="B652" s="10"/>
      <c r="C652" s="17"/>
    </row>
    <row r="653">
      <c r="A653" s="17"/>
      <c r="B653" s="10"/>
      <c r="C653" s="17"/>
    </row>
    <row r="654">
      <c r="A654" s="17"/>
      <c r="B654" s="10"/>
      <c r="C654" s="17"/>
    </row>
    <row r="655">
      <c r="A655" s="17"/>
      <c r="B655" s="10"/>
      <c r="C655" s="17"/>
    </row>
    <row r="656">
      <c r="A656" s="17"/>
      <c r="B656" s="10"/>
      <c r="C656" s="17"/>
    </row>
    <row r="657">
      <c r="A657" s="17"/>
      <c r="B657" s="10"/>
      <c r="C657" s="17"/>
    </row>
    <row r="658">
      <c r="A658" s="17"/>
      <c r="B658" s="10"/>
      <c r="C658" s="17"/>
    </row>
    <row r="659">
      <c r="A659" s="17"/>
      <c r="B659" s="10"/>
      <c r="C659" s="17"/>
    </row>
    <row r="660">
      <c r="A660" s="17"/>
      <c r="B660" s="10"/>
      <c r="C660" s="17"/>
    </row>
    <row r="661">
      <c r="A661" s="17"/>
      <c r="B661" s="10"/>
      <c r="C661" s="17"/>
    </row>
    <row r="662">
      <c r="A662" s="17"/>
      <c r="B662" s="10"/>
      <c r="C662" s="17"/>
    </row>
    <row r="663">
      <c r="A663" s="17"/>
      <c r="B663" s="10"/>
      <c r="C663" s="17"/>
    </row>
    <row r="664">
      <c r="A664" s="17"/>
      <c r="B664" s="10"/>
      <c r="C664" s="17"/>
    </row>
    <row r="665">
      <c r="A665" s="17"/>
      <c r="B665" s="10"/>
      <c r="C665" s="17"/>
    </row>
    <row r="666">
      <c r="A666" s="17"/>
      <c r="B666" s="10"/>
      <c r="C666" s="17"/>
    </row>
    <row r="667">
      <c r="A667" s="17"/>
      <c r="B667" s="10"/>
      <c r="C667" s="17"/>
    </row>
    <row r="668">
      <c r="A668" s="17"/>
      <c r="B668" s="10"/>
      <c r="C668" s="17"/>
    </row>
    <row r="669">
      <c r="A669" s="17"/>
      <c r="B669" s="10"/>
      <c r="C669" s="17"/>
    </row>
    <row r="670">
      <c r="A670" s="17"/>
      <c r="B670" s="10"/>
      <c r="C670" s="17"/>
    </row>
    <row r="671">
      <c r="A671" s="17"/>
      <c r="B671" s="10"/>
      <c r="C671" s="17"/>
    </row>
    <row r="672">
      <c r="A672" s="17"/>
      <c r="B672" s="10"/>
      <c r="C672" s="17"/>
    </row>
    <row r="673">
      <c r="A673" s="17"/>
      <c r="B673" s="10"/>
      <c r="C673" s="17"/>
    </row>
    <row r="674">
      <c r="A674" s="17"/>
      <c r="B674" s="10"/>
      <c r="C674" s="17"/>
    </row>
    <row r="675">
      <c r="A675" s="17"/>
      <c r="B675" s="10"/>
      <c r="C675" s="17"/>
    </row>
    <row r="676">
      <c r="A676" s="17"/>
      <c r="B676" s="10"/>
      <c r="C676" s="17"/>
    </row>
    <row r="677">
      <c r="A677" s="17"/>
      <c r="B677" s="10"/>
      <c r="C677" s="17"/>
    </row>
    <row r="678">
      <c r="A678" s="17"/>
      <c r="B678" s="10"/>
      <c r="C678" s="17"/>
    </row>
    <row r="679">
      <c r="A679" s="17"/>
      <c r="B679" s="10"/>
      <c r="C679" s="17"/>
    </row>
    <row r="680">
      <c r="A680" s="17"/>
      <c r="B680" s="10"/>
      <c r="C680" s="17"/>
    </row>
    <row r="681">
      <c r="A681" s="17"/>
      <c r="B681" s="10"/>
      <c r="C681" s="17"/>
    </row>
    <row r="682">
      <c r="A682" s="17"/>
      <c r="B682" s="10"/>
      <c r="C682" s="17"/>
    </row>
    <row r="683">
      <c r="A683" s="17"/>
      <c r="B683" s="10"/>
      <c r="C683" s="17"/>
    </row>
    <row r="684">
      <c r="A684" s="17"/>
      <c r="B684" s="10"/>
      <c r="C684" s="17"/>
    </row>
    <row r="685">
      <c r="A685" s="17"/>
      <c r="B685" s="10"/>
      <c r="C685" s="17"/>
    </row>
    <row r="686">
      <c r="A686" s="17"/>
      <c r="B686" s="10"/>
      <c r="C686" s="17"/>
    </row>
    <row r="687">
      <c r="A687" s="17"/>
      <c r="B687" s="10"/>
      <c r="C687" s="17"/>
    </row>
    <row r="688">
      <c r="A688" s="17"/>
      <c r="B688" s="10"/>
      <c r="C688" s="17"/>
    </row>
    <row r="689">
      <c r="A689" s="17"/>
      <c r="B689" s="10"/>
      <c r="C689" s="17"/>
    </row>
    <row r="690">
      <c r="A690" s="17"/>
      <c r="B690" s="10"/>
      <c r="C690" s="17"/>
    </row>
    <row r="691">
      <c r="A691" s="17"/>
      <c r="B691" s="10"/>
      <c r="C691" s="17"/>
    </row>
    <row r="692">
      <c r="A692" s="17"/>
      <c r="B692" s="10"/>
      <c r="C692" s="17"/>
    </row>
    <row r="693">
      <c r="A693" s="17"/>
      <c r="B693" s="10"/>
      <c r="C693" s="17"/>
    </row>
    <row r="694">
      <c r="A694" s="17"/>
      <c r="B694" s="10"/>
      <c r="C694" s="17"/>
    </row>
    <row r="695">
      <c r="A695" s="17"/>
      <c r="B695" s="10"/>
      <c r="C695" s="17"/>
    </row>
    <row r="696">
      <c r="A696" s="17"/>
      <c r="B696" s="10"/>
      <c r="C696" s="17"/>
    </row>
    <row r="697">
      <c r="A697" s="17"/>
      <c r="B697" s="10"/>
      <c r="C697" s="17"/>
    </row>
    <row r="698">
      <c r="A698" s="17"/>
      <c r="B698" s="10"/>
      <c r="C698" s="17"/>
    </row>
    <row r="699">
      <c r="A699" s="17"/>
      <c r="B699" s="10"/>
      <c r="C699" s="17"/>
    </row>
    <row r="700">
      <c r="A700" s="17"/>
      <c r="B700" s="10"/>
      <c r="C700" s="17"/>
    </row>
    <row r="701">
      <c r="A701" s="17"/>
      <c r="B701" s="10"/>
      <c r="C701" s="17"/>
    </row>
    <row r="702">
      <c r="A702" s="17"/>
      <c r="B702" s="10"/>
      <c r="C702" s="17"/>
    </row>
    <row r="703">
      <c r="A703" s="17"/>
      <c r="B703" s="10"/>
      <c r="C703" s="17"/>
    </row>
    <row r="704">
      <c r="A704" s="17"/>
      <c r="B704" s="10"/>
      <c r="C704" s="17"/>
    </row>
    <row r="705">
      <c r="A705" s="17"/>
      <c r="B705" s="10"/>
      <c r="C705" s="17"/>
    </row>
    <row r="706">
      <c r="A706" s="17"/>
      <c r="B706" s="10"/>
      <c r="C706" s="17"/>
    </row>
    <row r="707">
      <c r="A707" s="17"/>
      <c r="B707" s="10"/>
      <c r="C707" s="17"/>
    </row>
    <row r="708">
      <c r="A708" s="17"/>
      <c r="B708" s="10"/>
      <c r="C708" s="17"/>
    </row>
    <row r="709">
      <c r="A709" s="17"/>
      <c r="B709" s="10"/>
      <c r="C709" s="17"/>
    </row>
    <row r="710">
      <c r="A710" s="17"/>
      <c r="B710" s="10"/>
      <c r="C710" s="17"/>
    </row>
    <row r="711">
      <c r="A711" s="17"/>
      <c r="B711" s="10"/>
      <c r="C711" s="17"/>
    </row>
    <row r="712">
      <c r="A712" s="17"/>
      <c r="B712" s="10"/>
      <c r="C712" s="17"/>
    </row>
    <row r="713">
      <c r="A713" s="17"/>
      <c r="B713" s="10"/>
      <c r="C713" s="17"/>
    </row>
    <row r="714">
      <c r="A714" s="17"/>
      <c r="B714" s="10"/>
      <c r="C714" s="17"/>
    </row>
    <row r="715">
      <c r="A715" s="17"/>
      <c r="B715" s="10"/>
      <c r="C715" s="17"/>
    </row>
    <row r="716">
      <c r="A716" s="17"/>
      <c r="B716" s="10"/>
      <c r="C716" s="17"/>
    </row>
    <row r="717">
      <c r="A717" s="17"/>
      <c r="B717" s="10"/>
      <c r="C717" s="17"/>
    </row>
    <row r="718">
      <c r="A718" s="17"/>
      <c r="B718" s="10"/>
      <c r="C718" s="17"/>
    </row>
    <row r="719">
      <c r="A719" s="17"/>
      <c r="B719" s="10"/>
      <c r="C719" s="17"/>
    </row>
    <row r="720">
      <c r="A720" s="17"/>
      <c r="B720" s="10"/>
      <c r="C720" s="17"/>
    </row>
    <row r="721">
      <c r="A721" s="17"/>
      <c r="B721" s="10"/>
      <c r="C721" s="17"/>
    </row>
    <row r="722">
      <c r="A722" s="17"/>
      <c r="B722" s="10"/>
      <c r="C722" s="17"/>
    </row>
    <row r="723">
      <c r="A723" s="17"/>
      <c r="B723" s="10"/>
      <c r="C723" s="17"/>
    </row>
    <row r="724">
      <c r="A724" s="17"/>
      <c r="B724" s="10"/>
      <c r="C724" s="17"/>
    </row>
    <row r="725">
      <c r="A725" s="17"/>
      <c r="B725" s="10"/>
      <c r="C725" s="17"/>
    </row>
    <row r="726">
      <c r="A726" s="17"/>
      <c r="B726" s="10"/>
      <c r="C726" s="17"/>
    </row>
    <row r="727">
      <c r="A727" s="17"/>
      <c r="B727" s="10"/>
      <c r="C727" s="17"/>
    </row>
    <row r="728">
      <c r="A728" s="17"/>
      <c r="B728" s="10"/>
      <c r="C728" s="17"/>
    </row>
    <row r="729">
      <c r="A729" s="17"/>
      <c r="B729" s="10"/>
      <c r="C729" s="17"/>
    </row>
    <row r="730">
      <c r="A730" s="17"/>
      <c r="B730" s="10"/>
      <c r="C730" s="17"/>
    </row>
    <row r="731">
      <c r="A731" s="17"/>
      <c r="B731" s="10"/>
      <c r="C731" s="17"/>
    </row>
    <row r="732">
      <c r="A732" s="17"/>
      <c r="B732" s="10"/>
      <c r="C732" s="17"/>
    </row>
    <row r="733">
      <c r="A733" s="17"/>
      <c r="B733" s="10"/>
      <c r="C733" s="17"/>
    </row>
    <row r="734">
      <c r="A734" s="17"/>
      <c r="B734" s="10"/>
      <c r="C734" s="17"/>
    </row>
    <row r="735">
      <c r="A735" s="17"/>
      <c r="B735" s="10"/>
      <c r="C735" s="17"/>
    </row>
    <row r="736">
      <c r="A736" s="17"/>
      <c r="B736" s="10"/>
      <c r="C736" s="17"/>
    </row>
    <row r="737">
      <c r="A737" s="17"/>
      <c r="B737" s="10"/>
      <c r="C737" s="17"/>
    </row>
    <row r="738">
      <c r="A738" s="17"/>
      <c r="B738" s="10"/>
      <c r="C738" s="17"/>
    </row>
    <row r="739">
      <c r="A739" s="17"/>
      <c r="B739" s="10"/>
      <c r="C739" s="17"/>
    </row>
    <row r="740">
      <c r="A740" s="17"/>
      <c r="B740" s="10"/>
      <c r="C740" s="17"/>
    </row>
    <row r="741">
      <c r="A741" s="17"/>
      <c r="B741" s="10"/>
      <c r="C741" s="17"/>
    </row>
    <row r="742">
      <c r="A742" s="17"/>
      <c r="B742" s="10"/>
      <c r="C742" s="17"/>
    </row>
    <row r="743">
      <c r="A743" s="17"/>
      <c r="B743" s="10"/>
      <c r="C743" s="17"/>
    </row>
    <row r="744">
      <c r="A744" s="17"/>
      <c r="B744" s="10"/>
      <c r="C744" s="17"/>
    </row>
    <row r="745">
      <c r="A745" s="17"/>
      <c r="B745" s="10"/>
      <c r="C745" s="17"/>
    </row>
    <row r="746">
      <c r="A746" s="17"/>
      <c r="B746" s="10"/>
      <c r="C746" s="17"/>
    </row>
    <row r="747">
      <c r="A747" s="17"/>
      <c r="B747" s="10"/>
      <c r="C747" s="17"/>
    </row>
    <row r="748">
      <c r="A748" s="17"/>
      <c r="B748" s="10"/>
      <c r="C748" s="17"/>
    </row>
    <row r="749">
      <c r="A749" s="17"/>
      <c r="B749" s="10"/>
      <c r="C749" s="17"/>
    </row>
    <row r="750">
      <c r="A750" s="17"/>
      <c r="B750" s="10"/>
      <c r="C750" s="17"/>
    </row>
    <row r="751">
      <c r="A751" s="17"/>
      <c r="B751" s="10"/>
      <c r="C751" s="17"/>
    </row>
    <row r="752">
      <c r="A752" s="17"/>
      <c r="B752" s="10"/>
      <c r="C752" s="17"/>
    </row>
    <row r="753">
      <c r="A753" s="17"/>
      <c r="B753" s="10"/>
      <c r="C753" s="17"/>
    </row>
    <row r="754">
      <c r="A754" s="17"/>
      <c r="B754" s="10"/>
      <c r="C754" s="17"/>
    </row>
    <row r="755">
      <c r="A755" s="17"/>
      <c r="B755" s="10"/>
      <c r="C755" s="17"/>
    </row>
    <row r="756">
      <c r="A756" s="17"/>
      <c r="B756" s="10"/>
      <c r="C756" s="17"/>
    </row>
    <row r="757">
      <c r="A757" s="17"/>
      <c r="B757" s="10"/>
      <c r="C757" s="17"/>
    </row>
    <row r="758">
      <c r="A758" s="17"/>
      <c r="B758" s="10"/>
      <c r="C758" s="17"/>
    </row>
    <row r="759">
      <c r="A759" s="17"/>
      <c r="B759" s="10"/>
      <c r="C759" s="17"/>
    </row>
    <row r="760">
      <c r="A760" s="17"/>
      <c r="B760" s="10"/>
      <c r="C760" s="17"/>
    </row>
    <row r="761">
      <c r="A761" s="17"/>
      <c r="B761" s="10"/>
      <c r="C761" s="17"/>
    </row>
    <row r="762">
      <c r="A762" s="17"/>
      <c r="B762" s="10"/>
      <c r="C762" s="17"/>
    </row>
    <row r="763">
      <c r="A763" s="17"/>
      <c r="B763" s="10"/>
      <c r="C763" s="17"/>
    </row>
    <row r="764">
      <c r="A764" s="17"/>
      <c r="B764" s="10"/>
      <c r="C764" s="17"/>
    </row>
    <row r="765">
      <c r="A765" s="17"/>
      <c r="B765" s="10"/>
      <c r="C765" s="17"/>
    </row>
    <row r="766">
      <c r="A766" s="17"/>
      <c r="B766" s="10"/>
      <c r="C766" s="17"/>
    </row>
    <row r="767">
      <c r="A767" s="17"/>
      <c r="B767" s="10"/>
      <c r="C767" s="17"/>
    </row>
    <row r="768">
      <c r="A768" s="17"/>
      <c r="B768" s="10"/>
      <c r="C768" s="17"/>
    </row>
    <row r="769">
      <c r="A769" s="17"/>
      <c r="B769" s="10"/>
      <c r="C769" s="17"/>
    </row>
    <row r="770">
      <c r="A770" s="17"/>
      <c r="B770" s="10"/>
      <c r="C770" s="17"/>
    </row>
    <row r="771">
      <c r="A771" s="17"/>
      <c r="B771" s="10"/>
      <c r="C771" s="17"/>
    </row>
    <row r="772">
      <c r="A772" s="17"/>
      <c r="B772" s="10"/>
      <c r="C772" s="17"/>
    </row>
    <row r="773">
      <c r="A773" s="17"/>
      <c r="B773" s="10"/>
      <c r="C773" s="17"/>
    </row>
    <row r="774">
      <c r="A774" s="17"/>
      <c r="B774" s="10"/>
      <c r="C774" s="17"/>
    </row>
    <row r="775">
      <c r="A775" s="17"/>
      <c r="B775" s="10"/>
      <c r="C775" s="17"/>
    </row>
    <row r="776">
      <c r="A776" s="17"/>
      <c r="B776" s="10"/>
      <c r="C776" s="17"/>
    </row>
    <row r="777">
      <c r="A777" s="17"/>
      <c r="B777" s="10"/>
      <c r="C777" s="17"/>
    </row>
    <row r="778">
      <c r="A778" s="17"/>
      <c r="B778" s="10"/>
      <c r="C778" s="17"/>
    </row>
    <row r="779">
      <c r="A779" s="17"/>
      <c r="B779" s="10"/>
      <c r="C779" s="17"/>
    </row>
    <row r="780">
      <c r="A780" s="17"/>
      <c r="B780" s="10"/>
      <c r="C780" s="17"/>
    </row>
    <row r="781">
      <c r="A781" s="17"/>
      <c r="B781" s="10"/>
      <c r="C781" s="17"/>
    </row>
    <row r="782">
      <c r="A782" s="17"/>
      <c r="B782" s="10"/>
      <c r="C782" s="17"/>
    </row>
    <row r="783">
      <c r="A783" s="17"/>
      <c r="B783" s="10"/>
      <c r="C783" s="17"/>
    </row>
    <row r="784">
      <c r="A784" s="17"/>
      <c r="B784" s="10"/>
      <c r="C784" s="17"/>
    </row>
    <row r="785">
      <c r="A785" s="17"/>
      <c r="B785" s="10"/>
      <c r="C785" s="17"/>
    </row>
    <row r="786">
      <c r="A786" s="17"/>
      <c r="B786" s="10"/>
      <c r="C786" s="17"/>
    </row>
    <row r="787">
      <c r="A787" s="17"/>
      <c r="B787" s="10"/>
      <c r="C787" s="17"/>
    </row>
    <row r="788">
      <c r="A788" s="17"/>
      <c r="B788" s="10"/>
      <c r="C788" s="17"/>
    </row>
    <row r="789">
      <c r="A789" s="17"/>
      <c r="B789" s="10"/>
      <c r="C789" s="17"/>
    </row>
    <row r="790">
      <c r="A790" s="17"/>
      <c r="B790" s="10"/>
      <c r="C790" s="17"/>
    </row>
    <row r="791">
      <c r="A791" s="17"/>
      <c r="B791" s="10"/>
      <c r="C791" s="17"/>
    </row>
    <row r="792">
      <c r="A792" s="17"/>
      <c r="B792" s="10"/>
      <c r="C792" s="17"/>
    </row>
    <row r="793">
      <c r="A793" s="17"/>
      <c r="B793" s="10"/>
      <c r="C793" s="17"/>
    </row>
    <row r="794">
      <c r="A794" s="17"/>
      <c r="B794" s="10"/>
      <c r="C794" s="17"/>
    </row>
    <row r="795">
      <c r="A795" s="17"/>
      <c r="B795" s="10"/>
      <c r="C795" s="17"/>
    </row>
    <row r="796">
      <c r="A796" s="17"/>
      <c r="B796" s="10"/>
      <c r="C796" s="17"/>
    </row>
    <row r="797">
      <c r="A797" s="17"/>
      <c r="B797" s="10"/>
      <c r="C797" s="17"/>
    </row>
    <row r="798">
      <c r="A798" s="17"/>
      <c r="B798" s="10"/>
      <c r="C798" s="17"/>
    </row>
    <row r="799">
      <c r="A799" s="17"/>
      <c r="B799" s="10"/>
      <c r="C799" s="17"/>
    </row>
    <row r="800">
      <c r="A800" s="17"/>
      <c r="B800" s="10"/>
      <c r="C800" s="17"/>
    </row>
    <row r="801">
      <c r="A801" s="17"/>
      <c r="B801" s="10"/>
      <c r="C801" s="17"/>
    </row>
    <row r="802">
      <c r="A802" s="17"/>
      <c r="B802" s="10"/>
      <c r="C802" s="17"/>
    </row>
    <row r="803">
      <c r="A803" s="17"/>
      <c r="B803" s="10"/>
      <c r="C803" s="17"/>
    </row>
    <row r="804">
      <c r="A804" s="17"/>
      <c r="B804" s="10"/>
      <c r="C804" s="17"/>
    </row>
    <row r="805">
      <c r="A805" s="17"/>
      <c r="B805" s="10"/>
      <c r="C805" s="17"/>
    </row>
    <row r="806">
      <c r="A806" s="17"/>
      <c r="B806" s="10"/>
      <c r="C806" s="17"/>
    </row>
    <row r="807">
      <c r="A807" s="17"/>
      <c r="B807" s="10"/>
      <c r="C807" s="17"/>
    </row>
    <row r="808">
      <c r="A808" s="17"/>
      <c r="B808" s="10"/>
      <c r="C808" s="17"/>
    </row>
    <row r="809">
      <c r="A809" s="17"/>
      <c r="B809" s="10"/>
      <c r="C809" s="17"/>
    </row>
    <row r="810">
      <c r="A810" s="17"/>
      <c r="B810" s="10"/>
      <c r="C810" s="17"/>
    </row>
    <row r="811">
      <c r="A811" s="17"/>
      <c r="B811" s="10"/>
      <c r="C811" s="17"/>
    </row>
    <row r="812">
      <c r="A812" s="17"/>
      <c r="B812" s="10"/>
      <c r="C812" s="17"/>
    </row>
    <row r="813">
      <c r="A813" s="17"/>
      <c r="B813" s="10"/>
      <c r="C813" s="17"/>
    </row>
    <row r="814">
      <c r="A814" s="17"/>
      <c r="B814" s="10"/>
      <c r="C814" s="17"/>
    </row>
    <row r="815">
      <c r="A815" s="17"/>
      <c r="B815" s="10"/>
      <c r="C815" s="17"/>
    </row>
    <row r="816">
      <c r="A816" s="17"/>
      <c r="B816" s="10"/>
      <c r="C816" s="17"/>
    </row>
    <row r="817">
      <c r="A817" s="17"/>
      <c r="B817" s="10"/>
      <c r="C817" s="17"/>
    </row>
    <row r="818">
      <c r="A818" s="17"/>
      <c r="B818" s="10"/>
      <c r="C818" s="17"/>
    </row>
    <row r="819">
      <c r="A819" s="17"/>
      <c r="B819" s="10"/>
      <c r="C819" s="17"/>
    </row>
    <row r="820">
      <c r="A820" s="17"/>
      <c r="B820" s="10"/>
      <c r="C820" s="17"/>
    </row>
    <row r="821">
      <c r="A821" s="17"/>
      <c r="B821" s="10"/>
      <c r="C821" s="17"/>
    </row>
    <row r="822">
      <c r="A822" s="17"/>
      <c r="B822" s="10"/>
      <c r="C822" s="17"/>
    </row>
    <row r="823">
      <c r="A823" s="17"/>
      <c r="B823" s="10"/>
      <c r="C823" s="17"/>
    </row>
    <row r="824">
      <c r="A824" s="17"/>
      <c r="B824" s="10"/>
      <c r="C824" s="17"/>
    </row>
    <row r="825">
      <c r="A825" s="17"/>
      <c r="B825" s="10"/>
      <c r="C825" s="17"/>
    </row>
    <row r="826">
      <c r="A826" s="17"/>
      <c r="B826" s="10"/>
      <c r="C826" s="17"/>
    </row>
    <row r="827">
      <c r="A827" s="17"/>
      <c r="B827" s="10"/>
      <c r="C827" s="17"/>
    </row>
    <row r="828">
      <c r="A828" s="17"/>
      <c r="B828" s="10"/>
      <c r="C828" s="17"/>
    </row>
    <row r="829">
      <c r="A829" s="17"/>
      <c r="B829" s="10"/>
      <c r="C829" s="17"/>
    </row>
    <row r="830">
      <c r="A830" s="17"/>
      <c r="B830" s="10"/>
      <c r="C830" s="17"/>
    </row>
    <row r="831">
      <c r="A831" s="17"/>
      <c r="B831" s="10"/>
      <c r="C831" s="17"/>
    </row>
    <row r="832">
      <c r="A832" s="17"/>
      <c r="B832" s="10"/>
      <c r="C832" s="17"/>
    </row>
    <row r="833">
      <c r="A833" s="17"/>
      <c r="B833" s="10"/>
      <c r="C833" s="17"/>
    </row>
    <row r="834">
      <c r="A834" s="17"/>
      <c r="B834" s="10"/>
      <c r="C834" s="17"/>
    </row>
    <row r="835">
      <c r="A835" s="17"/>
      <c r="B835" s="10"/>
      <c r="C835" s="17"/>
    </row>
    <row r="836">
      <c r="A836" s="17"/>
      <c r="B836" s="10"/>
      <c r="C836" s="17"/>
    </row>
    <row r="837">
      <c r="A837" s="17"/>
      <c r="B837" s="10"/>
      <c r="C837" s="17"/>
    </row>
    <row r="838">
      <c r="A838" s="17"/>
      <c r="B838" s="10"/>
      <c r="C838" s="17"/>
    </row>
    <row r="839">
      <c r="A839" s="17"/>
      <c r="B839" s="10"/>
      <c r="C839" s="17"/>
    </row>
    <row r="840">
      <c r="A840" s="17"/>
      <c r="B840" s="10"/>
      <c r="C840" s="17"/>
    </row>
    <row r="841">
      <c r="A841" s="17"/>
      <c r="B841" s="10"/>
      <c r="C841" s="17"/>
    </row>
    <row r="842">
      <c r="A842" s="17"/>
      <c r="B842" s="10"/>
      <c r="C842" s="17"/>
    </row>
    <row r="843">
      <c r="A843" s="17"/>
      <c r="B843" s="10"/>
      <c r="C843" s="17"/>
    </row>
    <row r="844">
      <c r="A844" s="17"/>
      <c r="B844" s="10"/>
      <c r="C844" s="17"/>
    </row>
    <row r="845">
      <c r="A845" s="17"/>
      <c r="B845" s="10"/>
      <c r="C845" s="17"/>
    </row>
    <row r="846">
      <c r="A846" s="17"/>
      <c r="B846" s="10"/>
      <c r="C846" s="17"/>
    </row>
    <row r="847">
      <c r="A847" s="17"/>
      <c r="B847" s="10"/>
      <c r="C847" s="17"/>
    </row>
    <row r="848">
      <c r="A848" s="17"/>
      <c r="B848" s="10"/>
      <c r="C848" s="17"/>
    </row>
    <row r="849">
      <c r="A849" s="17"/>
      <c r="B849" s="10"/>
      <c r="C849" s="17"/>
    </row>
    <row r="850">
      <c r="A850" s="17"/>
      <c r="B850" s="10"/>
      <c r="C850" s="17"/>
    </row>
    <row r="851">
      <c r="A851" s="17"/>
      <c r="B851" s="10"/>
      <c r="C851" s="17"/>
    </row>
    <row r="852">
      <c r="A852" s="17"/>
      <c r="B852" s="10"/>
      <c r="C852" s="17"/>
    </row>
    <row r="853">
      <c r="A853" s="17"/>
      <c r="B853" s="10"/>
      <c r="C853" s="17"/>
    </row>
    <row r="854">
      <c r="A854" s="17"/>
      <c r="B854" s="10"/>
      <c r="C854" s="17"/>
    </row>
    <row r="855">
      <c r="A855" s="17"/>
      <c r="B855" s="10"/>
      <c r="C855" s="17"/>
    </row>
    <row r="856">
      <c r="A856" s="17"/>
      <c r="B856" s="10"/>
      <c r="C856" s="17"/>
    </row>
    <row r="857">
      <c r="A857" s="17"/>
      <c r="B857" s="10"/>
      <c r="C857" s="17"/>
    </row>
    <row r="858">
      <c r="A858" s="17"/>
      <c r="B858" s="10"/>
      <c r="C858" s="17"/>
    </row>
    <row r="859">
      <c r="A859" s="17"/>
      <c r="B859" s="10"/>
      <c r="C859" s="17"/>
    </row>
    <row r="860">
      <c r="A860" s="17"/>
      <c r="B860" s="10"/>
      <c r="C860" s="17"/>
    </row>
    <row r="861">
      <c r="A861" s="17"/>
      <c r="B861" s="10"/>
      <c r="C861" s="17"/>
    </row>
    <row r="862">
      <c r="A862" s="17"/>
      <c r="B862" s="10"/>
      <c r="C862" s="17"/>
    </row>
    <row r="863">
      <c r="A863" s="17"/>
      <c r="B863" s="10"/>
      <c r="C863" s="17"/>
    </row>
    <row r="864">
      <c r="A864" s="17"/>
      <c r="B864" s="10"/>
      <c r="C864" s="17"/>
    </row>
    <row r="865">
      <c r="A865" s="17"/>
      <c r="B865" s="10"/>
      <c r="C865" s="17"/>
    </row>
    <row r="866">
      <c r="A866" s="17"/>
      <c r="B866" s="10"/>
      <c r="C866" s="17"/>
    </row>
    <row r="867">
      <c r="A867" s="17"/>
      <c r="B867" s="10"/>
      <c r="C867" s="17"/>
    </row>
    <row r="868">
      <c r="A868" s="17"/>
      <c r="B868" s="10"/>
      <c r="C868" s="17"/>
    </row>
    <row r="869">
      <c r="A869" s="17"/>
      <c r="B869" s="10"/>
      <c r="C869" s="17"/>
    </row>
    <row r="870">
      <c r="A870" s="17"/>
      <c r="B870" s="10"/>
      <c r="C870" s="17"/>
    </row>
    <row r="871">
      <c r="A871" s="17"/>
      <c r="B871" s="10"/>
      <c r="C871" s="17"/>
    </row>
    <row r="872">
      <c r="A872" s="17"/>
      <c r="B872" s="10"/>
      <c r="C872" s="17"/>
    </row>
    <row r="873">
      <c r="A873" s="17"/>
      <c r="B873" s="10"/>
      <c r="C873" s="17"/>
    </row>
    <row r="874">
      <c r="A874" s="17"/>
      <c r="B874" s="10"/>
      <c r="C874" s="17"/>
    </row>
    <row r="875">
      <c r="A875" s="17"/>
      <c r="B875" s="10"/>
      <c r="C875" s="17"/>
    </row>
    <row r="876">
      <c r="A876" s="17"/>
      <c r="B876" s="10"/>
      <c r="C876" s="17"/>
    </row>
    <row r="877">
      <c r="A877" s="17"/>
      <c r="B877" s="10"/>
      <c r="C877" s="17"/>
    </row>
    <row r="878">
      <c r="A878" s="17"/>
      <c r="B878" s="10"/>
      <c r="C878" s="17"/>
    </row>
    <row r="879">
      <c r="A879" s="17"/>
      <c r="B879" s="10"/>
      <c r="C879" s="17"/>
    </row>
    <row r="880">
      <c r="A880" s="17"/>
      <c r="B880" s="10"/>
      <c r="C880" s="17"/>
    </row>
    <row r="881">
      <c r="A881" s="17"/>
      <c r="B881" s="10"/>
      <c r="C881" s="17"/>
    </row>
    <row r="882">
      <c r="A882" s="17"/>
      <c r="B882" s="10"/>
      <c r="C882" s="17"/>
    </row>
    <row r="883">
      <c r="A883" s="17"/>
      <c r="B883" s="10"/>
      <c r="C883" s="17"/>
    </row>
    <row r="884">
      <c r="A884" s="17"/>
      <c r="B884" s="10"/>
      <c r="C884" s="17"/>
    </row>
    <row r="885">
      <c r="A885" s="17"/>
      <c r="B885" s="10"/>
      <c r="C885" s="17"/>
    </row>
    <row r="886">
      <c r="A886" s="17"/>
      <c r="B886" s="10"/>
      <c r="C886" s="17"/>
    </row>
    <row r="887">
      <c r="A887" s="17"/>
      <c r="B887" s="10"/>
      <c r="C887" s="17"/>
    </row>
    <row r="888">
      <c r="A888" s="17"/>
      <c r="B888" s="10"/>
      <c r="C888" s="17"/>
    </row>
    <row r="889">
      <c r="A889" s="17"/>
      <c r="B889" s="10"/>
      <c r="C889" s="17"/>
    </row>
    <row r="890">
      <c r="A890" s="17"/>
      <c r="B890" s="10"/>
      <c r="C890" s="17"/>
    </row>
    <row r="891">
      <c r="A891" s="17"/>
      <c r="B891" s="10"/>
      <c r="C891" s="17"/>
    </row>
    <row r="892">
      <c r="A892" s="17"/>
      <c r="B892" s="10"/>
      <c r="C892" s="17"/>
    </row>
    <row r="893">
      <c r="A893" s="17"/>
      <c r="B893" s="10"/>
      <c r="C893" s="17"/>
    </row>
    <row r="894">
      <c r="A894" s="17"/>
      <c r="B894" s="10"/>
      <c r="C894" s="17"/>
    </row>
    <row r="895">
      <c r="A895" s="17"/>
      <c r="B895" s="10"/>
      <c r="C895" s="17"/>
    </row>
    <row r="896">
      <c r="A896" s="17"/>
      <c r="B896" s="10"/>
      <c r="C896" s="17"/>
    </row>
    <row r="897">
      <c r="A897" s="17"/>
      <c r="B897" s="10"/>
      <c r="C897" s="17"/>
    </row>
    <row r="898">
      <c r="A898" s="17"/>
      <c r="B898" s="10"/>
      <c r="C898" s="17"/>
    </row>
    <row r="899">
      <c r="A899" s="17"/>
      <c r="B899" s="10"/>
      <c r="C899" s="17"/>
    </row>
    <row r="900">
      <c r="A900" s="17"/>
      <c r="B900" s="10"/>
      <c r="C900" s="17"/>
    </row>
    <row r="901">
      <c r="A901" s="17"/>
      <c r="B901" s="10"/>
      <c r="C901" s="17"/>
    </row>
    <row r="902">
      <c r="A902" s="17"/>
      <c r="B902" s="10"/>
      <c r="C902" s="17"/>
    </row>
    <row r="903">
      <c r="A903" s="17"/>
      <c r="B903" s="10"/>
      <c r="C903" s="17"/>
    </row>
    <row r="904">
      <c r="A904" s="17"/>
      <c r="B904" s="10"/>
      <c r="C904" s="17"/>
    </row>
    <row r="905">
      <c r="A905" s="17"/>
      <c r="B905" s="10"/>
      <c r="C905" s="17"/>
    </row>
    <row r="906">
      <c r="A906" s="17"/>
      <c r="B906" s="10"/>
      <c r="C906" s="17"/>
    </row>
    <row r="907">
      <c r="A907" s="17"/>
      <c r="B907" s="10"/>
      <c r="C907" s="17"/>
    </row>
    <row r="908">
      <c r="A908" s="17"/>
      <c r="B908" s="10"/>
      <c r="C908" s="17"/>
    </row>
    <row r="909">
      <c r="A909" s="17"/>
      <c r="B909" s="10"/>
      <c r="C909" s="17"/>
    </row>
    <row r="910">
      <c r="A910" s="17"/>
      <c r="B910" s="10"/>
      <c r="C910" s="17"/>
    </row>
    <row r="911">
      <c r="A911" s="17"/>
      <c r="B911" s="10"/>
      <c r="C911" s="17"/>
    </row>
    <row r="912">
      <c r="A912" s="17"/>
      <c r="B912" s="10"/>
      <c r="C912" s="17"/>
    </row>
    <row r="913">
      <c r="A913" s="17"/>
      <c r="B913" s="10"/>
      <c r="C913" s="17"/>
    </row>
    <row r="914">
      <c r="A914" s="17"/>
      <c r="B914" s="10"/>
      <c r="C914" s="17"/>
    </row>
    <row r="915">
      <c r="A915" s="17"/>
      <c r="B915" s="10"/>
      <c r="C915" s="17"/>
    </row>
    <row r="916">
      <c r="A916" s="17"/>
      <c r="B916" s="10"/>
      <c r="C916" s="17"/>
    </row>
    <row r="917">
      <c r="A917" s="17"/>
      <c r="B917" s="10"/>
      <c r="C917" s="17"/>
    </row>
    <row r="918">
      <c r="A918" s="17"/>
      <c r="B918" s="10"/>
      <c r="C918" s="17"/>
    </row>
    <row r="919">
      <c r="A919" s="17"/>
      <c r="B919" s="10"/>
      <c r="C919" s="17"/>
    </row>
    <row r="920">
      <c r="A920" s="17"/>
      <c r="B920" s="10"/>
      <c r="C920" s="17"/>
    </row>
    <row r="921">
      <c r="A921" s="17"/>
      <c r="B921" s="10"/>
      <c r="C921" s="17"/>
    </row>
    <row r="922">
      <c r="A922" s="17"/>
      <c r="B922" s="10"/>
      <c r="C922" s="17"/>
    </row>
    <row r="923">
      <c r="A923" s="17"/>
      <c r="B923" s="10"/>
      <c r="C923" s="17"/>
    </row>
    <row r="924">
      <c r="A924" s="17"/>
      <c r="B924" s="10"/>
      <c r="C924" s="17"/>
    </row>
    <row r="925">
      <c r="A925" s="17"/>
      <c r="B925" s="10"/>
      <c r="C925" s="17"/>
    </row>
    <row r="926">
      <c r="A926" s="17"/>
      <c r="B926" s="10"/>
      <c r="C926" s="17"/>
    </row>
    <row r="927">
      <c r="A927" s="17"/>
      <c r="B927" s="10"/>
      <c r="C927" s="17"/>
    </row>
    <row r="928">
      <c r="A928" s="17"/>
      <c r="B928" s="10"/>
      <c r="C928" s="17"/>
    </row>
    <row r="929">
      <c r="A929" s="17"/>
      <c r="B929" s="10"/>
      <c r="C929" s="17"/>
    </row>
    <row r="930">
      <c r="A930" s="17"/>
      <c r="B930" s="10"/>
      <c r="C930" s="17"/>
    </row>
    <row r="931">
      <c r="A931" s="17"/>
      <c r="B931" s="10"/>
      <c r="C931" s="17"/>
    </row>
    <row r="932">
      <c r="A932" s="17"/>
      <c r="B932" s="10"/>
      <c r="C932" s="17"/>
    </row>
    <row r="933">
      <c r="A933" s="17"/>
      <c r="B933" s="10"/>
      <c r="C933" s="17"/>
    </row>
    <row r="934">
      <c r="A934" s="17"/>
      <c r="B934" s="10"/>
      <c r="C934" s="17"/>
    </row>
    <row r="935">
      <c r="A935" s="17"/>
      <c r="B935" s="10"/>
      <c r="C935" s="17"/>
    </row>
    <row r="936">
      <c r="A936" s="17"/>
      <c r="B936" s="10"/>
      <c r="C936" s="17"/>
    </row>
    <row r="937">
      <c r="A937" s="17"/>
      <c r="B937" s="10"/>
      <c r="C937" s="17"/>
    </row>
    <row r="938">
      <c r="A938" s="17"/>
      <c r="B938" s="10"/>
      <c r="C938" s="17"/>
    </row>
    <row r="939">
      <c r="A939" s="17"/>
      <c r="B939" s="10"/>
      <c r="C939" s="17"/>
    </row>
    <row r="940">
      <c r="A940" s="17"/>
      <c r="B940" s="10"/>
      <c r="C940" s="17"/>
    </row>
    <row r="941">
      <c r="A941" s="17"/>
      <c r="B941" s="10"/>
      <c r="C941" s="17"/>
    </row>
    <row r="942">
      <c r="A942" s="17"/>
      <c r="B942" s="10"/>
      <c r="C942" s="17"/>
    </row>
    <row r="943">
      <c r="A943" s="17"/>
      <c r="B943" s="10"/>
      <c r="C943" s="17"/>
    </row>
    <row r="944">
      <c r="A944" s="17"/>
      <c r="B944" s="10"/>
      <c r="C944" s="17"/>
    </row>
    <row r="945">
      <c r="A945" s="17"/>
      <c r="B945" s="10"/>
      <c r="C945" s="17"/>
    </row>
    <row r="946">
      <c r="A946" s="17"/>
      <c r="B946" s="10"/>
      <c r="C946" s="17"/>
    </row>
    <row r="947">
      <c r="A947" s="17"/>
      <c r="B947" s="10"/>
      <c r="C947" s="17"/>
    </row>
    <row r="948">
      <c r="A948" s="17"/>
      <c r="B948" s="10"/>
      <c r="C948" s="17"/>
    </row>
    <row r="949">
      <c r="A949" s="17"/>
      <c r="B949" s="10"/>
      <c r="C949" s="17"/>
    </row>
    <row r="950">
      <c r="A950" s="17"/>
      <c r="B950" s="10"/>
      <c r="C950" s="17"/>
    </row>
    <row r="951">
      <c r="A951" s="17"/>
      <c r="B951" s="10"/>
      <c r="C951" s="17"/>
    </row>
    <row r="952">
      <c r="A952" s="17"/>
      <c r="B952" s="10"/>
      <c r="C952" s="17"/>
    </row>
    <row r="953">
      <c r="A953" s="17"/>
      <c r="B953" s="10"/>
      <c r="C953" s="17"/>
    </row>
    <row r="954">
      <c r="A954" s="17"/>
      <c r="B954" s="10"/>
      <c r="C954" s="17"/>
    </row>
    <row r="955">
      <c r="A955" s="17"/>
      <c r="B955" s="10"/>
      <c r="C955" s="17"/>
    </row>
    <row r="956">
      <c r="A956" s="17"/>
      <c r="B956" s="10"/>
      <c r="C956" s="17"/>
    </row>
    <row r="957">
      <c r="A957" s="17"/>
      <c r="B957" s="10"/>
      <c r="C957" s="17"/>
    </row>
    <row r="958">
      <c r="A958" s="17"/>
      <c r="B958" s="10"/>
      <c r="C958" s="17"/>
    </row>
    <row r="959">
      <c r="A959" s="17"/>
      <c r="B959" s="10"/>
      <c r="C959" s="17"/>
    </row>
    <row r="960">
      <c r="A960" s="17"/>
      <c r="B960" s="10"/>
      <c r="C960" s="17"/>
    </row>
    <row r="961">
      <c r="A961" s="17"/>
      <c r="B961" s="10"/>
      <c r="C961" s="17"/>
    </row>
    <row r="962">
      <c r="A962" s="17"/>
      <c r="B962" s="10"/>
      <c r="C962" s="17"/>
    </row>
    <row r="963">
      <c r="A963" s="17"/>
      <c r="B963" s="10"/>
      <c r="C963" s="17"/>
    </row>
    <row r="964">
      <c r="A964" s="17"/>
      <c r="B964" s="10"/>
      <c r="C964" s="17"/>
    </row>
    <row r="965">
      <c r="A965" s="17"/>
      <c r="B965" s="10"/>
      <c r="C965" s="17"/>
    </row>
    <row r="966">
      <c r="A966" s="17"/>
      <c r="B966" s="10"/>
      <c r="C966" s="17"/>
    </row>
    <row r="967">
      <c r="A967" s="17"/>
      <c r="B967" s="10"/>
      <c r="C967" s="17"/>
    </row>
    <row r="968">
      <c r="A968" s="17"/>
      <c r="B968" s="10"/>
      <c r="C968" s="17"/>
    </row>
    <row r="969">
      <c r="A969" s="17"/>
      <c r="B969" s="10"/>
      <c r="C969" s="17"/>
    </row>
    <row r="970">
      <c r="A970" s="17"/>
      <c r="B970" s="10"/>
      <c r="C970" s="17"/>
    </row>
    <row r="971">
      <c r="A971" s="17"/>
      <c r="B971" s="10"/>
      <c r="C971" s="17"/>
    </row>
    <row r="972">
      <c r="A972" s="17"/>
      <c r="B972" s="10"/>
      <c r="C972" s="17"/>
    </row>
    <row r="973">
      <c r="A973" s="17"/>
      <c r="B973" s="10"/>
      <c r="C973" s="17"/>
    </row>
    <row r="974">
      <c r="A974" s="17"/>
      <c r="B974" s="10"/>
      <c r="C974" s="17"/>
    </row>
    <row r="975">
      <c r="A975" s="17"/>
      <c r="B975" s="10"/>
      <c r="C975" s="17"/>
    </row>
    <row r="976">
      <c r="A976" s="17"/>
      <c r="B976" s="10"/>
      <c r="C976" s="17"/>
    </row>
    <row r="977">
      <c r="A977" s="17"/>
      <c r="B977" s="10"/>
      <c r="C977" s="17"/>
    </row>
    <row r="978">
      <c r="A978" s="17"/>
      <c r="B978" s="10"/>
      <c r="C978" s="17"/>
    </row>
    <row r="979">
      <c r="A979" s="17"/>
      <c r="B979" s="10"/>
      <c r="C979" s="17"/>
    </row>
    <row r="980">
      <c r="A980" s="17"/>
      <c r="B980" s="10"/>
      <c r="C980" s="17"/>
    </row>
    <row r="981">
      <c r="A981" s="17"/>
      <c r="B981" s="10"/>
      <c r="C981" s="17"/>
    </row>
    <row r="982">
      <c r="A982" s="17"/>
      <c r="B982" s="10"/>
      <c r="C982" s="17"/>
    </row>
    <row r="983">
      <c r="A983" s="17"/>
      <c r="B983" s="10"/>
      <c r="C983" s="17"/>
    </row>
    <row r="984">
      <c r="A984" s="17"/>
      <c r="B984" s="10"/>
      <c r="C984" s="17"/>
    </row>
    <row r="985">
      <c r="A985" s="17"/>
      <c r="B985" s="10"/>
      <c r="C985" s="17"/>
    </row>
    <row r="986">
      <c r="A986" s="17"/>
      <c r="B986" s="10"/>
      <c r="C986" s="17"/>
    </row>
    <row r="987">
      <c r="A987" s="17"/>
      <c r="B987" s="10"/>
      <c r="C987" s="17"/>
    </row>
    <row r="988">
      <c r="A988" s="17"/>
      <c r="B988" s="10"/>
      <c r="C988" s="17"/>
    </row>
    <row r="989">
      <c r="A989" s="17"/>
      <c r="B989" s="10"/>
      <c r="C989" s="17"/>
    </row>
    <row r="990">
      <c r="A990" s="17"/>
      <c r="B990" s="10"/>
      <c r="C990" s="17"/>
    </row>
    <row r="991">
      <c r="A991" s="17"/>
      <c r="B991" s="10"/>
      <c r="C991" s="17"/>
    </row>
    <row r="992">
      <c r="A992" s="17"/>
      <c r="B992" s="10"/>
      <c r="C992" s="17"/>
    </row>
    <row r="993">
      <c r="A993" s="17"/>
      <c r="B993" s="10"/>
      <c r="C993" s="17"/>
    </row>
    <row r="994">
      <c r="A994" s="17"/>
      <c r="B994" s="10"/>
      <c r="C994" s="17"/>
    </row>
    <row r="995">
      <c r="A995" s="17"/>
      <c r="B995" s="10"/>
      <c r="C995" s="17"/>
    </row>
    <row r="996">
      <c r="A996" s="17"/>
      <c r="B996" s="10"/>
      <c r="C996" s="17"/>
    </row>
    <row r="997">
      <c r="A997" s="17"/>
      <c r="B997" s="10"/>
      <c r="C997" s="17"/>
    </row>
    <row r="998">
      <c r="A998" s="17"/>
      <c r="B998" s="10"/>
      <c r="C998" s="17"/>
    </row>
    <row r="999">
      <c r="A999" s="17"/>
      <c r="B999" s="10"/>
      <c r="C999" s="17"/>
    </row>
    <row r="1000">
      <c r="A1000" s="17"/>
      <c r="B1000" s="10"/>
      <c r="C1000" s="1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B1" s="16" t="s">
        <v>112</v>
      </c>
      <c r="C1" s="16" t="s">
        <v>113</v>
      </c>
      <c r="D1" s="16" t="s">
        <v>114</v>
      </c>
    </row>
    <row r="2">
      <c r="A2" s="22" t="s">
        <v>144</v>
      </c>
    </row>
    <row r="3">
      <c r="A3" s="22" t="s">
        <v>158</v>
      </c>
      <c r="B3" s="28">
        <f>'FORECASTED Quarterly Balance Sh'!B9</f>
        <v>13526550.67</v>
      </c>
      <c r="C3" s="27">
        <f t="shared" ref="C3:D3" si="1">B5</f>
        <v>14043020.36</v>
      </c>
      <c r="D3" s="27">
        <f t="shared" si="1"/>
        <v>14579209.85</v>
      </c>
    </row>
    <row r="4">
      <c r="A4" s="22" t="s">
        <v>76</v>
      </c>
      <c r="B4" s="28">
        <f>'FORECASTED Quarterly Profit &amp; L'!C2</f>
        <v>41039338.04</v>
      </c>
      <c r="C4" s="28">
        <f>'FORECASTED Quarterly Profit &amp; L'!D2</f>
        <v>42606298.8</v>
      </c>
      <c r="D4" s="28">
        <f>'FORECASTED Quarterly Profit &amp; L'!E2</f>
        <v>44233089.13</v>
      </c>
    </row>
    <row r="5">
      <c r="A5" s="22" t="s">
        <v>159</v>
      </c>
      <c r="B5" s="27">
        <f>'FORECASTED Quarterly Balance Sh'!C9</f>
        <v>14043020.36</v>
      </c>
      <c r="C5" s="27">
        <f>'FORECASTED Quarterly Balance Sh'!D9</f>
        <v>14579209.85</v>
      </c>
      <c r="D5" s="27">
        <f>'FORECASTED Quarterly Balance Sh'!E9</f>
        <v>15135872.09</v>
      </c>
    </row>
    <row r="6">
      <c r="A6" s="22" t="s">
        <v>144</v>
      </c>
      <c r="B6" s="28">
        <f t="shared" ref="B6:D6" si="2">B3+B4-B5</f>
        <v>40522868.36</v>
      </c>
      <c r="C6" s="28">
        <f t="shared" si="2"/>
        <v>42070109.31</v>
      </c>
      <c r="D6" s="28">
        <f t="shared" si="2"/>
        <v>43676426.89</v>
      </c>
    </row>
    <row r="8">
      <c r="A8" s="22" t="s">
        <v>149</v>
      </c>
    </row>
    <row r="9">
      <c r="A9" s="22" t="s">
        <v>160</v>
      </c>
      <c r="B9" s="28">
        <f>'FORECASTED Quarterly Balance Sh'!B25</f>
        <v>10921714.05</v>
      </c>
      <c r="C9" s="27">
        <f t="shared" ref="C9:D9" si="3">B11</f>
        <v>11331915.64</v>
      </c>
      <c r="D9" s="27">
        <f t="shared" si="3"/>
        <v>11764589.94</v>
      </c>
    </row>
    <row r="10">
      <c r="A10" s="22" t="s">
        <v>161</v>
      </c>
      <c r="B10" s="28">
        <f t="shared" ref="B10:D10" si="4">B18</f>
        <v>25071115.37</v>
      </c>
      <c r="C10" s="28">
        <f t="shared" si="4"/>
        <v>26033453.35</v>
      </c>
      <c r="D10" s="28">
        <f t="shared" si="4"/>
        <v>27027460.61</v>
      </c>
    </row>
    <row r="11">
      <c r="A11" s="22" t="s">
        <v>162</v>
      </c>
      <c r="B11" s="27">
        <f>'FORECASTED Quarterly Balance Sh'!C25</f>
        <v>11331915.64</v>
      </c>
      <c r="C11" s="27">
        <f>'FORECASTED Quarterly Balance Sh'!D25</f>
        <v>11764589.94</v>
      </c>
      <c r="D11" s="27">
        <f>'FORECASTED Quarterly Balance Sh'!E25</f>
        <v>12213784.59</v>
      </c>
    </row>
    <row r="12">
      <c r="A12" s="22" t="s">
        <v>149</v>
      </c>
      <c r="B12" s="28">
        <f t="shared" ref="B12:D12" si="5">B9+B10-B11</f>
        <v>24660913.79</v>
      </c>
      <c r="C12" s="28">
        <f t="shared" si="5"/>
        <v>25600779.05</v>
      </c>
      <c r="D12" s="28">
        <f t="shared" si="5"/>
        <v>26578265.97</v>
      </c>
    </row>
    <row r="14">
      <c r="A14" s="22" t="s">
        <v>161</v>
      </c>
    </row>
    <row r="15">
      <c r="A15" s="22" t="s">
        <v>163</v>
      </c>
      <c r="B15" s="28">
        <f>'FORECASTED Quarterly Balance Sh'!B8</f>
        <v>8138059.427</v>
      </c>
      <c r="C15" s="27">
        <f t="shared" ref="C15:D15" si="6">B17</f>
        <v>8443711.532</v>
      </c>
      <c r="D15" s="27">
        <f t="shared" si="6"/>
        <v>8766108.658</v>
      </c>
    </row>
    <row r="16">
      <c r="A16" s="22" t="s">
        <v>79</v>
      </c>
      <c r="B16" s="28">
        <f>'FORECASTED Quarterly Profit &amp; L'!C3</f>
        <v>24765463.27</v>
      </c>
      <c r="C16" s="28">
        <f>'FORECASTED Quarterly Profit &amp; L'!D3</f>
        <v>25711056.23</v>
      </c>
      <c r="D16" s="28">
        <f>'FORECASTED Quarterly Profit &amp; L'!E3</f>
        <v>26692753.74</v>
      </c>
    </row>
    <row r="17">
      <c r="A17" s="22" t="s">
        <v>164</v>
      </c>
      <c r="B17" s="27">
        <f>'FORECASTED Quarterly Balance Sh'!C8</f>
        <v>8443711.532</v>
      </c>
      <c r="C17" s="27">
        <f>'FORECASTED Quarterly Balance Sh'!D8</f>
        <v>8766108.658</v>
      </c>
      <c r="D17" s="27">
        <f>'FORECASTED Quarterly Balance Sh'!E8</f>
        <v>9100815.525</v>
      </c>
    </row>
    <row r="18">
      <c r="A18" s="22" t="s">
        <v>161</v>
      </c>
      <c r="B18" s="28">
        <f t="shared" ref="B18:D18" si="7">B17+B16-B15</f>
        <v>25071115.37</v>
      </c>
      <c r="C18" s="28">
        <f t="shared" si="7"/>
        <v>26033453.35</v>
      </c>
      <c r="D18" s="28">
        <f t="shared" si="7"/>
        <v>27027460.61</v>
      </c>
    </row>
    <row r="20">
      <c r="A20" s="22" t="s">
        <v>150</v>
      </c>
    </row>
    <row r="21">
      <c r="A21" s="22" t="s">
        <v>165</v>
      </c>
      <c r="B21" s="28">
        <f>'FORECASTED Quarterly Balance Sh'!B26</f>
        <v>51348</v>
      </c>
      <c r="C21" s="27">
        <f t="shared" ref="C21:D21" si="8">B23</f>
        <v>56462.02164</v>
      </c>
      <c r="D21" s="27">
        <f t="shared" si="8"/>
        <v>58617.85008</v>
      </c>
    </row>
    <row r="22">
      <c r="A22" s="22" t="s">
        <v>166</v>
      </c>
      <c r="B22" s="28">
        <f>'FORECASTED Quarterly Profit &amp; L'!C5</f>
        <v>339042.6303</v>
      </c>
      <c r="C22" s="28">
        <f>'FORECASTED Quarterly Profit &amp; L'!D5</f>
        <v>351987.9292</v>
      </c>
      <c r="D22" s="28">
        <f>'FORECASTED Quarterly Profit &amp; L'!E5</f>
        <v>365427.5044</v>
      </c>
    </row>
    <row r="23">
      <c r="A23" s="22" t="s">
        <v>167</v>
      </c>
      <c r="B23" s="27">
        <f>'FORECASTED Quarterly Balance Sh'!C26</f>
        <v>56462.02164</v>
      </c>
      <c r="C23" s="27">
        <f>'FORECASTED Quarterly Balance Sh'!D26</f>
        <v>58617.85008</v>
      </c>
      <c r="D23" s="27">
        <f>'FORECASTED Quarterly Balance Sh'!E26</f>
        <v>60855.99219</v>
      </c>
    </row>
    <row r="24">
      <c r="A24" s="22" t="s">
        <v>150</v>
      </c>
      <c r="B24" s="28">
        <f t="shared" ref="B24:D24" si="9">B21+B22-B23</f>
        <v>333928.6086</v>
      </c>
      <c r="C24" s="28">
        <f t="shared" si="9"/>
        <v>349832.1007</v>
      </c>
      <c r="D24" s="28">
        <f t="shared" si="9"/>
        <v>363189.3623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88"/>
    <col customWidth="1" min="2" max="2" width="7.75"/>
  </cols>
  <sheetData>
    <row r="1">
      <c r="A1" s="15" t="s">
        <v>43</v>
      </c>
      <c r="B1" s="16" t="s">
        <v>31</v>
      </c>
      <c r="C1" s="16" t="s">
        <v>112</v>
      </c>
      <c r="D1" s="16" t="s">
        <v>113</v>
      </c>
      <c r="E1" s="16" t="s">
        <v>114</v>
      </c>
    </row>
    <row r="2">
      <c r="A2" s="15" t="s">
        <v>44</v>
      </c>
      <c r="B2" s="10"/>
    </row>
    <row r="3">
      <c r="A3" s="15" t="s">
        <v>45</v>
      </c>
      <c r="B3" s="10"/>
    </row>
    <row r="4">
      <c r="A4" s="17" t="s">
        <v>46</v>
      </c>
      <c r="B4" s="14">
        <v>367771.42857142875</v>
      </c>
      <c r="C4" s="28">
        <f>'FORECASTING CALS 1'!B16-'FORECASTING CALS 1'!B31</f>
        <v>2090773.333</v>
      </c>
      <c r="D4" s="28">
        <f>'FORECASTING CALS 1'!C16-'FORECASTING CALS 1'!C31</f>
        <v>1813775.238</v>
      </c>
      <c r="E4" s="28">
        <f>'FORECASTING CALS 1'!D16-'FORECASTING CALS 1'!D31</f>
        <v>1536777.143</v>
      </c>
    </row>
    <row r="5">
      <c r="A5" s="15" t="s">
        <v>47</v>
      </c>
      <c r="B5" s="14">
        <v>367771.42857142875</v>
      </c>
      <c r="C5" s="14">
        <f t="shared" ref="C5:E5" si="1">SUM(C4)</f>
        <v>2090773.333</v>
      </c>
      <c r="D5" s="14">
        <f t="shared" si="1"/>
        <v>1813775.238</v>
      </c>
      <c r="E5" s="14">
        <f t="shared" si="1"/>
        <v>1536777.143</v>
      </c>
    </row>
    <row r="6">
      <c r="A6" s="17"/>
      <c r="B6" s="10"/>
    </row>
    <row r="7">
      <c r="A7" s="15" t="s">
        <v>48</v>
      </c>
      <c r="B7" s="10"/>
    </row>
    <row r="8">
      <c r="A8" s="17" t="s">
        <v>49</v>
      </c>
      <c r="B8" s="14">
        <v>8138059.427281324</v>
      </c>
      <c r="C8" s="27">
        <f>'ASSUMPTIONS FORECASTING'!$D6*'FORECASTED Quarterly Profit &amp; L'!C3</f>
        <v>8443711.532</v>
      </c>
      <c r="D8" s="27">
        <f>'ASSUMPTIONS FORECASTING'!$D6*'FORECASTED Quarterly Profit &amp; L'!D3</f>
        <v>8766108.658</v>
      </c>
      <c r="E8" s="27">
        <f>'ASSUMPTIONS FORECASTING'!$D6*'FORECASTED Quarterly Profit &amp; L'!E3</f>
        <v>9100815.525</v>
      </c>
    </row>
    <row r="9">
      <c r="A9" s="17" t="s">
        <v>50</v>
      </c>
      <c r="B9" s="14">
        <v>1.3526550671409063E7</v>
      </c>
      <c r="C9" s="27">
        <f>'ASSUMPTIONS FORECASTING'!$D7*'FORECASTED Quarterly Profit &amp; L'!C2</f>
        <v>14043020.36</v>
      </c>
      <c r="D9" s="27">
        <f>'ASSUMPTIONS FORECASTING'!$D7*'FORECASTED Quarterly Profit &amp; L'!D2</f>
        <v>14579209.85</v>
      </c>
      <c r="E9" s="27">
        <f>'ASSUMPTIONS FORECASTING'!$D7*'FORECASTED Quarterly Profit &amp; L'!E2</f>
        <v>15135872.09</v>
      </c>
    </row>
    <row r="10">
      <c r="A10" s="17" t="s">
        <v>51</v>
      </c>
      <c r="B10" s="14">
        <v>9.188202802837615E7</v>
      </c>
      <c r="C10" s="28">
        <f>'FORECASTED CASH DETAILS'!B24</f>
        <v>103997326.3</v>
      </c>
      <c r="D10" s="28">
        <f>'FORECASTED CASH DETAILS'!C24</f>
        <v>71147630.67</v>
      </c>
      <c r="E10" s="28">
        <f>'FORECASTED CASH DETAILS'!D24</f>
        <v>83130341.84</v>
      </c>
    </row>
    <row r="11">
      <c r="A11" s="15" t="s">
        <v>52</v>
      </c>
      <c r="B11" s="14">
        <f>sum(B8:B10)</f>
        <v>113546638.1</v>
      </c>
      <c r="C11" s="27">
        <f t="shared" ref="C11:E11" si="2">SUM(C8:C10)</f>
        <v>126484058.2</v>
      </c>
      <c r="D11" s="27">
        <f t="shared" si="2"/>
        <v>94492949.18</v>
      </c>
      <c r="E11" s="27">
        <f t="shared" si="2"/>
        <v>107367029.5</v>
      </c>
    </row>
    <row r="12">
      <c r="A12" s="15" t="s">
        <v>53</v>
      </c>
      <c r="B12" s="14">
        <f>B5+B11</f>
        <v>113914409.6</v>
      </c>
      <c r="C12" s="28">
        <f t="shared" ref="C12:E12" si="3">SUM(C5+C11)</f>
        <v>128574831.6</v>
      </c>
      <c r="D12" s="28">
        <f t="shared" si="3"/>
        <v>96306724.41</v>
      </c>
      <c r="E12" s="28">
        <f t="shared" si="3"/>
        <v>108903806.6</v>
      </c>
    </row>
    <row r="13">
      <c r="A13" s="17"/>
      <c r="B13" s="10"/>
    </row>
    <row r="14">
      <c r="A14" s="15" t="s">
        <v>54</v>
      </c>
      <c r="B14" s="10"/>
    </row>
    <row r="15">
      <c r="A15" s="17" t="s">
        <v>55</v>
      </c>
      <c r="B15" s="14">
        <v>7.2862219E7</v>
      </c>
      <c r="C15" s="28">
        <f>'FORECASTED EQUITY'!B11</f>
        <v>72862219</v>
      </c>
      <c r="D15" s="28">
        <f>'FORECASTED EQUITY'!C11</f>
        <v>75854532.8</v>
      </c>
      <c r="E15" s="28">
        <f>'FORECASTED EQUITY'!D11</f>
        <v>75854532.8</v>
      </c>
    </row>
    <row r="16">
      <c r="A16" s="17" t="s">
        <v>56</v>
      </c>
      <c r="B16" s="14">
        <v>2.8068905505611554E7</v>
      </c>
      <c r="C16" s="28">
        <f>'FORECASTED EQUITY'!B17</f>
        <v>39314011.9</v>
      </c>
      <c r="D16" s="28">
        <f>'FORECASTED EQUITY'!C17</f>
        <v>3618760.821</v>
      </c>
      <c r="E16" s="28">
        <f>'FORECASTED EQUITY'!D17</f>
        <v>15764410.22</v>
      </c>
    </row>
    <row r="17">
      <c r="A17" s="15" t="s">
        <v>57</v>
      </c>
      <c r="B17" s="14">
        <f>sum(B15:B16)</f>
        <v>100931124.5</v>
      </c>
      <c r="C17" s="28">
        <f t="shared" ref="C17:E17" si="4">SUM(C15:C16)</f>
        <v>112176230.9</v>
      </c>
      <c r="D17" s="28">
        <f t="shared" si="4"/>
        <v>79473293.62</v>
      </c>
      <c r="E17" s="28">
        <f t="shared" si="4"/>
        <v>91618943.02</v>
      </c>
    </row>
    <row r="18">
      <c r="A18" s="17"/>
      <c r="B18" s="10"/>
    </row>
    <row r="19">
      <c r="A19" s="15" t="s">
        <v>58</v>
      </c>
      <c r="B19" s="10"/>
    </row>
    <row r="20">
      <c r="A20" s="15" t="s">
        <v>59</v>
      </c>
      <c r="B20" s="10"/>
    </row>
    <row r="21">
      <c r="A21" s="17" t="s">
        <v>60</v>
      </c>
      <c r="B21" s="14">
        <v>2010223.0</v>
      </c>
      <c r="C21" s="28">
        <f>'FORECASTING CALS 1'!G16</f>
        <v>5010223</v>
      </c>
      <c r="D21" s="28">
        <f>'FORECASTING CALS 1'!H16</f>
        <v>5010223</v>
      </c>
      <c r="E21" s="28">
        <f>'FORECASTING CALS 1'!I16</f>
        <v>5010223</v>
      </c>
    </row>
    <row r="22">
      <c r="A22" s="15" t="s">
        <v>61</v>
      </c>
      <c r="B22" s="14">
        <v>2010223.0</v>
      </c>
      <c r="C22" s="28">
        <f t="shared" ref="C22:E22" si="5">SUM(C21)</f>
        <v>5010223</v>
      </c>
      <c r="D22" s="28">
        <f t="shared" si="5"/>
        <v>5010223</v>
      </c>
      <c r="E22" s="28">
        <f t="shared" si="5"/>
        <v>5010223</v>
      </c>
    </row>
    <row r="23">
      <c r="A23" s="17"/>
      <c r="B23" s="10"/>
    </row>
    <row r="24">
      <c r="A24" s="15" t="s">
        <v>62</v>
      </c>
      <c r="B24" s="10"/>
    </row>
    <row r="25">
      <c r="A25" s="17" t="s">
        <v>63</v>
      </c>
      <c r="B25" s="14">
        <v>1.0921714050026417E7</v>
      </c>
      <c r="C25" s="27">
        <f>'ASSUMPTIONS FORECASTING'!$D8*'FORECASTED Quarterly Profit &amp; L'!C3</f>
        <v>11331915.64</v>
      </c>
      <c r="D25" s="27">
        <f>'ASSUMPTIONS FORECASTING'!$D8*'FORECASTED Quarterly Profit &amp; L'!D3</f>
        <v>11764589.94</v>
      </c>
      <c r="E25" s="27">
        <f>'ASSUMPTIONS FORECASTING'!$D8*'FORECASTED Quarterly Profit &amp; L'!E3</f>
        <v>12213784.59</v>
      </c>
    </row>
    <row r="26">
      <c r="A26" s="17" t="s">
        <v>64</v>
      </c>
      <c r="B26" s="14">
        <v>51348.0</v>
      </c>
      <c r="C26" s="27">
        <f>'ASSUMPTIONS FORECASTING'!$D9*'FORECASTED Quarterly Profit &amp; L'!C5</f>
        <v>56462.02164</v>
      </c>
      <c r="D26" s="27">
        <f>'ASSUMPTIONS FORECASTING'!$D9*'FORECASTED Quarterly Profit &amp; L'!D5</f>
        <v>58617.85008</v>
      </c>
      <c r="E26" s="27">
        <f>'ASSUMPTIONS FORECASTING'!$D9*'FORECASTED Quarterly Profit &amp; L'!E5</f>
        <v>60855.99219</v>
      </c>
    </row>
    <row r="27">
      <c r="A27" s="15" t="s">
        <v>65</v>
      </c>
      <c r="B27" s="14">
        <v>1.0973062050026417E7</v>
      </c>
      <c r="C27" s="27">
        <f t="shared" ref="C27:E27" si="6">SUM(C25:C26)</f>
        <v>11388377.66</v>
      </c>
      <c r="D27" s="27">
        <f t="shared" si="6"/>
        <v>11823207.79</v>
      </c>
      <c r="E27" s="27">
        <f t="shared" si="6"/>
        <v>12274640.58</v>
      </c>
    </row>
    <row r="28">
      <c r="A28" s="15" t="s">
        <v>66</v>
      </c>
      <c r="B28" s="14">
        <v>1.2983285050026417E7</v>
      </c>
      <c r="C28" s="28">
        <f t="shared" ref="C28:E28" si="7">C22+C27</f>
        <v>16398600.66</v>
      </c>
      <c r="D28" s="28">
        <f t="shared" si="7"/>
        <v>16833430.79</v>
      </c>
      <c r="E28" s="28">
        <f t="shared" si="7"/>
        <v>17284863.58</v>
      </c>
    </row>
    <row r="29">
      <c r="A29" s="17"/>
      <c r="B29" s="10"/>
    </row>
    <row r="30">
      <c r="A30" s="15" t="s">
        <v>67</v>
      </c>
      <c r="B30" s="14">
        <f>B28+B17</f>
        <v>113914409.6</v>
      </c>
      <c r="C30" s="28">
        <f t="shared" ref="C30:E30" si="8">C17+C28</f>
        <v>128574831.6</v>
      </c>
      <c r="D30" s="28">
        <f t="shared" si="8"/>
        <v>96306724.41</v>
      </c>
      <c r="E30" s="28">
        <f t="shared" si="8"/>
        <v>108903806.6</v>
      </c>
    </row>
    <row r="31">
      <c r="A31" s="17"/>
      <c r="B31" s="10"/>
    </row>
    <row r="32">
      <c r="A32" s="15" t="s">
        <v>68</v>
      </c>
      <c r="B32" s="14">
        <f t="shared" ref="B32:E32" si="9">B12-B30</f>
        <v>0</v>
      </c>
      <c r="C32" s="28">
        <f t="shared" si="9"/>
        <v>0.00000001490116119</v>
      </c>
      <c r="D32" s="28">
        <f t="shared" si="9"/>
        <v>0.00000001490116119</v>
      </c>
      <c r="E32" s="28">
        <f t="shared" si="9"/>
        <v>0</v>
      </c>
    </row>
    <row r="33">
      <c r="A33" s="17"/>
      <c r="B33" s="2"/>
    </row>
    <row r="34">
      <c r="A34" s="17"/>
      <c r="B34" s="2"/>
    </row>
    <row r="35">
      <c r="A35" s="17"/>
      <c r="B35" s="2"/>
    </row>
    <row r="36">
      <c r="A36" s="17"/>
      <c r="B36" s="2"/>
    </row>
    <row r="37">
      <c r="A37" s="17"/>
      <c r="B37" s="2"/>
    </row>
    <row r="38">
      <c r="A38" s="17"/>
      <c r="B38" s="2"/>
    </row>
    <row r="39">
      <c r="A39" s="17"/>
      <c r="B39" s="2"/>
    </row>
    <row r="40">
      <c r="A40" s="17"/>
      <c r="B40" s="2"/>
    </row>
    <row r="41">
      <c r="A41" s="17"/>
      <c r="B41" s="2"/>
    </row>
    <row r="42">
      <c r="A42" s="17"/>
      <c r="B42" s="2"/>
    </row>
    <row r="43">
      <c r="A43" s="17"/>
      <c r="B43" s="2"/>
    </row>
    <row r="44">
      <c r="A44" s="17"/>
      <c r="B44" s="2"/>
    </row>
    <row r="45">
      <c r="A45" s="17"/>
      <c r="B45" s="2"/>
    </row>
    <row r="46">
      <c r="A46" s="17"/>
      <c r="B46" s="2"/>
    </row>
    <row r="47">
      <c r="A47" s="17"/>
      <c r="B47" s="2"/>
    </row>
    <row r="48">
      <c r="A48" s="17"/>
      <c r="B48" s="2"/>
    </row>
    <row r="49">
      <c r="A49" s="17"/>
      <c r="B49" s="2"/>
    </row>
    <row r="50">
      <c r="A50" s="17"/>
      <c r="B50" s="2"/>
    </row>
    <row r="51">
      <c r="A51" s="17"/>
      <c r="B51" s="2"/>
    </row>
    <row r="52">
      <c r="A52" s="17"/>
      <c r="B52" s="2"/>
    </row>
    <row r="53">
      <c r="A53" s="17"/>
      <c r="B53" s="2"/>
    </row>
    <row r="54">
      <c r="A54" s="17"/>
      <c r="B54" s="2"/>
    </row>
    <row r="55">
      <c r="A55" s="17"/>
      <c r="B55" s="2"/>
    </row>
    <row r="56">
      <c r="A56" s="17"/>
      <c r="B56" s="2"/>
    </row>
    <row r="57">
      <c r="A57" s="17"/>
      <c r="B57" s="2"/>
    </row>
    <row r="58">
      <c r="A58" s="17"/>
      <c r="B58" s="2"/>
    </row>
    <row r="59">
      <c r="A59" s="17"/>
      <c r="B59" s="2"/>
    </row>
    <row r="60">
      <c r="A60" s="17"/>
      <c r="B60" s="2"/>
    </row>
    <row r="61">
      <c r="A61" s="17"/>
      <c r="B61" s="2"/>
    </row>
    <row r="62">
      <c r="A62" s="17"/>
      <c r="B62" s="2"/>
    </row>
    <row r="63">
      <c r="A63" s="17"/>
      <c r="B63" s="2"/>
    </row>
    <row r="64">
      <c r="A64" s="17"/>
      <c r="B64" s="2"/>
    </row>
    <row r="65">
      <c r="A65" s="17"/>
      <c r="B65" s="2"/>
    </row>
    <row r="66">
      <c r="A66" s="17"/>
      <c r="B66" s="2"/>
    </row>
    <row r="67">
      <c r="A67" s="17"/>
      <c r="B67" s="2"/>
    </row>
    <row r="68">
      <c r="A68" s="17"/>
      <c r="B68" s="2"/>
    </row>
    <row r="69">
      <c r="A69" s="17"/>
      <c r="B69" s="2"/>
    </row>
    <row r="70">
      <c r="A70" s="17"/>
      <c r="B70" s="2"/>
    </row>
    <row r="71">
      <c r="A71" s="17"/>
      <c r="B71" s="2"/>
    </row>
    <row r="72">
      <c r="A72" s="17"/>
      <c r="B72" s="2"/>
    </row>
    <row r="73">
      <c r="A73" s="17"/>
      <c r="B73" s="2"/>
    </row>
    <row r="74">
      <c r="A74" s="17"/>
      <c r="B74" s="2"/>
    </row>
    <row r="75">
      <c r="A75" s="17"/>
      <c r="B75" s="2"/>
    </row>
    <row r="76">
      <c r="A76" s="17"/>
      <c r="B76" s="2"/>
    </row>
    <row r="77">
      <c r="A77" s="17"/>
      <c r="B77" s="2"/>
    </row>
    <row r="78">
      <c r="A78" s="17"/>
      <c r="B78" s="2"/>
    </row>
    <row r="79">
      <c r="A79" s="17"/>
      <c r="B79" s="2"/>
    </row>
    <row r="80">
      <c r="A80" s="17"/>
      <c r="B80" s="2"/>
    </row>
    <row r="81">
      <c r="A81" s="17"/>
      <c r="B81" s="2"/>
    </row>
    <row r="82">
      <c r="A82" s="17"/>
      <c r="B82" s="2"/>
    </row>
    <row r="83">
      <c r="A83" s="17"/>
      <c r="B83" s="2"/>
    </row>
    <row r="84">
      <c r="A84" s="17"/>
      <c r="B84" s="2"/>
    </row>
    <row r="85">
      <c r="A85" s="17"/>
      <c r="B85" s="2"/>
    </row>
    <row r="86">
      <c r="A86" s="17"/>
      <c r="B86" s="2"/>
    </row>
    <row r="87">
      <c r="A87" s="17"/>
      <c r="B87" s="2"/>
    </row>
    <row r="88">
      <c r="A88" s="17"/>
      <c r="B88" s="2"/>
    </row>
    <row r="89">
      <c r="A89" s="17"/>
      <c r="B89" s="2"/>
    </row>
    <row r="90">
      <c r="A90" s="17"/>
      <c r="B90" s="2"/>
    </row>
    <row r="91">
      <c r="A91" s="17"/>
      <c r="B91" s="2"/>
    </row>
    <row r="92">
      <c r="A92" s="17"/>
      <c r="B92" s="2"/>
    </row>
    <row r="93">
      <c r="A93" s="17"/>
      <c r="B93" s="2"/>
    </row>
    <row r="94">
      <c r="A94" s="17"/>
      <c r="B94" s="2"/>
    </row>
    <row r="95">
      <c r="A95" s="17"/>
      <c r="B95" s="2"/>
    </row>
    <row r="96">
      <c r="A96" s="17"/>
      <c r="B96" s="2"/>
    </row>
    <row r="97">
      <c r="A97" s="17"/>
      <c r="B97" s="2"/>
    </row>
    <row r="98">
      <c r="A98" s="17"/>
      <c r="B98" s="2"/>
    </row>
    <row r="99">
      <c r="A99" s="17"/>
      <c r="B99" s="2"/>
    </row>
    <row r="100">
      <c r="A100" s="17"/>
      <c r="B100" s="2"/>
    </row>
    <row r="101">
      <c r="A101" s="17"/>
      <c r="B101" s="2"/>
    </row>
    <row r="102">
      <c r="A102" s="17"/>
      <c r="B102" s="2"/>
    </row>
    <row r="103">
      <c r="A103" s="17"/>
      <c r="B103" s="2"/>
    </row>
    <row r="104">
      <c r="A104" s="17"/>
      <c r="B104" s="2"/>
    </row>
    <row r="105">
      <c r="A105" s="17"/>
      <c r="B105" s="2"/>
    </row>
    <row r="106">
      <c r="A106" s="17"/>
      <c r="B106" s="2"/>
    </row>
    <row r="107">
      <c r="A107" s="17"/>
      <c r="B107" s="2"/>
    </row>
    <row r="108">
      <c r="A108" s="17"/>
      <c r="B108" s="2"/>
    </row>
    <row r="109">
      <c r="A109" s="17"/>
      <c r="B109" s="2"/>
    </row>
    <row r="110">
      <c r="A110" s="17"/>
      <c r="B110" s="2"/>
    </row>
    <row r="111">
      <c r="A111" s="17"/>
      <c r="B111" s="2"/>
    </row>
    <row r="112">
      <c r="A112" s="17"/>
      <c r="B112" s="2"/>
    </row>
    <row r="113">
      <c r="A113" s="17"/>
      <c r="B113" s="2"/>
    </row>
    <row r="114">
      <c r="A114" s="17"/>
      <c r="B114" s="2"/>
    </row>
    <row r="115">
      <c r="A115" s="17"/>
      <c r="B115" s="2"/>
    </row>
    <row r="116">
      <c r="A116" s="17"/>
      <c r="B116" s="2"/>
    </row>
    <row r="117">
      <c r="A117" s="17"/>
      <c r="B117" s="2"/>
    </row>
    <row r="118">
      <c r="A118" s="17"/>
      <c r="B118" s="2"/>
    </row>
    <row r="119">
      <c r="A119" s="17"/>
      <c r="B119" s="2"/>
    </row>
    <row r="120">
      <c r="A120" s="17"/>
      <c r="B120" s="2"/>
    </row>
    <row r="121">
      <c r="A121" s="17"/>
      <c r="B121" s="2"/>
    </row>
    <row r="122">
      <c r="A122" s="17"/>
      <c r="B122" s="2"/>
    </row>
    <row r="123">
      <c r="A123" s="17"/>
      <c r="B123" s="2"/>
    </row>
    <row r="124">
      <c r="A124" s="17"/>
      <c r="B124" s="2"/>
    </row>
    <row r="125">
      <c r="A125" s="17"/>
      <c r="B125" s="2"/>
    </row>
    <row r="126">
      <c r="A126" s="17"/>
      <c r="B126" s="2"/>
    </row>
    <row r="127">
      <c r="A127" s="17"/>
      <c r="B127" s="2"/>
    </row>
    <row r="128">
      <c r="A128" s="17"/>
      <c r="B128" s="2"/>
    </row>
    <row r="129">
      <c r="A129" s="17"/>
      <c r="B129" s="2"/>
    </row>
    <row r="130">
      <c r="A130" s="17"/>
      <c r="B130" s="2"/>
    </row>
    <row r="131">
      <c r="A131" s="17"/>
      <c r="B131" s="2"/>
    </row>
    <row r="132">
      <c r="A132" s="17"/>
      <c r="B132" s="2"/>
    </row>
    <row r="133">
      <c r="A133" s="17"/>
      <c r="B133" s="2"/>
    </row>
    <row r="134">
      <c r="A134" s="17"/>
      <c r="B134" s="2"/>
    </row>
    <row r="135">
      <c r="A135" s="17"/>
      <c r="B135" s="2"/>
    </row>
    <row r="136">
      <c r="A136" s="17"/>
      <c r="B136" s="2"/>
    </row>
    <row r="137">
      <c r="A137" s="17"/>
      <c r="B137" s="2"/>
    </row>
    <row r="138">
      <c r="A138" s="17"/>
      <c r="B138" s="2"/>
    </row>
    <row r="139">
      <c r="A139" s="17"/>
      <c r="B139" s="2"/>
    </row>
    <row r="140">
      <c r="A140" s="17"/>
      <c r="B140" s="2"/>
    </row>
    <row r="141">
      <c r="A141" s="17"/>
      <c r="B141" s="2"/>
    </row>
    <row r="142">
      <c r="A142" s="17"/>
      <c r="B142" s="2"/>
    </row>
    <row r="143">
      <c r="A143" s="17"/>
      <c r="B143" s="2"/>
    </row>
    <row r="144">
      <c r="A144" s="17"/>
      <c r="B144" s="2"/>
    </row>
    <row r="145">
      <c r="A145" s="17"/>
      <c r="B145" s="2"/>
    </row>
    <row r="146">
      <c r="A146" s="17"/>
      <c r="B146" s="2"/>
    </row>
    <row r="147">
      <c r="A147" s="17"/>
      <c r="B147" s="2"/>
    </row>
    <row r="148">
      <c r="A148" s="17"/>
      <c r="B148" s="2"/>
    </row>
    <row r="149">
      <c r="A149" s="17"/>
      <c r="B149" s="2"/>
    </row>
    <row r="150">
      <c r="A150" s="17"/>
      <c r="B150" s="2"/>
    </row>
    <row r="151">
      <c r="A151" s="17"/>
      <c r="B151" s="2"/>
    </row>
    <row r="152">
      <c r="A152" s="17"/>
      <c r="B152" s="2"/>
    </row>
    <row r="153">
      <c r="A153" s="17"/>
      <c r="B153" s="2"/>
    </row>
    <row r="154">
      <c r="A154" s="17"/>
      <c r="B154" s="2"/>
    </row>
    <row r="155">
      <c r="A155" s="17"/>
      <c r="B155" s="2"/>
    </row>
    <row r="156">
      <c r="A156" s="17"/>
      <c r="B156" s="2"/>
    </row>
    <row r="157">
      <c r="A157" s="17"/>
      <c r="B157" s="2"/>
    </row>
    <row r="158">
      <c r="A158" s="17"/>
      <c r="B158" s="2"/>
    </row>
    <row r="159">
      <c r="A159" s="17"/>
      <c r="B159" s="2"/>
    </row>
    <row r="160">
      <c r="A160" s="17"/>
      <c r="B160" s="2"/>
    </row>
    <row r="161">
      <c r="A161" s="17"/>
      <c r="B161" s="2"/>
    </row>
    <row r="162">
      <c r="A162" s="17"/>
      <c r="B162" s="2"/>
    </row>
    <row r="163">
      <c r="A163" s="17"/>
      <c r="B163" s="2"/>
    </row>
    <row r="164">
      <c r="A164" s="17"/>
      <c r="B164" s="2"/>
    </row>
    <row r="165">
      <c r="A165" s="17"/>
      <c r="B165" s="2"/>
    </row>
    <row r="166">
      <c r="A166" s="17"/>
      <c r="B166" s="2"/>
    </row>
    <row r="167">
      <c r="A167" s="17"/>
      <c r="B167" s="2"/>
    </row>
    <row r="168">
      <c r="A168" s="17"/>
      <c r="B168" s="2"/>
    </row>
    <row r="169">
      <c r="A169" s="17"/>
      <c r="B169" s="2"/>
    </row>
    <row r="170">
      <c r="A170" s="17"/>
      <c r="B170" s="2"/>
    </row>
    <row r="171">
      <c r="A171" s="17"/>
      <c r="B171" s="2"/>
    </row>
    <row r="172">
      <c r="A172" s="17"/>
      <c r="B172" s="2"/>
    </row>
    <row r="173">
      <c r="A173" s="17"/>
      <c r="B173" s="2"/>
    </row>
    <row r="174">
      <c r="A174" s="17"/>
      <c r="B174" s="2"/>
    </row>
    <row r="175">
      <c r="A175" s="17"/>
      <c r="B175" s="2"/>
    </row>
    <row r="176">
      <c r="A176" s="17"/>
      <c r="B176" s="2"/>
    </row>
    <row r="177">
      <c r="A177" s="17"/>
      <c r="B177" s="2"/>
    </row>
    <row r="178">
      <c r="A178" s="17"/>
      <c r="B178" s="2"/>
    </row>
    <row r="179">
      <c r="A179" s="17"/>
      <c r="B179" s="2"/>
    </row>
    <row r="180">
      <c r="A180" s="17"/>
      <c r="B180" s="2"/>
    </row>
    <row r="181">
      <c r="A181" s="17"/>
      <c r="B181" s="2"/>
    </row>
    <row r="182">
      <c r="A182" s="17"/>
      <c r="B182" s="2"/>
    </row>
    <row r="183">
      <c r="A183" s="17"/>
      <c r="B183" s="2"/>
    </row>
    <row r="184">
      <c r="A184" s="17"/>
      <c r="B184" s="2"/>
    </row>
    <row r="185">
      <c r="A185" s="17"/>
      <c r="B185" s="2"/>
    </row>
    <row r="186">
      <c r="A186" s="17"/>
      <c r="B186" s="2"/>
    </row>
    <row r="187">
      <c r="A187" s="17"/>
      <c r="B187" s="2"/>
    </row>
    <row r="188">
      <c r="A188" s="17"/>
      <c r="B188" s="2"/>
    </row>
    <row r="189">
      <c r="A189" s="17"/>
      <c r="B189" s="2"/>
    </row>
    <row r="190">
      <c r="A190" s="17"/>
      <c r="B190" s="2"/>
    </row>
    <row r="191">
      <c r="A191" s="17"/>
      <c r="B191" s="2"/>
    </row>
    <row r="192">
      <c r="A192" s="17"/>
      <c r="B192" s="2"/>
    </row>
    <row r="193">
      <c r="A193" s="17"/>
      <c r="B193" s="2"/>
    </row>
    <row r="194">
      <c r="A194" s="17"/>
      <c r="B194" s="2"/>
    </row>
    <row r="195">
      <c r="A195" s="17"/>
      <c r="B195" s="2"/>
    </row>
    <row r="196">
      <c r="A196" s="17"/>
      <c r="B196" s="2"/>
    </row>
    <row r="197">
      <c r="A197" s="17"/>
      <c r="B197" s="2"/>
    </row>
    <row r="198">
      <c r="A198" s="17"/>
      <c r="B198" s="2"/>
    </row>
    <row r="199">
      <c r="A199" s="17"/>
      <c r="B199" s="2"/>
    </row>
    <row r="200">
      <c r="A200" s="17"/>
      <c r="B200" s="2"/>
    </row>
    <row r="201">
      <c r="A201" s="17"/>
      <c r="B201" s="2"/>
    </row>
    <row r="202">
      <c r="A202" s="17"/>
      <c r="B202" s="2"/>
    </row>
    <row r="203">
      <c r="A203" s="17"/>
      <c r="B203" s="2"/>
    </row>
    <row r="204">
      <c r="A204" s="17"/>
      <c r="B204" s="2"/>
    </row>
    <row r="205">
      <c r="A205" s="17"/>
      <c r="B205" s="2"/>
    </row>
    <row r="206">
      <c r="A206" s="17"/>
      <c r="B206" s="2"/>
    </row>
    <row r="207">
      <c r="A207" s="17"/>
      <c r="B207" s="2"/>
    </row>
    <row r="208">
      <c r="A208" s="17"/>
      <c r="B208" s="2"/>
    </row>
    <row r="209">
      <c r="A209" s="17"/>
      <c r="B209" s="2"/>
    </row>
    <row r="210">
      <c r="A210" s="17"/>
      <c r="B210" s="2"/>
    </row>
    <row r="211">
      <c r="A211" s="17"/>
      <c r="B211" s="2"/>
    </row>
    <row r="212">
      <c r="A212" s="17"/>
      <c r="B212" s="2"/>
    </row>
    <row r="213">
      <c r="A213" s="17"/>
      <c r="B213" s="2"/>
    </row>
    <row r="214">
      <c r="A214" s="17"/>
      <c r="B214" s="2"/>
    </row>
    <row r="215">
      <c r="A215" s="17"/>
      <c r="B215" s="2"/>
    </row>
    <row r="216">
      <c r="A216" s="17"/>
      <c r="B216" s="2"/>
    </row>
    <row r="217">
      <c r="A217" s="17"/>
      <c r="B217" s="2"/>
    </row>
    <row r="218">
      <c r="A218" s="17"/>
      <c r="B218" s="2"/>
    </row>
    <row r="219">
      <c r="A219" s="17"/>
      <c r="B219" s="2"/>
    </row>
    <row r="220">
      <c r="A220" s="17"/>
      <c r="B220" s="2"/>
    </row>
    <row r="221">
      <c r="A221" s="17"/>
      <c r="B221" s="2"/>
    </row>
    <row r="222">
      <c r="A222" s="17"/>
      <c r="B222" s="2"/>
    </row>
    <row r="223">
      <c r="A223" s="17"/>
      <c r="B223" s="2"/>
    </row>
    <row r="224">
      <c r="A224" s="17"/>
      <c r="B224" s="2"/>
    </row>
    <row r="225">
      <c r="A225" s="17"/>
      <c r="B225" s="2"/>
    </row>
    <row r="226">
      <c r="A226" s="17"/>
      <c r="B226" s="2"/>
    </row>
    <row r="227">
      <c r="A227" s="17"/>
      <c r="B227" s="2"/>
    </row>
    <row r="228">
      <c r="A228" s="17"/>
      <c r="B228" s="2"/>
    </row>
    <row r="229">
      <c r="A229" s="17"/>
      <c r="B229" s="2"/>
    </row>
    <row r="230">
      <c r="A230" s="17"/>
      <c r="B230" s="2"/>
    </row>
    <row r="231">
      <c r="A231" s="17"/>
      <c r="B231" s="2"/>
    </row>
    <row r="232">
      <c r="A232" s="17"/>
      <c r="B232" s="2"/>
    </row>
    <row r="233">
      <c r="A233" s="17"/>
      <c r="B233" s="2"/>
    </row>
    <row r="234">
      <c r="A234" s="17"/>
      <c r="B234" s="2"/>
    </row>
    <row r="235">
      <c r="A235" s="17"/>
      <c r="B235" s="2"/>
    </row>
    <row r="236">
      <c r="A236" s="17"/>
      <c r="B236" s="2"/>
    </row>
    <row r="237">
      <c r="A237" s="17"/>
      <c r="B237" s="2"/>
    </row>
    <row r="238">
      <c r="A238" s="17"/>
      <c r="B238" s="2"/>
    </row>
    <row r="239">
      <c r="A239" s="17"/>
      <c r="B239" s="2"/>
    </row>
    <row r="240">
      <c r="A240" s="17"/>
      <c r="B240" s="2"/>
    </row>
    <row r="241">
      <c r="A241" s="17"/>
      <c r="B241" s="2"/>
    </row>
    <row r="242">
      <c r="A242" s="17"/>
      <c r="B242" s="2"/>
    </row>
    <row r="243">
      <c r="A243" s="17"/>
      <c r="B243" s="2"/>
    </row>
    <row r="244">
      <c r="A244" s="17"/>
      <c r="B244" s="2"/>
    </row>
    <row r="245">
      <c r="A245" s="17"/>
      <c r="B245" s="2"/>
    </row>
    <row r="246">
      <c r="A246" s="17"/>
      <c r="B246" s="2"/>
    </row>
    <row r="247">
      <c r="A247" s="17"/>
      <c r="B247" s="2"/>
    </row>
    <row r="248">
      <c r="A248" s="17"/>
      <c r="B248" s="2"/>
    </row>
    <row r="249">
      <c r="A249" s="17"/>
      <c r="B249" s="2"/>
    </row>
    <row r="250">
      <c r="A250" s="17"/>
      <c r="B250" s="2"/>
    </row>
    <row r="251">
      <c r="A251" s="17"/>
      <c r="B251" s="2"/>
    </row>
    <row r="252">
      <c r="A252" s="17"/>
      <c r="B252" s="2"/>
    </row>
    <row r="253">
      <c r="A253" s="17"/>
      <c r="B253" s="2"/>
    </row>
    <row r="254">
      <c r="A254" s="17"/>
      <c r="B254" s="2"/>
    </row>
    <row r="255">
      <c r="A255" s="17"/>
      <c r="B255" s="2"/>
    </row>
    <row r="256">
      <c r="A256" s="17"/>
      <c r="B256" s="2"/>
    </row>
    <row r="257">
      <c r="A257" s="17"/>
      <c r="B257" s="2"/>
    </row>
    <row r="258">
      <c r="A258" s="17"/>
      <c r="B258" s="2"/>
    </row>
    <row r="259">
      <c r="A259" s="17"/>
      <c r="B259" s="2"/>
    </row>
    <row r="260">
      <c r="A260" s="17"/>
      <c r="B260" s="2"/>
    </row>
    <row r="261">
      <c r="A261" s="17"/>
      <c r="B261" s="2"/>
    </row>
    <row r="262">
      <c r="A262" s="17"/>
      <c r="B262" s="2"/>
    </row>
    <row r="263">
      <c r="A263" s="17"/>
      <c r="B263" s="2"/>
    </row>
    <row r="264">
      <c r="A264" s="17"/>
      <c r="B264" s="2"/>
    </row>
    <row r="265">
      <c r="A265" s="17"/>
      <c r="B265" s="2"/>
    </row>
    <row r="266">
      <c r="A266" s="17"/>
      <c r="B266" s="2"/>
    </row>
    <row r="267">
      <c r="A267" s="17"/>
      <c r="B267" s="2"/>
    </row>
    <row r="268">
      <c r="A268" s="17"/>
      <c r="B268" s="2"/>
    </row>
    <row r="269">
      <c r="A269" s="17"/>
      <c r="B269" s="2"/>
    </row>
    <row r="270">
      <c r="A270" s="17"/>
      <c r="B270" s="2"/>
    </row>
    <row r="271">
      <c r="A271" s="17"/>
      <c r="B271" s="2"/>
    </row>
    <row r="272">
      <c r="A272" s="17"/>
      <c r="B272" s="2"/>
    </row>
    <row r="273">
      <c r="A273" s="17"/>
      <c r="B273" s="2"/>
    </row>
    <row r="274">
      <c r="A274" s="17"/>
      <c r="B274" s="2"/>
    </row>
    <row r="275">
      <c r="A275" s="17"/>
      <c r="B275" s="2"/>
    </row>
    <row r="276">
      <c r="A276" s="17"/>
      <c r="B276" s="2"/>
    </row>
    <row r="277">
      <c r="A277" s="17"/>
      <c r="B277" s="2"/>
    </row>
    <row r="278">
      <c r="A278" s="17"/>
      <c r="B278" s="2"/>
    </row>
    <row r="279">
      <c r="A279" s="17"/>
      <c r="B279" s="2"/>
    </row>
    <row r="280">
      <c r="A280" s="17"/>
      <c r="B280" s="2"/>
    </row>
    <row r="281">
      <c r="A281" s="17"/>
      <c r="B281" s="2"/>
    </row>
    <row r="282">
      <c r="A282" s="17"/>
      <c r="B282" s="2"/>
    </row>
    <row r="283">
      <c r="A283" s="17"/>
      <c r="B283" s="2"/>
    </row>
    <row r="284">
      <c r="A284" s="17"/>
      <c r="B284" s="2"/>
    </row>
    <row r="285">
      <c r="A285" s="17"/>
      <c r="B285" s="2"/>
    </row>
    <row r="286">
      <c r="A286" s="17"/>
      <c r="B286" s="2"/>
    </row>
    <row r="287">
      <c r="A287" s="17"/>
      <c r="B287" s="2"/>
    </row>
    <row r="288">
      <c r="A288" s="17"/>
      <c r="B288" s="2"/>
    </row>
    <row r="289">
      <c r="A289" s="17"/>
      <c r="B289" s="2"/>
    </row>
    <row r="290">
      <c r="A290" s="17"/>
      <c r="B290" s="2"/>
    </row>
    <row r="291">
      <c r="A291" s="17"/>
      <c r="B291" s="2"/>
    </row>
    <row r="292">
      <c r="A292" s="17"/>
      <c r="B292" s="2"/>
    </row>
    <row r="293">
      <c r="A293" s="17"/>
      <c r="B293" s="2"/>
    </row>
    <row r="294">
      <c r="A294" s="17"/>
      <c r="B294" s="2"/>
    </row>
    <row r="295">
      <c r="A295" s="17"/>
      <c r="B295" s="2"/>
    </row>
    <row r="296">
      <c r="A296" s="17"/>
      <c r="B296" s="2"/>
    </row>
    <row r="297">
      <c r="A297" s="17"/>
      <c r="B297" s="2"/>
    </row>
    <row r="298">
      <c r="A298" s="17"/>
      <c r="B298" s="2"/>
    </row>
    <row r="299">
      <c r="A299" s="17"/>
      <c r="B299" s="2"/>
    </row>
    <row r="300">
      <c r="A300" s="17"/>
      <c r="B300" s="2"/>
    </row>
    <row r="301">
      <c r="A301" s="17"/>
      <c r="B301" s="2"/>
    </row>
    <row r="302">
      <c r="A302" s="17"/>
      <c r="B302" s="2"/>
    </row>
    <row r="303">
      <c r="A303" s="17"/>
      <c r="B303" s="2"/>
    </row>
    <row r="304">
      <c r="A304" s="17"/>
      <c r="B304" s="2"/>
    </row>
    <row r="305">
      <c r="A305" s="17"/>
      <c r="B305" s="2"/>
    </row>
    <row r="306">
      <c r="A306" s="17"/>
      <c r="B306" s="2"/>
    </row>
    <row r="307">
      <c r="A307" s="17"/>
      <c r="B307" s="2"/>
    </row>
    <row r="308">
      <c r="A308" s="17"/>
      <c r="B308" s="2"/>
    </row>
    <row r="309">
      <c r="A309" s="17"/>
      <c r="B309" s="2"/>
    </row>
    <row r="310">
      <c r="A310" s="17"/>
      <c r="B310" s="2"/>
    </row>
    <row r="311">
      <c r="A311" s="17"/>
      <c r="B311" s="2"/>
    </row>
    <row r="312">
      <c r="A312" s="17"/>
      <c r="B312" s="2"/>
    </row>
    <row r="313">
      <c r="A313" s="17"/>
      <c r="B313" s="2"/>
    </row>
    <row r="314">
      <c r="A314" s="17"/>
      <c r="B314" s="2"/>
    </row>
    <row r="315">
      <c r="A315" s="17"/>
      <c r="B315" s="2"/>
    </row>
    <row r="316">
      <c r="A316" s="17"/>
      <c r="B316" s="2"/>
    </row>
    <row r="317">
      <c r="A317" s="17"/>
      <c r="B317" s="2"/>
    </row>
    <row r="318">
      <c r="A318" s="17"/>
      <c r="B318" s="2"/>
    </row>
    <row r="319">
      <c r="A319" s="17"/>
      <c r="B319" s="2"/>
    </row>
    <row r="320">
      <c r="A320" s="17"/>
      <c r="B320" s="2"/>
    </row>
    <row r="321">
      <c r="A321" s="17"/>
      <c r="B321" s="2"/>
    </row>
    <row r="322">
      <c r="A322" s="17"/>
      <c r="B322" s="2"/>
    </row>
    <row r="323">
      <c r="A323" s="17"/>
      <c r="B323" s="2"/>
    </row>
    <row r="324">
      <c r="A324" s="17"/>
      <c r="B324" s="2"/>
    </row>
    <row r="325">
      <c r="A325" s="17"/>
      <c r="B325" s="2"/>
    </row>
    <row r="326">
      <c r="A326" s="17"/>
      <c r="B326" s="2"/>
    </row>
    <row r="327">
      <c r="A327" s="17"/>
      <c r="B327" s="2"/>
    </row>
    <row r="328">
      <c r="A328" s="17"/>
      <c r="B328" s="2"/>
    </row>
    <row r="329">
      <c r="A329" s="17"/>
      <c r="B329" s="2"/>
    </row>
    <row r="330">
      <c r="A330" s="17"/>
      <c r="B330" s="2"/>
    </row>
    <row r="331">
      <c r="A331" s="17"/>
      <c r="B331" s="2"/>
    </row>
    <row r="332">
      <c r="A332" s="17"/>
      <c r="B332" s="2"/>
    </row>
    <row r="333">
      <c r="A333" s="17"/>
      <c r="B333" s="2"/>
    </row>
    <row r="334">
      <c r="A334" s="17"/>
      <c r="B334" s="2"/>
    </row>
    <row r="335">
      <c r="A335" s="17"/>
      <c r="B335" s="2"/>
    </row>
    <row r="336">
      <c r="A336" s="17"/>
      <c r="B336" s="2"/>
    </row>
    <row r="337">
      <c r="A337" s="17"/>
      <c r="B337" s="2"/>
    </row>
    <row r="338">
      <c r="A338" s="17"/>
      <c r="B338" s="2"/>
    </row>
    <row r="339">
      <c r="A339" s="17"/>
      <c r="B339" s="2"/>
    </row>
    <row r="340">
      <c r="A340" s="17"/>
      <c r="B340" s="2"/>
    </row>
    <row r="341">
      <c r="A341" s="17"/>
      <c r="B341" s="2"/>
    </row>
    <row r="342">
      <c r="A342" s="17"/>
      <c r="B342" s="2"/>
    </row>
    <row r="343">
      <c r="A343" s="17"/>
      <c r="B343" s="2"/>
    </row>
    <row r="344">
      <c r="A344" s="17"/>
      <c r="B344" s="2"/>
    </row>
    <row r="345">
      <c r="A345" s="17"/>
      <c r="B345" s="2"/>
    </row>
    <row r="346">
      <c r="A346" s="17"/>
      <c r="B346" s="2"/>
    </row>
    <row r="347">
      <c r="A347" s="17"/>
      <c r="B347" s="2"/>
    </row>
    <row r="348">
      <c r="A348" s="17"/>
      <c r="B348" s="2"/>
    </row>
    <row r="349">
      <c r="A349" s="17"/>
      <c r="B349" s="2"/>
    </row>
    <row r="350">
      <c r="A350" s="17"/>
      <c r="B350" s="2"/>
    </row>
    <row r="351">
      <c r="A351" s="17"/>
      <c r="B351" s="2"/>
    </row>
    <row r="352">
      <c r="A352" s="17"/>
      <c r="B352" s="2"/>
    </row>
    <row r="353">
      <c r="A353" s="17"/>
      <c r="B353" s="2"/>
    </row>
    <row r="354">
      <c r="A354" s="17"/>
      <c r="B354" s="2"/>
    </row>
    <row r="355">
      <c r="A355" s="17"/>
      <c r="B355" s="2"/>
    </row>
    <row r="356">
      <c r="A356" s="17"/>
      <c r="B356" s="2"/>
    </row>
    <row r="357">
      <c r="A357" s="17"/>
      <c r="B357" s="2"/>
    </row>
    <row r="358">
      <c r="A358" s="17"/>
      <c r="B358" s="2"/>
    </row>
    <row r="359">
      <c r="A359" s="17"/>
      <c r="B359" s="2"/>
    </row>
    <row r="360">
      <c r="A360" s="17"/>
      <c r="B360" s="2"/>
    </row>
    <row r="361">
      <c r="A361" s="17"/>
      <c r="B361" s="2"/>
    </row>
    <row r="362">
      <c r="A362" s="17"/>
      <c r="B362" s="2"/>
    </row>
    <row r="363">
      <c r="A363" s="17"/>
      <c r="B363" s="2"/>
    </row>
    <row r="364">
      <c r="A364" s="17"/>
      <c r="B364" s="2"/>
    </row>
    <row r="365">
      <c r="A365" s="17"/>
      <c r="B365" s="2"/>
    </row>
    <row r="366">
      <c r="A366" s="17"/>
      <c r="B366" s="2"/>
    </row>
    <row r="367">
      <c r="A367" s="17"/>
      <c r="B367" s="2"/>
    </row>
    <row r="368">
      <c r="A368" s="17"/>
      <c r="B368" s="2"/>
    </row>
    <row r="369">
      <c r="A369" s="17"/>
      <c r="B369" s="2"/>
    </row>
    <row r="370">
      <c r="A370" s="17"/>
      <c r="B370" s="2"/>
    </row>
    <row r="371">
      <c r="A371" s="17"/>
      <c r="B371" s="2"/>
    </row>
    <row r="372">
      <c r="A372" s="17"/>
      <c r="B372" s="2"/>
    </row>
    <row r="373">
      <c r="A373" s="17"/>
      <c r="B373" s="2"/>
    </row>
    <row r="374">
      <c r="A374" s="17"/>
      <c r="B374" s="2"/>
    </row>
    <row r="375">
      <c r="A375" s="17"/>
      <c r="B375" s="2"/>
    </row>
    <row r="376">
      <c r="A376" s="17"/>
      <c r="B376" s="2"/>
    </row>
    <row r="377">
      <c r="A377" s="17"/>
      <c r="B377" s="2"/>
    </row>
    <row r="378">
      <c r="A378" s="17"/>
      <c r="B378" s="2"/>
    </row>
    <row r="379">
      <c r="A379" s="17"/>
      <c r="B379" s="2"/>
    </row>
    <row r="380">
      <c r="A380" s="17"/>
      <c r="B380" s="2"/>
    </row>
    <row r="381">
      <c r="A381" s="17"/>
      <c r="B381" s="2"/>
    </row>
    <row r="382">
      <c r="A382" s="17"/>
      <c r="B382" s="2"/>
    </row>
    <row r="383">
      <c r="A383" s="17"/>
      <c r="B383" s="2"/>
    </row>
    <row r="384">
      <c r="A384" s="17"/>
      <c r="B384" s="2"/>
    </row>
    <row r="385">
      <c r="A385" s="17"/>
      <c r="B385" s="2"/>
    </row>
    <row r="386">
      <c r="A386" s="17"/>
      <c r="B386" s="2"/>
    </row>
    <row r="387">
      <c r="A387" s="17"/>
      <c r="B387" s="2"/>
    </row>
    <row r="388">
      <c r="A388" s="17"/>
      <c r="B388" s="2"/>
    </row>
    <row r="389">
      <c r="A389" s="17"/>
      <c r="B389" s="2"/>
    </row>
    <row r="390">
      <c r="A390" s="17"/>
      <c r="B390" s="2"/>
    </row>
    <row r="391">
      <c r="A391" s="17"/>
      <c r="B391" s="2"/>
    </row>
    <row r="392">
      <c r="A392" s="17"/>
      <c r="B392" s="2"/>
    </row>
    <row r="393">
      <c r="A393" s="17"/>
      <c r="B393" s="2"/>
    </row>
    <row r="394">
      <c r="A394" s="17"/>
      <c r="B394" s="2"/>
    </row>
    <row r="395">
      <c r="A395" s="17"/>
      <c r="B395" s="2"/>
    </row>
    <row r="396">
      <c r="A396" s="17"/>
      <c r="B396" s="2"/>
    </row>
    <row r="397">
      <c r="A397" s="17"/>
      <c r="B397" s="2"/>
    </row>
    <row r="398">
      <c r="A398" s="17"/>
      <c r="B398" s="2"/>
    </row>
    <row r="399">
      <c r="A399" s="17"/>
      <c r="B399" s="2"/>
    </row>
    <row r="400">
      <c r="A400" s="17"/>
      <c r="B400" s="2"/>
    </row>
    <row r="401">
      <c r="A401" s="17"/>
      <c r="B401" s="2"/>
    </row>
    <row r="402">
      <c r="A402" s="17"/>
      <c r="B402" s="2"/>
    </row>
    <row r="403">
      <c r="A403" s="17"/>
      <c r="B403" s="2"/>
    </row>
    <row r="404">
      <c r="A404" s="17"/>
      <c r="B404" s="2"/>
    </row>
    <row r="405">
      <c r="A405" s="17"/>
      <c r="B405" s="2"/>
    </row>
    <row r="406">
      <c r="A406" s="17"/>
      <c r="B406" s="2"/>
    </row>
    <row r="407">
      <c r="A407" s="17"/>
      <c r="B407" s="2"/>
    </row>
    <row r="408">
      <c r="A408" s="17"/>
      <c r="B408" s="2"/>
    </row>
    <row r="409">
      <c r="A409" s="17"/>
      <c r="B409" s="2"/>
    </row>
    <row r="410">
      <c r="A410" s="17"/>
      <c r="B410" s="2"/>
    </row>
    <row r="411">
      <c r="A411" s="17"/>
      <c r="B411" s="2"/>
    </row>
    <row r="412">
      <c r="A412" s="17"/>
      <c r="B412" s="2"/>
    </row>
    <row r="413">
      <c r="A413" s="17"/>
      <c r="B413" s="2"/>
    </row>
    <row r="414">
      <c r="A414" s="17"/>
      <c r="B414" s="2"/>
    </row>
    <row r="415">
      <c r="A415" s="17"/>
      <c r="B415" s="2"/>
    </row>
    <row r="416">
      <c r="A416" s="17"/>
      <c r="B416" s="2"/>
    </row>
    <row r="417">
      <c r="A417" s="17"/>
      <c r="B417" s="2"/>
    </row>
    <row r="418">
      <c r="A418" s="17"/>
      <c r="B418" s="2"/>
    </row>
    <row r="419">
      <c r="A419" s="17"/>
      <c r="B419" s="2"/>
    </row>
    <row r="420">
      <c r="A420" s="17"/>
      <c r="B420" s="2"/>
    </row>
    <row r="421">
      <c r="A421" s="17"/>
      <c r="B421" s="2"/>
    </row>
    <row r="422">
      <c r="A422" s="17"/>
      <c r="B422" s="2"/>
    </row>
    <row r="423">
      <c r="A423" s="17"/>
      <c r="B423" s="2"/>
    </row>
    <row r="424">
      <c r="A424" s="17"/>
      <c r="B424" s="2"/>
    </row>
    <row r="425">
      <c r="A425" s="17"/>
      <c r="B425" s="2"/>
    </row>
    <row r="426">
      <c r="A426" s="17"/>
      <c r="B426" s="2"/>
    </row>
    <row r="427">
      <c r="A427" s="17"/>
      <c r="B427" s="2"/>
    </row>
    <row r="428">
      <c r="A428" s="17"/>
      <c r="B428" s="2"/>
    </row>
    <row r="429">
      <c r="A429" s="17"/>
      <c r="B429" s="2"/>
    </row>
    <row r="430">
      <c r="A430" s="17"/>
      <c r="B430" s="2"/>
    </row>
    <row r="431">
      <c r="A431" s="17"/>
      <c r="B431" s="2"/>
    </row>
    <row r="432">
      <c r="A432" s="17"/>
      <c r="B432" s="2"/>
    </row>
    <row r="433">
      <c r="A433" s="17"/>
      <c r="B433" s="2"/>
    </row>
    <row r="434">
      <c r="A434" s="17"/>
      <c r="B434" s="2"/>
    </row>
    <row r="435">
      <c r="A435" s="17"/>
      <c r="B435" s="2"/>
    </row>
    <row r="436">
      <c r="A436" s="17"/>
      <c r="B436" s="2"/>
    </row>
    <row r="437">
      <c r="A437" s="17"/>
      <c r="B437" s="2"/>
    </row>
    <row r="438">
      <c r="A438" s="17"/>
      <c r="B438" s="2"/>
    </row>
    <row r="439">
      <c r="A439" s="17"/>
      <c r="B439" s="2"/>
    </row>
    <row r="440">
      <c r="A440" s="17"/>
      <c r="B440" s="2"/>
    </row>
    <row r="441">
      <c r="A441" s="17"/>
      <c r="B441" s="2"/>
    </row>
    <row r="442">
      <c r="A442" s="17"/>
      <c r="B442" s="2"/>
    </row>
    <row r="443">
      <c r="A443" s="17"/>
      <c r="B443" s="2"/>
    </row>
    <row r="444">
      <c r="A444" s="17"/>
      <c r="B444" s="2"/>
    </row>
    <row r="445">
      <c r="A445" s="17"/>
      <c r="B445" s="2"/>
    </row>
    <row r="446">
      <c r="A446" s="17"/>
      <c r="B446" s="2"/>
    </row>
    <row r="447">
      <c r="A447" s="17"/>
      <c r="B447" s="2"/>
    </row>
    <row r="448">
      <c r="A448" s="17"/>
      <c r="B448" s="2"/>
    </row>
    <row r="449">
      <c r="A449" s="17"/>
      <c r="B449" s="2"/>
    </row>
    <row r="450">
      <c r="A450" s="17"/>
      <c r="B450" s="2"/>
    </row>
    <row r="451">
      <c r="A451" s="17"/>
      <c r="B451" s="2"/>
    </row>
    <row r="452">
      <c r="A452" s="17"/>
      <c r="B452" s="2"/>
    </row>
    <row r="453">
      <c r="A453" s="17"/>
      <c r="B453" s="2"/>
    </row>
    <row r="454">
      <c r="A454" s="17"/>
      <c r="B454" s="2"/>
    </row>
    <row r="455">
      <c r="A455" s="17"/>
      <c r="B455" s="2"/>
    </row>
    <row r="456">
      <c r="A456" s="17"/>
      <c r="B456" s="2"/>
    </row>
    <row r="457">
      <c r="A457" s="17"/>
      <c r="B457" s="2"/>
    </row>
    <row r="458">
      <c r="A458" s="17"/>
      <c r="B458" s="2"/>
    </row>
    <row r="459">
      <c r="A459" s="17"/>
      <c r="B459" s="2"/>
    </row>
    <row r="460">
      <c r="A460" s="17"/>
      <c r="B460" s="2"/>
    </row>
    <row r="461">
      <c r="A461" s="17"/>
      <c r="B461" s="2"/>
    </row>
    <row r="462">
      <c r="A462" s="17"/>
      <c r="B462" s="2"/>
    </row>
    <row r="463">
      <c r="A463" s="17"/>
      <c r="B463" s="2"/>
    </row>
    <row r="464">
      <c r="A464" s="17"/>
      <c r="B464" s="2"/>
    </row>
    <row r="465">
      <c r="A465" s="17"/>
      <c r="B465" s="2"/>
    </row>
    <row r="466">
      <c r="A466" s="17"/>
      <c r="B466" s="2"/>
    </row>
    <row r="467">
      <c r="A467" s="17"/>
      <c r="B467" s="2"/>
    </row>
    <row r="468">
      <c r="A468" s="17"/>
      <c r="B468" s="2"/>
    </row>
    <row r="469">
      <c r="A469" s="17"/>
      <c r="B469" s="2"/>
    </row>
    <row r="470">
      <c r="A470" s="17"/>
      <c r="B470" s="2"/>
    </row>
    <row r="471">
      <c r="A471" s="17"/>
      <c r="B471" s="2"/>
    </row>
    <row r="472">
      <c r="A472" s="17"/>
      <c r="B472" s="2"/>
    </row>
    <row r="473">
      <c r="A473" s="17"/>
      <c r="B473" s="2"/>
    </row>
    <row r="474">
      <c r="A474" s="17"/>
      <c r="B474" s="2"/>
    </row>
    <row r="475">
      <c r="A475" s="17"/>
      <c r="B475" s="2"/>
    </row>
    <row r="476">
      <c r="A476" s="17"/>
      <c r="B476" s="2"/>
    </row>
    <row r="477">
      <c r="A477" s="17"/>
      <c r="B477" s="2"/>
    </row>
    <row r="478">
      <c r="A478" s="17"/>
      <c r="B478" s="2"/>
    </row>
    <row r="479">
      <c r="A479" s="17"/>
      <c r="B479" s="2"/>
    </row>
    <row r="480">
      <c r="A480" s="17"/>
      <c r="B480" s="2"/>
    </row>
    <row r="481">
      <c r="A481" s="17"/>
      <c r="B481" s="2"/>
    </row>
    <row r="482">
      <c r="A482" s="17"/>
      <c r="B482" s="2"/>
    </row>
    <row r="483">
      <c r="A483" s="17"/>
      <c r="B483" s="2"/>
    </row>
    <row r="484">
      <c r="A484" s="17"/>
      <c r="B484" s="2"/>
    </row>
    <row r="485">
      <c r="A485" s="17"/>
      <c r="B485" s="2"/>
    </row>
    <row r="486">
      <c r="A486" s="17"/>
      <c r="B486" s="2"/>
    </row>
    <row r="487">
      <c r="A487" s="17"/>
      <c r="B487" s="2"/>
    </row>
    <row r="488">
      <c r="A488" s="17"/>
      <c r="B488" s="2"/>
    </row>
    <row r="489">
      <c r="A489" s="17"/>
      <c r="B489" s="2"/>
    </row>
    <row r="490">
      <c r="A490" s="17"/>
      <c r="B490" s="2"/>
    </row>
    <row r="491">
      <c r="A491" s="17"/>
      <c r="B491" s="2"/>
    </row>
    <row r="492">
      <c r="A492" s="17"/>
      <c r="B492" s="2"/>
    </row>
    <row r="493">
      <c r="A493" s="17"/>
      <c r="B493" s="2"/>
    </row>
    <row r="494">
      <c r="A494" s="17"/>
      <c r="B494" s="2"/>
    </row>
    <row r="495">
      <c r="A495" s="17"/>
      <c r="B495" s="2"/>
    </row>
    <row r="496">
      <c r="A496" s="17"/>
      <c r="B496" s="2"/>
    </row>
    <row r="497">
      <c r="A497" s="17"/>
      <c r="B497" s="2"/>
    </row>
    <row r="498">
      <c r="A498" s="17"/>
      <c r="B498" s="2"/>
    </row>
    <row r="499">
      <c r="A499" s="17"/>
      <c r="B499" s="2"/>
    </row>
    <row r="500">
      <c r="A500" s="17"/>
      <c r="B500" s="2"/>
    </row>
    <row r="501">
      <c r="A501" s="17"/>
      <c r="B501" s="2"/>
    </row>
    <row r="502">
      <c r="A502" s="17"/>
      <c r="B502" s="2"/>
    </row>
    <row r="503">
      <c r="A503" s="17"/>
      <c r="B503" s="2"/>
    </row>
    <row r="504">
      <c r="A504" s="17"/>
      <c r="B504" s="2"/>
    </row>
    <row r="505">
      <c r="A505" s="17"/>
      <c r="B505" s="2"/>
    </row>
    <row r="506">
      <c r="A506" s="17"/>
      <c r="B506" s="2"/>
    </row>
    <row r="507">
      <c r="A507" s="17"/>
      <c r="B507" s="2"/>
    </row>
    <row r="508">
      <c r="A508" s="17"/>
      <c r="B508" s="2"/>
    </row>
    <row r="509">
      <c r="A509" s="17"/>
      <c r="B509" s="2"/>
    </row>
    <row r="510">
      <c r="A510" s="17"/>
      <c r="B510" s="2"/>
    </row>
    <row r="511">
      <c r="A511" s="17"/>
      <c r="B511" s="2"/>
    </row>
    <row r="512">
      <c r="A512" s="17"/>
      <c r="B512" s="2"/>
    </row>
    <row r="513">
      <c r="A513" s="17"/>
      <c r="B513" s="2"/>
    </row>
    <row r="514">
      <c r="A514" s="17"/>
      <c r="B514" s="2"/>
    </row>
    <row r="515">
      <c r="A515" s="17"/>
      <c r="B515" s="2"/>
    </row>
    <row r="516">
      <c r="A516" s="17"/>
      <c r="B516" s="2"/>
    </row>
    <row r="517">
      <c r="A517" s="17"/>
      <c r="B517" s="2"/>
    </row>
    <row r="518">
      <c r="A518" s="17"/>
      <c r="B518" s="2"/>
    </row>
    <row r="519">
      <c r="A519" s="17"/>
      <c r="B519" s="2"/>
    </row>
    <row r="520">
      <c r="A520" s="17"/>
      <c r="B520" s="2"/>
    </row>
    <row r="521">
      <c r="A521" s="17"/>
      <c r="B521" s="2"/>
    </row>
    <row r="522">
      <c r="A522" s="17"/>
      <c r="B522" s="2"/>
    </row>
    <row r="523">
      <c r="A523" s="17"/>
      <c r="B523" s="2"/>
    </row>
    <row r="524">
      <c r="A524" s="17"/>
      <c r="B524" s="2"/>
    </row>
    <row r="525">
      <c r="A525" s="17"/>
      <c r="B525" s="2"/>
    </row>
    <row r="526">
      <c r="A526" s="17"/>
      <c r="B526" s="2"/>
    </row>
    <row r="527">
      <c r="A527" s="17"/>
      <c r="B527" s="2"/>
    </row>
    <row r="528">
      <c r="A528" s="17"/>
      <c r="B528" s="2"/>
    </row>
    <row r="529">
      <c r="A529" s="17"/>
      <c r="B529" s="2"/>
    </row>
    <row r="530">
      <c r="A530" s="17"/>
      <c r="B530" s="2"/>
    </row>
    <row r="531">
      <c r="A531" s="17"/>
      <c r="B531" s="2"/>
    </row>
    <row r="532">
      <c r="A532" s="17"/>
      <c r="B532" s="2"/>
    </row>
    <row r="533">
      <c r="A533" s="17"/>
      <c r="B533" s="2"/>
    </row>
    <row r="534">
      <c r="A534" s="17"/>
      <c r="B534" s="2"/>
    </row>
    <row r="535">
      <c r="A535" s="17"/>
      <c r="B535" s="2"/>
    </row>
    <row r="536">
      <c r="A536" s="17"/>
      <c r="B536" s="2"/>
    </row>
    <row r="537">
      <c r="A537" s="17"/>
      <c r="B537" s="2"/>
    </row>
    <row r="538">
      <c r="A538" s="17"/>
      <c r="B538" s="2"/>
    </row>
    <row r="539">
      <c r="A539" s="17"/>
      <c r="B539" s="2"/>
    </row>
    <row r="540">
      <c r="A540" s="17"/>
      <c r="B540" s="2"/>
    </row>
    <row r="541">
      <c r="A541" s="17"/>
      <c r="B541" s="2"/>
    </row>
    <row r="542">
      <c r="A542" s="17"/>
      <c r="B542" s="2"/>
    </row>
    <row r="543">
      <c r="A543" s="17"/>
      <c r="B543" s="2"/>
    </row>
    <row r="544">
      <c r="A544" s="17"/>
      <c r="B544" s="2"/>
    </row>
    <row r="545">
      <c r="A545" s="17"/>
      <c r="B545" s="2"/>
    </row>
    <row r="546">
      <c r="A546" s="17"/>
      <c r="B546" s="2"/>
    </row>
    <row r="547">
      <c r="A547" s="17"/>
      <c r="B547" s="2"/>
    </row>
    <row r="548">
      <c r="A548" s="17"/>
      <c r="B548" s="2"/>
    </row>
    <row r="549">
      <c r="A549" s="17"/>
      <c r="B549" s="2"/>
    </row>
    <row r="550">
      <c r="A550" s="17"/>
      <c r="B550" s="2"/>
    </row>
    <row r="551">
      <c r="A551" s="17"/>
      <c r="B551" s="2"/>
    </row>
    <row r="552">
      <c r="A552" s="17"/>
      <c r="B552" s="2"/>
    </row>
    <row r="553">
      <c r="A553" s="17"/>
      <c r="B553" s="2"/>
    </row>
    <row r="554">
      <c r="A554" s="17"/>
      <c r="B554" s="2"/>
    </row>
    <row r="555">
      <c r="A555" s="17"/>
      <c r="B555" s="2"/>
    </row>
    <row r="556">
      <c r="A556" s="17"/>
      <c r="B556" s="2"/>
    </row>
    <row r="557">
      <c r="A557" s="17"/>
      <c r="B557" s="2"/>
    </row>
    <row r="558">
      <c r="A558" s="17"/>
      <c r="B558" s="2"/>
    </row>
    <row r="559">
      <c r="A559" s="17"/>
      <c r="B559" s="2"/>
    </row>
    <row r="560">
      <c r="A560" s="17"/>
      <c r="B560" s="2"/>
    </row>
    <row r="561">
      <c r="A561" s="17"/>
      <c r="B561" s="2"/>
    </row>
    <row r="562">
      <c r="A562" s="17"/>
      <c r="B562" s="2"/>
    </row>
    <row r="563">
      <c r="A563" s="17"/>
      <c r="B563" s="2"/>
    </row>
    <row r="564">
      <c r="A564" s="17"/>
      <c r="B564" s="2"/>
    </row>
    <row r="565">
      <c r="A565" s="17"/>
      <c r="B565" s="2"/>
    </row>
    <row r="566">
      <c r="A566" s="17"/>
      <c r="B566" s="2"/>
    </row>
    <row r="567">
      <c r="A567" s="17"/>
      <c r="B567" s="2"/>
    </row>
    <row r="568">
      <c r="A568" s="17"/>
      <c r="B568" s="2"/>
    </row>
    <row r="569">
      <c r="A569" s="17"/>
      <c r="B569" s="2"/>
    </row>
    <row r="570">
      <c r="A570" s="17"/>
      <c r="B570" s="2"/>
    </row>
    <row r="571">
      <c r="A571" s="17"/>
      <c r="B571" s="2"/>
    </row>
    <row r="572">
      <c r="A572" s="17"/>
      <c r="B572" s="2"/>
    </row>
    <row r="573">
      <c r="A573" s="17"/>
      <c r="B573" s="2"/>
    </row>
    <row r="574">
      <c r="A574" s="17"/>
      <c r="B574" s="2"/>
    </row>
    <row r="575">
      <c r="A575" s="17"/>
      <c r="B575" s="2"/>
    </row>
    <row r="576">
      <c r="A576" s="17"/>
      <c r="B576" s="2"/>
    </row>
    <row r="577">
      <c r="A577" s="17"/>
      <c r="B577" s="2"/>
    </row>
    <row r="578">
      <c r="A578" s="17"/>
      <c r="B578" s="2"/>
    </row>
    <row r="579">
      <c r="A579" s="17"/>
      <c r="B579" s="2"/>
    </row>
    <row r="580">
      <c r="A580" s="17"/>
      <c r="B580" s="2"/>
    </row>
    <row r="581">
      <c r="A581" s="17"/>
      <c r="B581" s="2"/>
    </row>
    <row r="582">
      <c r="A582" s="17"/>
      <c r="B582" s="2"/>
    </row>
    <row r="583">
      <c r="A583" s="17"/>
      <c r="B583" s="2"/>
    </row>
    <row r="584">
      <c r="A584" s="17"/>
      <c r="B584" s="2"/>
    </row>
    <row r="585">
      <c r="A585" s="17"/>
      <c r="B585" s="2"/>
    </row>
    <row r="586">
      <c r="A586" s="17"/>
      <c r="B586" s="2"/>
    </row>
    <row r="587">
      <c r="A587" s="17"/>
      <c r="B587" s="2"/>
    </row>
    <row r="588">
      <c r="A588" s="17"/>
      <c r="B588" s="2"/>
    </row>
    <row r="589">
      <c r="A589" s="17"/>
      <c r="B589" s="2"/>
    </row>
    <row r="590">
      <c r="A590" s="17"/>
      <c r="B590" s="2"/>
    </row>
    <row r="591">
      <c r="A591" s="17"/>
      <c r="B591" s="2"/>
    </row>
    <row r="592">
      <c r="A592" s="17"/>
      <c r="B592" s="2"/>
    </row>
    <row r="593">
      <c r="A593" s="17"/>
      <c r="B593" s="2"/>
    </row>
    <row r="594">
      <c r="A594" s="17"/>
      <c r="B594" s="2"/>
    </row>
    <row r="595">
      <c r="A595" s="17"/>
      <c r="B595" s="2"/>
    </row>
    <row r="596">
      <c r="A596" s="17"/>
      <c r="B596" s="2"/>
    </row>
    <row r="597">
      <c r="A597" s="17"/>
      <c r="B597" s="2"/>
    </row>
    <row r="598">
      <c r="A598" s="17"/>
      <c r="B598" s="2"/>
    </row>
    <row r="599">
      <c r="A599" s="17"/>
      <c r="B599" s="2"/>
    </row>
    <row r="600">
      <c r="A600" s="17"/>
      <c r="B600" s="2"/>
    </row>
    <row r="601">
      <c r="A601" s="17"/>
      <c r="B601" s="2"/>
    </row>
    <row r="602">
      <c r="A602" s="17"/>
      <c r="B602" s="2"/>
    </row>
    <row r="603">
      <c r="A603" s="17"/>
      <c r="B603" s="2"/>
    </row>
    <row r="604">
      <c r="A604" s="17"/>
      <c r="B604" s="2"/>
    </row>
    <row r="605">
      <c r="A605" s="17"/>
      <c r="B605" s="2"/>
    </row>
    <row r="606">
      <c r="A606" s="17"/>
      <c r="B606" s="2"/>
    </row>
    <row r="607">
      <c r="A607" s="17"/>
      <c r="B607" s="2"/>
    </row>
    <row r="608">
      <c r="A608" s="17"/>
      <c r="B608" s="2"/>
    </row>
    <row r="609">
      <c r="A609" s="17"/>
      <c r="B609" s="2"/>
    </row>
    <row r="610">
      <c r="A610" s="17"/>
      <c r="B610" s="2"/>
    </row>
    <row r="611">
      <c r="A611" s="17"/>
      <c r="B611" s="2"/>
    </row>
    <row r="612">
      <c r="A612" s="17"/>
      <c r="B612" s="2"/>
    </row>
    <row r="613">
      <c r="A613" s="17"/>
      <c r="B613" s="2"/>
    </row>
    <row r="614">
      <c r="A614" s="17"/>
      <c r="B614" s="2"/>
    </row>
    <row r="615">
      <c r="A615" s="17"/>
      <c r="B615" s="2"/>
    </row>
    <row r="616">
      <c r="A616" s="17"/>
      <c r="B616" s="2"/>
    </row>
    <row r="617">
      <c r="A617" s="17"/>
      <c r="B617" s="2"/>
    </row>
    <row r="618">
      <c r="A618" s="17"/>
      <c r="B618" s="2"/>
    </row>
    <row r="619">
      <c r="A619" s="17"/>
      <c r="B619" s="2"/>
    </row>
    <row r="620">
      <c r="A620" s="17"/>
      <c r="B620" s="2"/>
    </row>
    <row r="621">
      <c r="A621" s="17"/>
      <c r="B621" s="2"/>
    </row>
    <row r="622">
      <c r="A622" s="17"/>
      <c r="B622" s="2"/>
    </row>
    <row r="623">
      <c r="A623" s="17"/>
      <c r="B623" s="2"/>
    </row>
    <row r="624">
      <c r="A624" s="17"/>
      <c r="B624" s="2"/>
    </row>
    <row r="625">
      <c r="A625" s="17"/>
      <c r="B625" s="2"/>
    </row>
    <row r="626">
      <c r="A626" s="17"/>
      <c r="B626" s="2"/>
    </row>
    <row r="627">
      <c r="A627" s="17"/>
      <c r="B627" s="2"/>
    </row>
    <row r="628">
      <c r="A628" s="17"/>
      <c r="B628" s="2"/>
    </row>
    <row r="629">
      <c r="A629" s="17"/>
      <c r="B629" s="2"/>
    </row>
    <row r="630">
      <c r="A630" s="17"/>
      <c r="B630" s="2"/>
    </row>
    <row r="631">
      <c r="A631" s="17"/>
      <c r="B631" s="2"/>
    </row>
    <row r="632">
      <c r="A632" s="17"/>
      <c r="B632" s="2"/>
    </row>
    <row r="633">
      <c r="A633" s="17"/>
      <c r="B633" s="2"/>
    </row>
    <row r="634">
      <c r="A634" s="17"/>
      <c r="B634" s="2"/>
    </row>
    <row r="635">
      <c r="A635" s="17"/>
      <c r="B635" s="2"/>
    </row>
    <row r="636">
      <c r="A636" s="17"/>
      <c r="B636" s="2"/>
    </row>
    <row r="637">
      <c r="A637" s="17"/>
      <c r="B637" s="2"/>
    </row>
    <row r="638">
      <c r="A638" s="17"/>
      <c r="B638" s="2"/>
    </row>
    <row r="639">
      <c r="A639" s="17"/>
      <c r="B639" s="2"/>
    </row>
    <row r="640">
      <c r="A640" s="17"/>
      <c r="B640" s="2"/>
    </row>
    <row r="641">
      <c r="A641" s="17"/>
      <c r="B641" s="2"/>
    </row>
    <row r="642">
      <c r="A642" s="17"/>
      <c r="B642" s="2"/>
    </row>
    <row r="643">
      <c r="A643" s="17"/>
      <c r="B643" s="2"/>
    </row>
    <row r="644">
      <c r="A644" s="17"/>
      <c r="B644" s="2"/>
    </row>
    <row r="645">
      <c r="A645" s="17"/>
      <c r="B645" s="2"/>
    </row>
    <row r="646">
      <c r="A646" s="17"/>
      <c r="B646" s="2"/>
    </row>
    <row r="647">
      <c r="A647" s="17"/>
      <c r="B647" s="2"/>
    </row>
    <row r="648">
      <c r="A648" s="17"/>
      <c r="B648" s="2"/>
    </row>
    <row r="649">
      <c r="A649" s="17"/>
      <c r="B649" s="2"/>
    </row>
    <row r="650">
      <c r="A650" s="17"/>
      <c r="B650" s="2"/>
    </row>
    <row r="651">
      <c r="A651" s="17"/>
      <c r="B651" s="2"/>
    </row>
    <row r="652">
      <c r="A652" s="17"/>
      <c r="B652" s="2"/>
    </row>
    <row r="653">
      <c r="A653" s="17"/>
      <c r="B653" s="2"/>
    </row>
    <row r="654">
      <c r="A654" s="17"/>
      <c r="B654" s="2"/>
    </row>
    <row r="655">
      <c r="A655" s="17"/>
      <c r="B655" s="2"/>
    </row>
    <row r="656">
      <c r="A656" s="17"/>
      <c r="B656" s="2"/>
    </row>
    <row r="657">
      <c r="A657" s="17"/>
      <c r="B657" s="2"/>
    </row>
    <row r="658">
      <c r="A658" s="17"/>
      <c r="B658" s="2"/>
    </row>
    <row r="659">
      <c r="A659" s="17"/>
      <c r="B659" s="2"/>
    </row>
    <row r="660">
      <c r="A660" s="17"/>
      <c r="B660" s="2"/>
    </row>
    <row r="661">
      <c r="A661" s="17"/>
      <c r="B661" s="2"/>
    </row>
    <row r="662">
      <c r="A662" s="17"/>
      <c r="B662" s="2"/>
    </row>
    <row r="663">
      <c r="A663" s="17"/>
      <c r="B663" s="2"/>
    </row>
    <row r="664">
      <c r="A664" s="17"/>
      <c r="B664" s="2"/>
    </row>
    <row r="665">
      <c r="A665" s="17"/>
      <c r="B665" s="2"/>
    </row>
    <row r="666">
      <c r="A666" s="17"/>
      <c r="B666" s="2"/>
    </row>
    <row r="667">
      <c r="A667" s="17"/>
      <c r="B667" s="2"/>
    </row>
    <row r="668">
      <c r="A668" s="17"/>
      <c r="B668" s="2"/>
    </row>
    <row r="669">
      <c r="A669" s="17"/>
      <c r="B669" s="2"/>
    </row>
    <row r="670">
      <c r="A670" s="17"/>
      <c r="B670" s="2"/>
    </row>
    <row r="671">
      <c r="A671" s="17"/>
      <c r="B671" s="2"/>
    </row>
    <row r="672">
      <c r="A672" s="17"/>
      <c r="B672" s="2"/>
    </row>
    <row r="673">
      <c r="A673" s="17"/>
      <c r="B673" s="2"/>
    </row>
    <row r="674">
      <c r="A674" s="17"/>
      <c r="B674" s="2"/>
    </row>
    <row r="675">
      <c r="A675" s="17"/>
      <c r="B675" s="2"/>
    </row>
    <row r="676">
      <c r="A676" s="17"/>
      <c r="B676" s="2"/>
    </row>
    <row r="677">
      <c r="A677" s="17"/>
      <c r="B677" s="2"/>
    </row>
    <row r="678">
      <c r="A678" s="17"/>
      <c r="B678" s="2"/>
    </row>
    <row r="679">
      <c r="A679" s="17"/>
      <c r="B679" s="2"/>
    </row>
    <row r="680">
      <c r="A680" s="17"/>
      <c r="B680" s="2"/>
    </row>
    <row r="681">
      <c r="A681" s="17"/>
      <c r="B681" s="2"/>
    </row>
    <row r="682">
      <c r="A682" s="17"/>
      <c r="B682" s="2"/>
    </row>
    <row r="683">
      <c r="A683" s="17"/>
      <c r="B683" s="2"/>
    </row>
    <row r="684">
      <c r="A684" s="17"/>
      <c r="B684" s="2"/>
    </row>
    <row r="685">
      <c r="A685" s="17"/>
      <c r="B685" s="2"/>
    </row>
    <row r="686">
      <c r="A686" s="17"/>
      <c r="B686" s="2"/>
    </row>
    <row r="687">
      <c r="A687" s="17"/>
      <c r="B687" s="2"/>
    </row>
    <row r="688">
      <c r="A688" s="17"/>
      <c r="B688" s="2"/>
    </row>
    <row r="689">
      <c r="A689" s="17"/>
      <c r="B689" s="2"/>
    </row>
    <row r="690">
      <c r="A690" s="17"/>
      <c r="B690" s="2"/>
    </row>
    <row r="691">
      <c r="A691" s="17"/>
      <c r="B691" s="2"/>
    </row>
    <row r="692">
      <c r="A692" s="17"/>
      <c r="B692" s="2"/>
    </row>
    <row r="693">
      <c r="A693" s="17"/>
      <c r="B693" s="2"/>
    </row>
    <row r="694">
      <c r="A694" s="17"/>
      <c r="B694" s="2"/>
    </row>
    <row r="695">
      <c r="A695" s="17"/>
      <c r="B695" s="2"/>
    </row>
    <row r="696">
      <c r="A696" s="17"/>
      <c r="B696" s="2"/>
    </row>
    <row r="697">
      <c r="A697" s="17"/>
      <c r="B697" s="2"/>
    </row>
    <row r="698">
      <c r="A698" s="17"/>
      <c r="B698" s="2"/>
    </row>
    <row r="699">
      <c r="A699" s="17"/>
      <c r="B699" s="2"/>
    </row>
    <row r="700">
      <c r="A700" s="17"/>
      <c r="B700" s="2"/>
    </row>
    <row r="701">
      <c r="A701" s="17"/>
      <c r="B701" s="2"/>
    </row>
    <row r="702">
      <c r="A702" s="17"/>
      <c r="B702" s="2"/>
    </row>
    <row r="703">
      <c r="A703" s="17"/>
      <c r="B703" s="2"/>
    </row>
    <row r="704">
      <c r="A704" s="17"/>
      <c r="B704" s="2"/>
    </row>
    <row r="705">
      <c r="A705" s="17"/>
      <c r="B705" s="2"/>
    </row>
    <row r="706">
      <c r="A706" s="17"/>
      <c r="B706" s="2"/>
    </row>
    <row r="707">
      <c r="A707" s="17"/>
      <c r="B707" s="2"/>
    </row>
    <row r="708">
      <c r="A708" s="17"/>
      <c r="B708" s="2"/>
    </row>
    <row r="709">
      <c r="A709" s="17"/>
      <c r="B709" s="2"/>
    </row>
    <row r="710">
      <c r="A710" s="17"/>
      <c r="B710" s="2"/>
    </row>
    <row r="711">
      <c r="A711" s="17"/>
      <c r="B711" s="2"/>
    </row>
    <row r="712">
      <c r="A712" s="17"/>
      <c r="B712" s="2"/>
    </row>
    <row r="713">
      <c r="A713" s="17"/>
      <c r="B713" s="2"/>
    </row>
    <row r="714">
      <c r="A714" s="17"/>
      <c r="B714" s="2"/>
    </row>
    <row r="715">
      <c r="A715" s="17"/>
      <c r="B715" s="2"/>
    </row>
    <row r="716">
      <c r="A716" s="17"/>
      <c r="B716" s="2"/>
    </row>
    <row r="717">
      <c r="A717" s="17"/>
      <c r="B717" s="2"/>
    </row>
    <row r="718">
      <c r="A718" s="17"/>
      <c r="B718" s="2"/>
    </row>
    <row r="719">
      <c r="A719" s="17"/>
      <c r="B719" s="2"/>
    </row>
    <row r="720">
      <c r="A720" s="17"/>
      <c r="B720" s="2"/>
    </row>
    <row r="721">
      <c r="A721" s="17"/>
      <c r="B721" s="2"/>
    </row>
    <row r="722">
      <c r="A722" s="17"/>
      <c r="B722" s="2"/>
    </row>
    <row r="723">
      <c r="A723" s="17"/>
      <c r="B723" s="2"/>
    </row>
    <row r="724">
      <c r="A724" s="17"/>
      <c r="B724" s="2"/>
    </row>
    <row r="725">
      <c r="A725" s="17"/>
      <c r="B725" s="2"/>
    </row>
    <row r="726">
      <c r="A726" s="17"/>
      <c r="B726" s="2"/>
    </row>
    <row r="727">
      <c r="A727" s="17"/>
      <c r="B727" s="2"/>
    </row>
    <row r="728">
      <c r="A728" s="17"/>
      <c r="B728" s="2"/>
    </row>
    <row r="729">
      <c r="A729" s="17"/>
      <c r="B729" s="2"/>
    </row>
    <row r="730">
      <c r="A730" s="17"/>
      <c r="B730" s="2"/>
    </row>
    <row r="731">
      <c r="A731" s="17"/>
      <c r="B731" s="2"/>
    </row>
    <row r="732">
      <c r="A732" s="17"/>
      <c r="B732" s="2"/>
    </row>
    <row r="733">
      <c r="A733" s="17"/>
      <c r="B733" s="2"/>
    </row>
    <row r="734">
      <c r="A734" s="17"/>
      <c r="B734" s="2"/>
    </row>
    <row r="735">
      <c r="A735" s="17"/>
      <c r="B735" s="2"/>
    </row>
    <row r="736">
      <c r="A736" s="17"/>
      <c r="B736" s="2"/>
    </row>
    <row r="737">
      <c r="A737" s="17"/>
      <c r="B737" s="2"/>
    </row>
    <row r="738">
      <c r="A738" s="17"/>
      <c r="B738" s="2"/>
    </row>
    <row r="739">
      <c r="A739" s="17"/>
      <c r="B739" s="2"/>
    </row>
    <row r="740">
      <c r="A740" s="17"/>
      <c r="B740" s="2"/>
    </row>
    <row r="741">
      <c r="A741" s="17"/>
      <c r="B741" s="2"/>
    </row>
    <row r="742">
      <c r="A742" s="17"/>
      <c r="B742" s="2"/>
    </row>
    <row r="743">
      <c r="A743" s="17"/>
      <c r="B743" s="2"/>
    </row>
    <row r="744">
      <c r="A744" s="17"/>
      <c r="B744" s="2"/>
    </row>
    <row r="745">
      <c r="A745" s="17"/>
      <c r="B745" s="2"/>
    </row>
    <row r="746">
      <c r="A746" s="17"/>
      <c r="B746" s="2"/>
    </row>
    <row r="747">
      <c r="A747" s="17"/>
      <c r="B747" s="2"/>
    </row>
    <row r="748">
      <c r="A748" s="17"/>
      <c r="B748" s="2"/>
    </row>
    <row r="749">
      <c r="A749" s="17"/>
      <c r="B749" s="2"/>
    </row>
    <row r="750">
      <c r="A750" s="17"/>
      <c r="B750" s="2"/>
    </row>
    <row r="751">
      <c r="A751" s="17"/>
      <c r="B751" s="2"/>
    </row>
    <row r="752">
      <c r="A752" s="17"/>
      <c r="B752" s="2"/>
    </row>
    <row r="753">
      <c r="A753" s="17"/>
      <c r="B753" s="2"/>
    </row>
    <row r="754">
      <c r="A754" s="17"/>
      <c r="B754" s="2"/>
    </row>
    <row r="755">
      <c r="A755" s="17"/>
      <c r="B755" s="2"/>
    </row>
    <row r="756">
      <c r="A756" s="17"/>
      <c r="B756" s="2"/>
    </row>
    <row r="757">
      <c r="A757" s="17"/>
      <c r="B757" s="2"/>
    </row>
    <row r="758">
      <c r="A758" s="17"/>
      <c r="B758" s="2"/>
    </row>
    <row r="759">
      <c r="A759" s="17"/>
      <c r="B759" s="2"/>
    </row>
    <row r="760">
      <c r="A760" s="17"/>
      <c r="B760" s="2"/>
    </row>
    <row r="761">
      <c r="A761" s="17"/>
      <c r="B761" s="2"/>
    </row>
    <row r="762">
      <c r="A762" s="17"/>
      <c r="B762" s="2"/>
    </row>
    <row r="763">
      <c r="A763" s="17"/>
      <c r="B763" s="2"/>
    </row>
    <row r="764">
      <c r="A764" s="17"/>
      <c r="B764" s="2"/>
    </row>
    <row r="765">
      <c r="A765" s="17"/>
      <c r="B765" s="2"/>
    </row>
    <row r="766">
      <c r="A766" s="17"/>
      <c r="B766" s="2"/>
    </row>
    <row r="767">
      <c r="A767" s="17"/>
      <c r="B767" s="2"/>
    </row>
    <row r="768">
      <c r="A768" s="17"/>
      <c r="B768" s="2"/>
    </row>
    <row r="769">
      <c r="A769" s="17"/>
      <c r="B769" s="2"/>
    </row>
    <row r="770">
      <c r="A770" s="17"/>
      <c r="B770" s="2"/>
    </row>
    <row r="771">
      <c r="A771" s="17"/>
      <c r="B771" s="2"/>
    </row>
    <row r="772">
      <c r="A772" s="17"/>
      <c r="B772" s="2"/>
    </row>
    <row r="773">
      <c r="A773" s="17"/>
      <c r="B773" s="2"/>
    </row>
    <row r="774">
      <c r="A774" s="17"/>
      <c r="B774" s="2"/>
    </row>
    <row r="775">
      <c r="A775" s="17"/>
      <c r="B775" s="2"/>
    </row>
    <row r="776">
      <c r="A776" s="17"/>
      <c r="B776" s="2"/>
    </row>
    <row r="777">
      <c r="A777" s="17"/>
      <c r="B777" s="2"/>
    </row>
    <row r="778">
      <c r="A778" s="17"/>
      <c r="B778" s="2"/>
    </row>
    <row r="779">
      <c r="A779" s="17"/>
      <c r="B779" s="2"/>
    </row>
    <row r="780">
      <c r="A780" s="17"/>
      <c r="B780" s="2"/>
    </row>
    <row r="781">
      <c r="A781" s="17"/>
      <c r="B781" s="2"/>
    </row>
    <row r="782">
      <c r="A782" s="17"/>
      <c r="B782" s="2"/>
    </row>
    <row r="783">
      <c r="A783" s="17"/>
      <c r="B783" s="2"/>
    </row>
    <row r="784">
      <c r="A784" s="17"/>
      <c r="B784" s="2"/>
    </row>
    <row r="785">
      <c r="A785" s="17"/>
      <c r="B785" s="2"/>
    </row>
    <row r="786">
      <c r="A786" s="17"/>
      <c r="B786" s="2"/>
    </row>
    <row r="787">
      <c r="A787" s="17"/>
      <c r="B787" s="2"/>
    </row>
    <row r="788">
      <c r="A788" s="17"/>
      <c r="B788" s="2"/>
    </row>
    <row r="789">
      <c r="A789" s="17"/>
      <c r="B789" s="2"/>
    </row>
    <row r="790">
      <c r="A790" s="17"/>
      <c r="B790" s="2"/>
    </row>
    <row r="791">
      <c r="A791" s="17"/>
      <c r="B791" s="2"/>
    </row>
    <row r="792">
      <c r="A792" s="17"/>
      <c r="B792" s="2"/>
    </row>
    <row r="793">
      <c r="A793" s="17"/>
      <c r="B793" s="2"/>
    </row>
    <row r="794">
      <c r="A794" s="17"/>
      <c r="B794" s="2"/>
    </row>
    <row r="795">
      <c r="A795" s="17"/>
      <c r="B795" s="2"/>
    </row>
    <row r="796">
      <c r="A796" s="17"/>
      <c r="B796" s="2"/>
    </row>
    <row r="797">
      <c r="A797" s="17"/>
      <c r="B797" s="2"/>
    </row>
    <row r="798">
      <c r="A798" s="17"/>
      <c r="B798" s="2"/>
    </row>
    <row r="799">
      <c r="A799" s="17"/>
      <c r="B799" s="2"/>
    </row>
    <row r="800">
      <c r="A800" s="17"/>
      <c r="B800" s="2"/>
    </row>
    <row r="801">
      <c r="A801" s="17"/>
      <c r="B801" s="2"/>
    </row>
    <row r="802">
      <c r="A802" s="17"/>
      <c r="B802" s="2"/>
    </row>
    <row r="803">
      <c r="A803" s="17"/>
      <c r="B803" s="2"/>
    </row>
    <row r="804">
      <c r="A804" s="17"/>
      <c r="B804" s="2"/>
    </row>
    <row r="805">
      <c r="A805" s="17"/>
      <c r="B805" s="2"/>
    </row>
    <row r="806">
      <c r="A806" s="17"/>
      <c r="B806" s="2"/>
    </row>
    <row r="807">
      <c r="A807" s="17"/>
      <c r="B807" s="2"/>
    </row>
    <row r="808">
      <c r="A808" s="17"/>
      <c r="B808" s="2"/>
    </row>
    <row r="809">
      <c r="A809" s="17"/>
      <c r="B809" s="2"/>
    </row>
    <row r="810">
      <c r="A810" s="17"/>
      <c r="B810" s="2"/>
    </row>
    <row r="811">
      <c r="A811" s="17"/>
      <c r="B811" s="2"/>
    </row>
    <row r="812">
      <c r="A812" s="17"/>
      <c r="B812" s="2"/>
    </row>
    <row r="813">
      <c r="A813" s="17"/>
      <c r="B813" s="2"/>
    </row>
    <row r="814">
      <c r="A814" s="17"/>
      <c r="B814" s="2"/>
    </row>
    <row r="815">
      <c r="A815" s="17"/>
      <c r="B815" s="2"/>
    </row>
    <row r="816">
      <c r="A816" s="17"/>
      <c r="B816" s="2"/>
    </row>
    <row r="817">
      <c r="A817" s="17"/>
      <c r="B817" s="2"/>
    </row>
    <row r="818">
      <c r="A818" s="17"/>
      <c r="B818" s="2"/>
    </row>
    <row r="819">
      <c r="A819" s="17"/>
      <c r="B819" s="2"/>
    </row>
    <row r="820">
      <c r="A820" s="17"/>
      <c r="B820" s="2"/>
    </row>
    <row r="821">
      <c r="A821" s="17"/>
      <c r="B821" s="2"/>
    </row>
    <row r="822">
      <c r="A822" s="17"/>
      <c r="B822" s="2"/>
    </row>
    <row r="823">
      <c r="A823" s="17"/>
      <c r="B823" s="2"/>
    </row>
    <row r="824">
      <c r="A824" s="17"/>
      <c r="B824" s="2"/>
    </row>
    <row r="825">
      <c r="A825" s="17"/>
      <c r="B825" s="2"/>
    </row>
    <row r="826">
      <c r="A826" s="17"/>
      <c r="B826" s="2"/>
    </row>
    <row r="827">
      <c r="A827" s="17"/>
      <c r="B827" s="2"/>
    </row>
    <row r="828">
      <c r="A828" s="17"/>
      <c r="B828" s="2"/>
    </row>
    <row r="829">
      <c r="A829" s="17"/>
      <c r="B829" s="2"/>
    </row>
    <row r="830">
      <c r="A830" s="17"/>
      <c r="B830" s="2"/>
    </row>
    <row r="831">
      <c r="A831" s="17"/>
      <c r="B831" s="2"/>
    </row>
    <row r="832">
      <c r="A832" s="17"/>
      <c r="B832" s="2"/>
    </row>
    <row r="833">
      <c r="A833" s="17"/>
      <c r="B833" s="2"/>
    </row>
    <row r="834">
      <c r="A834" s="17"/>
      <c r="B834" s="2"/>
    </row>
    <row r="835">
      <c r="A835" s="17"/>
      <c r="B835" s="2"/>
    </row>
    <row r="836">
      <c r="A836" s="17"/>
      <c r="B836" s="2"/>
    </row>
    <row r="837">
      <c r="A837" s="17"/>
      <c r="B837" s="2"/>
    </row>
    <row r="838">
      <c r="A838" s="17"/>
      <c r="B838" s="2"/>
    </row>
    <row r="839">
      <c r="A839" s="17"/>
      <c r="B839" s="2"/>
    </row>
    <row r="840">
      <c r="A840" s="17"/>
      <c r="B840" s="2"/>
    </row>
    <row r="841">
      <c r="A841" s="17"/>
      <c r="B841" s="2"/>
    </row>
    <row r="842">
      <c r="A842" s="17"/>
      <c r="B842" s="2"/>
    </row>
    <row r="843">
      <c r="A843" s="17"/>
      <c r="B843" s="2"/>
    </row>
    <row r="844">
      <c r="A844" s="17"/>
      <c r="B844" s="2"/>
    </row>
    <row r="845">
      <c r="A845" s="17"/>
      <c r="B845" s="2"/>
    </row>
    <row r="846">
      <c r="A846" s="17"/>
      <c r="B846" s="2"/>
    </row>
    <row r="847">
      <c r="A847" s="17"/>
      <c r="B847" s="2"/>
    </row>
    <row r="848">
      <c r="A848" s="17"/>
      <c r="B848" s="2"/>
    </row>
    <row r="849">
      <c r="A849" s="17"/>
      <c r="B849" s="2"/>
    </row>
    <row r="850">
      <c r="A850" s="17"/>
      <c r="B850" s="2"/>
    </row>
    <row r="851">
      <c r="A851" s="17"/>
      <c r="B851" s="2"/>
    </row>
    <row r="852">
      <c r="A852" s="17"/>
      <c r="B852" s="2"/>
    </row>
    <row r="853">
      <c r="A853" s="17"/>
      <c r="B853" s="2"/>
    </row>
    <row r="854">
      <c r="A854" s="17"/>
      <c r="B854" s="2"/>
    </row>
    <row r="855">
      <c r="A855" s="17"/>
      <c r="B855" s="2"/>
    </row>
    <row r="856">
      <c r="A856" s="17"/>
      <c r="B856" s="2"/>
    </row>
    <row r="857">
      <c r="A857" s="17"/>
      <c r="B857" s="2"/>
    </row>
    <row r="858">
      <c r="A858" s="17"/>
      <c r="B858" s="2"/>
    </row>
    <row r="859">
      <c r="A859" s="17"/>
      <c r="B859" s="2"/>
    </row>
    <row r="860">
      <c r="A860" s="17"/>
      <c r="B860" s="2"/>
    </row>
    <row r="861">
      <c r="A861" s="17"/>
      <c r="B861" s="2"/>
    </row>
    <row r="862">
      <c r="A862" s="17"/>
      <c r="B862" s="2"/>
    </row>
    <row r="863">
      <c r="A863" s="17"/>
      <c r="B863" s="2"/>
    </row>
    <row r="864">
      <c r="A864" s="17"/>
      <c r="B864" s="2"/>
    </row>
    <row r="865">
      <c r="A865" s="17"/>
      <c r="B865" s="2"/>
    </row>
    <row r="866">
      <c r="A866" s="17"/>
      <c r="B866" s="2"/>
    </row>
    <row r="867">
      <c r="A867" s="17"/>
      <c r="B867" s="2"/>
    </row>
    <row r="868">
      <c r="A868" s="17"/>
      <c r="B868" s="2"/>
    </row>
    <row r="869">
      <c r="A869" s="17"/>
      <c r="B869" s="2"/>
    </row>
    <row r="870">
      <c r="A870" s="17"/>
      <c r="B870" s="2"/>
    </row>
    <row r="871">
      <c r="A871" s="17"/>
      <c r="B871" s="2"/>
    </row>
    <row r="872">
      <c r="A872" s="17"/>
      <c r="B872" s="2"/>
    </row>
    <row r="873">
      <c r="A873" s="17"/>
      <c r="B873" s="2"/>
    </row>
    <row r="874">
      <c r="A874" s="17"/>
      <c r="B874" s="2"/>
    </row>
    <row r="875">
      <c r="A875" s="17"/>
      <c r="B875" s="2"/>
    </row>
    <row r="876">
      <c r="A876" s="17"/>
      <c r="B876" s="2"/>
    </row>
    <row r="877">
      <c r="A877" s="17"/>
      <c r="B877" s="2"/>
    </row>
    <row r="878">
      <c r="A878" s="17"/>
      <c r="B878" s="2"/>
    </row>
    <row r="879">
      <c r="A879" s="17"/>
      <c r="B879" s="2"/>
    </row>
    <row r="880">
      <c r="A880" s="17"/>
      <c r="B880" s="2"/>
    </row>
    <row r="881">
      <c r="A881" s="17"/>
      <c r="B881" s="2"/>
    </row>
    <row r="882">
      <c r="A882" s="17"/>
      <c r="B882" s="2"/>
    </row>
    <row r="883">
      <c r="A883" s="17"/>
      <c r="B883" s="2"/>
    </row>
    <row r="884">
      <c r="A884" s="17"/>
      <c r="B884" s="2"/>
    </row>
    <row r="885">
      <c r="A885" s="17"/>
      <c r="B885" s="2"/>
    </row>
    <row r="886">
      <c r="A886" s="17"/>
      <c r="B886" s="2"/>
    </row>
    <row r="887">
      <c r="A887" s="17"/>
      <c r="B887" s="2"/>
    </row>
    <row r="888">
      <c r="A888" s="17"/>
      <c r="B888" s="2"/>
    </row>
    <row r="889">
      <c r="A889" s="17"/>
      <c r="B889" s="2"/>
    </row>
    <row r="890">
      <c r="A890" s="17"/>
      <c r="B890" s="2"/>
    </row>
    <row r="891">
      <c r="A891" s="17"/>
      <c r="B891" s="2"/>
    </row>
    <row r="892">
      <c r="A892" s="17"/>
      <c r="B892" s="2"/>
    </row>
    <row r="893">
      <c r="A893" s="17"/>
      <c r="B893" s="2"/>
    </row>
    <row r="894">
      <c r="A894" s="17"/>
      <c r="B894" s="2"/>
    </row>
    <row r="895">
      <c r="A895" s="17"/>
      <c r="B895" s="2"/>
    </row>
    <row r="896">
      <c r="A896" s="17"/>
      <c r="B896" s="2"/>
    </row>
    <row r="897">
      <c r="A897" s="17"/>
      <c r="B897" s="2"/>
    </row>
    <row r="898">
      <c r="A898" s="17"/>
      <c r="B898" s="2"/>
    </row>
    <row r="899">
      <c r="A899" s="17"/>
      <c r="B899" s="2"/>
    </row>
    <row r="900">
      <c r="A900" s="17"/>
      <c r="B900" s="2"/>
    </row>
    <row r="901">
      <c r="A901" s="17"/>
      <c r="B901" s="2"/>
    </row>
    <row r="902">
      <c r="A902" s="17"/>
      <c r="B902" s="2"/>
    </row>
    <row r="903">
      <c r="A903" s="17"/>
      <c r="B903" s="2"/>
    </row>
    <row r="904">
      <c r="A904" s="17"/>
      <c r="B904" s="2"/>
    </row>
    <row r="905">
      <c r="A905" s="17"/>
      <c r="B905" s="2"/>
    </row>
    <row r="906">
      <c r="A906" s="17"/>
      <c r="B906" s="2"/>
    </row>
    <row r="907">
      <c r="A907" s="17"/>
      <c r="B907" s="2"/>
    </row>
    <row r="908">
      <c r="A908" s="17"/>
      <c r="B908" s="2"/>
    </row>
    <row r="909">
      <c r="A909" s="17"/>
      <c r="B909" s="2"/>
    </row>
    <row r="910">
      <c r="A910" s="17"/>
      <c r="B910" s="2"/>
    </row>
    <row r="911">
      <c r="A911" s="17"/>
      <c r="B911" s="2"/>
    </row>
    <row r="912">
      <c r="A912" s="17"/>
      <c r="B912" s="2"/>
    </row>
    <row r="913">
      <c r="A913" s="17"/>
      <c r="B913" s="2"/>
    </row>
    <row r="914">
      <c r="A914" s="17"/>
      <c r="B914" s="2"/>
    </row>
    <row r="915">
      <c r="A915" s="17"/>
      <c r="B915" s="2"/>
    </row>
    <row r="916">
      <c r="A916" s="17"/>
      <c r="B916" s="2"/>
    </row>
    <row r="917">
      <c r="A917" s="17"/>
      <c r="B917" s="2"/>
    </row>
    <row r="918">
      <c r="A918" s="17"/>
      <c r="B918" s="2"/>
    </row>
    <row r="919">
      <c r="A919" s="17"/>
      <c r="B919" s="2"/>
    </row>
    <row r="920">
      <c r="A920" s="17"/>
      <c r="B920" s="2"/>
    </row>
    <row r="921">
      <c r="A921" s="17"/>
      <c r="B921" s="2"/>
    </row>
    <row r="922">
      <c r="A922" s="17"/>
      <c r="B922" s="2"/>
    </row>
    <row r="923">
      <c r="A923" s="17"/>
      <c r="B923" s="2"/>
    </row>
    <row r="924">
      <c r="A924" s="17"/>
      <c r="B924" s="2"/>
    </row>
    <row r="925">
      <c r="A925" s="17"/>
      <c r="B925" s="2"/>
    </row>
    <row r="926">
      <c r="A926" s="17"/>
      <c r="B926" s="2"/>
    </row>
    <row r="927">
      <c r="A927" s="17"/>
      <c r="B927" s="2"/>
    </row>
    <row r="928">
      <c r="A928" s="17"/>
      <c r="B928" s="2"/>
    </row>
    <row r="929">
      <c r="A929" s="17"/>
      <c r="B929" s="2"/>
    </row>
    <row r="930">
      <c r="A930" s="17"/>
      <c r="B930" s="2"/>
    </row>
    <row r="931">
      <c r="A931" s="17"/>
      <c r="B931" s="2"/>
    </row>
    <row r="932">
      <c r="A932" s="17"/>
      <c r="B932" s="2"/>
    </row>
    <row r="933">
      <c r="A933" s="17"/>
      <c r="B933" s="2"/>
    </row>
    <row r="934">
      <c r="A934" s="17"/>
      <c r="B934" s="2"/>
    </row>
    <row r="935">
      <c r="A935" s="17"/>
      <c r="B935" s="2"/>
    </row>
    <row r="936">
      <c r="A936" s="17"/>
      <c r="B936" s="2"/>
    </row>
    <row r="937">
      <c r="A937" s="17"/>
      <c r="B937" s="2"/>
    </row>
    <row r="938">
      <c r="A938" s="17"/>
      <c r="B938" s="2"/>
    </row>
    <row r="939">
      <c r="A939" s="17"/>
      <c r="B939" s="2"/>
    </row>
    <row r="940">
      <c r="A940" s="17"/>
      <c r="B940" s="2"/>
    </row>
    <row r="941">
      <c r="A941" s="17"/>
      <c r="B941" s="2"/>
    </row>
    <row r="942">
      <c r="A942" s="17"/>
      <c r="B942" s="2"/>
    </row>
    <row r="943">
      <c r="A943" s="17"/>
      <c r="B943" s="2"/>
    </row>
    <row r="944">
      <c r="A944" s="17"/>
      <c r="B944" s="2"/>
    </row>
    <row r="945">
      <c r="A945" s="17"/>
      <c r="B945" s="2"/>
    </row>
    <row r="946">
      <c r="A946" s="17"/>
      <c r="B946" s="2"/>
    </row>
    <row r="947">
      <c r="A947" s="17"/>
      <c r="B947" s="2"/>
    </row>
    <row r="948">
      <c r="A948" s="17"/>
      <c r="B948" s="2"/>
    </row>
    <row r="949">
      <c r="A949" s="17"/>
      <c r="B949" s="2"/>
    </row>
    <row r="950">
      <c r="A950" s="17"/>
      <c r="B950" s="2"/>
    </row>
    <row r="951">
      <c r="A951" s="17"/>
      <c r="B951" s="2"/>
    </row>
    <row r="952">
      <c r="A952" s="17"/>
      <c r="B952" s="2"/>
    </row>
    <row r="953">
      <c r="A953" s="17"/>
      <c r="B953" s="2"/>
    </row>
    <row r="954">
      <c r="A954" s="17"/>
      <c r="B954" s="2"/>
    </row>
    <row r="955">
      <c r="A955" s="17"/>
      <c r="B955" s="2"/>
    </row>
    <row r="956">
      <c r="A956" s="17"/>
      <c r="B956" s="2"/>
    </row>
    <row r="957">
      <c r="A957" s="17"/>
      <c r="B957" s="2"/>
    </row>
    <row r="958">
      <c r="A958" s="17"/>
      <c r="B958" s="2"/>
    </row>
    <row r="959">
      <c r="A959" s="17"/>
      <c r="B959" s="2"/>
    </row>
    <row r="960">
      <c r="A960" s="17"/>
      <c r="B960" s="2"/>
    </row>
    <row r="961">
      <c r="A961" s="17"/>
      <c r="B961" s="2"/>
    </row>
    <row r="962">
      <c r="A962" s="17"/>
      <c r="B962" s="2"/>
    </row>
    <row r="963">
      <c r="A963" s="17"/>
      <c r="B963" s="2"/>
    </row>
    <row r="964">
      <c r="A964" s="17"/>
      <c r="B964" s="2"/>
    </row>
    <row r="965">
      <c r="A965" s="17"/>
      <c r="B965" s="2"/>
    </row>
    <row r="966">
      <c r="A966" s="17"/>
      <c r="B966" s="2"/>
    </row>
    <row r="967">
      <c r="A967" s="17"/>
      <c r="B967" s="2"/>
    </row>
    <row r="968">
      <c r="A968" s="17"/>
      <c r="B968" s="2"/>
    </row>
    <row r="969">
      <c r="A969" s="17"/>
      <c r="B969" s="2"/>
    </row>
    <row r="970">
      <c r="A970" s="17"/>
      <c r="B970" s="2"/>
    </row>
    <row r="971">
      <c r="A971" s="17"/>
      <c r="B971" s="2"/>
    </row>
    <row r="972">
      <c r="A972" s="17"/>
      <c r="B972" s="2"/>
    </row>
    <row r="973">
      <c r="A973" s="17"/>
      <c r="B973" s="2"/>
    </row>
    <row r="974">
      <c r="A974" s="17"/>
      <c r="B974" s="2"/>
    </row>
    <row r="975">
      <c r="A975" s="17"/>
      <c r="B975" s="2"/>
    </row>
    <row r="976">
      <c r="A976" s="17"/>
      <c r="B976" s="2"/>
    </row>
    <row r="977">
      <c r="A977" s="17"/>
      <c r="B977" s="2"/>
    </row>
    <row r="978">
      <c r="A978" s="17"/>
      <c r="B978" s="2"/>
    </row>
    <row r="979">
      <c r="A979" s="17"/>
      <c r="B979" s="2"/>
    </row>
    <row r="980">
      <c r="A980" s="17"/>
      <c r="B980" s="2"/>
    </row>
    <row r="981">
      <c r="A981" s="17"/>
      <c r="B981" s="2"/>
    </row>
    <row r="982">
      <c r="A982" s="17"/>
      <c r="B982" s="2"/>
    </row>
    <row r="983">
      <c r="A983" s="17"/>
      <c r="B983" s="2"/>
    </row>
    <row r="984">
      <c r="A984" s="17"/>
      <c r="B984" s="2"/>
    </row>
    <row r="985">
      <c r="A985" s="17"/>
      <c r="B985" s="2"/>
    </row>
    <row r="986">
      <c r="A986" s="17"/>
      <c r="B986" s="2"/>
    </row>
    <row r="987">
      <c r="A987" s="17"/>
      <c r="B987" s="2"/>
    </row>
    <row r="988">
      <c r="A988" s="17"/>
      <c r="B988" s="2"/>
    </row>
    <row r="989">
      <c r="A989" s="17"/>
      <c r="B989" s="2"/>
    </row>
    <row r="990">
      <c r="A990" s="17"/>
      <c r="B990" s="2"/>
    </row>
    <row r="991">
      <c r="A991" s="17"/>
      <c r="B991" s="2"/>
    </row>
    <row r="992">
      <c r="A992" s="17"/>
      <c r="B992" s="2"/>
    </row>
    <row r="993">
      <c r="A993" s="17"/>
      <c r="B993" s="2"/>
    </row>
    <row r="994">
      <c r="A994" s="17"/>
      <c r="B994" s="2"/>
    </row>
    <row r="995">
      <c r="A995" s="17"/>
      <c r="B995" s="2"/>
    </row>
    <row r="996">
      <c r="A996" s="17"/>
    </row>
    <row r="997">
      <c r="A997" s="17"/>
    </row>
    <row r="998">
      <c r="A998" s="17"/>
    </row>
    <row r="999">
      <c r="A999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>
      <c r="A1" s="12" t="s">
        <v>19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0" t="s">
        <v>32</v>
      </c>
      <c r="B2" s="14">
        <v>2.6484047421875E7</v>
      </c>
      <c r="C2" s="14">
        <v>2.7424744783885326E7</v>
      </c>
      <c r="D2" s="14">
        <v>2.8407343824515507E7</v>
      </c>
      <c r="E2" s="14">
        <v>2.9433977455313794E7</v>
      </c>
      <c r="F2" s="14">
        <v>3.0506895279330574E7</v>
      </c>
      <c r="G2" s="14">
        <v>3.162847023673491E7</v>
      </c>
      <c r="H2" s="14">
        <v>3.2801205638005152E7</v>
      </c>
      <c r="I2" s="14">
        <v>3.4027742607636325E7</v>
      </c>
      <c r="J2" s="14">
        <v>3.5310867962678514E7</v>
      </c>
      <c r="K2" s="14">
        <v>3.665352255187459E7</v>
      </c>
      <c r="L2" s="14">
        <v>3.80588100827067E7</v>
      </c>
      <c r="M2" s="14">
        <v>3.953000646529575E7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0" t="s">
        <v>33</v>
      </c>
      <c r="B3" s="14">
        <v>1.58914564734375E7</v>
      </c>
      <c r="C3" s="14">
        <v>1.6464698172395807E7</v>
      </c>
      <c r="D3" s="14">
        <v>1.7063861445234448E7</v>
      </c>
      <c r="E3" s="14">
        <v>1.7690279196999952E7</v>
      </c>
      <c r="F3" s="14">
        <v>1.8345357665739913E7</v>
      </c>
      <c r="G3" s="14">
        <v>1.903058061023753E7</v>
      </c>
      <c r="H3" s="14">
        <v>1.9747513742255352E7</v>
      </c>
      <c r="I3" s="14">
        <v>2.0497809417767204E7</v>
      </c>
      <c r="J3" s="14">
        <v>2.128321160252282E7</v>
      </c>
      <c r="K3" s="14">
        <v>2.2105561128207266E7</v>
      </c>
      <c r="L3" s="14">
        <v>2.2966801256430037E7</v>
      </c>
      <c r="M3" s="14">
        <v>2.3868983568810128E7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2" t="s">
        <v>34</v>
      </c>
      <c r="B4" s="14">
        <v>1.0592590948437499E7</v>
      </c>
      <c r="C4" s="14">
        <v>1.096004661148952E7</v>
      </c>
      <c r="D4" s="14">
        <v>1.1343482379281059E7</v>
      </c>
      <c r="E4" s="14">
        <v>1.1743698258313838E7</v>
      </c>
      <c r="F4" s="14">
        <v>1.2161537613590661E7</v>
      </c>
      <c r="G4" s="14">
        <v>1.259788962649738E7</v>
      </c>
      <c r="H4" s="14">
        <v>1.3053691895749802E7</v>
      </c>
      <c r="I4" s="14">
        <v>1.3529933189869117E7</v>
      </c>
      <c r="J4" s="14">
        <v>1.4027656360155694E7</v>
      </c>
      <c r="K4" s="14">
        <v>1.454796142366733E7</v>
      </c>
      <c r="L4" s="14">
        <v>1.509200882627666E7</v>
      </c>
      <c r="M4" s="14">
        <v>1.5661022896485616E7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0" t="s">
        <v>35</v>
      </c>
      <c r="B5" s="14">
        <v>308334.0</v>
      </c>
      <c r="C5" s="14">
        <v>308334.0</v>
      </c>
      <c r="D5" s="14">
        <v>308334.0</v>
      </c>
      <c r="E5" s="14">
        <v>308334.0</v>
      </c>
      <c r="F5" s="14">
        <v>308334.0</v>
      </c>
      <c r="G5" s="14">
        <v>308334.0</v>
      </c>
      <c r="H5" s="14">
        <v>308334.0</v>
      </c>
      <c r="I5" s="14">
        <v>308334.0</v>
      </c>
      <c r="J5" s="14">
        <v>308334.0</v>
      </c>
      <c r="K5" s="14">
        <v>308334.0</v>
      </c>
      <c r="L5" s="14">
        <v>308334.0</v>
      </c>
      <c r="M5" s="14">
        <v>308334.0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2" t="s">
        <v>36</v>
      </c>
      <c r="B6" s="14">
        <v>1.0284256948437499E7</v>
      </c>
      <c r="C6" s="14">
        <v>1.065171261148952E7</v>
      </c>
      <c r="D6" s="14">
        <v>1.1035148379281059E7</v>
      </c>
      <c r="E6" s="14">
        <v>1.1435364258313838E7</v>
      </c>
      <c r="F6" s="14">
        <v>1.1853203613590661E7</v>
      </c>
      <c r="G6" s="14">
        <v>1.228955562649738E7</v>
      </c>
      <c r="H6" s="14">
        <v>1.2745357895749802E7</v>
      </c>
      <c r="I6" s="14">
        <v>1.3221599189869117E7</v>
      </c>
      <c r="J6" s="14">
        <v>1.3719322360155694E7</v>
      </c>
      <c r="K6" s="14">
        <v>1.423962742366733E7</v>
      </c>
      <c r="L6" s="14">
        <v>1.478367482627666E7</v>
      </c>
      <c r="M6" s="14">
        <v>1.5352688896485616E7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" t="s">
        <v>37</v>
      </c>
      <c r="B7" s="14">
        <v>164185.7142857143</v>
      </c>
      <c r="C7" s="14">
        <v>164185.7142857143</v>
      </c>
      <c r="D7" s="14">
        <v>164185.7142857143</v>
      </c>
      <c r="E7" s="14">
        <v>164185.7142857143</v>
      </c>
      <c r="F7" s="14">
        <v>164185.7142857143</v>
      </c>
      <c r="G7" s="14">
        <v>164185.7142857143</v>
      </c>
      <c r="H7" s="14">
        <v>164185.7142857143</v>
      </c>
      <c r="I7" s="14">
        <v>164185.7142857143</v>
      </c>
      <c r="J7" s="14">
        <v>164185.7142857143</v>
      </c>
      <c r="K7" s="14">
        <v>164185.7142857143</v>
      </c>
      <c r="L7" s="14">
        <v>164185.7142857143</v>
      </c>
      <c r="M7" s="14">
        <v>164185.7142857143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2" t="s">
        <v>38</v>
      </c>
      <c r="B8" s="14">
        <v>1.0120071234151784E7</v>
      </c>
      <c r="C8" s="14">
        <v>1.0487526897203805E7</v>
      </c>
      <c r="D8" s="14">
        <v>1.0870962664995344E7</v>
      </c>
      <c r="E8" s="14">
        <v>1.1271178544028126E7</v>
      </c>
      <c r="F8" s="14">
        <v>1.1689017899304947E7</v>
      </c>
      <c r="G8" s="14">
        <v>1.2125369912211666E7</v>
      </c>
      <c r="H8" s="14">
        <v>1.2581172181464087E7</v>
      </c>
      <c r="I8" s="14">
        <v>1.30574134755834E7</v>
      </c>
      <c r="J8" s="14">
        <v>1.3555136645869981E7</v>
      </c>
      <c r="K8" s="14">
        <v>1.4075441709381614E7</v>
      </c>
      <c r="L8" s="14">
        <v>1.4619489111990944E7</v>
      </c>
      <c r="M8" s="14">
        <v>1.51885031821999E7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0" t="s">
        <v>39</v>
      </c>
      <c r="B9" s="14">
        <v>0.0</v>
      </c>
      <c r="C9" s="14">
        <v>12634.561250000002</v>
      </c>
      <c r="D9" s="14">
        <v>21106.77725</v>
      </c>
      <c r="E9" s="14">
        <v>32907.55775</v>
      </c>
      <c r="F9" s="14">
        <v>36689.894</v>
      </c>
      <c r="G9" s="14">
        <v>96614.43516666666</v>
      </c>
      <c r="H9" s="14">
        <v>92402.91475000001</v>
      </c>
      <c r="I9" s="14">
        <v>83930.69875000001</v>
      </c>
      <c r="J9" s="14">
        <v>75912.25450000001</v>
      </c>
      <c r="K9" s="14">
        <v>68347.58200000001</v>
      </c>
      <c r="L9" s="14">
        <v>68347.58200000001</v>
      </c>
      <c r="M9" s="14">
        <v>68347.58200000001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2" t="s">
        <v>40</v>
      </c>
      <c r="B10" s="14">
        <v>1.0120071234151784E7</v>
      </c>
      <c r="C10" s="14">
        <v>1.0474892335953806E7</v>
      </c>
      <c r="D10" s="14">
        <v>1.0849855887745345E7</v>
      </c>
      <c r="E10" s="14">
        <v>1.1238270986278126E7</v>
      </c>
      <c r="F10" s="14">
        <v>1.1652328005304947E7</v>
      </c>
      <c r="G10" s="14">
        <v>1.2028755477045E7</v>
      </c>
      <c r="H10" s="14">
        <v>1.2488769266714087E7</v>
      </c>
      <c r="I10" s="14">
        <v>1.29734827768334E7</v>
      </c>
      <c r="J10" s="14">
        <v>1.347922439136998E7</v>
      </c>
      <c r="K10" s="14">
        <v>1.4007094127381615E7</v>
      </c>
      <c r="L10" s="14">
        <v>1.4551141529990945E7</v>
      </c>
      <c r="M10" s="14">
        <v>1.51201556001999E7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 t="s">
        <v>41</v>
      </c>
      <c r="B11" s="14">
        <v>2772899.5181575892</v>
      </c>
      <c r="C11" s="14">
        <v>2870120.500051343</v>
      </c>
      <c r="D11" s="14">
        <v>2972860.5132422247</v>
      </c>
      <c r="E11" s="14">
        <v>3079286.2502402067</v>
      </c>
      <c r="F11" s="14">
        <v>3192737.8734535556</v>
      </c>
      <c r="G11" s="14">
        <v>3295879.00071033</v>
      </c>
      <c r="H11" s="14">
        <v>3421922.77907966</v>
      </c>
      <c r="I11" s="14">
        <v>3554734.2808523523</v>
      </c>
      <c r="J11" s="14">
        <v>3693307.483235375</v>
      </c>
      <c r="K11" s="14">
        <v>3837943.7909025624</v>
      </c>
      <c r="L11" s="14">
        <v>3987012.779217519</v>
      </c>
      <c r="M11" s="14">
        <v>4142922.634454773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2" t="s">
        <v>42</v>
      </c>
      <c r="B12" s="14">
        <v>7347171.715994195</v>
      </c>
      <c r="C12" s="14">
        <v>7604771.835902462</v>
      </c>
      <c r="D12" s="14">
        <v>7876995.37450312</v>
      </c>
      <c r="E12" s="14">
        <v>8158984.736037918</v>
      </c>
      <c r="F12" s="14">
        <v>8459590.13185139</v>
      </c>
      <c r="G12" s="14">
        <v>8732876.476334669</v>
      </c>
      <c r="H12" s="14">
        <v>9066846.487634428</v>
      </c>
      <c r="I12" s="14">
        <v>9418748.495981049</v>
      </c>
      <c r="J12" s="14">
        <v>9785916.908134604</v>
      </c>
      <c r="K12" s="14">
        <v>1.0169150336479053E7</v>
      </c>
      <c r="L12" s="14">
        <v>1.0564128750773426E7</v>
      </c>
      <c r="M12" s="14">
        <v>1.0977232965745127E7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2" max="26" width="7.75"/>
  </cols>
  <sheetData>
    <row r="1">
      <c r="A1" s="15" t="s">
        <v>43</v>
      </c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2" t="s">
        <v>44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2" t="s">
        <v>45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 t="s">
        <v>46</v>
      </c>
      <c r="B4" s="14">
        <v>854814.2857142857</v>
      </c>
      <c r="C4" s="14">
        <v>690628.5714285715</v>
      </c>
      <c r="D4" s="14">
        <v>526442.8571428572</v>
      </c>
      <c r="E4" s="14">
        <v>362257.14285714296</v>
      </c>
      <c r="F4" s="14">
        <v>498071.42857142864</v>
      </c>
      <c r="G4" s="14">
        <v>333885.7142857143</v>
      </c>
      <c r="H4" s="14">
        <v>729700.0000000001</v>
      </c>
      <c r="I4" s="14">
        <v>565514.2857142858</v>
      </c>
      <c r="J4" s="14">
        <v>401328.5714285716</v>
      </c>
      <c r="K4" s="14">
        <v>537142.8571428573</v>
      </c>
      <c r="L4" s="14">
        <v>531957.142857143</v>
      </c>
      <c r="M4" s="14">
        <v>367771.42857142875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2" t="s">
        <v>47</v>
      </c>
      <c r="B5" s="14">
        <v>854814.2857142857</v>
      </c>
      <c r="C5" s="14">
        <v>690628.5714285715</v>
      </c>
      <c r="D5" s="14">
        <v>526442.8571428572</v>
      </c>
      <c r="E5" s="14">
        <v>362257.14285714296</v>
      </c>
      <c r="F5" s="14">
        <v>498071.42857142864</v>
      </c>
      <c r="G5" s="14">
        <v>333885.7142857143</v>
      </c>
      <c r="H5" s="14">
        <v>729700.0000000001</v>
      </c>
      <c r="I5" s="14">
        <v>565514.2857142858</v>
      </c>
      <c r="J5" s="14">
        <v>401328.5714285716</v>
      </c>
      <c r="K5" s="14">
        <v>537142.8571428573</v>
      </c>
      <c r="L5" s="14">
        <v>531957.142857143</v>
      </c>
      <c r="M5" s="14">
        <v>367771.42857142875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2" t="s">
        <v>48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49</v>
      </c>
      <c r="B8" s="14">
        <v>59112.424337500495</v>
      </c>
      <c r="C8" s="14">
        <v>215727.34109235214</v>
      </c>
      <c r="D8" s="14">
        <v>474721.1007202687</v>
      </c>
      <c r="E8" s="14">
        <v>840893.2527052037</v>
      </c>
      <c r="F8" s="14">
        <v>1318922.3508813865</v>
      </c>
      <c r="G8" s="14">
        <v>1913315.6115181665</v>
      </c>
      <c r="H8" s="14">
        <v>2628351.767130537</v>
      </c>
      <c r="I8" s="14">
        <v>3468016.396508858</v>
      </c>
      <c r="J8" s="14">
        <v>4435928.943429071</v>
      </c>
      <c r="K8" s="14">
        <v>5535260.562433905</v>
      </c>
      <c r="L8" s="14">
        <v>6768641.84945137</v>
      </c>
      <c r="M8" s="14">
        <v>8138059.427281324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0" t="s">
        <v>50</v>
      </c>
      <c r="B9" s="14">
        <v>1.1380560540698249E7</v>
      </c>
      <c r="C9" s="14">
        <v>9198723.803372784</v>
      </c>
      <c r="D9" s="14">
        <v>1.2222806261777649E7</v>
      </c>
      <c r="E9" s="14">
        <v>9913250.086998409</v>
      </c>
      <c r="F9" s="14">
        <v>1.3143488662840035E7</v>
      </c>
      <c r="G9" s="14">
        <v>1.0695640816015474E7</v>
      </c>
      <c r="H9" s="14">
        <v>1.415094755134638E7</v>
      </c>
      <c r="I9" s="14">
        <v>1.155313051155116E7</v>
      </c>
      <c r="J9" s="14">
        <v>1.525447379060078E7</v>
      </c>
      <c r="K9" s="14">
        <v>1.249377548871003E7</v>
      </c>
      <c r="L9" s="14">
        <v>1.646442195700816E7</v>
      </c>
      <c r="M9" s="14">
        <v>1.3526550671409063E7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51</v>
      </c>
      <c r="B10" s="14">
        <v>9377148.36301916</v>
      </c>
      <c r="C10" s="14">
        <v>2.69984900880086E7</v>
      </c>
      <c r="D10" s="14">
        <v>3.162612147912837E7</v>
      </c>
      <c r="E10" s="14">
        <v>3.8449107519116096E7</v>
      </c>
      <c r="F10" s="14">
        <v>4.1433740327009946E7</v>
      </c>
      <c r="G10" s="14">
        <v>5.1636063979473144E7</v>
      </c>
      <c r="H10" s="14">
        <v>6.982369058348876E7</v>
      </c>
      <c r="I10" s="14">
        <v>6.764596194200769E7</v>
      </c>
      <c r="J10" s="14">
        <v>6.850752615308183E7</v>
      </c>
      <c r="K10" s="14">
        <v>7.583085318983057E7</v>
      </c>
      <c r="L10" s="14">
        <v>1.1575625876135707E8</v>
      </c>
      <c r="M10" s="14">
        <v>9.188202802837615E7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 t="s">
        <v>52</v>
      </c>
      <c r="B11" s="14">
        <f t="shared" ref="B11:M11" si="1">sum(B8:B10)</f>
        <v>20816821.33</v>
      </c>
      <c r="C11" s="14">
        <f t="shared" si="1"/>
        <v>36412941.23</v>
      </c>
      <c r="D11" s="14">
        <f t="shared" si="1"/>
        <v>44323648.84</v>
      </c>
      <c r="E11" s="14">
        <f t="shared" si="1"/>
        <v>49203250.86</v>
      </c>
      <c r="F11" s="14">
        <f t="shared" si="1"/>
        <v>55896151.34</v>
      </c>
      <c r="G11" s="14">
        <f t="shared" si="1"/>
        <v>64245020.41</v>
      </c>
      <c r="H11" s="14">
        <f t="shared" si="1"/>
        <v>86602989.9</v>
      </c>
      <c r="I11" s="14">
        <f t="shared" si="1"/>
        <v>82667108.85</v>
      </c>
      <c r="J11" s="14">
        <f t="shared" si="1"/>
        <v>88197928.89</v>
      </c>
      <c r="K11" s="14">
        <f t="shared" si="1"/>
        <v>93859889.24</v>
      </c>
      <c r="L11" s="14">
        <f t="shared" si="1"/>
        <v>138989322.6</v>
      </c>
      <c r="M11" s="14">
        <f t="shared" si="1"/>
        <v>113546638.1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53</v>
      </c>
      <c r="B12" s="14">
        <f t="shared" ref="B12:M12" si="2">B5+B11</f>
        <v>21671635.61</v>
      </c>
      <c r="C12" s="14">
        <f t="shared" si="2"/>
        <v>37103569.8</v>
      </c>
      <c r="D12" s="14">
        <f t="shared" si="2"/>
        <v>44850091.7</v>
      </c>
      <c r="E12" s="14">
        <f t="shared" si="2"/>
        <v>49565508</v>
      </c>
      <c r="F12" s="14">
        <f t="shared" si="2"/>
        <v>56394222.77</v>
      </c>
      <c r="G12" s="14">
        <f t="shared" si="2"/>
        <v>64578906.12</v>
      </c>
      <c r="H12" s="14">
        <f t="shared" si="2"/>
        <v>87332689.9</v>
      </c>
      <c r="I12" s="14">
        <f t="shared" si="2"/>
        <v>83232623.14</v>
      </c>
      <c r="J12" s="14">
        <f t="shared" si="2"/>
        <v>88599257.46</v>
      </c>
      <c r="K12" s="14">
        <f t="shared" si="2"/>
        <v>94397032.1</v>
      </c>
      <c r="L12" s="14">
        <f t="shared" si="2"/>
        <v>139521279.7</v>
      </c>
      <c r="M12" s="14">
        <f t="shared" si="2"/>
        <v>113914409.6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 t="s">
        <v>54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0" t="s">
        <v>55</v>
      </c>
      <c r="B15" s="14">
        <v>9098046.0</v>
      </c>
      <c r="C15" s="14">
        <v>1.7010414E7</v>
      </c>
      <c r="D15" s="14">
        <v>1.7010414E7</v>
      </c>
      <c r="E15" s="14">
        <v>1.7010414E7</v>
      </c>
      <c r="F15" s="14">
        <v>1.7010414E7</v>
      </c>
      <c r="G15" s="14">
        <v>1.7010414E7</v>
      </c>
      <c r="H15" s="14">
        <v>3.3273739E7</v>
      </c>
      <c r="I15" s="14">
        <v>3.3273739E7</v>
      </c>
      <c r="J15" s="14">
        <v>3.3273739E7</v>
      </c>
      <c r="K15" s="14">
        <v>3.3273739E7</v>
      </c>
      <c r="L15" s="14">
        <v>7.2862219E7</v>
      </c>
      <c r="M15" s="14">
        <v>7.2862219E7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 t="s">
        <v>56</v>
      </c>
      <c r="B16" s="14">
        <v>6830265.163769201</v>
      </c>
      <c r="C16" s="14">
        <v>1.358021415980305E7</v>
      </c>
      <c r="D16" s="14">
        <v>2.0233481718582194E7</v>
      </c>
      <c r="E16" s="14">
        <v>2.3854288470503878E7</v>
      </c>
      <c r="F16" s="14">
        <v>3.0249055991559334E7</v>
      </c>
      <c r="G16" s="14">
        <v>3.643923757643461E7</v>
      </c>
      <c r="H16" s="14">
        <v>4.244312966056119E7</v>
      </c>
      <c r="I16" s="14">
        <v>3.856949071414476E7</v>
      </c>
      <c r="J16" s="14">
        <v>4.411072777037765E7</v>
      </c>
      <c r="K16" s="14">
        <v>4.93659991406585E7</v>
      </c>
      <c r="L16" s="14">
        <v>5.428915060047364E7</v>
      </c>
      <c r="M16" s="14">
        <v>2.8068905505611554E7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 t="s">
        <v>57</v>
      </c>
      <c r="B17" s="14">
        <f t="shared" ref="B17:M17" si="3">sum(B15:B16)</f>
        <v>15928311.16</v>
      </c>
      <c r="C17" s="14">
        <f t="shared" si="3"/>
        <v>30590628.16</v>
      </c>
      <c r="D17" s="14">
        <f t="shared" si="3"/>
        <v>37243895.72</v>
      </c>
      <c r="E17" s="14">
        <f t="shared" si="3"/>
        <v>40864702.47</v>
      </c>
      <c r="F17" s="14">
        <f t="shared" si="3"/>
        <v>47259469.99</v>
      </c>
      <c r="G17" s="14">
        <f t="shared" si="3"/>
        <v>53449651.58</v>
      </c>
      <c r="H17" s="14">
        <f t="shared" si="3"/>
        <v>75716868.66</v>
      </c>
      <c r="I17" s="14">
        <f t="shared" si="3"/>
        <v>71843229.71</v>
      </c>
      <c r="J17" s="14">
        <f t="shared" si="3"/>
        <v>77384466.77</v>
      </c>
      <c r="K17" s="14">
        <f t="shared" si="3"/>
        <v>82639738.14</v>
      </c>
      <c r="L17" s="14">
        <f t="shared" si="3"/>
        <v>127151369.6</v>
      </c>
      <c r="M17" s="14">
        <f t="shared" si="3"/>
        <v>100931124.5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 t="s">
        <v>58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59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 t="s">
        <v>60</v>
      </c>
      <c r="B21" s="14">
        <v>0.0</v>
      </c>
      <c r="C21" s="14">
        <v>439463.0</v>
      </c>
      <c r="D21" s="14">
        <v>1145481.0</v>
      </c>
      <c r="E21" s="14">
        <v>1865926.0</v>
      </c>
      <c r="F21" s="14">
        <v>1865926.0</v>
      </c>
      <c r="G21" s="14">
        <v>3436686.0</v>
      </c>
      <c r="H21" s="14">
        <v>3436686.0</v>
      </c>
      <c r="I21" s="14">
        <v>2730668.0</v>
      </c>
      <c r="J21" s="14">
        <v>2010223.0</v>
      </c>
      <c r="K21" s="14">
        <v>2010223.0</v>
      </c>
      <c r="L21" s="14">
        <v>2010223.0</v>
      </c>
      <c r="M21" s="14">
        <v>2010223.0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 t="s">
        <v>61</v>
      </c>
      <c r="B22" s="14">
        <v>0.0</v>
      </c>
      <c r="C22" s="14">
        <v>439463.0</v>
      </c>
      <c r="D22" s="14">
        <v>1145481.0</v>
      </c>
      <c r="E22" s="14">
        <v>1865926.0</v>
      </c>
      <c r="F22" s="14">
        <v>1865926.0</v>
      </c>
      <c r="G22" s="14">
        <v>3436686.0</v>
      </c>
      <c r="H22" s="14">
        <v>3436686.0</v>
      </c>
      <c r="I22" s="14">
        <v>2730668.0</v>
      </c>
      <c r="J22" s="14">
        <v>2010223.0</v>
      </c>
      <c r="K22" s="14">
        <v>2010223.0</v>
      </c>
      <c r="L22" s="14">
        <v>2010223.0</v>
      </c>
      <c r="M22" s="14">
        <v>2010223.0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 t="s">
        <v>62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 t="s">
        <v>63</v>
      </c>
      <c r="B25" s="14">
        <v>5674110.450000001</v>
      </c>
      <c r="C25" s="14">
        <v>6022130.644099263</v>
      </c>
      <c r="D25" s="14">
        <v>6391500.980186946</v>
      </c>
      <c r="E25" s="14">
        <v>6783531.531172974</v>
      </c>
      <c r="F25" s="14">
        <v>7199612.77774346</v>
      </c>
      <c r="G25" s="14">
        <v>7641220.544857892</v>
      </c>
      <c r="H25" s="14">
        <v>8109921.241404485</v>
      </c>
      <c r="I25" s="14">
        <v>8607377.421637226</v>
      </c>
      <c r="J25" s="14">
        <v>9135353.688162608</v>
      </c>
      <c r="K25" s="14">
        <v>9695722.957458869</v>
      </c>
      <c r="L25" s="14">
        <v>1.0290473110200094E7</v>
      </c>
      <c r="M25" s="14">
        <v>1.0921714050026417E7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 t="s">
        <v>64</v>
      </c>
      <c r="B26" s="14">
        <v>69214.0</v>
      </c>
      <c r="C26" s="14">
        <v>51348.0</v>
      </c>
      <c r="D26" s="14">
        <v>69214.0</v>
      </c>
      <c r="E26" s="14">
        <v>51348.0</v>
      </c>
      <c r="F26" s="14">
        <v>69214.0</v>
      </c>
      <c r="G26" s="14">
        <v>51348.0</v>
      </c>
      <c r="H26" s="14">
        <v>69214.0</v>
      </c>
      <c r="I26" s="14">
        <v>51348.0</v>
      </c>
      <c r="J26" s="14">
        <v>69214.0</v>
      </c>
      <c r="K26" s="14">
        <v>51348.0</v>
      </c>
      <c r="L26" s="14">
        <v>69214.0</v>
      </c>
      <c r="M26" s="14">
        <v>51348.0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2" t="s">
        <v>65</v>
      </c>
      <c r="B27" s="14">
        <v>5743324.450000001</v>
      </c>
      <c r="C27" s="14">
        <v>6073478.644099263</v>
      </c>
      <c r="D27" s="14">
        <v>6460714.980186946</v>
      </c>
      <c r="E27" s="14">
        <v>6834879.531172974</v>
      </c>
      <c r="F27" s="14">
        <v>7268826.77774346</v>
      </c>
      <c r="G27" s="14">
        <v>7692568.544857892</v>
      </c>
      <c r="H27" s="14">
        <v>8179135.241404485</v>
      </c>
      <c r="I27" s="14">
        <v>8658725.421637226</v>
      </c>
      <c r="J27" s="14">
        <v>9204567.688162608</v>
      </c>
      <c r="K27" s="14">
        <v>9747070.957458869</v>
      </c>
      <c r="L27" s="14">
        <v>1.0359687110200094E7</v>
      </c>
      <c r="M27" s="14">
        <v>1.0973062050026417E7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2" t="s">
        <v>66</v>
      </c>
      <c r="B28" s="14">
        <v>5743324.450000001</v>
      </c>
      <c r="C28" s="14">
        <v>6512941.644099263</v>
      </c>
      <c r="D28" s="14">
        <v>7606195.980186946</v>
      </c>
      <c r="E28" s="14">
        <v>8700805.531172974</v>
      </c>
      <c r="F28" s="14">
        <v>9134752.777743459</v>
      </c>
      <c r="G28" s="14">
        <v>1.1129254544857893E7</v>
      </c>
      <c r="H28" s="14">
        <v>1.1615821241404485E7</v>
      </c>
      <c r="I28" s="14">
        <v>1.1389393421637226E7</v>
      </c>
      <c r="J28" s="14">
        <v>1.1214790688162608E7</v>
      </c>
      <c r="K28" s="14">
        <v>1.1757293957458869E7</v>
      </c>
      <c r="L28" s="14">
        <v>1.2369910110200094E7</v>
      </c>
      <c r="M28" s="14">
        <v>1.2983285050026417E7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2" t="s">
        <v>67</v>
      </c>
      <c r="B30" s="14">
        <f t="shared" ref="B30:M30" si="4">B28+B17</f>
        <v>21671635.61</v>
      </c>
      <c r="C30" s="14">
        <f t="shared" si="4"/>
        <v>37103569.8</v>
      </c>
      <c r="D30" s="14">
        <f t="shared" si="4"/>
        <v>44850091.7</v>
      </c>
      <c r="E30" s="14">
        <f t="shared" si="4"/>
        <v>49565508</v>
      </c>
      <c r="F30" s="14">
        <f t="shared" si="4"/>
        <v>56394222.77</v>
      </c>
      <c r="G30" s="14">
        <f t="shared" si="4"/>
        <v>64578906.12</v>
      </c>
      <c r="H30" s="14">
        <f t="shared" si="4"/>
        <v>87332689.9</v>
      </c>
      <c r="I30" s="14">
        <f t="shared" si="4"/>
        <v>83232623.14</v>
      </c>
      <c r="J30" s="14">
        <f t="shared" si="4"/>
        <v>88599257.46</v>
      </c>
      <c r="K30" s="14">
        <f t="shared" si="4"/>
        <v>94397032.1</v>
      </c>
      <c r="L30" s="14">
        <f t="shared" si="4"/>
        <v>139521279.7</v>
      </c>
      <c r="M30" s="14">
        <f t="shared" si="4"/>
        <v>113914409.6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2" t="s">
        <v>68</v>
      </c>
      <c r="B32" s="14">
        <f t="shared" ref="B32:M32" si="5">B12-B30</f>
        <v>-0.000000003725290298</v>
      </c>
      <c r="C32" s="14">
        <f t="shared" si="5"/>
        <v>0</v>
      </c>
      <c r="D32" s="14">
        <f t="shared" si="5"/>
        <v>0</v>
      </c>
      <c r="E32" s="14">
        <f t="shared" si="5"/>
        <v>-0.000000007450580597</v>
      </c>
      <c r="F32" s="14">
        <f t="shared" si="5"/>
        <v>0</v>
      </c>
      <c r="G32" s="14">
        <f t="shared" si="5"/>
        <v>0</v>
      </c>
      <c r="H32" s="14">
        <f t="shared" si="5"/>
        <v>0</v>
      </c>
      <c r="I32" s="14">
        <f t="shared" si="5"/>
        <v>0</v>
      </c>
      <c r="J32" s="14">
        <f t="shared" si="5"/>
        <v>0</v>
      </c>
      <c r="K32" s="14">
        <f t="shared" si="5"/>
        <v>0</v>
      </c>
      <c r="L32" s="14">
        <f t="shared" si="5"/>
        <v>0</v>
      </c>
      <c r="M32" s="14">
        <f t="shared" si="5"/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38"/>
  </cols>
  <sheetData>
    <row r="1">
      <c r="A1" s="18" t="s">
        <v>69</v>
      </c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</row>
    <row r="2">
      <c r="A2" s="17" t="s">
        <v>32</v>
      </c>
      <c r="B2" s="19">
        <f>'Quarterly Profit &amp; Loss'!B2/'Quarterly Profit &amp; Loss'!B$2</f>
        <v>1</v>
      </c>
      <c r="C2" s="19">
        <f>'Quarterly Profit &amp; Loss'!C2/'Quarterly Profit &amp; Loss'!C$2</f>
        <v>1</v>
      </c>
      <c r="D2" s="19">
        <f>'Quarterly Profit &amp; Loss'!D2/'Quarterly Profit &amp; Loss'!D$2</f>
        <v>1</v>
      </c>
      <c r="E2" s="19">
        <f>'Quarterly Profit &amp; Loss'!E2/'Quarterly Profit &amp; Loss'!E$2</f>
        <v>1</v>
      </c>
      <c r="F2" s="19">
        <f>'Quarterly Profit &amp; Loss'!F2/'Quarterly Profit &amp; Loss'!F$2</f>
        <v>1</v>
      </c>
      <c r="G2" s="19">
        <f>'Quarterly Profit &amp; Loss'!G2/'Quarterly Profit &amp; Loss'!G$2</f>
        <v>1</v>
      </c>
      <c r="H2" s="19">
        <f>'Quarterly Profit &amp; Loss'!H2/'Quarterly Profit &amp; Loss'!H$2</f>
        <v>1</v>
      </c>
      <c r="I2" s="19">
        <f>'Quarterly Profit &amp; Loss'!I2/'Quarterly Profit &amp; Loss'!I$2</f>
        <v>1</v>
      </c>
      <c r="J2" s="19">
        <f>'Quarterly Profit &amp; Loss'!J2/'Quarterly Profit &amp; Loss'!J$2</f>
        <v>1</v>
      </c>
      <c r="K2" s="19">
        <f>'Quarterly Profit &amp; Loss'!K2/'Quarterly Profit &amp; Loss'!K$2</f>
        <v>1</v>
      </c>
      <c r="L2" s="19">
        <f>'Quarterly Profit &amp; Loss'!L2/'Quarterly Profit &amp; Loss'!L$2</f>
        <v>1</v>
      </c>
      <c r="M2" s="19">
        <f>'Quarterly Profit &amp; Loss'!M2/'Quarterly Profit &amp; Loss'!M$2</f>
        <v>1</v>
      </c>
    </row>
    <row r="3">
      <c r="A3" s="17" t="s">
        <v>33</v>
      </c>
      <c r="B3" s="19">
        <f>'Quarterly Profit &amp; Loss'!B3/'Quarterly Profit &amp; Loss'!B$2</f>
        <v>0.6000388166</v>
      </c>
      <c r="C3" s="19">
        <f>'Quarterly Profit &amp; Loss'!C3/'Quarterly Profit &amp; Loss'!C$2</f>
        <v>0.6003592122</v>
      </c>
      <c r="D3" s="19">
        <f>'Quarterly Profit &amp; Loss'!D3/'Quarterly Profit &amp; Loss'!D$2</f>
        <v>0.6006848634</v>
      </c>
      <c r="E3" s="19">
        <f>'Quarterly Profit &amp; Loss'!E3/'Quarterly Profit &amp; Loss'!E$2</f>
        <v>0.6010155856</v>
      </c>
      <c r="F3" s="19">
        <f>'Quarterly Profit &amp; Loss'!F3/'Quarterly Profit &amp; Loss'!F$2</f>
        <v>0.6013511863</v>
      </c>
      <c r="G3" s="19">
        <f>'Quarterly Profit &amp; Loss'!G3/'Quarterly Profit &amp; Loss'!G$2</f>
        <v>0.6016914656</v>
      </c>
      <c r="H3" s="19">
        <f>'Quarterly Profit &amp; Loss'!H3/'Quarterly Profit &amp; Loss'!H$2</f>
        <v>0.6020362166</v>
      </c>
      <c r="I3" s="19">
        <f>'Quarterly Profit &amp; Loss'!I3/'Quarterly Profit &amp; Loss'!I$2</f>
        <v>0.6023852259</v>
      </c>
      <c r="J3" s="19">
        <f>'Quarterly Profit &amp; Loss'!J3/'Quarterly Profit &amp; Loss'!J$2</f>
        <v>0.6027382738</v>
      </c>
      <c r="K3" s="19">
        <f>'Quarterly Profit &amp; Loss'!K3/'Quarterly Profit &amp; Loss'!K$2</f>
        <v>0.6030951349</v>
      </c>
      <c r="L3" s="19">
        <f>'Quarterly Profit &amp; Loss'!L3/'Quarterly Profit &amp; Loss'!L$2</f>
        <v>0.6034555785</v>
      </c>
      <c r="M3" s="19">
        <f>'Quarterly Profit &amp; Loss'!M3/'Quarterly Profit &amp; Loss'!M$2</f>
        <v>0.6038193692</v>
      </c>
    </row>
    <row r="4">
      <c r="A4" s="15" t="s">
        <v>34</v>
      </c>
      <c r="B4" s="19">
        <f>'Quarterly Profit &amp; Loss'!B4/'Quarterly Profit &amp; Loss'!B$2</f>
        <v>0.3999611834</v>
      </c>
      <c r="C4" s="19">
        <f>'Quarterly Profit &amp; Loss'!C4/'Quarterly Profit &amp; Loss'!C$2</f>
        <v>0.3996407878</v>
      </c>
      <c r="D4" s="19">
        <f>'Quarterly Profit &amp; Loss'!D4/'Quarterly Profit &amp; Loss'!D$2</f>
        <v>0.3993151366</v>
      </c>
      <c r="E4" s="19">
        <f>'Quarterly Profit &amp; Loss'!E4/'Quarterly Profit &amp; Loss'!E$2</f>
        <v>0.3989844144</v>
      </c>
      <c r="F4" s="19">
        <f>'Quarterly Profit &amp; Loss'!F4/'Quarterly Profit &amp; Loss'!F$2</f>
        <v>0.3986488137</v>
      </c>
      <c r="G4" s="19">
        <f>'Quarterly Profit &amp; Loss'!G4/'Quarterly Profit &amp; Loss'!G$2</f>
        <v>0.3983085344</v>
      </c>
      <c r="H4" s="19">
        <f>'Quarterly Profit &amp; Loss'!H4/'Quarterly Profit &amp; Loss'!H$2</f>
        <v>0.3979637834</v>
      </c>
      <c r="I4" s="19">
        <f>'Quarterly Profit &amp; Loss'!I4/'Quarterly Profit &amp; Loss'!I$2</f>
        <v>0.3976147741</v>
      </c>
      <c r="J4" s="19">
        <f>'Quarterly Profit &amp; Loss'!J4/'Quarterly Profit &amp; Loss'!J$2</f>
        <v>0.3972617262</v>
      </c>
      <c r="K4" s="19">
        <f>'Quarterly Profit &amp; Loss'!K4/'Quarterly Profit &amp; Loss'!K$2</f>
        <v>0.3969048651</v>
      </c>
      <c r="L4" s="19">
        <f>'Quarterly Profit &amp; Loss'!L4/'Quarterly Profit &amp; Loss'!L$2</f>
        <v>0.3965444215</v>
      </c>
      <c r="M4" s="19">
        <f>'Quarterly Profit &amp; Loss'!M4/'Quarterly Profit &amp; Loss'!M$2</f>
        <v>0.3961806308</v>
      </c>
    </row>
    <row r="5">
      <c r="A5" s="17" t="s">
        <v>35</v>
      </c>
      <c r="B5" s="19">
        <f>'Quarterly Profit &amp; Loss'!B5/'Quarterly Profit &amp; Loss'!B$2</f>
        <v>0.01164225373</v>
      </c>
      <c r="C5" s="19">
        <f>'Quarterly Profit &amp; Loss'!C5/'Quarterly Profit &amp; Loss'!C$2</f>
        <v>0.01124291228</v>
      </c>
      <c r="D5" s="19">
        <f>'Quarterly Profit &amp; Loss'!D5/'Quarterly Profit &amp; Loss'!D$2</f>
        <v>0.01085402429</v>
      </c>
      <c r="E5" s="19">
        <f>'Quarterly Profit &amp; Loss'!E5/'Quarterly Profit &amp; Loss'!E$2</f>
        <v>0.01047544459</v>
      </c>
      <c r="F5" s="19">
        <f>'Quarterly Profit &amp; Loss'!F5/'Quarterly Profit &amp; Loss'!F$2</f>
        <v>0.01010702653</v>
      </c>
      <c r="G5" s="19">
        <f>'Quarterly Profit &amp; Loss'!G5/'Quarterly Profit &amp; Loss'!G$2</f>
        <v>0.009748621975</v>
      </c>
      <c r="H5" s="19">
        <f>'Quarterly Profit &amp; Loss'!H5/'Quarterly Profit &amp; Loss'!H$2</f>
        <v>0.009400081308</v>
      </c>
      <c r="I5" s="19">
        <f>'Quarterly Profit &amp; Loss'!I5/'Quarterly Profit &amp; Loss'!I$2</f>
        <v>0.009061253447</v>
      </c>
      <c r="J5" s="19">
        <f>'Quarterly Profit &amp; Loss'!J5/'Quarterly Profit &amp; Loss'!J$2</f>
        <v>0.008731985867</v>
      </c>
      <c r="K5" s="19">
        <f>'Quarterly Profit &amp; Loss'!K5/'Quarterly Profit &amp; Loss'!K$2</f>
        <v>0.008412124635</v>
      </c>
      <c r="L5" s="19">
        <f>'Quarterly Profit &amp; Loss'!L5/'Quarterly Profit &amp; Loss'!L$2</f>
        <v>0.008101514454</v>
      </c>
      <c r="M5" s="19">
        <f>'Quarterly Profit &amp; Loss'!M5/'Quarterly Profit &amp; Loss'!M$2</f>
        <v>0.007799998724</v>
      </c>
    </row>
    <row r="6">
      <c r="A6" s="15" t="s">
        <v>36</v>
      </c>
      <c r="B6" s="19">
        <f>'Quarterly Profit &amp; Loss'!B6/'Quarterly Profit &amp; Loss'!B$2</f>
        <v>0.3883189297</v>
      </c>
      <c r="C6" s="19">
        <f>'Quarterly Profit &amp; Loss'!C6/'Quarterly Profit &amp; Loss'!C$2</f>
        <v>0.3883978755</v>
      </c>
      <c r="D6" s="19">
        <f>'Quarterly Profit &amp; Loss'!D6/'Quarterly Profit &amp; Loss'!D$2</f>
        <v>0.3884611123</v>
      </c>
      <c r="E6" s="19">
        <f>'Quarterly Profit &amp; Loss'!E6/'Quarterly Profit &amp; Loss'!E$2</f>
        <v>0.3885089698</v>
      </c>
      <c r="F6" s="19">
        <f>'Quarterly Profit &amp; Loss'!F6/'Quarterly Profit &amp; Loss'!F$2</f>
        <v>0.3885417872</v>
      </c>
      <c r="G6" s="19">
        <f>'Quarterly Profit &amp; Loss'!G6/'Quarterly Profit &amp; Loss'!G$2</f>
        <v>0.3885599125</v>
      </c>
      <c r="H6" s="19">
        <f>'Quarterly Profit &amp; Loss'!H6/'Quarterly Profit &amp; Loss'!H$2</f>
        <v>0.3885637021</v>
      </c>
      <c r="I6" s="19">
        <f>'Quarterly Profit &amp; Loss'!I6/'Quarterly Profit &amp; Loss'!I$2</f>
        <v>0.3885535206</v>
      </c>
      <c r="J6" s="19">
        <f>'Quarterly Profit &amp; Loss'!J6/'Quarterly Profit &amp; Loss'!J$2</f>
        <v>0.3885297403</v>
      </c>
      <c r="K6" s="19">
        <f>'Quarterly Profit &amp; Loss'!K6/'Quarterly Profit &amp; Loss'!K$2</f>
        <v>0.3884927405</v>
      </c>
      <c r="L6" s="19">
        <f>'Quarterly Profit &amp; Loss'!L6/'Quarterly Profit &amp; Loss'!L$2</f>
        <v>0.388442907</v>
      </c>
      <c r="M6" s="19">
        <f>'Quarterly Profit &amp; Loss'!M6/'Quarterly Profit &amp; Loss'!M$2</f>
        <v>0.3883806321</v>
      </c>
    </row>
    <row r="7">
      <c r="A7" s="17" t="s">
        <v>37</v>
      </c>
      <c r="B7" s="19">
        <f>'Quarterly Profit &amp; Loss'!B7/'Quarterly Profit &amp; Loss'!B$2</f>
        <v>0.006199419283</v>
      </c>
      <c r="C7" s="19">
        <f>'Quarterly Profit &amp; Loss'!C7/'Quarterly Profit &amp; Loss'!C$2</f>
        <v>0.005986772733</v>
      </c>
      <c r="D7" s="19">
        <f>'Quarterly Profit &amp; Loss'!D7/'Quarterly Profit &amp; Loss'!D$2</f>
        <v>0.005779692579</v>
      </c>
      <c r="E7" s="19">
        <f>'Quarterly Profit &amp; Loss'!E7/'Quarterly Profit &amp; Loss'!E$2</f>
        <v>0.005578101517</v>
      </c>
      <c r="F7" s="19">
        <f>'Quarterly Profit &amp; Loss'!F7/'Quarterly Profit &amp; Loss'!F$2</f>
        <v>0.005381921457</v>
      </c>
      <c r="G7" s="19">
        <f>'Quarterly Profit &amp; Loss'!G7/'Quarterly Profit &amp; Loss'!G$2</f>
        <v>0.005191073519</v>
      </c>
      <c r="H7" s="19">
        <f>'Quarterly Profit &amp; Loss'!H7/'Quarterly Profit &amp; Loss'!H$2</f>
        <v>0.005005478033</v>
      </c>
      <c r="I7" s="19">
        <f>'Quarterly Profit &amp; Loss'!I7/'Quarterly Profit &amp; Loss'!I$2</f>
        <v>0.00482505455</v>
      </c>
      <c r="J7" s="19">
        <f>'Quarterly Profit &amp; Loss'!J7/'Quarterly Profit &amp; Loss'!J$2</f>
        <v>0.004649721849</v>
      </c>
      <c r="K7" s="19">
        <f>'Quarterly Profit &amp; Loss'!K7/'Quarterly Profit &amp; Loss'!K$2</f>
        <v>0.004479397964</v>
      </c>
      <c r="L7" s="19">
        <f>'Quarterly Profit &amp; Loss'!L7/'Quarterly Profit &amp; Loss'!L$2</f>
        <v>0.004314000199</v>
      </c>
      <c r="M7" s="19">
        <f>'Quarterly Profit &amp; Loss'!M7/'Quarterly Profit &amp; Loss'!M$2</f>
        <v>0.004153445167</v>
      </c>
    </row>
    <row r="8">
      <c r="A8" s="15" t="s">
        <v>38</v>
      </c>
      <c r="B8" s="19">
        <f>'Quarterly Profit &amp; Loss'!B8/'Quarterly Profit &amp; Loss'!B$2</f>
        <v>0.3821195104</v>
      </c>
      <c r="C8" s="19">
        <f>'Quarterly Profit &amp; Loss'!C8/'Quarterly Profit &amp; Loss'!C$2</f>
        <v>0.3824111028</v>
      </c>
      <c r="D8" s="19">
        <f>'Quarterly Profit &amp; Loss'!D8/'Quarterly Profit &amp; Loss'!D$2</f>
        <v>0.3826814197</v>
      </c>
      <c r="E8" s="19">
        <f>'Quarterly Profit &amp; Loss'!E8/'Quarterly Profit &amp; Loss'!E$2</f>
        <v>0.3829308683</v>
      </c>
      <c r="F8" s="19">
        <f>'Quarterly Profit &amp; Loss'!F8/'Quarterly Profit &amp; Loss'!F$2</f>
        <v>0.3831598657</v>
      </c>
      <c r="G8" s="19">
        <f>'Quarterly Profit &amp; Loss'!G8/'Quarterly Profit &amp; Loss'!G$2</f>
        <v>0.3833688389</v>
      </c>
      <c r="H8" s="19">
        <f>'Quarterly Profit &amp; Loss'!H8/'Quarterly Profit &amp; Loss'!H$2</f>
        <v>0.3835582241</v>
      </c>
      <c r="I8" s="19">
        <f>'Quarterly Profit &amp; Loss'!I8/'Quarterly Profit &amp; Loss'!I$2</f>
        <v>0.3837284661</v>
      </c>
      <c r="J8" s="19">
        <f>'Quarterly Profit &amp; Loss'!J8/'Quarterly Profit &amp; Loss'!J$2</f>
        <v>0.3838800185</v>
      </c>
      <c r="K8" s="19">
        <f>'Quarterly Profit &amp; Loss'!K8/'Quarterly Profit &amp; Loss'!K$2</f>
        <v>0.3840133425</v>
      </c>
      <c r="L8" s="19">
        <f>'Quarterly Profit &amp; Loss'!L8/'Quarterly Profit &amp; Loss'!L$2</f>
        <v>0.3841289068</v>
      </c>
      <c r="M8" s="19">
        <f>'Quarterly Profit &amp; Loss'!M8/'Quarterly Profit &amp; Loss'!M$2</f>
        <v>0.3842271869</v>
      </c>
    </row>
    <row r="9">
      <c r="A9" s="17" t="s">
        <v>39</v>
      </c>
      <c r="B9" s="19">
        <f>'Quarterly Profit &amp; Loss'!B9/'Quarterly Profit &amp; Loss'!B$2</f>
        <v>0</v>
      </c>
      <c r="C9" s="19">
        <f>'Quarterly Profit &amp; Loss'!C9/'Quarterly Profit &amp; Loss'!C$2</f>
        <v>0.0004606993192</v>
      </c>
      <c r="D9" s="19">
        <f>'Quarterly Profit &amp; Loss'!D9/'Quarterly Profit &amp; Loss'!D$2</f>
        <v>0.000743004252</v>
      </c>
      <c r="E9" s="19">
        <f>'Quarterly Profit &amp; Loss'!E9/'Quarterly Profit &amp; Loss'!E$2</f>
        <v>0.001118012603</v>
      </c>
      <c r="F9" s="19">
        <f>'Quarterly Profit &amp; Loss'!F9/'Quarterly Profit &amp; Loss'!F$2</f>
        <v>0.00120267545</v>
      </c>
      <c r="G9" s="19">
        <f>'Quarterly Profit &amp; Loss'!G9/'Quarterly Profit &amp; Loss'!G$2</f>
        <v>0.003054666711</v>
      </c>
      <c r="H9" s="19">
        <f>'Quarterly Profit &amp; Loss'!H9/'Quarterly Profit &amp; Loss'!H$2</f>
        <v>0.002817058488</v>
      </c>
      <c r="I9" s="19">
        <f>'Quarterly Profit &amp; Loss'!I9/'Quarterly Profit &amp; Loss'!I$2</f>
        <v>0.00246653737</v>
      </c>
      <c r="J9" s="19">
        <f>'Quarterly Profit &amp; Loss'!J9/'Quarterly Profit &amp; Loss'!J$2</f>
        <v>0.00214982692</v>
      </c>
      <c r="K9" s="19">
        <f>'Quarterly Profit &amp; Loss'!K9/'Quarterly Profit &amp; Loss'!K$2</f>
        <v>0.001864693411</v>
      </c>
      <c r="L9" s="19">
        <f>'Quarterly Profit &amp; Loss'!L9/'Quarterly Profit &amp; Loss'!L$2</f>
        <v>0.001795841274</v>
      </c>
      <c r="M9" s="19">
        <f>'Quarterly Profit &amp; Loss'!M9/'Quarterly Profit &amp; Loss'!M$2</f>
        <v>0.00172900508</v>
      </c>
    </row>
    <row r="10">
      <c r="A10" s="15" t="s">
        <v>40</v>
      </c>
      <c r="B10" s="19">
        <f>'Quarterly Profit &amp; Loss'!B10/'Quarterly Profit &amp; Loss'!B$2</f>
        <v>0.3821195104</v>
      </c>
      <c r="C10" s="19">
        <f>'Quarterly Profit &amp; Loss'!C10/'Quarterly Profit &amp; Loss'!C$2</f>
        <v>0.3819504035</v>
      </c>
      <c r="D10" s="19">
        <f>'Quarterly Profit &amp; Loss'!D10/'Quarterly Profit &amp; Loss'!D$2</f>
        <v>0.3819384155</v>
      </c>
      <c r="E10" s="19">
        <f>'Quarterly Profit &amp; Loss'!E10/'Quarterly Profit &amp; Loss'!E$2</f>
        <v>0.3818128557</v>
      </c>
      <c r="F10" s="19">
        <f>'Quarterly Profit &amp; Loss'!F10/'Quarterly Profit &amp; Loss'!F$2</f>
        <v>0.3819571903</v>
      </c>
      <c r="G10" s="19">
        <f>'Quarterly Profit &amp; Loss'!G10/'Quarterly Profit &amp; Loss'!G$2</f>
        <v>0.3803141722</v>
      </c>
      <c r="H10" s="19">
        <f>'Quarterly Profit &amp; Loss'!H10/'Quarterly Profit &amp; Loss'!H$2</f>
        <v>0.3807411656</v>
      </c>
      <c r="I10" s="19">
        <f>'Quarterly Profit &amp; Loss'!I10/'Quarterly Profit &amp; Loss'!I$2</f>
        <v>0.3812619287</v>
      </c>
      <c r="J10" s="19">
        <f>'Quarterly Profit &amp; Loss'!J10/'Quarterly Profit &amp; Loss'!J$2</f>
        <v>0.3817301916</v>
      </c>
      <c r="K10" s="19">
        <f>'Quarterly Profit &amp; Loss'!K10/'Quarterly Profit &amp; Loss'!K$2</f>
        <v>0.3821486491</v>
      </c>
      <c r="L10" s="19">
        <f>'Quarterly Profit &amp; Loss'!L10/'Quarterly Profit &amp; Loss'!L$2</f>
        <v>0.3823330655</v>
      </c>
      <c r="M10" s="19">
        <f>'Quarterly Profit &amp; Loss'!M10/'Quarterly Profit &amp; Loss'!M$2</f>
        <v>0.3824981818</v>
      </c>
    </row>
    <row r="11">
      <c r="A11" s="17" t="s">
        <v>41</v>
      </c>
      <c r="B11" s="19">
        <f>'Quarterly Profit &amp; Loss'!B11/'Quarterly Profit &amp; Loss'!B$2</f>
        <v>0.1047007458</v>
      </c>
      <c r="C11" s="19">
        <f>'Quarterly Profit &amp; Loss'!C11/'Quarterly Profit &amp; Loss'!C$2</f>
        <v>0.1046544106</v>
      </c>
      <c r="D11" s="19">
        <f>'Quarterly Profit &amp; Loss'!D11/'Quarterly Profit &amp; Loss'!D$2</f>
        <v>0.1046511258</v>
      </c>
      <c r="E11" s="19">
        <f>'Quarterly Profit &amp; Loss'!E11/'Quarterly Profit &amp; Loss'!E$2</f>
        <v>0.1046167225</v>
      </c>
      <c r="F11" s="19">
        <f>'Quarterly Profit &amp; Loss'!F11/'Quarterly Profit &amp; Loss'!F$2</f>
        <v>0.1046562701</v>
      </c>
      <c r="G11" s="19">
        <f>'Quarterly Profit &amp; Loss'!G11/'Quarterly Profit &amp; Loss'!G$2</f>
        <v>0.1042060832</v>
      </c>
      <c r="H11" s="19">
        <f>'Quarterly Profit &amp; Loss'!H11/'Quarterly Profit &amp; Loss'!H$2</f>
        <v>0.1043230794</v>
      </c>
      <c r="I11" s="19">
        <f>'Quarterly Profit &amp; Loss'!I11/'Quarterly Profit &amp; Loss'!I$2</f>
        <v>0.1044657685</v>
      </c>
      <c r="J11" s="19">
        <f>'Quarterly Profit &amp; Loss'!J11/'Quarterly Profit &amp; Loss'!J$2</f>
        <v>0.1045940725</v>
      </c>
      <c r="K11" s="19">
        <f>'Quarterly Profit &amp; Loss'!K11/'Quarterly Profit &amp; Loss'!K$2</f>
        <v>0.1047087298</v>
      </c>
      <c r="L11" s="19">
        <f>'Quarterly Profit &amp; Loss'!L11/'Quarterly Profit &amp; Loss'!L$2</f>
        <v>0.10475926</v>
      </c>
      <c r="M11" s="19">
        <f>'Quarterly Profit &amp; Loss'!M11/'Quarterly Profit &amp; Loss'!M$2</f>
        <v>0.1048045018</v>
      </c>
    </row>
    <row r="12">
      <c r="A12" s="15" t="s">
        <v>42</v>
      </c>
      <c r="B12" s="19">
        <f>'Quarterly Profit &amp; Loss'!B12/'Quarterly Profit &amp; Loss'!B$2</f>
        <v>0.2774187645</v>
      </c>
      <c r="C12" s="19">
        <f>'Quarterly Profit &amp; Loss'!C12/'Quarterly Profit &amp; Loss'!C$2</f>
        <v>0.2772959929</v>
      </c>
      <c r="D12" s="19">
        <f>'Quarterly Profit &amp; Loss'!D12/'Quarterly Profit &amp; Loss'!D$2</f>
        <v>0.2772872896</v>
      </c>
      <c r="E12" s="19">
        <f>'Quarterly Profit &amp; Loss'!E12/'Quarterly Profit &amp; Loss'!E$2</f>
        <v>0.2771961332</v>
      </c>
      <c r="F12" s="19">
        <f>'Quarterly Profit &amp; Loss'!F12/'Quarterly Profit &amp; Loss'!F$2</f>
        <v>0.2773009201</v>
      </c>
      <c r="G12" s="19">
        <f>'Quarterly Profit &amp; Loss'!G12/'Quarterly Profit &amp; Loss'!G$2</f>
        <v>0.276108089</v>
      </c>
      <c r="H12" s="19">
        <f>'Quarterly Profit &amp; Loss'!H12/'Quarterly Profit &amp; Loss'!H$2</f>
        <v>0.2764180862</v>
      </c>
      <c r="I12" s="19">
        <f>'Quarterly Profit &amp; Loss'!I12/'Quarterly Profit &amp; Loss'!I$2</f>
        <v>0.2767961603</v>
      </c>
      <c r="J12" s="19">
        <f>'Quarterly Profit &amp; Loss'!J12/'Quarterly Profit &amp; Loss'!J$2</f>
        <v>0.2771361191</v>
      </c>
      <c r="K12" s="19">
        <f>'Quarterly Profit &amp; Loss'!K12/'Quarterly Profit &amp; Loss'!K$2</f>
        <v>0.2774399192</v>
      </c>
      <c r="L12" s="19">
        <f>'Quarterly Profit &amp; Loss'!L12/'Quarterly Profit &amp; Loss'!L$2</f>
        <v>0.2775738056</v>
      </c>
      <c r="M12" s="19">
        <f>'Quarterly Profit &amp; Loss'!M12/'Quarterly Profit &amp; Loss'!M$2</f>
        <v>0.27769368</v>
      </c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20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2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0.38"/>
  </cols>
  <sheetData>
    <row r="1">
      <c r="A1" s="18" t="s">
        <v>70</v>
      </c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  <c r="J1" s="16" t="s">
        <v>28</v>
      </c>
      <c r="K1" s="16" t="s">
        <v>29</v>
      </c>
      <c r="L1" s="16" t="s">
        <v>30</v>
      </c>
      <c r="M1" s="16" t="s">
        <v>31</v>
      </c>
    </row>
    <row r="2">
      <c r="A2" s="17" t="s">
        <v>32</v>
      </c>
      <c r="B2" s="19"/>
      <c r="C2" s="19">
        <f>('Quarterly Profit &amp; Loss'!C2-'Quarterly Profit &amp; Loss'!B2)/'Quarterly Profit &amp; Loss'!B2</f>
        <v>0.03551939577</v>
      </c>
      <c r="D2" s="19">
        <f>('Quarterly Profit &amp; Loss'!D2-'Quarterly Profit &amp; Loss'!C2)/'Quarterly Profit &amp; Loss'!C2</f>
        <v>0.03582892196</v>
      </c>
      <c r="E2" s="19">
        <f>('Quarterly Profit &amp; Loss'!E2-'Quarterly Profit &amp; Loss'!D2)/'Quarterly Profit &amp; Loss'!D2</f>
        <v>0.0361397263</v>
      </c>
      <c r="F2" s="19">
        <f>('Quarterly Profit &amp; Loss'!F2-'Quarterly Profit &amp; Loss'!E2)/'Quarterly Profit &amp; Loss'!E2</f>
        <v>0.03645167649</v>
      </c>
      <c r="G2" s="19">
        <f>('Quarterly Profit &amp; Loss'!G2-'Quarterly Profit &amp; Loss'!F2)/'Quarterly Profit &amp; Loss'!F2</f>
        <v>0.03676463787</v>
      </c>
      <c r="H2" s="19">
        <f>('Quarterly Profit &amp; Loss'!H2-'Quarterly Profit &amp; Loss'!G2)/'Quarterly Profit &amp; Loss'!G2</f>
        <v>0.03707847368</v>
      </c>
      <c r="I2" s="19">
        <f>('Quarterly Profit &amp; Loss'!I2-'Quarterly Profit &amp; Loss'!H2)/'Quarterly Profit &amp; Loss'!H2</f>
        <v>0.03739304534</v>
      </c>
      <c r="J2" s="19">
        <f>('Quarterly Profit &amp; Loss'!J2-'Quarterly Profit &amp; Loss'!I2)/'Quarterly Profit &amp; Loss'!I2</f>
        <v>0.03770821267</v>
      </c>
      <c r="K2" s="19">
        <f>('Quarterly Profit &amp; Loss'!K2-'Quarterly Profit &amp; Loss'!J2)/'Quarterly Profit &amp; Loss'!J2</f>
        <v>0.03802383421</v>
      </c>
      <c r="L2" s="19">
        <f>('Quarterly Profit &amp; Loss'!L2-'Quarterly Profit &amp; Loss'!K2)/'Quarterly Profit &amp; Loss'!K2</f>
        <v>0.03833976745</v>
      </c>
      <c r="M2" s="19">
        <f>('Quarterly Profit &amp; Loss'!M2-'Quarterly Profit &amp; Loss'!L2)/'Quarterly Profit &amp; Loss'!L2</f>
        <v>0.03865586915</v>
      </c>
    </row>
    <row r="3">
      <c r="A3" s="17" t="s">
        <v>33</v>
      </c>
      <c r="B3" s="19"/>
      <c r="C3" s="19">
        <f>('Quarterly Profit &amp; Loss'!C3-'Quarterly Profit &amp; Loss'!B3)/'Quarterly Profit &amp; Loss'!B3</f>
        <v>0.03607231973</v>
      </c>
      <c r="D3" s="19">
        <f>('Quarterly Profit &amp; Loss'!D3-'Quarterly Profit &amp; Loss'!C3)/'Quarterly Profit &amp; Loss'!C3</f>
        <v>0.03639078388</v>
      </c>
      <c r="E3" s="19">
        <f>('Quarterly Profit &amp; Loss'!E3-'Quarterly Profit &amp; Loss'!D3)/'Quarterly Profit &amp; Loss'!D3</f>
        <v>0.03671019914</v>
      </c>
      <c r="F3" s="19">
        <f>('Quarterly Profit &amp; Loss'!F3-'Quarterly Profit &amp; Loss'!E3)/'Quarterly Profit &amp; Loss'!E3</f>
        <v>0.03703042001</v>
      </c>
      <c r="G3" s="19">
        <f>('Quarterly Profit &amp; Loss'!G3-'Quarterly Profit &amp; Loss'!F3)/'Quarterly Profit &amp; Loss'!F3</f>
        <v>0.03735129928</v>
      </c>
      <c r="H3" s="19">
        <f>('Quarterly Profit &amp; Loss'!H3-'Quarterly Profit &amp; Loss'!G3)/'Quarterly Profit &amp; Loss'!G3</f>
        <v>0.03767268833</v>
      </c>
      <c r="I3" s="19">
        <f>('Quarterly Profit &amp; Loss'!I3-'Quarterly Profit &amp; Loss'!H3)/'Quarterly Profit &amp; Loss'!H3</f>
        <v>0.03799443744</v>
      </c>
      <c r="J3" s="19">
        <f>('Quarterly Profit &amp; Loss'!J3-'Quarterly Profit &amp; Loss'!I3)/'Quarterly Profit &amp; Loss'!I3</f>
        <v>0.0383163961</v>
      </c>
      <c r="K3" s="19">
        <f>('Quarterly Profit &amp; Loss'!K3-'Quarterly Profit &amp; Loss'!J3)/'Quarterly Profit &amp; Loss'!J3</f>
        <v>0.03863841327</v>
      </c>
      <c r="L3" s="19">
        <f>('Quarterly Profit &amp; Loss'!L3-'Quarterly Profit &amp; Loss'!K3)/'Quarterly Profit &amp; Loss'!K3</f>
        <v>0.03896033777</v>
      </c>
      <c r="M3" s="19">
        <f>('Quarterly Profit &amp; Loss'!M3-'Quarterly Profit &amp; Loss'!L3)/'Quarterly Profit &amp; Loss'!L3</f>
        <v>0.03928201852</v>
      </c>
    </row>
    <row r="4">
      <c r="A4" s="15" t="s">
        <v>34</v>
      </c>
      <c r="B4" s="19"/>
      <c r="C4" s="19">
        <f>('Quarterly Profit &amp; Loss'!C4-'Quarterly Profit &amp; Loss'!B4)/'Quarterly Profit &amp; Loss'!B4</f>
        <v>0.03468987567</v>
      </c>
      <c r="D4" s="19">
        <f>('Quarterly Profit &amp; Loss'!D4-'Quarterly Profit &amp; Loss'!C4)/'Quarterly Profit &amp; Loss'!C4</f>
        <v>0.03498486652</v>
      </c>
      <c r="E4" s="19">
        <f>('Quarterly Profit &amp; Loss'!E4-'Quarterly Profit &amp; Loss'!D4)/'Quarterly Profit &amp; Loss'!D4</f>
        <v>0.03528157101</v>
      </c>
      <c r="F4" s="19">
        <f>('Quarterly Profit &amp; Loss'!F4-'Quarterly Profit &amp; Loss'!E4)/'Quarterly Profit &amp; Loss'!E4</f>
        <v>0.03557987834</v>
      </c>
      <c r="G4" s="19">
        <f>('Quarterly Profit &amp; Loss'!G4-'Quarterly Profit &amp; Loss'!F4)/'Quarterly Profit &amp; Loss'!F4</f>
        <v>0.03587967466</v>
      </c>
      <c r="H4" s="19">
        <f>('Quarterly Profit &amp; Loss'!H4-'Quarterly Profit &amp; Loss'!G4)/'Quarterly Profit &amp; Loss'!G4</f>
        <v>0.0361808432</v>
      </c>
      <c r="I4" s="19">
        <f>('Quarterly Profit &amp; Loss'!I4-'Quarterly Profit &amp; Loss'!H4)/'Quarterly Profit &amp; Loss'!H4</f>
        <v>0.0364832645</v>
      </c>
      <c r="J4" s="19">
        <f>('Quarterly Profit &amp; Loss'!J4-'Quarterly Profit &amp; Loss'!I4)/'Quarterly Profit &amp; Loss'!I4</f>
        <v>0.03678681656</v>
      </c>
      <c r="K4" s="19">
        <f>('Quarterly Profit &amp; Loss'!K4-'Quarterly Profit &amp; Loss'!J4)/'Quarterly Profit &amp; Loss'!J4</f>
        <v>0.03709137508</v>
      </c>
      <c r="L4" s="19">
        <f>('Quarterly Profit &amp; Loss'!L4-'Quarterly Profit &amp; Loss'!K4)/'Quarterly Profit &amp; Loss'!K4</f>
        <v>0.03739681367</v>
      </c>
      <c r="M4" s="19">
        <f>('Quarterly Profit &amp; Loss'!M4-'Quarterly Profit &amp; Loss'!L4)/'Quarterly Profit &amp; Loss'!L4</f>
        <v>0.03770300407</v>
      </c>
    </row>
    <row r="5">
      <c r="A5" s="17" t="s">
        <v>35</v>
      </c>
      <c r="B5" s="19"/>
      <c r="C5" s="19">
        <f>('Quarterly Profit &amp; Loss'!C5-'Quarterly Profit &amp; Loss'!B5)/'Quarterly Profit &amp; Loss'!B5</f>
        <v>0</v>
      </c>
      <c r="D5" s="19">
        <f>('Quarterly Profit &amp; Loss'!D5-'Quarterly Profit &amp; Loss'!C5)/'Quarterly Profit &amp; Loss'!C5</f>
        <v>0</v>
      </c>
      <c r="E5" s="19">
        <f>('Quarterly Profit &amp; Loss'!E5-'Quarterly Profit &amp; Loss'!D5)/'Quarterly Profit &amp; Loss'!D5</f>
        <v>0</v>
      </c>
      <c r="F5" s="19">
        <f>('Quarterly Profit &amp; Loss'!F5-'Quarterly Profit &amp; Loss'!E5)/'Quarterly Profit &amp; Loss'!E5</f>
        <v>0</v>
      </c>
      <c r="G5" s="19">
        <f>('Quarterly Profit &amp; Loss'!G5-'Quarterly Profit &amp; Loss'!F5)/'Quarterly Profit &amp; Loss'!F5</f>
        <v>0</v>
      </c>
      <c r="H5" s="19">
        <f>('Quarterly Profit &amp; Loss'!H5-'Quarterly Profit &amp; Loss'!G5)/'Quarterly Profit &amp; Loss'!G5</f>
        <v>0</v>
      </c>
      <c r="I5" s="19">
        <f>('Quarterly Profit &amp; Loss'!I5-'Quarterly Profit &amp; Loss'!H5)/'Quarterly Profit &amp; Loss'!H5</f>
        <v>0</v>
      </c>
      <c r="J5" s="19">
        <f>('Quarterly Profit &amp; Loss'!J5-'Quarterly Profit &amp; Loss'!I5)/'Quarterly Profit &amp; Loss'!I5</f>
        <v>0</v>
      </c>
      <c r="K5" s="19">
        <f>('Quarterly Profit &amp; Loss'!K5-'Quarterly Profit &amp; Loss'!J5)/'Quarterly Profit &amp; Loss'!J5</f>
        <v>0</v>
      </c>
      <c r="L5" s="19">
        <f>('Quarterly Profit &amp; Loss'!L5-'Quarterly Profit &amp; Loss'!K5)/'Quarterly Profit &amp; Loss'!K5</f>
        <v>0</v>
      </c>
      <c r="M5" s="19">
        <f>('Quarterly Profit &amp; Loss'!M5-'Quarterly Profit &amp; Loss'!L5)/'Quarterly Profit &amp; Loss'!L5</f>
        <v>0</v>
      </c>
    </row>
    <row r="6">
      <c r="A6" s="15" t="s">
        <v>36</v>
      </c>
      <c r="B6" s="19"/>
      <c r="C6" s="19">
        <f>('Quarterly Profit &amp; Loss'!C6-'Quarterly Profit &amp; Loss'!B6)/'Quarterly Profit &amp; Loss'!B6</f>
        <v>0.03572991854</v>
      </c>
      <c r="D6" s="19">
        <f>('Quarterly Profit &amp; Loss'!D6-'Quarterly Profit &amp; Loss'!C6)/'Quarterly Profit &amp; Loss'!C6</f>
        <v>0.03599756976</v>
      </c>
      <c r="E6" s="19">
        <f>('Quarterly Profit &amp; Loss'!E6-'Quarterly Profit &amp; Loss'!D6)/'Quarterly Profit &amp; Loss'!D6</f>
        <v>0.03626737632</v>
      </c>
      <c r="F6" s="19">
        <f>('Quarterly Profit &amp; Loss'!F6-'Quarterly Profit &amp; Loss'!E6)/'Quarterly Profit &amp; Loss'!E6</f>
        <v>0.03653922567</v>
      </c>
      <c r="G6" s="19">
        <f>('Quarterly Profit &amp; Loss'!G6-'Quarterly Profit &amp; Loss'!F6)/'Quarterly Profit &amp; Loss'!F6</f>
        <v>0.03681300239</v>
      </c>
      <c r="H6" s="19">
        <f>('Quarterly Profit &amp; Loss'!H6-'Quarterly Profit &amp; Loss'!G6)/'Quarterly Profit &amp; Loss'!G6</f>
        <v>0.03708858832</v>
      </c>
      <c r="I6" s="19">
        <f>('Quarterly Profit &amp; Loss'!I6-'Quarterly Profit &amp; Loss'!H6)/'Quarterly Profit &amp; Loss'!H6</f>
        <v>0.03736586277</v>
      </c>
      <c r="J6" s="19">
        <f>('Quarterly Profit &amp; Loss'!J6-'Quarterly Profit &amp; Loss'!I6)/'Quarterly Profit &amp; Loss'!I6</f>
        <v>0.03764470267</v>
      </c>
      <c r="K6" s="19">
        <f>('Quarterly Profit &amp; Loss'!K6-'Quarterly Profit &amp; Loss'!J6)/'Quarterly Profit &amp; Loss'!J6</f>
        <v>0.03792498273</v>
      </c>
      <c r="L6" s="19">
        <f>('Quarterly Profit &amp; Loss'!L6-'Quarterly Profit &amp; Loss'!K6)/'Quarterly Profit &amp; Loss'!K6</f>
        <v>0.03820657567</v>
      </c>
      <c r="M6" s="19">
        <f>('Quarterly Profit &amp; Loss'!M6-'Quarterly Profit &amp; Loss'!L6)/'Quarterly Profit &amp; Loss'!L6</f>
        <v>0.0384893524</v>
      </c>
    </row>
    <row r="7">
      <c r="A7" s="17" t="s">
        <v>37</v>
      </c>
      <c r="B7" s="19"/>
      <c r="C7" s="19">
        <f>('Quarterly Profit &amp; Loss'!C7-'Quarterly Profit &amp; Loss'!B7)/'Quarterly Profit &amp; Loss'!B7</f>
        <v>0</v>
      </c>
      <c r="D7" s="19">
        <f>('Quarterly Profit &amp; Loss'!D7-'Quarterly Profit &amp; Loss'!C7)/'Quarterly Profit &amp; Loss'!C7</f>
        <v>0</v>
      </c>
      <c r="E7" s="19">
        <f>('Quarterly Profit &amp; Loss'!E7-'Quarterly Profit &amp; Loss'!D7)/'Quarterly Profit &amp; Loss'!D7</f>
        <v>0</v>
      </c>
      <c r="F7" s="19">
        <f>('Quarterly Profit &amp; Loss'!F7-'Quarterly Profit &amp; Loss'!E7)/'Quarterly Profit &amp; Loss'!E7</f>
        <v>0</v>
      </c>
      <c r="G7" s="19">
        <f>('Quarterly Profit &amp; Loss'!G7-'Quarterly Profit &amp; Loss'!F7)/'Quarterly Profit &amp; Loss'!F7</f>
        <v>0</v>
      </c>
      <c r="H7" s="19">
        <f>('Quarterly Profit &amp; Loss'!H7-'Quarterly Profit &amp; Loss'!G7)/'Quarterly Profit &amp; Loss'!G7</f>
        <v>0</v>
      </c>
      <c r="I7" s="19">
        <f>('Quarterly Profit &amp; Loss'!I7-'Quarterly Profit &amp; Loss'!H7)/'Quarterly Profit &amp; Loss'!H7</f>
        <v>0</v>
      </c>
      <c r="J7" s="19">
        <f>('Quarterly Profit &amp; Loss'!J7-'Quarterly Profit &amp; Loss'!I7)/'Quarterly Profit &amp; Loss'!I7</f>
        <v>0</v>
      </c>
      <c r="K7" s="19">
        <f>('Quarterly Profit &amp; Loss'!K7-'Quarterly Profit &amp; Loss'!J7)/'Quarterly Profit &amp; Loss'!J7</f>
        <v>0</v>
      </c>
      <c r="L7" s="19">
        <f>('Quarterly Profit &amp; Loss'!L7-'Quarterly Profit &amp; Loss'!K7)/'Quarterly Profit &amp; Loss'!K7</f>
        <v>0</v>
      </c>
      <c r="M7" s="19">
        <f>('Quarterly Profit &amp; Loss'!M7-'Quarterly Profit &amp; Loss'!L7)/'Quarterly Profit &amp; Loss'!L7</f>
        <v>0</v>
      </c>
    </row>
    <row r="8">
      <c r="A8" s="15" t="s">
        <v>38</v>
      </c>
      <c r="B8" s="19"/>
      <c r="C8" s="19">
        <f>('Quarterly Profit &amp; Loss'!C8-'Quarterly Profit &amp; Loss'!B8)/'Quarterly Profit &amp; Loss'!B8</f>
        <v>0.03630959255</v>
      </c>
      <c r="D8" s="19">
        <f>('Quarterly Profit &amp; Loss'!D8-'Quarterly Profit &amp; Loss'!C8)/'Quarterly Profit &amp; Loss'!C8</f>
        <v>0.03656112366</v>
      </c>
      <c r="E8" s="19">
        <f>('Quarterly Profit &amp; Loss'!E8-'Quarterly Profit &amp; Loss'!D8)/'Quarterly Profit &amp; Loss'!D8</f>
        <v>0.03681512773</v>
      </c>
      <c r="F8" s="19">
        <f>('Quarterly Profit &amp; Loss'!F8-'Quarterly Profit &amp; Loss'!E8)/'Quarterly Profit &amp; Loss'!E8</f>
        <v>0.03707148757</v>
      </c>
      <c r="G8" s="19">
        <f>('Quarterly Profit &amp; Loss'!G8-'Quarterly Profit &amp; Loss'!F8)/'Quarterly Profit &amp; Loss'!F8</f>
        <v>0.03733008339</v>
      </c>
      <c r="H8" s="19">
        <f>('Quarterly Profit &amp; Loss'!H8-'Quarterly Profit &amp; Loss'!G8)/'Quarterly Profit &amp; Loss'!G8</f>
        <v>0.0375907929</v>
      </c>
      <c r="I8" s="19">
        <f>('Quarterly Profit &amp; Loss'!I8-'Quarterly Profit &amp; Loss'!H8)/'Quarterly Profit &amp; Loss'!H8</f>
        <v>0.03785349149</v>
      </c>
      <c r="J8" s="19">
        <f>('Quarterly Profit &amp; Loss'!J8-'Quarterly Profit &amp; Loss'!I8)/'Quarterly Profit &amp; Loss'!I8</f>
        <v>0.03811805234</v>
      </c>
      <c r="K8" s="19">
        <f>('Quarterly Profit &amp; Loss'!K8-'Quarterly Profit &amp; Loss'!J8)/'Quarterly Profit &amp; Loss'!J8</f>
        <v>0.03838434662</v>
      </c>
      <c r="L8" s="19">
        <f>('Quarterly Profit &amp; Loss'!L8-'Quarterly Profit &amp; Loss'!K8)/'Quarterly Profit &amp; Loss'!K8</f>
        <v>0.03865224366</v>
      </c>
      <c r="M8" s="19">
        <f>('Quarterly Profit &amp; Loss'!M8-'Quarterly Profit &amp; Loss'!L8)/'Quarterly Profit &amp; Loss'!L8</f>
        <v>0.03892161113</v>
      </c>
    </row>
    <row r="9">
      <c r="A9" s="17" t="s">
        <v>39</v>
      </c>
      <c r="B9" s="19"/>
      <c r="C9" s="19" t="str">
        <f>('Quarterly Profit &amp; Loss'!C9-'Quarterly Profit &amp; Loss'!B9)/'Quarterly Profit &amp; Loss'!B9</f>
        <v>#DIV/0!</v>
      </c>
      <c r="D9" s="19">
        <f>('Quarterly Profit &amp; Loss'!D9-'Quarterly Profit &amp; Loss'!C9)/'Quarterly Profit &amp; Loss'!C9</f>
        <v>0.6705587818</v>
      </c>
      <c r="E9" s="19">
        <f>('Quarterly Profit &amp; Loss'!E9-'Quarterly Profit &amp; Loss'!D9)/'Quarterly Profit &amp; Loss'!D9</f>
        <v>0.5590991159</v>
      </c>
      <c r="F9" s="19">
        <f>('Quarterly Profit &amp; Loss'!F9-'Quarterly Profit &amp; Loss'!E9)/'Quarterly Profit &amp; Loss'!E9</f>
        <v>0.1149382242</v>
      </c>
      <c r="G9" s="19">
        <f>('Quarterly Profit &amp; Loss'!G9-'Quarterly Profit &amp; Loss'!F9)/'Quarterly Profit &amp; Loss'!F9</f>
        <v>1.633271036</v>
      </c>
      <c r="H9" s="19">
        <f>('Quarterly Profit &amp; Loss'!H9-'Quarterly Profit &amp; Loss'!G9)/'Quarterly Profit &amp; Loss'!G9</f>
        <v>-0.04359100593</v>
      </c>
      <c r="I9" s="19">
        <f>('Quarterly Profit &amp; Loss'!I9-'Quarterly Profit &amp; Loss'!H9)/'Quarterly Profit &amp; Loss'!H9</f>
        <v>-0.09168775707</v>
      </c>
      <c r="J9" s="19">
        <f>('Quarterly Profit &amp; Loss'!J9-'Quarterly Profit &amp; Loss'!I9)/'Quarterly Profit &amp; Loss'!I9</f>
        <v>-0.09553648867</v>
      </c>
      <c r="K9" s="19">
        <f>('Quarterly Profit &amp; Loss'!K9-'Quarterly Profit &amp; Loss'!J9)/'Quarterly Profit &amp; Loss'!J9</f>
        <v>-0.09965021524</v>
      </c>
      <c r="L9" s="19">
        <f>('Quarterly Profit &amp; Loss'!L9-'Quarterly Profit &amp; Loss'!K9)/'Quarterly Profit &amp; Loss'!K9</f>
        <v>0</v>
      </c>
      <c r="M9" s="19">
        <f>('Quarterly Profit &amp; Loss'!M9-'Quarterly Profit &amp; Loss'!L9)/'Quarterly Profit &amp; Loss'!L9</f>
        <v>0</v>
      </c>
    </row>
    <row r="10">
      <c r="A10" s="15" t="s">
        <v>40</v>
      </c>
      <c r="B10" s="19"/>
      <c r="C10" s="19">
        <f>('Quarterly Profit &amp; Loss'!C10-'Quarterly Profit &amp; Loss'!B10)/'Quarterly Profit &amp; Loss'!B10</f>
        <v>0.0350611269</v>
      </c>
      <c r="D10" s="19">
        <f>('Quarterly Profit &amp; Loss'!D10-'Quarterly Profit &amp; Loss'!C10)/'Quarterly Profit &amp; Loss'!C10</f>
        <v>0.03579641105</v>
      </c>
      <c r="E10" s="19">
        <f>('Quarterly Profit &amp; Loss'!E10-'Quarterly Profit &amp; Loss'!D10)/'Quarterly Profit &amp; Loss'!D10</f>
        <v>0.03579910208</v>
      </c>
      <c r="F10" s="19">
        <f>('Quarterly Profit &amp; Loss'!F10-'Quarterly Profit &amp; Loss'!E10)/'Quarterly Profit &amp; Loss'!E10</f>
        <v>0.0368434806</v>
      </c>
      <c r="G10" s="19">
        <f>('Quarterly Profit &amp; Loss'!G10-'Quarterly Profit &amp; Loss'!F10)/'Quarterly Profit &amp; Loss'!F10</f>
        <v>0.03230491551</v>
      </c>
      <c r="H10" s="19">
        <f>('Quarterly Profit &amp; Loss'!H10-'Quarterly Profit &amp; Loss'!G10)/'Quarterly Profit &amp; Loss'!G10</f>
        <v>0.03824284154</v>
      </c>
      <c r="I10" s="19">
        <f>('Quarterly Profit &amp; Loss'!I10-'Quarterly Profit &amp; Loss'!H10)/'Quarterly Profit &amp; Loss'!H10</f>
        <v>0.03881195174</v>
      </c>
      <c r="J10" s="19">
        <f>('Quarterly Profit &amp; Loss'!J10-'Quarterly Profit &amp; Loss'!I10)/'Quarterly Profit &amp; Loss'!I10</f>
        <v>0.03898271754</v>
      </c>
      <c r="K10" s="19">
        <f>('Quarterly Profit &amp; Loss'!K10-'Quarterly Profit &amp; Loss'!J10)/'Quarterly Profit &amp; Loss'!J10</f>
        <v>0.03916172924</v>
      </c>
      <c r="L10" s="19">
        <f>('Quarterly Profit &amp; Loss'!L10-'Quarterly Profit &amp; Loss'!K10)/'Quarterly Profit &amp; Loss'!K10</f>
        <v>0.03884084719</v>
      </c>
      <c r="M10" s="19">
        <f>('Quarterly Profit &amp; Loss'!M10-'Quarterly Profit &amp; Loss'!L10)/'Quarterly Profit &amp; Loss'!L10</f>
        <v>0.03910442827</v>
      </c>
    </row>
    <row r="11">
      <c r="A11" s="17" t="s">
        <v>41</v>
      </c>
      <c r="B11" s="19"/>
      <c r="C11" s="19">
        <f>('Quarterly Profit &amp; Loss'!C11-'Quarterly Profit &amp; Loss'!B11)/'Quarterly Profit &amp; Loss'!B11</f>
        <v>0.0350611269</v>
      </c>
      <c r="D11" s="19">
        <f>('Quarterly Profit &amp; Loss'!D11-'Quarterly Profit &amp; Loss'!C11)/'Quarterly Profit &amp; Loss'!C11</f>
        <v>0.03579641105</v>
      </c>
      <c r="E11" s="19">
        <f>('Quarterly Profit &amp; Loss'!E11-'Quarterly Profit &amp; Loss'!D11)/'Quarterly Profit &amp; Loss'!D11</f>
        <v>0.03579910208</v>
      </c>
      <c r="F11" s="19">
        <f>('Quarterly Profit &amp; Loss'!F11-'Quarterly Profit &amp; Loss'!E11)/'Quarterly Profit &amp; Loss'!E11</f>
        <v>0.0368434806</v>
      </c>
      <c r="G11" s="19">
        <f>('Quarterly Profit &amp; Loss'!G11-'Quarterly Profit &amp; Loss'!F11)/'Quarterly Profit &amp; Loss'!F11</f>
        <v>0.03230491551</v>
      </c>
      <c r="H11" s="19">
        <f>('Quarterly Profit &amp; Loss'!H11-'Quarterly Profit &amp; Loss'!G11)/'Quarterly Profit &amp; Loss'!G11</f>
        <v>0.03824284154</v>
      </c>
      <c r="I11" s="19">
        <f>('Quarterly Profit &amp; Loss'!I11-'Quarterly Profit &amp; Loss'!H11)/'Quarterly Profit &amp; Loss'!H11</f>
        <v>0.03881195174</v>
      </c>
      <c r="J11" s="19">
        <f>('Quarterly Profit &amp; Loss'!J11-'Quarterly Profit &amp; Loss'!I11)/'Quarterly Profit &amp; Loss'!I11</f>
        <v>0.03898271754</v>
      </c>
      <c r="K11" s="19">
        <f>('Quarterly Profit &amp; Loss'!K11-'Quarterly Profit &amp; Loss'!J11)/'Quarterly Profit &amp; Loss'!J11</f>
        <v>0.03916172924</v>
      </c>
      <c r="L11" s="19">
        <f>('Quarterly Profit &amp; Loss'!L11-'Quarterly Profit &amp; Loss'!K11)/'Quarterly Profit &amp; Loss'!K11</f>
        <v>0.03884084719</v>
      </c>
      <c r="M11" s="19">
        <f>('Quarterly Profit &amp; Loss'!M11-'Quarterly Profit &amp; Loss'!L11)/'Quarterly Profit &amp; Loss'!L11</f>
        <v>0.03910442827</v>
      </c>
    </row>
    <row r="12">
      <c r="A12" s="15" t="s">
        <v>42</v>
      </c>
      <c r="B12" s="19"/>
      <c r="C12" s="19">
        <f>('Quarterly Profit &amp; Loss'!C12-'Quarterly Profit &amp; Loss'!B12)/'Quarterly Profit &amp; Loss'!B12</f>
        <v>0.0350611269</v>
      </c>
      <c r="D12" s="19">
        <f>('Quarterly Profit &amp; Loss'!D12-'Quarterly Profit &amp; Loss'!C12)/'Quarterly Profit &amp; Loss'!C12</f>
        <v>0.03579641105</v>
      </c>
      <c r="E12" s="19">
        <f>('Quarterly Profit &amp; Loss'!E12-'Quarterly Profit &amp; Loss'!D12)/'Quarterly Profit &amp; Loss'!D12</f>
        <v>0.03579910208</v>
      </c>
      <c r="F12" s="19">
        <f>('Quarterly Profit &amp; Loss'!F12-'Quarterly Profit &amp; Loss'!E12)/'Quarterly Profit &amp; Loss'!E12</f>
        <v>0.0368434806</v>
      </c>
      <c r="G12" s="19">
        <f>('Quarterly Profit &amp; Loss'!G12-'Quarterly Profit &amp; Loss'!F12)/'Quarterly Profit &amp; Loss'!F12</f>
        <v>0.03230491551</v>
      </c>
      <c r="H12" s="19">
        <f>('Quarterly Profit &amp; Loss'!H12-'Quarterly Profit &amp; Loss'!G12)/'Quarterly Profit &amp; Loss'!G12</f>
        <v>0.03824284154</v>
      </c>
      <c r="I12" s="19">
        <f>('Quarterly Profit &amp; Loss'!I12-'Quarterly Profit &amp; Loss'!H12)/'Quarterly Profit &amp; Loss'!H12</f>
        <v>0.03881195174</v>
      </c>
      <c r="J12" s="19">
        <f>('Quarterly Profit &amp; Loss'!J12-'Quarterly Profit &amp; Loss'!I12)/'Quarterly Profit &amp; Loss'!I12</f>
        <v>0.03898271754</v>
      </c>
      <c r="K12" s="19">
        <f>('Quarterly Profit &amp; Loss'!K12-'Quarterly Profit &amp; Loss'!J12)/'Quarterly Profit &amp; Loss'!J12</f>
        <v>0.03916172924</v>
      </c>
      <c r="L12" s="19">
        <f>('Quarterly Profit &amp; Loss'!L12-'Quarterly Profit &amp; Loss'!K12)/'Quarterly Profit &amp; Loss'!K12</f>
        <v>0.03884084719</v>
      </c>
      <c r="M12" s="19">
        <f>('Quarterly Profit &amp; Loss'!M12-'Quarterly Profit &amp; Loss'!L12)/'Quarterly Profit &amp; Loss'!L12</f>
        <v>0.03910442827</v>
      </c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20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2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30.63"/>
    <col customWidth="1" min="3" max="3" width="52.0"/>
  </cols>
  <sheetData>
    <row r="1">
      <c r="A1" s="22" t="s">
        <v>71</v>
      </c>
    </row>
    <row r="2">
      <c r="A2" s="23" t="s">
        <v>72</v>
      </c>
      <c r="B2" s="23" t="s">
        <v>73</v>
      </c>
      <c r="C2" s="23" t="s">
        <v>74</v>
      </c>
      <c r="D2" s="23" t="s">
        <v>75</v>
      </c>
    </row>
    <row r="3">
      <c r="A3" s="22" t="s">
        <v>76</v>
      </c>
      <c r="B3" s="22" t="s">
        <v>77</v>
      </c>
      <c r="C3" s="24" t="s">
        <v>78</v>
      </c>
      <c r="D3" s="25">
        <f>AVERAGE('HORIZONTAL ANALYSIS'!J2:M2)</f>
        <v>0.03818192087</v>
      </c>
    </row>
    <row r="4">
      <c r="A4" s="22" t="s">
        <v>79</v>
      </c>
      <c r="B4" s="22" t="s">
        <v>80</v>
      </c>
      <c r="C4" s="24" t="s">
        <v>81</v>
      </c>
      <c r="D4" s="25">
        <f>AVERAGE('VERTICAL ANALYSIS'!K3:M3)</f>
        <v>0.6034566942</v>
      </c>
    </row>
    <row r="5">
      <c r="A5" s="24" t="s">
        <v>82</v>
      </c>
      <c r="B5" s="22" t="s">
        <v>80</v>
      </c>
      <c r="C5" s="24" t="s">
        <v>83</v>
      </c>
      <c r="D5" s="25">
        <f>AVERAGE('VERTICAL ANALYSIS'!J5:M5)</f>
        <v>0.00826140592</v>
      </c>
    </row>
    <row r="6">
      <c r="A6" s="22" t="s">
        <v>84</v>
      </c>
      <c r="B6" s="22" t="s">
        <v>85</v>
      </c>
      <c r="C6" s="24" t="s">
        <v>86</v>
      </c>
      <c r="D6" s="25">
        <f>'Quarterly Balance Sheet'!M8/'Quarterly Profit &amp; Loss'!M3</f>
        <v>0.3409470455</v>
      </c>
    </row>
    <row r="7">
      <c r="A7" s="22" t="s">
        <v>87</v>
      </c>
      <c r="B7" s="22" t="s">
        <v>85</v>
      </c>
      <c r="C7" s="24" t="s">
        <v>88</v>
      </c>
      <c r="D7" s="25">
        <f>'Quarterly Balance Sheet'!M9/'Quarterly Profit &amp; Loss'!M2</f>
        <v>0.3421843779</v>
      </c>
    </row>
    <row r="8">
      <c r="A8" s="22" t="s">
        <v>89</v>
      </c>
      <c r="B8" s="22" t="s">
        <v>85</v>
      </c>
      <c r="C8" s="24" t="s">
        <v>86</v>
      </c>
      <c r="D8" s="25">
        <f>'Quarterly Balance Sheet'!M25/'Quarterly Profit &amp; Loss'!M3</f>
        <v>0.4575692978</v>
      </c>
    </row>
    <row r="9">
      <c r="A9" s="22" t="s">
        <v>90</v>
      </c>
      <c r="B9" s="22" t="s">
        <v>85</v>
      </c>
      <c r="C9" s="24" t="s">
        <v>91</v>
      </c>
      <c r="D9" s="25">
        <f>'Quarterly Balance Sheet'!M26/'Quarterly Profit &amp; Loss'!M5</f>
        <v>0.166533694</v>
      </c>
    </row>
    <row r="10">
      <c r="A10" s="22"/>
    </row>
    <row r="11">
      <c r="A11" s="22" t="s">
        <v>92</v>
      </c>
    </row>
    <row r="12">
      <c r="A12" s="22" t="s">
        <v>93</v>
      </c>
      <c r="B12" s="22" t="s">
        <v>94</v>
      </c>
      <c r="C12" s="22" t="s">
        <v>95</v>
      </c>
    </row>
    <row r="13">
      <c r="A13" s="22" t="s">
        <v>96</v>
      </c>
      <c r="B13" s="22">
        <v>2000000.0</v>
      </c>
      <c r="C13" s="22">
        <v>36.0</v>
      </c>
    </row>
    <row r="14">
      <c r="A14" s="22" t="s">
        <v>97</v>
      </c>
      <c r="B14" s="24" t="s">
        <v>98</v>
      </c>
      <c r="C14" s="22">
        <v>10.0</v>
      </c>
    </row>
    <row r="16">
      <c r="A16" s="22" t="s">
        <v>99</v>
      </c>
    </row>
    <row r="17">
      <c r="A17" s="22" t="s">
        <v>100</v>
      </c>
      <c r="B17" s="22" t="s">
        <v>101</v>
      </c>
      <c r="C17" s="22" t="s">
        <v>102</v>
      </c>
      <c r="D17" s="22" t="s">
        <v>103</v>
      </c>
    </row>
    <row r="18">
      <c r="A18" s="22" t="s">
        <v>96</v>
      </c>
      <c r="B18" s="22">
        <v>3000000.0</v>
      </c>
      <c r="C18" s="26">
        <v>0.1395</v>
      </c>
      <c r="D18" s="22">
        <v>16.0</v>
      </c>
    </row>
    <row r="20">
      <c r="A20" s="22" t="s">
        <v>104</v>
      </c>
      <c r="B20" s="26">
        <v>0.2738</v>
      </c>
    </row>
    <row r="22">
      <c r="A22" s="22" t="s">
        <v>105</v>
      </c>
    </row>
    <row r="23">
      <c r="A23" s="22" t="s">
        <v>106</v>
      </c>
      <c r="B23" s="22">
        <v>4395260.0</v>
      </c>
    </row>
    <row r="24">
      <c r="A24" s="22" t="s">
        <v>107</v>
      </c>
      <c r="B24" s="22">
        <v>204953.0</v>
      </c>
      <c r="C24" s="24" t="s">
        <v>108</v>
      </c>
    </row>
    <row r="25">
      <c r="A25" s="22" t="s">
        <v>109</v>
      </c>
      <c r="B25" s="22">
        <v>14.6</v>
      </c>
    </row>
    <row r="26">
      <c r="A26" s="22" t="s">
        <v>110</v>
      </c>
      <c r="B26" s="22">
        <v>10.3</v>
      </c>
      <c r="C26" s="24" t="s">
        <v>111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</cols>
  <sheetData>
    <row r="1">
      <c r="B1" s="16" t="s">
        <v>112</v>
      </c>
      <c r="C1" s="16" t="s">
        <v>113</v>
      </c>
      <c r="D1" s="16" t="s">
        <v>114</v>
      </c>
    </row>
    <row r="2">
      <c r="A2" s="22" t="s">
        <v>115</v>
      </c>
    </row>
    <row r="3">
      <c r="A3" s="22" t="s">
        <v>116</v>
      </c>
    </row>
    <row r="4">
      <c r="A4" s="22" t="s">
        <v>106</v>
      </c>
      <c r="B4" s="27">
        <f>'ASSUMPTIONS FORECASTING'!B23</f>
        <v>4395260</v>
      </c>
      <c r="C4" s="27">
        <f t="shared" ref="C4:D4" si="1">B6</f>
        <v>4395260</v>
      </c>
      <c r="D4" s="27">
        <f t="shared" si="1"/>
        <v>4600213</v>
      </c>
    </row>
    <row r="5">
      <c r="A5" s="22" t="s">
        <v>117</v>
      </c>
      <c r="B5" s="22">
        <v>0.0</v>
      </c>
      <c r="C5" s="22">
        <f>'ASSUMPTIONS FORECASTING'!B24</f>
        <v>204953</v>
      </c>
      <c r="D5" s="22">
        <v>0.0</v>
      </c>
    </row>
    <row r="6">
      <c r="A6" s="22" t="s">
        <v>118</v>
      </c>
      <c r="B6" s="27">
        <f t="shared" ref="B6:D6" si="2">B4+B5</f>
        <v>4395260</v>
      </c>
      <c r="C6" s="27">
        <f t="shared" si="2"/>
        <v>4600213</v>
      </c>
      <c r="D6" s="27">
        <f t="shared" si="2"/>
        <v>4600213</v>
      </c>
    </row>
    <row r="8">
      <c r="A8" s="22" t="s">
        <v>119</v>
      </c>
    </row>
    <row r="9">
      <c r="A9" s="22" t="s">
        <v>120</v>
      </c>
      <c r="B9" s="28">
        <f>'Quarterly Balance Sheet'!M15</f>
        <v>72862219</v>
      </c>
      <c r="C9" s="28">
        <f t="shared" ref="C9:D9" si="3">B11</f>
        <v>72862219</v>
      </c>
      <c r="D9" s="28">
        <f t="shared" si="3"/>
        <v>75854532.8</v>
      </c>
    </row>
    <row r="10">
      <c r="A10" s="22" t="s">
        <v>121</v>
      </c>
      <c r="B10" s="27">
        <f>B5*'ASSUMPTIONS FORECASTING'!$B25</f>
        <v>0</v>
      </c>
      <c r="C10" s="27">
        <f>C5*'ASSUMPTIONS FORECASTING'!$B25</f>
        <v>2992313.8</v>
      </c>
      <c r="D10" s="27">
        <f>D5*'ASSUMPTIONS FORECASTING'!$B25</f>
        <v>0</v>
      </c>
    </row>
    <row r="11">
      <c r="A11" s="22" t="s">
        <v>122</v>
      </c>
      <c r="B11" s="28">
        <f t="shared" ref="B11:D11" si="4">B9+B10</f>
        <v>72862219</v>
      </c>
      <c r="C11" s="28">
        <f t="shared" si="4"/>
        <v>75854532.8</v>
      </c>
      <c r="D11" s="28">
        <f t="shared" si="4"/>
        <v>75854532.8</v>
      </c>
    </row>
    <row r="13">
      <c r="A13" s="22" t="s">
        <v>123</v>
      </c>
    </row>
    <row r="14">
      <c r="A14" s="22" t="s">
        <v>124</v>
      </c>
      <c r="B14" s="28">
        <f>'Quarterly Balance Sheet'!M16</f>
        <v>28068905.51</v>
      </c>
      <c r="C14" s="28">
        <f t="shared" ref="C14:D14" si="5">B17</f>
        <v>39314011.9</v>
      </c>
      <c r="D14" s="28">
        <f t="shared" si="5"/>
        <v>3618760.821</v>
      </c>
    </row>
    <row r="15">
      <c r="A15" s="22" t="s">
        <v>125</v>
      </c>
      <c r="B15" s="28">
        <f>'FORECASTED Quarterly Profit &amp; L'!C12</f>
        <v>11245106.4</v>
      </c>
      <c r="C15" s="28">
        <f>'FORECASTED Quarterly Profit &amp; L'!D12</f>
        <v>11686942.82</v>
      </c>
      <c r="D15" s="28">
        <f>'FORECASTED Quarterly Profit &amp; L'!E12</f>
        <v>12145649.4</v>
      </c>
    </row>
    <row r="16">
      <c r="A16" s="22" t="s">
        <v>126</v>
      </c>
      <c r="B16" s="22">
        <v>0.0</v>
      </c>
      <c r="C16" s="27">
        <f>C6*'ASSUMPTIONS FORECASTING'!B26</f>
        <v>47382193.9</v>
      </c>
      <c r="D16" s="22">
        <v>0.0</v>
      </c>
    </row>
    <row r="17">
      <c r="A17" s="22" t="s">
        <v>127</v>
      </c>
      <c r="B17" s="28">
        <f t="shared" ref="B17:D17" si="6">B14+B15-B16</f>
        <v>39314011.9</v>
      </c>
      <c r="C17" s="28">
        <f t="shared" si="6"/>
        <v>3618760.821</v>
      </c>
      <c r="D17" s="28">
        <f t="shared" si="6"/>
        <v>15764410.22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6" t="s">
        <v>112</v>
      </c>
      <c r="C1" s="16" t="s">
        <v>113</v>
      </c>
      <c r="D1" s="16" t="s">
        <v>114</v>
      </c>
      <c r="G1" s="16" t="s">
        <v>112</v>
      </c>
      <c r="H1" s="16" t="s">
        <v>113</v>
      </c>
      <c r="I1" s="16" t="s">
        <v>114</v>
      </c>
    </row>
    <row r="2">
      <c r="A2" s="22" t="s">
        <v>128</v>
      </c>
      <c r="F2" s="22" t="s">
        <v>129</v>
      </c>
    </row>
    <row r="3">
      <c r="A3" s="22" t="s">
        <v>130</v>
      </c>
      <c r="F3" s="22" t="s">
        <v>131</v>
      </c>
    </row>
    <row r="4">
      <c r="A4" s="22" t="s">
        <v>97</v>
      </c>
      <c r="B4" s="28">
        <f>'Quarterly Balance Sheet'!M4</f>
        <v>367771.4286</v>
      </c>
      <c r="C4" s="28">
        <f t="shared" ref="C4:D4" si="1">B14</f>
        <v>367771.4286</v>
      </c>
      <c r="D4" s="28">
        <f t="shared" si="1"/>
        <v>367771.4286</v>
      </c>
      <c r="F4" s="22" t="s">
        <v>132</v>
      </c>
      <c r="G4" s="28">
        <f>'Quarterly Balance Sheet'!M21</f>
        <v>2010223</v>
      </c>
      <c r="H4" s="28">
        <f t="shared" ref="H4:I4" si="2">G14</f>
        <v>2010223</v>
      </c>
      <c r="I4" s="28">
        <f t="shared" si="2"/>
        <v>2010223</v>
      </c>
    </row>
    <row r="5">
      <c r="A5" s="22" t="s">
        <v>133</v>
      </c>
      <c r="B5" s="22">
        <v>0.0</v>
      </c>
      <c r="C5" s="27">
        <f t="shared" ref="C5:D5" si="3">B15</f>
        <v>2000000</v>
      </c>
      <c r="D5" s="27">
        <f t="shared" si="3"/>
        <v>2000000</v>
      </c>
      <c r="F5" s="22" t="s">
        <v>134</v>
      </c>
      <c r="G5" s="22">
        <v>0.0</v>
      </c>
      <c r="H5" s="27">
        <f t="shared" ref="H5:I5" si="4">G15</f>
        <v>3000000</v>
      </c>
      <c r="I5" s="27">
        <f t="shared" si="4"/>
        <v>3000000</v>
      </c>
    </row>
    <row r="6">
      <c r="A6" s="22" t="s">
        <v>135</v>
      </c>
      <c r="B6" s="28">
        <f t="shared" ref="B6:D6" si="5">B4+B5</f>
        <v>367771.4286</v>
      </c>
      <c r="C6" s="28">
        <f t="shared" si="5"/>
        <v>2367771.429</v>
      </c>
      <c r="D6" s="28">
        <f t="shared" si="5"/>
        <v>2367771.429</v>
      </c>
      <c r="F6" s="22" t="s">
        <v>135</v>
      </c>
      <c r="G6" s="28">
        <f t="shared" ref="G6:I6" si="6">G4+G5</f>
        <v>2010223</v>
      </c>
      <c r="H6" s="28">
        <f t="shared" si="6"/>
        <v>5010223</v>
      </c>
      <c r="I6" s="28">
        <f t="shared" si="6"/>
        <v>5010223</v>
      </c>
    </row>
    <row r="8">
      <c r="A8" s="22" t="s">
        <v>136</v>
      </c>
      <c r="F8" s="22" t="s">
        <v>137</v>
      </c>
    </row>
    <row r="9">
      <c r="A9" s="22" t="s">
        <v>97</v>
      </c>
      <c r="B9" s="22">
        <v>0.0</v>
      </c>
      <c r="C9" s="22">
        <v>0.0</v>
      </c>
      <c r="D9" s="22">
        <v>0.0</v>
      </c>
      <c r="F9" s="22" t="s">
        <v>132</v>
      </c>
      <c r="G9" s="22">
        <v>0.0</v>
      </c>
      <c r="H9" s="22">
        <v>0.0</v>
      </c>
      <c r="I9" s="22">
        <v>0.0</v>
      </c>
    </row>
    <row r="10">
      <c r="A10" s="22" t="s">
        <v>133</v>
      </c>
      <c r="B10" s="27">
        <f>'ASSUMPTIONS FORECASTING'!B13</f>
        <v>2000000</v>
      </c>
      <c r="C10" s="22">
        <v>0.0</v>
      </c>
      <c r="D10" s="22">
        <v>0.0</v>
      </c>
      <c r="F10" s="22" t="s">
        <v>134</v>
      </c>
      <c r="G10" s="27">
        <f>'ASSUMPTIONS FORECASTING'!B18</f>
        <v>3000000</v>
      </c>
      <c r="H10" s="22">
        <v>0.0</v>
      </c>
      <c r="I10" s="22">
        <v>0.0</v>
      </c>
    </row>
    <row r="11">
      <c r="A11" s="22" t="s">
        <v>135</v>
      </c>
      <c r="B11" s="27">
        <f t="shared" ref="B11:D11" si="7">B9+B10</f>
        <v>2000000</v>
      </c>
      <c r="C11" s="27">
        <f t="shared" si="7"/>
        <v>0</v>
      </c>
      <c r="D11" s="27">
        <f t="shared" si="7"/>
        <v>0</v>
      </c>
      <c r="F11" s="22" t="s">
        <v>135</v>
      </c>
      <c r="G11" s="27">
        <f t="shared" ref="G11:I11" si="8">G9+G10</f>
        <v>3000000</v>
      </c>
      <c r="H11" s="27">
        <f t="shared" si="8"/>
        <v>0</v>
      </c>
      <c r="I11" s="27">
        <f t="shared" si="8"/>
        <v>0</v>
      </c>
    </row>
    <row r="12">
      <c r="A12" s="22"/>
    </row>
    <row r="13">
      <c r="A13" s="22" t="s">
        <v>127</v>
      </c>
      <c r="F13" s="22" t="s">
        <v>127</v>
      </c>
    </row>
    <row r="14">
      <c r="A14" s="22" t="s">
        <v>97</v>
      </c>
      <c r="B14" s="28">
        <f t="shared" ref="B14:D14" si="9">B4+B9</f>
        <v>367771.4286</v>
      </c>
      <c r="C14" s="28">
        <f t="shared" si="9"/>
        <v>367771.4286</v>
      </c>
      <c r="D14" s="28">
        <f t="shared" si="9"/>
        <v>367771.4286</v>
      </c>
      <c r="F14" s="22" t="s">
        <v>132</v>
      </c>
      <c r="G14" s="29">
        <f t="shared" ref="G14:I14" si="10">G4+G9</f>
        <v>2010223</v>
      </c>
      <c r="H14" s="29">
        <f t="shared" si="10"/>
        <v>2010223</v>
      </c>
      <c r="I14" s="29">
        <f t="shared" si="10"/>
        <v>2010223</v>
      </c>
    </row>
    <row r="15">
      <c r="A15" s="22" t="s">
        <v>133</v>
      </c>
      <c r="B15" s="27">
        <f t="shared" ref="B15:D15" si="11">B5+B10</f>
        <v>2000000</v>
      </c>
      <c r="C15" s="27">
        <f t="shared" si="11"/>
        <v>2000000</v>
      </c>
      <c r="D15" s="27">
        <f t="shared" si="11"/>
        <v>2000000</v>
      </c>
      <c r="F15" s="22" t="s">
        <v>134</v>
      </c>
      <c r="G15" s="22">
        <f t="shared" ref="G15:I15" si="12">G5+G10</f>
        <v>3000000</v>
      </c>
      <c r="H15" s="22">
        <f t="shared" si="12"/>
        <v>3000000</v>
      </c>
      <c r="I15" s="22">
        <f t="shared" si="12"/>
        <v>3000000</v>
      </c>
    </row>
    <row r="16">
      <c r="A16" s="22" t="s">
        <v>135</v>
      </c>
      <c r="B16" s="28">
        <f t="shared" ref="B16:D16" si="13">B14+B15</f>
        <v>2367771.429</v>
      </c>
      <c r="C16" s="28">
        <f t="shared" si="13"/>
        <v>2367771.429</v>
      </c>
      <c r="D16" s="28">
        <f t="shared" si="13"/>
        <v>2367771.429</v>
      </c>
      <c r="F16" s="22" t="s">
        <v>135</v>
      </c>
      <c r="G16" s="28">
        <f t="shared" ref="G16:I16" si="14">G14+G15</f>
        <v>5010223</v>
      </c>
      <c r="H16" s="28">
        <f t="shared" si="14"/>
        <v>5010223</v>
      </c>
      <c r="I16" s="28">
        <f t="shared" si="14"/>
        <v>5010223</v>
      </c>
    </row>
    <row r="18">
      <c r="A18" s="22" t="s">
        <v>138</v>
      </c>
    </row>
    <row r="19">
      <c r="A19" s="22" t="s">
        <v>97</v>
      </c>
      <c r="B19" s="22">
        <v>0.0</v>
      </c>
      <c r="C19" s="27">
        <f t="shared" ref="C19:D19" si="15">B29</f>
        <v>110331.4286</v>
      </c>
      <c r="D19" s="27">
        <f t="shared" si="15"/>
        <v>220662.8571</v>
      </c>
    </row>
    <row r="20">
      <c r="A20" s="22" t="s">
        <v>133</v>
      </c>
      <c r="B20" s="22">
        <v>0.0</v>
      </c>
      <c r="C20" s="27">
        <f t="shared" ref="C20:D20" si="16">B30</f>
        <v>166666.6667</v>
      </c>
      <c r="D20" s="27">
        <f t="shared" si="16"/>
        <v>333333.3333</v>
      </c>
    </row>
    <row r="21">
      <c r="A21" s="22" t="s">
        <v>135</v>
      </c>
      <c r="B21" s="27">
        <f t="shared" ref="B21:D21" si="17">SUM(B19:B20)</f>
        <v>0</v>
      </c>
      <c r="C21" s="27">
        <f t="shared" si="17"/>
        <v>276998.0952</v>
      </c>
      <c r="D21" s="27">
        <f t="shared" si="17"/>
        <v>553996.1905</v>
      </c>
    </row>
    <row r="23">
      <c r="A23" s="22" t="s">
        <v>139</v>
      </c>
      <c r="F23" s="22" t="s">
        <v>140</v>
      </c>
    </row>
    <row r="24">
      <c r="A24" s="22" t="s">
        <v>97</v>
      </c>
      <c r="B24" s="27">
        <f>B14/'ASSUMPTIONS FORECASTING'!C14*3</f>
        <v>110331.4286</v>
      </c>
      <c r="C24" s="27">
        <f>C14/'ASSUMPTIONS FORECASTING'!$C14*3</f>
        <v>110331.4286</v>
      </c>
      <c r="D24" s="27">
        <f>D14/'ASSUMPTIONS FORECASTING'!$C14*3</f>
        <v>110331.4286</v>
      </c>
      <c r="F24" s="22" t="s">
        <v>132</v>
      </c>
      <c r="G24" s="29">
        <f>'Quarterly Profit &amp; Loss'!$M9</f>
        <v>68347.582</v>
      </c>
      <c r="H24" s="29">
        <f>'Quarterly Profit &amp; Loss'!$M9</f>
        <v>68347.582</v>
      </c>
      <c r="I24" s="29">
        <f>'Quarterly Profit &amp; Loss'!$M9</f>
        <v>68347.582</v>
      </c>
    </row>
    <row r="25">
      <c r="A25" s="22" t="s">
        <v>133</v>
      </c>
      <c r="B25" s="27">
        <f>B15/'ASSUMPTIONS FORECASTING'!C13*3</f>
        <v>166666.6667</v>
      </c>
      <c r="C25" s="27">
        <f>C15/'ASSUMPTIONS FORECASTING'!$C13*3</f>
        <v>166666.6667</v>
      </c>
      <c r="D25" s="27">
        <f>D15/'ASSUMPTIONS FORECASTING'!$C13*3</f>
        <v>166666.6667</v>
      </c>
      <c r="F25" s="22" t="s">
        <v>134</v>
      </c>
      <c r="G25" s="22">
        <f>G15*'ASSUMPTIONS FORECASTING'!$C18/12*3</f>
        <v>104625</v>
      </c>
      <c r="H25" s="22">
        <f>H15*'ASSUMPTIONS FORECASTING'!$C18/12*3</f>
        <v>104625</v>
      </c>
      <c r="I25" s="22">
        <f>I15*'ASSUMPTIONS FORECASTING'!$C18/12*3</f>
        <v>104625</v>
      </c>
    </row>
    <row r="26">
      <c r="A26" s="22" t="s">
        <v>135</v>
      </c>
      <c r="B26" s="27">
        <f t="shared" ref="B26:D26" si="18">SUM(B24:B25)</f>
        <v>276998.0952</v>
      </c>
      <c r="C26" s="27">
        <f t="shared" si="18"/>
        <v>276998.0952</v>
      </c>
      <c r="D26" s="27">
        <f t="shared" si="18"/>
        <v>276998.0952</v>
      </c>
      <c r="F26" s="22" t="s">
        <v>135</v>
      </c>
      <c r="G26" s="28">
        <f t="shared" ref="G26:I26" si="19">G24+G25</f>
        <v>172972.582</v>
      </c>
      <c r="H26" s="28">
        <f t="shared" si="19"/>
        <v>172972.582</v>
      </c>
      <c r="I26" s="28">
        <f t="shared" si="19"/>
        <v>172972.582</v>
      </c>
    </row>
    <row r="28">
      <c r="A28" s="22" t="s">
        <v>141</v>
      </c>
    </row>
    <row r="29">
      <c r="A29" s="22" t="s">
        <v>97</v>
      </c>
      <c r="B29" s="27">
        <f t="shared" ref="B29:D29" si="20">B19+B24</f>
        <v>110331.4286</v>
      </c>
      <c r="C29" s="27">
        <f t="shared" si="20"/>
        <v>220662.8571</v>
      </c>
      <c r="D29" s="27">
        <f t="shared" si="20"/>
        <v>330994.2857</v>
      </c>
    </row>
    <row r="30">
      <c r="A30" s="22" t="s">
        <v>133</v>
      </c>
      <c r="B30" s="27">
        <f t="shared" ref="B30:D30" si="21">B20+B25</f>
        <v>166666.6667</v>
      </c>
      <c r="C30" s="27">
        <f t="shared" si="21"/>
        <v>333333.3333</v>
      </c>
      <c r="D30" s="27">
        <f t="shared" si="21"/>
        <v>500000</v>
      </c>
    </row>
    <row r="31">
      <c r="A31" s="22" t="s">
        <v>135</v>
      </c>
      <c r="B31" s="27">
        <f t="shared" ref="B31:D31" si="22">SUM(B29:B30)</f>
        <v>276998.0952</v>
      </c>
      <c r="C31" s="27">
        <f t="shared" si="22"/>
        <v>553996.1905</v>
      </c>
      <c r="D31" s="27">
        <f t="shared" si="22"/>
        <v>830994.2857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</cols>
  <sheetData>
    <row r="1">
      <c r="B1" s="16" t="s">
        <v>112</v>
      </c>
      <c r="C1" s="16" t="s">
        <v>113</v>
      </c>
      <c r="D1" s="16" t="s">
        <v>114</v>
      </c>
    </row>
    <row r="2">
      <c r="A2" s="22" t="s">
        <v>142</v>
      </c>
    </row>
    <row r="3">
      <c r="A3" s="22" t="s">
        <v>143</v>
      </c>
    </row>
    <row r="4">
      <c r="A4" s="22" t="s">
        <v>144</v>
      </c>
      <c r="B4" s="28">
        <f>'FORECASTING CALS 2'!B6</f>
        <v>40522868.36</v>
      </c>
      <c r="C4" s="28">
        <f>'FORECASTING CALS 2'!C6</f>
        <v>42070109.31</v>
      </c>
      <c r="D4" s="28">
        <f>'FORECASTING CALS 2'!D6</f>
        <v>43676426.89</v>
      </c>
    </row>
    <row r="5">
      <c r="A5" s="22" t="s">
        <v>121</v>
      </c>
      <c r="B5" s="27">
        <f>'FORECASTED EQUITY'!B10</f>
        <v>0</v>
      </c>
      <c r="C5" s="27">
        <f>'FORECASTED EQUITY'!C10</f>
        <v>2992313.8</v>
      </c>
      <c r="D5" s="27">
        <f>'FORECASTED EQUITY'!D10</f>
        <v>0</v>
      </c>
    </row>
    <row r="6">
      <c r="A6" s="22" t="s">
        <v>145</v>
      </c>
      <c r="B6" s="27">
        <f>'FORECASTING CALS 1'!G10</f>
        <v>3000000</v>
      </c>
      <c r="C6" s="27">
        <f>'FORECASTING CALS 1'!H10</f>
        <v>0</v>
      </c>
      <c r="D6" s="27">
        <f>'FORECASTING CALS 1'!I10</f>
        <v>0</v>
      </c>
    </row>
    <row r="7">
      <c r="A7" s="22" t="s">
        <v>146</v>
      </c>
      <c r="B7" s="28">
        <f t="shared" ref="B7:D7" si="1">SUM(B4:B6)</f>
        <v>43522868.36</v>
      </c>
      <c r="C7" s="28">
        <f t="shared" si="1"/>
        <v>45062423.11</v>
      </c>
      <c r="D7" s="28">
        <f t="shared" si="1"/>
        <v>43676426.89</v>
      </c>
    </row>
    <row r="9">
      <c r="A9" s="22" t="s">
        <v>147</v>
      </c>
    </row>
    <row r="10">
      <c r="A10" s="22" t="s">
        <v>148</v>
      </c>
      <c r="B10" s="27">
        <f>'FORECASTING CALS 1'!B11</f>
        <v>2000000</v>
      </c>
      <c r="C10" s="27">
        <f>'FORECASTING CALS 1'!C11</f>
        <v>0</v>
      </c>
      <c r="D10" s="27">
        <f>'FORECASTING CALS 1'!D11</f>
        <v>0</v>
      </c>
    </row>
    <row r="11">
      <c r="A11" s="22" t="s">
        <v>149</v>
      </c>
      <c r="B11" s="28">
        <f>'FORECASTING CALS 2'!B12</f>
        <v>24660913.79</v>
      </c>
      <c r="C11" s="28">
        <f>'FORECASTING CALS 2'!C12</f>
        <v>25600779.05</v>
      </c>
      <c r="D11" s="28">
        <f>'FORECASTING CALS 2'!D12</f>
        <v>26578265.97</v>
      </c>
    </row>
    <row r="12">
      <c r="A12" s="22" t="s">
        <v>150</v>
      </c>
      <c r="B12" s="28">
        <f>'FORECASTING CALS 2'!B24</f>
        <v>333928.6086</v>
      </c>
      <c r="C12" s="28">
        <f>'FORECASTING CALS 2'!C24</f>
        <v>349832.1007</v>
      </c>
      <c r="D12" s="28">
        <f>'FORECASTING CALS 2'!D24</f>
        <v>363189.3623</v>
      </c>
    </row>
    <row r="13">
      <c r="A13" s="22" t="s">
        <v>151</v>
      </c>
      <c r="B13" s="22">
        <v>0.0</v>
      </c>
      <c r="C13" s="22">
        <v>0.0</v>
      </c>
      <c r="D13" s="22">
        <v>0.0</v>
      </c>
    </row>
    <row r="14">
      <c r="A14" s="22" t="s">
        <v>152</v>
      </c>
      <c r="B14" s="28">
        <f>'FORECASTED Quarterly Profit &amp; L'!C9</f>
        <v>172972.582</v>
      </c>
      <c r="C14" s="28">
        <f>'FORECASTED Quarterly Profit &amp; L'!D9</f>
        <v>172972.582</v>
      </c>
      <c r="D14" s="28">
        <f>'FORECASTED Quarterly Profit &amp; L'!E9</f>
        <v>172972.582</v>
      </c>
    </row>
    <row r="15">
      <c r="A15" s="22" t="s">
        <v>126</v>
      </c>
      <c r="B15" s="27">
        <f>'FORECASTED EQUITY'!B16</f>
        <v>0</v>
      </c>
      <c r="C15" s="27">
        <f>'FORECASTED EQUITY'!C16</f>
        <v>47382193.9</v>
      </c>
      <c r="D15" s="27">
        <f>'FORECASTED EQUITY'!D16</f>
        <v>0</v>
      </c>
    </row>
    <row r="16">
      <c r="A16" s="22" t="s">
        <v>153</v>
      </c>
      <c r="B16" s="28">
        <f>'FORECASTED Quarterly Profit &amp; L'!C11</f>
        <v>4239755.07</v>
      </c>
      <c r="C16" s="28">
        <f>'FORECASTED Quarterly Profit &amp; L'!D11</f>
        <v>4406341.15</v>
      </c>
      <c r="D16" s="28">
        <f>'FORECASTED Quarterly Profit &amp; L'!E11</f>
        <v>4579287.807</v>
      </c>
    </row>
    <row r="17">
      <c r="A17" s="22" t="s">
        <v>135</v>
      </c>
      <c r="B17" s="27">
        <f t="shared" ref="B17:D17" si="2">SUM(B10:B16)</f>
        <v>31407570.05</v>
      </c>
      <c r="C17" s="27">
        <f t="shared" si="2"/>
        <v>77912118.78</v>
      </c>
      <c r="D17" s="27">
        <f t="shared" si="2"/>
        <v>31693715.72</v>
      </c>
    </row>
    <row r="19">
      <c r="A19" s="22" t="s">
        <v>154</v>
      </c>
      <c r="B19" s="28">
        <f t="shared" ref="B19:D19" si="3">B7-B17</f>
        <v>12115298.31</v>
      </c>
      <c r="C19" s="28">
        <f t="shared" si="3"/>
        <v>-32849695.67</v>
      </c>
      <c r="D19" s="28">
        <f t="shared" si="3"/>
        <v>11982711.18</v>
      </c>
    </row>
    <row r="21">
      <c r="A21" s="22" t="s">
        <v>155</v>
      </c>
    </row>
    <row r="22">
      <c r="A22" s="22" t="s">
        <v>156</v>
      </c>
      <c r="B22" s="28">
        <f>'FORECASTED Quarterly Balance Sh'!B10</f>
        <v>91882028.03</v>
      </c>
      <c r="C22" s="28">
        <f t="shared" ref="C22:D22" si="4">B24</f>
        <v>103997326.3</v>
      </c>
      <c r="D22" s="28">
        <f t="shared" si="4"/>
        <v>71147630.67</v>
      </c>
    </row>
    <row r="23">
      <c r="A23" s="22" t="s">
        <v>154</v>
      </c>
      <c r="B23" s="28">
        <f t="shared" ref="B23:D23" si="5">B19</f>
        <v>12115298.31</v>
      </c>
      <c r="C23" s="28">
        <f t="shared" si="5"/>
        <v>-32849695.67</v>
      </c>
      <c r="D23" s="28">
        <f t="shared" si="5"/>
        <v>11982711.18</v>
      </c>
    </row>
    <row r="24">
      <c r="A24" s="22" t="s">
        <v>157</v>
      </c>
      <c r="B24" s="28">
        <f t="shared" ref="B24:D24" si="6">B22+B23</f>
        <v>103997326.3</v>
      </c>
      <c r="C24" s="28">
        <f t="shared" si="6"/>
        <v>71147630.67</v>
      </c>
      <c r="D24" s="28">
        <f t="shared" si="6"/>
        <v>83130341.84</v>
      </c>
    </row>
  </sheetData>
  <drawing r:id="rId1"/>
</worksheet>
</file>