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mc:AlternateContent xmlns:mc="http://schemas.openxmlformats.org/markup-compatibility/2006">
    <mc:Choice Requires="x15">
      <x15ac:absPath xmlns:x15ac="http://schemas.microsoft.com/office/spreadsheetml/2010/11/ac" url="https://d.docs.live.net/DFECD8246DB358BF/"/>
    </mc:Choice>
  </mc:AlternateContent>
  <xr:revisionPtr revIDLastSave="0" documentId="8_{FE83273D-0AD1-404A-9B91-74823CB7D9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7" i="1" a="1"/>
  <c r="G7" i="1" s="1"/>
  <c r="D7" i="1"/>
  <c r="C8" i="1"/>
  <c r="D8" i="1" s="1"/>
  <c r="C9" i="1"/>
  <c r="D9" i="1" s="1"/>
  <c r="C10" i="1"/>
  <c r="D10" i="1" s="1"/>
  <c r="H7" i="1" l="1"/>
  <c r="G8" i="1" a="1"/>
  <c r="G8" i="1" s="1"/>
  <c r="H8" i="1" s="1"/>
  <c r="I8" i="1" s="1"/>
  <c r="F9" i="1"/>
  <c r="C11" i="1"/>
  <c r="D11" i="1" s="1"/>
  <c r="I7" i="1" l="1"/>
  <c r="G9" i="1" a="1"/>
  <c r="G9" i="1" s="1"/>
  <c r="H9" i="1" s="1"/>
  <c r="F10" i="1"/>
  <c r="C12" i="1"/>
  <c r="D12" i="1" s="1"/>
  <c r="I9" i="1" l="1"/>
  <c r="G10" i="1" a="1"/>
  <c r="G10" i="1" s="1"/>
  <c r="H10" i="1" s="1"/>
  <c r="F11" i="1"/>
  <c r="C13" i="1"/>
  <c r="D13" i="1" s="1"/>
  <c r="I10" i="1" l="1"/>
  <c r="G11" i="1" a="1"/>
  <c r="G11" i="1" s="1"/>
  <c r="H11" i="1" s="1"/>
  <c r="F12" i="1"/>
  <c r="C14" i="1"/>
  <c r="D14" i="1" s="1"/>
  <c r="I11" i="1" l="1"/>
  <c r="G12" i="1" a="1"/>
  <c r="G12" i="1" s="1"/>
  <c r="H12" i="1" s="1"/>
  <c r="F13" i="1"/>
  <c r="C15" i="1"/>
  <c r="D15" i="1" s="1"/>
  <c r="I12" i="1" l="1"/>
  <c r="G13" i="1" a="1"/>
  <c r="G13" i="1" s="1"/>
  <c r="H13" i="1" s="1"/>
  <c r="F14" i="1"/>
  <c r="C16" i="1"/>
  <c r="D16" i="1" s="1"/>
  <c r="I13" i="1" l="1"/>
  <c r="G14" i="1" a="1"/>
  <c r="G14" i="1" s="1"/>
  <c r="H14" i="1" s="1"/>
  <c r="F15" i="1"/>
  <c r="C17" i="1"/>
  <c r="D17" i="1" s="1"/>
  <c r="I14" i="1" l="1"/>
  <c r="G15" i="1" a="1"/>
  <c r="G15" i="1" s="1"/>
  <c r="H15" i="1" s="1"/>
  <c r="F16" i="1"/>
  <c r="C18" i="1"/>
  <c r="D18" i="1" s="1"/>
  <c r="I15" i="1" l="1"/>
  <c r="G16" i="1" a="1"/>
  <c r="G16" i="1" s="1"/>
  <c r="H16" i="1" s="1"/>
  <c r="F17" i="1"/>
  <c r="C19" i="1"/>
  <c r="I16" i="1" l="1"/>
  <c r="D19" i="1"/>
  <c r="C20" i="1"/>
  <c r="G17" i="1" a="1"/>
  <c r="G17" i="1" s="1"/>
  <c r="H17" i="1" s="1"/>
  <c r="F18" i="1"/>
  <c r="I17" i="1" l="1"/>
  <c r="D20" i="1"/>
  <c r="C21" i="1"/>
  <c r="G18" i="1" a="1"/>
  <c r="G18" i="1" s="1"/>
  <c r="H18" i="1" s="1"/>
  <c r="F19" i="1"/>
  <c r="F20" i="1" s="1"/>
  <c r="I18" i="1" l="1"/>
  <c r="D21" i="1"/>
  <c r="C22" i="1"/>
  <c r="G20" i="1" a="1"/>
  <c r="G20" i="1" s="1"/>
  <c r="H20" i="1"/>
  <c r="I20" i="1" s="1"/>
  <c r="F21" i="1"/>
  <c r="G19" i="1" a="1"/>
  <c r="G19" i="1" s="1"/>
  <c r="H19" i="1" s="1"/>
  <c r="I19" i="1" l="1"/>
  <c r="D22" i="1"/>
  <c r="C23" i="1"/>
  <c r="G21" i="1" a="1"/>
  <c r="G21" i="1" s="1"/>
  <c r="H21" i="1"/>
  <c r="F22" i="1"/>
  <c r="I21" i="1" l="1"/>
  <c r="D23" i="1"/>
  <c r="C24" i="1"/>
  <c r="G22" i="1" a="1"/>
  <c r="G22" i="1" s="1"/>
  <c r="H22" i="1"/>
  <c r="F23" i="1"/>
  <c r="I22" i="1" l="1"/>
  <c r="D24" i="1"/>
  <c r="C25" i="1"/>
  <c r="G23" i="1" a="1"/>
  <c r="G23" i="1" s="1"/>
  <c r="H23" i="1"/>
  <c r="F24" i="1"/>
  <c r="I23" i="1" l="1"/>
  <c r="D25" i="1"/>
  <c r="C26" i="1"/>
  <c r="G24" i="1" a="1"/>
  <c r="G24" i="1" s="1"/>
  <c r="H24" i="1"/>
  <c r="F25" i="1"/>
  <c r="I24" i="1" l="1"/>
  <c r="D26" i="1"/>
  <c r="C27" i="1"/>
  <c r="G25" i="1" a="1"/>
  <c r="G25" i="1" s="1"/>
  <c r="H25" i="1"/>
  <c r="F26" i="1"/>
  <c r="I25" i="1" l="1"/>
  <c r="D27" i="1"/>
  <c r="C28" i="1"/>
  <c r="G26" i="1" a="1"/>
  <c r="G26" i="1" s="1"/>
  <c r="H26" i="1"/>
  <c r="F27" i="1"/>
  <c r="I26" i="1" l="1"/>
  <c r="D28" i="1"/>
  <c r="C29" i="1"/>
  <c r="G27" i="1" a="1"/>
  <c r="G27" i="1" s="1"/>
  <c r="H27" i="1"/>
  <c r="F28" i="1"/>
  <c r="I27" i="1" l="1"/>
  <c r="D29" i="1"/>
  <c r="C30" i="1"/>
  <c r="G28" i="1" a="1"/>
  <c r="G28" i="1" s="1"/>
  <c r="H28" i="1"/>
  <c r="F29" i="1"/>
  <c r="I28" i="1" l="1"/>
  <c r="D30" i="1"/>
  <c r="C31" i="1"/>
  <c r="G29" i="1" a="1"/>
  <c r="G29" i="1" s="1"/>
  <c r="H29" i="1"/>
  <c r="F30" i="1"/>
  <c r="I29" i="1" l="1"/>
  <c r="D31" i="1"/>
  <c r="C32" i="1"/>
  <c r="G30" i="1" a="1"/>
  <c r="G30" i="1" s="1"/>
  <c r="H30" i="1"/>
  <c r="F31" i="1"/>
  <c r="I30" i="1" l="1"/>
  <c r="D32" i="1"/>
  <c r="C33" i="1"/>
  <c r="G31" i="1" a="1"/>
  <c r="G31" i="1" s="1"/>
  <c r="H31" i="1"/>
  <c r="F32" i="1"/>
  <c r="I31" i="1" l="1"/>
  <c r="D33" i="1"/>
  <c r="C34" i="1"/>
  <c r="G32" i="1" a="1"/>
  <c r="G32" i="1" s="1"/>
  <c r="H32" i="1"/>
  <c r="F33" i="1"/>
  <c r="I32" i="1" l="1"/>
  <c r="D34" i="1"/>
  <c r="C35" i="1"/>
  <c r="G33" i="1" a="1"/>
  <c r="G33" i="1" s="1"/>
  <c r="H33" i="1"/>
  <c r="F34" i="1"/>
  <c r="I33" i="1" l="1"/>
  <c r="D35" i="1"/>
  <c r="C36" i="1"/>
  <c r="G34" i="1" a="1"/>
  <c r="G34" i="1" s="1"/>
  <c r="H34" i="1"/>
  <c r="F35" i="1"/>
  <c r="I34" i="1" l="1"/>
  <c r="D36" i="1"/>
  <c r="C37" i="1"/>
  <c r="G35" i="1" a="1"/>
  <c r="G35" i="1" s="1"/>
  <c r="H35" i="1"/>
  <c r="F36" i="1"/>
  <c r="I35" i="1" l="1"/>
  <c r="D37" i="1"/>
  <c r="C38" i="1"/>
  <c r="G36" i="1" a="1"/>
  <c r="G36" i="1" s="1"/>
  <c r="H36" i="1"/>
  <c r="F37" i="1"/>
  <c r="I36" i="1" l="1"/>
  <c r="D38" i="1"/>
  <c r="C39" i="1"/>
  <c r="G37" i="1" a="1"/>
  <c r="G37" i="1" s="1"/>
  <c r="H37" i="1"/>
  <c r="F38" i="1"/>
  <c r="I37" i="1" l="1"/>
  <c r="D39" i="1"/>
  <c r="C40" i="1"/>
  <c r="G38" i="1" a="1"/>
  <c r="G38" i="1" s="1"/>
  <c r="H38" i="1"/>
  <c r="F39" i="1"/>
  <c r="I38" i="1" l="1"/>
  <c r="D40" i="1"/>
  <c r="C41" i="1"/>
  <c r="G39" i="1" a="1"/>
  <c r="G39" i="1" s="1"/>
  <c r="H39" i="1"/>
  <c r="F40" i="1"/>
  <c r="I39" i="1" l="1"/>
  <c r="D41" i="1"/>
  <c r="C42" i="1"/>
  <c r="G40" i="1" a="1"/>
  <c r="G40" i="1" s="1"/>
  <c r="H40" i="1"/>
  <c r="F41" i="1"/>
  <c r="I40" i="1" l="1"/>
  <c r="D42" i="1"/>
  <c r="C43" i="1"/>
  <c r="D43" i="1" s="1"/>
  <c r="G41" i="1" a="1"/>
  <c r="G41" i="1" s="1"/>
  <c r="H41" i="1"/>
  <c r="F42" i="1"/>
  <c r="I41" i="1" l="1"/>
  <c r="G42" i="1" a="1"/>
  <c r="G42" i="1" s="1"/>
  <c r="H42" i="1"/>
  <c r="F43" i="1"/>
  <c r="I42" i="1" l="1"/>
  <c r="G43" i="1" a="1"/>
  <c r="G43" i="1" s="1"/>
  <c r="H43" i="1"/>
  <c r="I43" i="1" l="1"/>
  <c r="G3" i="1" s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<sst xmlns="http://schemas.openxmlformats.org/spreadsheetml/2006/main" count="11" uniqueCount="11">
  <si>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Total Interest Amount</t>
  </si>
  <si>
    <t>Overall Amount</t>
  </si>
  <si>
    <t>Interest Rate Calculator</t>
  </si>
  <si>
    <t>Months</t>
  </si>
  <si>
    <t>Date</t>
  </si>
  <si>
    <t>Days in Month</t>
  </si>
  <si>
    <t>Principal Paid</t>
  </si>
  <si>
    <t>Loan Balance</t>
  </si>
  <si>
    <t>Interest Rate For Each Remaining Payment</t>
  </si>
  <si>
    <t>Interest amount Per Month</t>
  </si>
  <si>
    <t>Interest Payment + Principal Payment of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</si>
</sst>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 wrapText="1"/>
    </xf>
    <xf numFmtId="1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" fontId="3" fillId="6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3"/>
  <sheetViews>
    <sheetView tabSelected="1" workbookViewId="0">
      <selection activeCell="G12" sqref="G12"/>
    </sheetView>
  </sheetViews>
  <sheetFormatPr defaultRowHeight="15"/>
  <cols>
    <col min="1" max="1" width="3.140625" customWidth="1"/>
    <col min="2" max="2" width="13.5703125" bestFit="1" customWidth="1"/>
    <col min="3" max="4" width="13" bestFit="1" customWidth="1"/>
    <col min="5" max="5" width="19.140625" bestFit="1" customWidth="1"/>
    <col min="6" max="6" width="13.85546875" customWidth="1"/>
    <col min="7" max="7" width="21.42578125" customWidth="1"/>
    <col min="8" max="8" width="26" bestFit="1" customWidth="1"/>
    <col min="9" max="9" width="36.5703125" bestFit="1" customWidth="1"/>
    <col min="10" max="10" width="12.5703125" bestFit="1" customWidth="1"/>
    <col min="11" max="11" width="13" bestFit="1" customWidth="1"/>
  </cols>
  <sheetData>
    <row r="2" spans="1:9" ht="29.25">
      <c r="F2" s="11" t="s">
        <v>0</v>
      </c>
      <c r="G2" s="11" t="s">
        <v>1</v>
      </c>
    </row>
    <row r="3" spans="1:9">
      <c r="F3" s="9">
        <f>SUM(H7:H43)</f>
        <v>174291.66666666666</v>
      </c>
      <c r="G3" s="10">
        <f>SUM(I7:I43)</f>
        <v>674291.66666666663</v>
      </c>
    </row>
    <row r="5" spans="1:9" ht="30.75" customHeight="1">
      <c r="A5" s="1"/>
      <c r="B5" s="12" t="s">
        <v>2</v>
      </c>
      <c r="C5" s="12"/>
      <c r="D5" s="12"/>
      <c r="E5" s="12"/>
      <c r="F5" s="12"/>
      <c r="G5" s="12"/>
      <c r="H5" s="12"/>
      <c r="I5" s="12"/>
    </row>
    <row r="6" spans="1:9" s="1" customFormat="1" ht="47.25">
      <c r="B6" s="2" t="s">
        <v>3</v>
      </c>
      <c r="C6" s="2" t="s">
        <v>4</v>
      </c>
      <c r="D6" s="3" t="s">
        <v>5</v>
      </c>
      <c r="E6" s="2" t="s">
        <v>6</v>
      </c>
      <c r="F6" s="3" t="s">
        <v>7</v>
      </c>
      <c r="G6" s="3" t="s">
        <v>8</v>
      </c>
      <c r="H6" s="2" t="s">
        <v>9</v>
      </c>
      <c r="I6" s="3" t="s">
        <v>10</v>
      </c>
    </row>
    <row r="7" spans="1:9" ht="15.75">
      <c r="B7" s="4">
        <v>1</v>
      </c>
      <c r="C7" s="5">
        <v>45658</v>
      </c>
      <c r="D7" s="6">
        <f>C7-C7</f>
        <v>0</v>
      </c>
      <c r="E7" s="4">
        <v>0</v>
      </c>
      <c r="F7" s="4">
        <v>500000</v>
      </c>
      <c r="G7" s="4" t="str" cm="1">
        <f t="array" ref="G7">_xlfn.IFS(F7&lt;=200000, "2.5%", F7&lt;=300000, "2%", F7&lt;=400000, "1.5%", F7&lt;=500000, "1%", F7&lt;=800000, "0.5%", TRUE, "Special interest (%)")</f>
        <v>1%</v>
      </c>
      <c r="H7" s="8">
        <f>((F7*G7)/30)*D7</f>
        <v>0</v>
      </c>
      <c r="I7" s="7">
        <f t="shared" ref="I7:I19" si="0">H7+E7</f>
        <v>0</v>
      </c>
    </row>
    <row r="8" spans="1:9" ht="15.75">
      <c r="B8" s="4">
        <v>2</v>
      </c>
      <c r="C8" s="5">
        <f>EDATE(C7,1)</f>
        <v>45689</v>
      </c>
      <c r="D8" s="6">
        <f>C8-C7</f>
        <v>31</v>
      </c>
      <c r="E8" s="4">
        <v>0</v>
      </c>
      <c r="F8" s="4">
        <f>F7-E8</f>
        <v>500000</v>
      </c>
      <c r="G8" s="4" t="str" cm="1">
        <f t="array" ref="G8">_xlfn.IFS(F8&lt;=200000, "2.5%", F8&lt;=300000, "2%", F8&lt;=400000, "1.5%", F8&lt;=500000, "1%", F8&lt;=800000, "0.5%", TRUE, "Special interest (%)")</f>
        <v>1%</v>
      </c>
      <c r="H8" s="8">
        <f t="shared" ref="H8:H19" si="1">((F8*G8)/30)*D8</f>
        <v>5166.6666666666661</v>
      </c>
      <c r="I8" s="7">
        <f t="shared" si="0"/>
        <v>5166.6666666666661</v>
      </c>
    </row>
    <row r="9" spans="1:9" ht="15.75">
      <c r="B9" s="4">
        <v>3</v>
      </c>
      <c r="C9" s="5">
        <f>EDATE(C8,1)</f>
        <v>45717</v>
      </c>
      <c r="D9" s="6">
        <f t="shared" ref="D9:D19" si="2">C9-C8</f>
        <v>28</v>
      </c>
      <c r="E9" s="4">
        <v>0</v>
      </c>
      <c r="F9" s="4">
        <f t="shared" ref="F9:F19" si="3">F8-E9</f>
        <v>500000</v>
      </c>
      <c r="G9" s="4" t="str" cm="1">
        <f t="array" ref="G9">_xlfn.IFS(F9&lt;=200000, "2.5%", F9&lt;=300000, "2%", F9&lt;=400000, "1.5%", F9&lt;=500000, "1%", F9&lt;=800000, "0.5%", TRUE, "Special interest (%)")</f>
        <v>1%</v>
      </c>
      <c r="H9" s="8">
        <f t="shared" si="1"/>
        <v>4666.6666666666661</v>
      </c>
      <c r="I9" s="7">
        <f t="shared" si="0"/>
        <v>4666.6666666666661</v>
      </c>
    </row>
    <row r="10" spans="1:9" ht="15.75">
      <c r="B10" s="4">
        <v>4</v>
      </c>
      <c r="C10" s="5">
        <f>EDATE(C9,1)</f>
        <v>45748</v>
      </c>
      <c r="D10" s="6">
        <f t="shared" si="2"/>
        <v>31</v>
      </c>
      <c r="E10" s="4">
        <v>0</v>
      </c>
      <c r="F10" s="4">
        <f t="shared" si="3"/>
        <v>500000</v>
      </c>
      <c r="G10" s="4" t="str" cm="1">
        <f t="array" ref="G10">_xlfn.IFS(F10&lt;=200000, "2.5%", F10&lt;=300000, "2%", F10&lt;=400000, "1.5%", F10&lt;=500000, "1%", F10&lt;=800000, "0.5%", TRUE, "Special interest (%)")</f>
        <v>1%</v>
      </c>
      <c r="H10" s="8">
        <f t="shared" si="1"/>
        <v>5166.6666666666661</v>
      </c>
      <c r="I10" s="7">
        <f t="shared" si="0"/>
        <v>5166.6666666666661</v>
      </c>
    </row>
    <row r="11" spans="1:9" ht="15.75">
      <c r="B11" s="4">
        <v>5</v>
      </c>
      <c r="C11" s="5">
        <f t="shared" ref="C11:C43" si="4">EDATE(C10,1)</f>
        <v>45778</v>
      </c>
      <c r="D11" s="6">
        <f t="shared" si="2"/>
        <v>30</v>
      </c>
      <c r="E11" s="4">
        <v>0</v>
      </c>
      <c r="F11" s="4">
        <f t="shared" si="3"/>
        <v>500000</v>
      </c>
      <c r="G11" s="4" t="str" cm="1">
        <f t="array" ref="G11">_xlfn.IFS(F11&lt;=200000, "2.5%", F11&lt;=300000, "2%", F11&lt;=400000, "1.5%", F11&lt;=500000, "1%", F11&lt;=800000, "0.5%", TRUE, "Special interest (%)")</f>
        <v>1%</v>
      </c>
      <c r="H11" s="8">
        <f t="shared" si="1"/>
        <v>5000</v>
      </c>
      <c r="I11" s="7">
        <f t="shared" si="0"/>
        <v>5000</v>
      </c>
    </row>
    <row r="12" spans="1:9" ht="15.75">
      <c r="B12" s="4">
        <v>6</v>
      </c>
      <c r="C12" s="5">
        <f t="shared" si="4"/>
        <v>45809</v>
      </c>
      <c r="D12" s="6">
        <f t="shared" si="2"/>
        <v>31</v>
      </c>
      <c r="E12" s="4">
        <v>0</v>
      </c>
      <c r="F12" s="4">
        <f t="shared" si="3"/>
        <v>500000</v>
      </c>
      <c r="G12" s="4" t="str" cm="1">
        <f t="array" ref="G12">_xlfn.IFS(F12&lt;=200000, "2.5%", F12&lt;=300000, "2%", F12&lt;=400000, "1.5%", F12&lt;=500000, "1%", F12&lt;=800000, "0.5%", TRUE, "Special interest (%)")</f>
        <v>1%</v>
      </c>
      <c r="H12" s="8">
        <f t="shared" si="1"/>
        <v>5166.6666666666661</v>
      </c>
      <c r="I12" s="7">
        <f t="shared" si="0"/>
        <v>5166.6666666666661</v>
      </c>
    </row>
    <row r="13" spans="1:9" ht="15.75">
      <c r="B13" s="4">
        <v>7</v>
      </c>
      <c r="C13" s="5">
        <f t="shared" si="4"/>
        <v>45839</v>
      </c>
      <c r="D13" s="6">
        <f t="shared" si="2"/>
        <v>30</v>
      </c>
      <c r="E13" s="4">
        <v>0</v>
      </c>
      <c r="F13" s="4">
        <f t="shared" si="3"/>
        <v>500000</v>
      </c>
      <c r="G13" s="4" t="str" cm="1">
        <f t="array" ref="G13">_xlfn.IFS(F13&lt;=200000, "2.5%", F13&lt;=300000, "2%", F13&lt;=400000, "1.5%", F13&lt;=500000, "1%", F13&lt;=800000, "0.5%", TRUE, "Special interest (%)")</f>
        <v>1%</v>
      </c>
      <c r="H13" s="8">
        <f t="shared" si="1"/>
        <v>5000</v>
      </c>
      <c r="I13" s="7">
        <f t="shared" si="0"/>
        <v>5000</v>
      </c>
    </row>
    <row r="14" spans="1:9" ht="15.75">
      <c r="B14" s="4">
        <v>8</v>
      </c>
      <c r="C14" s="5">
        <f t="shared" si="4"/>
        <v>45870</v>
      </c>
      <c r="D14" s="6">
        <f t="shared" si="2"/>
        <v>31</v>
      </c>
      <c r="E14" s="4">
        <v>0</v>
      </c>
      <c r="F14" s="4">
        <f t="shared" si="3"/>
        <v>500000</v>
      </c>
      <c r="G14" s="4" t="str" cm="1">
        <f t="array" ref="G14">_xlfn.IFS(F14&lt;=200000, "2.5%", F14&lt;=300000, "2%", F14&lt;=400000, "1.5%", F14&lt;=500000, "1%", F14&lt;=800000, "0.5%", TRUE, "Special interest (%)")</f>
        <v>1%</v>
      </c>
      <c r="H14" s="8">
        <f t="shared" si="1"/>
        <v>5166.6666666666661</v>
      </c>
      <c r="I14" s="7">
        <f t="shared" si="0"/>
        <v>5166.6666666666661</v>
      </c>
    </row>
    <row r="15" spans="1:9" ht="15.75">
      <c r="B15" s="4">
        <v>9</v>
      </c>
      <c r="C15" s="5">
        <f t="shared" si="4"/>
        <v>45901</v>
      </c>
      <c r="D15" s="6">
        <f t="shared" si="2"/>
        <v>31</v>
      </c>
      <c r="E15" s="4">
        <v>0</v>
      </c>
      <c r="F15" s="4">
        <f t="shared" si="3"/>
        <v>500000</v>
      </c>
      <c r="G15" s="4" t="str" cm="1">
        <f t="array" ref="G15">_xlfn.IFS(F15&lt;=200000, "2.5%", F15&lt;=300000, "2%", F15&lt;=400000, "1.5%", F15&lt;=500000, "1%", F15&lt;=800000, "0.5%", TRUE, "Special interest (%)")</f>
        <v>1%</v>
      </c>
      <c r="H15" s="8">
        <f t="shared" si="1"/>
        <v>5166.6666666666661</v>
      </c>
      <c r="I15" s="7">
        <f t="shared" si="0"/>
        <v>5166.6666666666661</v>
      </c>
    </row>
    <row r="16" spans="1:9" ht="15.75">
      <c r="B16" s="4">
        <v>10</v>
      </c>
      <c r="C16" s="5">
        <f t="shared" si="4"/>
        <v>45931</v>
      </c>
      <c r="D16" s="6">
        <f t="shared" si="2"/>
        <v>30</v>
      </c>
      <c r="E16" s="4">
        <v>0</v>
      </c>
      <c r="F16" s="4">
        <f t="shared" si="3"/>
        <v>500000</v>
      </c>
      <c r="G16" s="4" t="str" cm="1">
        <f t="array" ref="G16">_xlfn.IFS(F16&lt;=200000, "2.5%", F16&lt;=300000, "2%", F16&lt;=400000, "1.5%", F16&lt;=500000, "1%", F16&lt;=800000, "0.5%", TRUE, "Special interest (%)")</f>
        <v>1%</v>
      </c>
      <c r="H16" s="8">
        <f t="shared" si="1"/>
        <v>5000</v>
      </c>
      <c r="I16" s="7">
        <f t="shared" si="0"/>
        <v>5000</v>
      </c>
    </row>
    <row r="17" spans="2:9" ht="15.75">
      <c r="B17" s="4">
        <v>11</v>
      </c>
      <c r="C17" s="5">
        <f t="shared" si="4"/>
        <v>45962</v>
      </c>
      <c r="D17" s="6">
        <f t="shared" si="2"/>
        <v>31</v>
      </c>
      <c r="E17" s="4">
        <v>0</v>
      </c>
      <c r="F17" s="4">
        <f t="shared" si="3"/>
        <v>500000</v>
      </c>
      <c r="G17" s="4" t="str" cm="1">
        <f t="array" ref="G17">_xlfn.IFS(F17&lt;=200000, "2.5%", F17&lt;=300000, "2%", F17&lt;=400000, "1.5%", F17&lt;=500000, "1%", F17&lt;=800000, "0.5%", TRUE, "Special interest (%)")</f>
        <v>1%</v>
      </c>
      <c r="H17" s="8">
        <f t="shared" si="1"/>
        <v>5166.6666666666661</v>
      </c>
      <c r="I17" s="7">
        <f t="shared" si="0"/>
        <v>5166.6666666666661</v>
      </c>
    </row>
    <row r="18" spans="2:9" ht="15.75">
      <c r="B18" s="4">
        <v>12</v>
      </c>
      <c r="C18" s="5">
        <f t="shared" si="4"/>
        <v>45992</v>
      </c>
      <c r="D18" s="6">
        <f t="shared" si="2"/>
        <v>30</v>
      </c>
      <c r="E18" s="4">
        <v>0</v>
      </c>
      <c r="F18" s="4">
        <f t="shared" si="3"/>
        <v>500000</v>
      </c>
      <c r="G18" s="4" t="str" cm="1">
        <f t="array" ref="G18">_xlfn.IFS(F18&lt;=200000, "2.5%", F18&lt;=300000, "2%", F18&lt;=400000, "1.5%", F18&lt;=500000, "1%", F18&lt;=800000, "0.5%", TRUE, "Special interest (%)")</f>
        <v>1%</v>
      </c>
      <c r="H18" s="8">
        <f t="shared" si="1"/>
        <v>5000</v>
      </c>
      <c r="I18" s="7">
        <f t="shared" si="0"/>
        <v>5000</v>
      </c>
    </row>
    <row r="19" spans="2:9" ht="15.75">
      <c r="B19" s="4">
        <v>13</v>
      </c>
      <c r="C19" s="5">
        <f t="shared" si="4"/>
        <v>46023</v>
      </c>
      <c r="D19" s="6">
        <f t="shared" si="2"/>
        <v>31</v>
      </c>
      <c r="E19" s="4">
        <v>200000</v>
      </c>
      <c r="F19" s="4">
        <f t="shared" si="3"/>
        <v>300000</v>
      </c>
      <c r="G19" s="4" t="str" cm="1">
        <f t="array" ref="G19">_xlfn.IFS(F19&lt;=200000, "2.5%", F19&lt;=300000, "2%", F19&lt;=400000, "1.5%", F19&lt;=500000, "1%", F19&lt;=800000, "0.5%", TRUE, "Special interest (%)")</f>
        <v>2%</v>
      </c>
      <c r="H19" s="8">
        <f t="shared" si="1"/>
        <v>6200</v>
      </c>
      <c r="I19" s="7">
        <f t="shared" si="0"/>
        <v>206200</v>
      </c>
    </row>
    <row r="20" spans="2:9" ht="15.75">
      <c r="B20" s="4">
        <v>14</v>
      </c>
      <c r="C20" s="5">
        <f t="shared" si="4"/>
        <v>46054</v>
      </c>
      <c r="D20" s="6">
        <f t="shared" ref="D20:D43" si="5">C20-C19</f>
        <v>31</v>
      </c>
      <c r="E20" s="4">
        <v>0</v>
      </c>
      <c r="F20" s="4">
        <f t="shared" ref="F20:F43" si="6">F19-E20</f>
        <v>300000</v>
      </c>
      <c r="G20" s="4" t="str" cm="1">
        <f t="array" ref="G20">_xlfn.IFS(F20&lt;=200000, "2.5%", F20&lt;=300000, "2%", F20&lt;=400000, "1.5%", F20&lt;=500000, "1%", F20&lt;=800000, "0.5%", TRUE, "Special interest (%)")</f>
        <v>2%</v>
      </c>
      <c r="H20" s="8">
        <f t="shared" ref="H20:H43" si="7">((F20*G20)/30)*D20</f>
        <v>6200</v>
      </c>
      <c r="I20" s="7">
        <f t="shared" ref="I20:I43" si="8">H20+E20</f>
        <v>6200</v>
      </c>
    </row>
    <row r="21" spans="2:9" ht="15.75">
      <c r="B21" s="4">
        <v>15</v>
      </c>
      <c r="C21" s="5">
        <f t="shared" si="4"/>
        <v>46082</v>
      </c>
      <c r="D21" s="6">
        <f t="shared" si="5"/>
        <v>28</v>
      </c>
      <c r="E21" s="4">
        <v>0</v>
      </c>
      <c r="F21" s="4">
        <f t="shared" si="6"/>
        <v>300000</v>
      </c>
      <c r="G21" s="4" t="str" cm="1">
        <f t="array" ref="G21">_xlfn.IFS(F21&lt;=200000, "2.5%", F21&lt;=300000, "2%", F21&lt;=400000, "1.5%", F21&lt;=500000, "1%", F21&lt;=800000, "0.5%", TRUE, "Special interest (%)")</f>
        <v>2%</v>
      </c>
      <c r="H21" s="8">
        <f t="shared" si="7"/>
        <v>5600</v>
      </c>
      <c r="I21" s="7">
        <f t="shared" si="8"/>
        <v>5600</v>
      </c>
    </row>
    <row r="22" spans="2:9" ht="15.75">
      <c r="B22" s="4">
        <v>16</v>
      </c>
      <c r="C22" s="5">
        <f t="shared" si="4"/>
        <v>46113</v>
      </c>
      <c r="D22" s="6">
        <f t="shared" si="5"/>
        <v>31</v>
      </c>
      <c r="E22" s="4">
        <v>0</v>
      </c>
      <c r="F22" s="4">
        <f t="shared" si="6"/>
        <v>300000</v>
      </c>
      <c r="G22" s="4" t="str" cm="1">
        <f t="array" ref="G22">_xlfn.IFS(F22&lt;=200000, "2.5%", F22&lt;=300000, "2%", F22&lt;=400000, "1.5%", F22&lt;=500000, "1%", F22&lt;=800000, "0.5%", TRUE, "Special interest (%)")</f>
        <v>2%</v>
      </c>
      <c r="H22" s="8">
        <f t="shared" si="7"/>
        <v>6200</v>
      </c>
      <c r="I22" s="7">
        <f t="shared" si="8"/>
        <v>6200</v>
      </c>
    </row>
    <row r="23" spans="2:9" ht="15.75">
      <c r="B23" s="4">
        <v>17</v>
      </c>
      <c r="C23" s="5">
        <f t="shared" si="4"/>
        <v>46143</v>
      </c>
      <c r="D23" s="6">
        <f t="shared" si="5"/>
        <v>30</v>
      </c>
      <c r="E23" s="4">
        <v>0</v>
      </c>
      <c r="F23" s="4">
        <f t="shared" si="6"/>
        <v>300000</v>
      </c>
      <c r="G23" s="4" t="str" cm="1">
        <f t="array" ref="G23">_xlfn.IFS(F23&lt;=200000, "2.5%", F23&lt;=300000, "2%", F23&lt;=400000, "1.5%", F23&lt;=500000, "1%", F23&lt;=800000, "0.5%", TRUE, "Special interest (%)")</f>
        <v>2%</v>
      </c>
      <c r="H23" s="8">
        <f t="shared" si="7"/>
        <v>6000</v>
      </c>
      <c r="I23" s="7">
        <f t="shared" si="8"/>
        <v>6000</v>
      </c>
    </row>
    <row r="24" spans="2:9" ht="15.75">
      <c r="B24" s="4">
        <v>18</v>
      </c>
      <c r="C24" s="5">
        <f t="shared" si="4"/>
        <v>46174</v>
      </c>
      <c r="D24" s="6">
        <f t="shared" si="5"/>
        <v>31</v>
      </c>
      <c r="E24" s="4">
        <v>0</v>
      </c>
      <c r="F24" s="4">
        <f t="shared" si="6"/>
        <v>300000</v>
      </c>
      <c r="G24" s="4" t="str" cm="1">
        <f t="array" ref="G24">_xlfn.IFS(F24&lt;=200000, "2.5%", F24&lt;=300000, "2%", F24&lt;=400000, "1.5%", F24&lt;=500000, "1%", F24&lt;=800000, "0.5%", TRUE, "Special interest (%)")</f>
        <v>2%</v>
      </c>
      <c r="H24" s="8">
        <f t="shared" si="7"/>
        <v>6200</v>
      </c>
      <c r="I24" s="7">
        <f t="shared" si="8"/>
        <v>6200</v>
      </c>
    </row>
    <row r="25" spans="2:9" ht="15.75">
      <c r="B25" s="4">
        <v>19</v>
      </c>
      <c r="C25" s="5">
        <f t="shared" si="4"/>
        <v>46204</v>
      </c>
      <c r="D25" s="6">
        <f t="shared" si="5"/>
        <v>30</v>
      </c>
      <c r="E25" s="4">
        <v>0</v>
      </c>
      <c r="F25" s="4">
        <f t="shared" si="6"/>
        <v>300000</v>
      </c>
      <c r="G25" s="4" t="str" cm="1">
        <f t="array" ref="G25">_xlfn.IFS(F25&lt;=200000, "2.5%", F25&lt;=300000, "2%", F25&lt;=400000, "1.5%", F25&lt;=500000, "1%", F25&lt;=800000, "0.5%", TRUE, "Special interest (%)")</f>
        <v>2%</v>
      </c>
      <c r="H25" s="8">
        <f t="shared" si="7"/>
        <v>6000</v>
      </c>
      <c r="I25" s="7">
        <f t="shared" si="8"/>
        <v>6000</v>
      </c>
    </row>
    <row r="26" spans="2:9" ht="15.75">
      <c r="B26" s="4">
        <v>20</v>
      </c>
      <c r="C26" s="5">
        <f t="shared" si="4"/>
        <v>46235</v>
      </c>
      <c r="D26" s="6">
        <f t="shared" si="5"/>
        <v>31</v>
      </c>
      <c r="E26" s="4">
        <v>0</v>
      </c>
      <c r="F26" s="4">
        <f t="shared" si="6"/>
        <v>300000</v>
      </c>
      <c r="G26" s="4" t="str" cm="1">
        <f t="array" ref="G26">_xlfn.IFS(F26&lt;=200000, "2.5%", F26&lt;=300000, "2%", F26&lt;=400000, "1.5%", F26&lt;=500000, "1%", F26&lt;=800000, "0.5%", TRUE, "Special interest (%)")</f>
        <v>2%</v>
      </c>
      <c r="H26" s="8">
        <f t="shared" si="7"/>
        <v>6200</v>
      </c>
      <c r="I26" s="7">
        <f t="shared" si="8"/>
        <v>6200</v>
      </c>
    </row>
    <row r="27" spans="2:9" ht="15.75">
      <c r="B27" s="4">
        <v>21</v>
      </c>
      <c r="C27" s="5">
        <f t="shared" si="4"/>
        <v>46266</v>
      </c>
      <c r="D27" s="6">
        <f t="shared" si="5"/>
        <v>31</v>
      </c>
      <c r="E27" s="4">
        <v>0</v>
      </c>
      <c r="F27" s="4">
        <f t="shared" si="6"/>
        <v>300000</v>
      </c>
      <c r="G27" s="4" t="str" cm="1">
        <f t="array" ref="G27">_xlfn.IFS(F27&lt;=200000, "2.5%", F27&lt;=300000, "2%", F27&lt;=400000, "1.5%", F27&lt;=500000, "1%", F27&lt;=800000, "0.5%", TRUE, "Special interest (%)")</f>
        <v>2%</v>
      </c>
      <c r="H27" s="8">
        <f t="shared" si="7"/>
        <v>6200</v>
      </c>
      <c r="I27" s="7">
        <f t="shared" si="8"/>
        <v>6200</v>
      </c>
    </row>
    <row r="28" spans="2:9" ht="15.75">
      <c r="B28" s="4">
        <v>22</v>
      </c>
      <c r="C28" s="5">
        <f t="shared" si="4"/>
        <v>46296</v>
      </c>
      <c r="D28" s="6">
        <f t="shared" si="5"/>
        <v>30</v>
      </c>
      <c r="E28" s="4">
        <v>0</v>
      </c>
      <c r="F28" s="4">
        <f t="shared" si="6"/>
        <v>300000</v>
      </c>
      <c r="G28" s="4" t="str" cm="1">
        <f t="array" ref="G28">_xlfn.IFS(F28&lt;=200000, "2.5%", F28&lt;=300000, "2%", F28&lt;=400000, "1.5%", F28&lt;=500000, "1%", F28&lt;=800000, "0.5%", TRUE, "Special interest (%)")</f>
        <v>2%</v>
      </c>
      <c r="H28" s="8">
        <f t="shared" si="7"/>
        <v>6000</v>
      </c>
      <c r="I28" s="7">
        <f t="shared" si="8"/>
        <v>6000</v>
      </c>
    </row>
    <row r="29" spans="2:9" ht="15.75">
      <c r="B29" s="4">
        <v>23</v>
      </c>
      <c r="C29" s="5">
        <f t="shared" si="4"/>
        <v>46327</v>
      </c>
      <c r="D29" s="6">
        <f t="shared" si="5"/>
        <v>31</v>
      </c>
      <c r="E29" s="4">
        <v>0</v>
      </c>
      <c r="F29" s="4">
        <f t="shared" si="6"/>
        <v>300000</v>
      </c>
      <c r="G29" s="4" t="str" cm="1">
        <f t="array" ref="G29">_xlfn.IFS(F29&lt;=200000, "2.5%", F29&lt;=300000, "2%", F29&lt;=400000, "1.5%", F29&lt;=500000, "1%", F29&lt;=800000, "0.5%", TRUE, "Special interest (%)")</f>
        <v>2%</v>
      </c>
      <c r="H29" s="8">
        <f t="shared" si="7"/>
        <v>6200</v>
      </c>
      <c r="I29" s="7">
        <f t="shared" si="8"/>
        <v>6200</v>
      </c>
    </row>
    <row r="30" spans="2:9" ht="15.75">
      <c r="B30" s="4">
        <v>24</v>
      </c>
      <c r="C30" s="5">
        <f t="shared" si="4"/>
        <v>46357</v>
      </c>
      <c r="D30" s="6">
        <f t="shared" si="5"/>
        <v>30</v>
      </c>
      <c r="E30" s="4">
        <v>0</v>
      </c>
      <c r="F30" s="4">
        <f t="shared" si="6"/>
        <v>300000</v>
      </c>
      <c r="G30" s="4" t="str" cm="1">
        <f t="array" ref="G30">_xlfn.IFS(F30&lt;=200000, "2.5%", F30&lt;=300000, "2%", F30&lt;=400000, "1.5%", F30&lt;=500000, "1%", F30&lt;=800000, "0.5%", TRUE, "Special interest (%)")</f>
        <v>2%</v>
      </c>
      <c r="H30" s="8">
        <f t="shared" si="7"/>
        <v>6000</v>
      </c>
      <c r="I30" s="7">
        <f t="shared" si="8"/>
        <v>6000</v>
      </c>
    </row>
    <row r="31" spans="2:9" ht="15.75">
      <c r="B31" s="4">
        <v>25</v>
      </c>
      <c r="C31" s="5">
        <f t="shared" si="4"/>
        <v>46388</v>
      </c>
      <c r="D31" s="6">
        <f t="shared" si="5"/>
        <v>31</v>
      </c>
      <c r="E31" s="4">
        <v>150000</v>
      </c>
      <c r="F31" s="4">
        <f t="shared" si="6"/>
        <v>150000</v>
      </c>
      <c r="G31" s="4" t="str" cm="1">
        <f t="array" ref="G31">_xlfn.IFS(F31&lt;=200000, "2.5%", F31&lt;=300000, "2%", F31&lt;=400000, "1.5%", F31&lt;=500000, "1%", F31&lt;=800000, "0.5%", TRUE, "Special interest (%)")</f>
        <v>2.5%</v>
      </c>
      <c r="H31" s="8">
        <f t="shared" si="7"/>
        <v>3875</v>
      </c>
      <c r="I31" s="7">
        <f t="shared" si="8"/>
        <v>153875</v>
      </c>
    </row>
    <row r="32" spans="2:9" ht="15.75">
      <c r="B32" s="4">
        <v>26</v>
      </c>
      <c r="C32" s="5">
        <f t="shared" si="4"/>
        <v>46419</v>
      </c>
      <c r="D32" s="6">
        <f t="shared" si="5"/>
        <v>31</v>
      </c>
      <c r="E32" s="4">
        <v>0</v>
      </c>
      <c r="F32" s="4">
        <f t="shared" si="6"/>
        <v>150000</v>
      </c>
      <c r="G32" s="4" t="str" cm="1">
        <f t="array" ref="G32">_xlfn.IFS(F32&lt;=200000, "2.5%", F32&lt;=300000, "2%", F32&lt;=400000, "1.5%", F32&lt;=500000, "1%", F32&lt;=800000, "0.5%", TRUE, "Special interest (%)")</f>
        <v>2.5%</v>
      </c>
      <c r="H32" s="8">
        <f t="shared" si="7"/>
        <v>3875</v>
      </c>
      <c r="I32" s="7">
        <f t="shared" si="8"/>
        <v>3875</v>
      </c>
    </row>
    <row r="33" spans="2:9" ht="15.75">
      <c r="B33" s="4">
        <v>27</v>
      </c>
      <c r="C33" s="5">
        <f t="shared" si="4"/>
        <v>46447</v>
      </c>
      <c r="D33" s="6">
        <f t="shared" si="5"/>
        <v>28</v>
      </c>
      <c r="E33" s="4">
        <v>0</v>
      </c>
      <c r="F33" s="4">
        <f t="shared" si="6"/>
        <v>150000</v>
      </c>
      <c r="G33" s="4" t="str" cm="1">
        <f t="array" ref="G33">_xlfn.IFS(F33&lt;=200000, "2.5%", F33&lt;=300000, "2%", F33&lt;=400000, "1.5%", F33&lt;=500000, "1%", F33&lt;=800000, "0.5%", TRUE, "Special interest (%)")</f>
        <v>2.5%</v>
      </c>
      <c r="H33" s="8">
        <f t="shared" si="7"/>
        <v>3500</v>
      </c>
      <c r="I33" s="7">
        <f t="shared" si="8"/>
        <v>3500</v>
      </c>
    </row>
    <row r="34" spans="2:9" ht="15.75">
      <c r="B34" s="4">
        <v>28</v>
      </c>
      <c r="C34" s="5">
        <f t="shared" si="4"/>
        <v>46478</v>
      </c>
      <c r="D34" s="6">
        <f t="shared" si="5"/>
        <v>31</v>
      </c>
      <c r="E34" s="4">
        <v>0</v>
      </c>
      <c r="F34" s="4">
        <f t="shared" si="6"/>
        <v>150000</v>
      </c>
      <c r="G34" s="4" t="str" cm="1">
        <f t="array" ref="G34">_xlfn.IFS(F34&lt;=200000, "2.5%", F34&lt;=300000, "2%", F34&lt;=400000, "1.5%", F34&lt;=500000, "1%", F34&lt;=800000, "0.5%", TRUE, "Special interest (%)")</f>
        <v>2.5%</v>
      </c>
      <c r="H34" s="8">
        <f t="shared" si="7"/>
        <v>3875</v>
      </c>
      <c r="I34" s="7">
        <f t="shared" si="8"/>
        <v>3875</v>
      </c>
    </row>
    <row r="35" spans="2:9" ht="15.75">
      <c r="B35" s="4">
        <v>29</v>
      </c>
      <c r="C35" s="5">
        <f t="shared" si="4"/>
        <v>46508</v>
      </c>
      <c r="D35" s="6">
        <f t="shared" si="5"/>
        <v>30</v>
      </c>
      <c r="E35" s="4">
        <v>0</v>
      </c>
      <c r="F35" s="4">
        <f t="shared" si="6"/>
        <v>150000</v>
      </c>
      <c r="G35" s="4" t="str" cm="1">
        <f t="array" ref="G35">_xlfn.IFS(F35&lt;=200000, "2.5%", F35&lt;=300000, "2%", F35&lt;=400000, "1.5%", F35&lt;=500000, "1%", F35&lt;=800000, "0.5%", TRUE, "Special interest (%)")</f>
        <v>2.5%</v>
      </c>
      <c r="H35" s="8">
        <f t="shared" si="7"/>
        <v>3750</v>
      </c>
      <c r="I35" s="7">
        <f t="shared" si="8"/>
        <v>3750</v>
      </c>
    </row>
    <row r="36" spans="2:9" ht="15.75">
      <c r="B36" s="4">
        <v>30</v>
      </c>
      <c r="C36" s="5">
        <f t="shared" si="4"/>
        <v>46539</v>
      </c>
      <c r="D36" s="6">
        <f t="shared" si="5"/>
        <v>31</v>
      </c>
      <c r="E36" s="4">
        <v>0</v>
      </c>
      <c r="F36" s="4">
        <f t="shared" si="6"/>
        <v>150000</v>
      </c>
      <c r="G36" s="4" t="str" cm="1">
        <f t="array" ref="G36">_xlfn.IFS(F36&lt;=200000, "2.5%", F36&lt;=300000, "2%", F36&lt;=400000, "1.5%", F36&lt;=500000, "1%", F36&lt;=800000, "0.5%", TRUE, "Special interest (%)")</f>
        <v>2.5%</v>
      </c>
      <c r="H36" s="8">
        <f t="shared" si="7"/>
        <v>3875</v>
      </c>
      <c r="I36" s="7">
        <f t="shared" si="8"/>
        <v>3875</v>
      </c>
    </row>
    <row r="37" spans="2:9" ht="15.75">
      <c r="B37" s="4">
        <v>31</v>
      </c>
      <c r="C37" s="5">
        <f t="shared" si="4"/>
        <v>46569</v>
      </c>
      <c r="D37" s="6">
        <f t="shared" si="5"/>
        <v>30</v>
      </c>
      <c r="E37" s="4">
        <v>0</v>
      </c>
      <c r="F37" s="4">
        <f t="shared" si="6"/>
        <v>150000</v>
      </c>
      <c r="G37" s="4" t="str" cm="1">
        <f t="array" ref="G37">_xlfn.IFS(F37&lt;=200000, "2.5%", F37&lt;=300000, "2%", F37&lt;=400000, "1.5%", F37&lt;=500000, "1%", F37&lt;=800000, "0.5%", TRUE, "Special interest (%)")</f>
        <v>2.5%</v>
      </c>
      <c r="H37" s="8">
        <f t="shared" si="7"/>
        <v>3750</v>
      </c>
      <c r="I37" s="7">
        <f t="shared" si="8"/>
        <v>3750</v>
      </c>
    </row>
    <row r="38" spans="2:9" ht="15.75">
      <c r="B38" s="4">
        <v>32</v>
      </c>
      <c r="C38" s="5">
        <f t="shared" si="4"/>
        <v>46600</v>
      </c>
      <c r="D38" s="6">
        <f t="shared" si="5"/>
        <v>31</v>
      </c>
      <c r="E38" s="4">
        <v>0</v>
      </c>
      <c r="F38" s="4">
        <f t="shared" si="6"/>
        <v>150000</v>
      </c>
      <c r="G38" s="4" t="str" cm="1">
        <f t="array" ref="G38">_xlfn.IFS(F38&lt;=200000, "2.5%", F38&lt;=300000, "2%", F38&lt;=400000, "1.5%", F38&lt;=500000, "1%", F38&lt;=800000, "0.5%", TRUE, "Special interest (%)")</f>
        <v>2.5%</v>
      </c>
      <c r="H38" s="8">
        <f t="shared" si="7"/>
        <v>3875</v>
      </c>
      <c r="I38" s="7">
        <f t="shared" si="8"/>
        <v>3875</v>
      </c>
    </row>
    <row r="39" spans="2:9" ht="15.75">
      <c r="B39" s="4">
        <v>33</v>
      </c>
      <c r="C39" s="5">
        <f t="shared" si="4"/>
        <v>46631</v>
      </c>
      <c r="D39" s="6">
        <f t="shared" si="5"/>
        <v>31</v>
      </c>
      <c r="E39" s="4">
        <v>0</v>
      </c>
      <c r="F39" s="4">
        <f t="shared" si="6"/>
        <v>150000</v>
      </c>
      <c r="G39" s="4" t="str" cm="1">
        <f t="array" ref="G39">_xlfn.IFS(F39&lt;=200000, "2.5%", F39&lt;=300000, "2%", F39&lt;=400000, "1.5%", F39&lt;=500000, "1%", F39&lt;=800000, "0.5%", TRUE, "Special interest (%)")</f>
        <v>2.5%</v>
      </c>
      <c r="H39" s="8">
        <f t="shared" si="7"/>
        <v>3875</v>
      </c>
      <c r="I39" s="7">
        <f t="shared" si="8"/>
        <v>3875</v>
      </c>
    </row>
    <row r="40" spans="2:9" ht="15.75">
      <c r="B40" s="4">
        <v>34</v>
      </c>
      <c r="C40" s="5">
        <f t="shared" si="4"/>
        <v>46661</v>
      </c>
      <c r="D40" s="6">
        <f t="shared" si="5"/>
        <v>30</v>
      </c>
      <c r="E40" s="4">
        <v>0</v>
      </c>
      <c r="F40" s="4">
        <f t="shared" si="6"/>
        <v>150000</v>
      </c>
      <c r="G40" s="4" t="str" cm="1">
        <f t="array" ref="G40">_xlfn.IFS(F40&lt;=200000, "2.5%", F40&lt;=300000, "2%", F40&lt;=400000, "1.5%", F40&lt;=500000, "1%", F40&lt;=800000, "0.5%", TRUE, "Special interest (%)")</f>
        <v>2.5%</v>
      </c>
      <c r="H40" s="8">
        <f t="shared" si="7"/>
        <v>3750</v>
      </c>
      <c r="I40" s="7">
        <f t="shared" si="8"/>
        <v>3750</v>
      </c>
    </row>
    <row r="41" spans="2:9" ht="15.75">
      <c r="B41" s="4">
        <v>35</v>
      </c>
      <c r="C41" s="5">
        <f t="shared" si="4"/>
        <v>46692</v>
      </c>
      <c r="D41" s="6">
        <f t="shared" si="5"/>
        <v>31</v>
      </c>
      <c r="E41" s="4">
        <v>0</v>
      </c>
      <c r="F41" s="4">
        <f t="shared" si="6"/>
        <v>150000</v>
      </c>
      <c r="G41" s="4" t="str" cm="1">
        <f t="array" ref="G41">_xlfn.IFS(F41&lt;=200000, "2.5%", F41&lt;=300000, "2%", F41&lt;=400000, "1.5%", F41&lt;=500000, "1%", F41&lt;=800000, "0.5%", TRUE, "Special interest (%)")</f>
        <v>2.5%</v>
      </c>
      <c r="H41" s="8">
        <f t="shared" si="7"/>
        <v>3875</v>
      </c>
      <c r="I41" s="7">
        <f t="shared" si="8"/>
        <v>3875</v>
      </c>
    </row>
    <row r="42" spans="2:9" ht="15.75">
      <c r="B42" s="4">
        <v>36</v>
      </c>
      <c r="C42" s="5">
        <f t="shared" si="4"/>
        <v>46722</v>
      </c>
      <c r="D42" s="6">
        <f t="shared" si="5"/>
        <v>30</v>
      </c>
      <c r="E42" s="4">
        <v>0</v>
      </c>
      <c r="F42" s="4">
        <f t="shared" si="6"/>
        <v>150000</v>
      </c>
      <c r="G42" s="4" t="str" cm="1">
        <f t="array" ref="G42">_xlfn.IFS(F42&lt;=200000, "2.5%", F42&lt;=300000, "2%", F42&lt;=400000, "1.5%", F42&lt;=500000, "1%", F42&lt;=800000, "0.5%", TRUE, "Special interest (%)")</f>
        <v>2.5%</v>
      </c>
      <c r="H42" s="8">
        <f t="shared" si="7"/>
        <v>3750</v>
      </c>
      <c r="I42" s="7">
        <f t="shared" si="8"/>
        <v>3750</v>
      </c>
    </row>
    <row r="43" spans="2:9" ht="15.75">
      <c r="B43" s="4">
        <v>37</v>
      </c>
      <c r="C43" s="5">
        <f t="shared" si="4"/>
        <v>46753</v>
      </c>
      <c r="D43" s="6">
        <f t="shared" si="5"/>
        <v>31</v>
      </c>
      <c r="E43" s="4">
        <v>150000</v>
      </c>
      <c r="F43" s="4">
        <f t="shared" si="6"/>
        <v>0</v>
      </c>
      <c r="G43" s="4" t="str" cm="1">
        <f t="array" ref="G43">_xlfn.IFS(F43&lt;=200000, "2.5%", F43&lt;=300000, "2%", F43&lt;=400000, "1.5%", F43&lt;=500000, "1%", F43&lt;=800000, "0.5%", TRUE, "Special interest (%)")</f>
        <v>2.5%</v>
      </c>
      <c r="H43" s="8">
        <f t="shared" si="7"/>
        <v>0</v>
      </c>
      <c r="I43" s="7">
        <f t="shared" si="8"/>
        <v>150000</v>
      </c>
    </row>
  </sheetData>
  <mergeCells count="1"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2025-09-25T14:40:37Z</dcterms:created>
  <dcterms:modified xsi:type="dcterms:W3CDTF">2025-09-26T17:58:44Z</dcterms:modified>
  <cp:category/>
  <cp:contentStatus/>
</cp:coreProperties>
</file>