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harat/Desktop/Learning Experiance /"/>
    </mc:Choice>
  </mc:AlternateContent>
  <xr:revisionPtr revIDLastSave="0" documentId="13_ncr:1_{25DA43A7-591E-1D47-9AC1-FA10CBCC492D}" xr6:coauthVersionLast="47" xr6:coauthVersionMax="47" xr10:uidLastSave="{00000000-0000-0000-0000-000000000000}"/>
  <bookViews>
    <workbookView xWindow="0" yWindow="0" windowWidth="28800" windowHeight="18000" activeTab="3" xr2:uid="{7FD44C03-422A-9B43-B4D9-017CAD294CC1}"/>
  </bookViews>
  <sheets>
    <sheet name="Ticket and Date created" sheetId="1" r:id="rId1"/>
    <sheet name="Help Desk Ticket" sheetId="4" r:id="rId2"/>
    <sheet name="Pivot Table Task 1" sheetId="11" r:id="rId3"/>
    <sheet name="Pivot Charts" sheetId="12" r:id="rId4"/>
    <sheet name="Ticket Viewer " sheetId="9" r:id="rId5"/>
    <sheet name="Summary" sheetId="6" r:id="rId6"/>
  </sheets>
  <definedNames>
    <definedName name="ExternalData_2" localSheetId="1" hidden="1">'Help Desk Ticket'!$A$1:$X$550</definedName>
    <definedName name="Slicer_Brached_SLA">#N/A</definedName>
    <definedName name="Slicer_Department">#N/A</definedName>
    <definedName name="Slicer_Priority">#N/A</definedName>
    <definedName name="Slicer_Source">#N/A</definedName>
    <definedName name="Slicer_Type">#N/A</definedName>
  </definedNames>
  <calcPr calcId="191029"/>
  <pivotCaches>
    <pivotCache cacheId="68"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50" i="4" l="1"/>
  <c r="Y549" i="4"/>
  <c r="Y548" i="4"/>
  <c r="Y547" i="4"/>
  <c r="Y546" i="4"/>
  <c r="Y545" i="4"/>
  <c r="Z545" i="4" s="1"/>
  <c r="Y544" i="4"/>
  <c r="Y540" i="4"/>
  <c r="Y538" i="4"/>
  <c r="Y535" i="4"/>
  <c r="Y534" i="4"/>
  <c r="Y533" i="4"/>
  <c r="Y532" i="4"/>
  <c r="Y531" i="4"/>
  <c r="Y530" i="4"/>
  <c r="Y529" i="4"/>
  <c r="Y525" i="4"/>
  <c r="Y524" i="4"/>
  <c r="Y521" i="4"/>
  <c r="Y520" i="4"/>
  <c r="Y519" i="4"/>
  <c r="Y517" i="4"/>
  <c r="Y513" i="4"/>
  <c r="Y512" i="4"/>
  <c r="Y511" i="4"/>
  <c r="Y510" i="4"/>
  <c r="Y509" i="4"/>
  <c r="Y506" i="4"/>
  <c r="Y505" i="4"/>
  <c r="Y504" i="4"/>
  <c r="Y503" i="4"/>
  <c r="Y502" i="4"/>
  <c r="Y501" i="4"/>
  <c r="Y500" i="4"/>
  <c r="Y499" i="4"/>
  <c r="Y498" i="4"/>
  <c r="Y497" i="4"/>
  <c r="Y496" i="4"/>
  <c r="Y495" i="4"/>
  <c r="Y494" i="4"/>
  <c r="Y493" i="4"/>
  <c r="Y492" i="4"/>
  <c r="Y491" i="4"/>
  <c r="Y490" i="4"/>
  <c r="Y489" i="4"/>
  <c r="Y488" i="4"/>
  <c r="Y486" i="4"/>
  <c r="Y485" i="4"/>
  <c r="Y484" i="4"/>
  <c r="Y483" i="4"/>
  <c r="Y482" i="4"/>
  <c r="Y481" i="4"/>
  <c r="Y480" i="4"/>
  <c r="Y479" i="4"/>
  <c r="Y478" i="4"/>
  <c r="Y477" i="4"/>
  <c r="Y476" i="4"/>
  <c r="Y475" i="4"/>
  <c r="Y474" i="4"/>
  <c r="Y473" i="4"/>
  <c r="Y472" i="4"/>
  <c r="Y471" i="4"/>
  <c r="Y470" i="4"/>
  <c r="Y469" i="4"/>
  <c r="Y468" i="4"/>
  <c r="Y467" i="4"/>
  <c r="Y466" i="4"/>
  <c r="Y465" i="4"/>
  <c r="Y464" i="4"/>
  <c r="Y463" i="4"/>
  <c r="Y462" i="4"/>
  <c r="Y461" i="4"/>
  <c r="Y460" i="4"/>
  <c r="Y459" i="4"/>
  <c r="Y458" i="4"/>
  <c r="Y457" i="4"/>
  <c r="Y456" i="4"/>
  <c r="Y455" i="4"/>
  <c r="Y454" i="4"/>
  <c r="Y453" i="4"/>
  <c r="Y452" i="4"/>
  <c r="Y451" i="4"/>
  <c r="Y450" i="4"/>
  <c r="Y449" i="4"/>
  <c r="Y448" i="4"/>
  <c r="Y447" i="4"/>
  <c r="Y446" i="4"/>
  <c r="Y445" i="4"/>
  <c r="Y444" i="4"/>
  <c r="Y443" i="4"/>
  <c r="Y442" i="4"/>
  <c r="Y441" i="4"/>
  <c r="Y439" i="4"/>
  <c r="Y438" i="4"/>
  <c r="Y437" i="4"/>
  <c r="Y436" i="4"/>
  <c r="Y435" i="4"/>
  <c r="Y434" i="4"/>
  <c r="Y433" i="4"/>
  <c r="Y431" i="4"/>
  <c r="Y430" i="4"/>
  <c r="Y428" i="4"/>
  <c r="Y427" i="4"/>
  <c r="Y426" i="4"/>
  <c r="Y425" i="4"/>
  <c r="Y424" i="4"/>
  <c r="Y423" i="4"/>
  <c r="Y422" i="4"/>
  <c r="Y421" i="4"/>
  <c r="Y419" i="4"/>
  <c r="Y418" i="4"/>
  <c r="Y417" i="4"/>
  <c r="Y416" i="4"/>
  <c r="Y415" i="4"/>
  <c r="Y414" i="4"/>
  <c r="Y413" i="4"/>
  <c r="Y412" i="4"/>
  <c r="Y411" i="4"/>
  <c r="Y410" i="4"/>
  <c r="Y409" i="4"/>
  <c r="Y408" i="4"/>
  <c r="Y407" i="4"/>
  <c r="Y406" i="4"/>
  <c r="Y405" i="4"/>
  <c r="Y404" i="4"/>
  <c r="Y403" i="4"/>
  <c r="Y402" i="4"/>
  <c r="Y401" i="4"/>
  <c r="Y400" i="4"/>
  <c r="Y398" i="4"/>
  <c r="Y396" i="4"/>
  <c r="Y395" i="4"/>
  <c r="Y394" i="4"/>
  <c r="Y393" i="4"/>
  <c r="Y392" i="4"/>
  <c r="Y391" i="4"/>
  <c r="Y390" i="4"/>
  <c r="Y389" i="4"/>
  <c r="Y388" i="4"/>
  <c r="Y387" i="4"/>
  <c r="Y386" i="4"/>
  <c r="Y385" i="4"/>
  <c r="Y384" i="4"/>
  <c r="Y383" i="4"/>
  <c r="Y382" i="4"/>
  <c r="Y381" i="4"/>
  <c r="Y380" i="4"/>
  <c r="Y379" i="4"/>
  <c r="Y378" i="4"/>
  <c r="Y377" i="4"/>
  <c r="Y376" i="4"/>
  <c r="Y375" i="4"/>
  <c r="Y374" i="4"/>
  <c r="Y373" i="4"/>
  <c r="Y372" i="4"/>
  <c r="Y371" i="4"/>
  <c r="Y370" i="4"/>
  <c r="Y369" i="4"/>
  <c r="Y368" i="4"/>
  <c r="Y367" i="4"/>
  <c r="Y366" i="4"/>
  <c r="Y365" i="4"/>
  <c r="Y364" i="4"/>
  <c r="Y363" i="4"/>
  <c r="Y362" i="4"/>
  <c r="Y355" i="4"/>
  <c r="Y354" i="4"/>
  <c r="Y353" i="4"/>
  <c r="Y352" i="4"/>
  <c r="Y351" i="4"/>
  <c r="Y350" i="4"/>
  <c r="Y349" i="4"/>
  <c r="Y348" i="4"/>
  <c r="Y347" i="4"/>
  <c r="Y346" i="4"/>
  <c r="Y345" i="4"/>
  <c r="Y343" i="4"/>
  <c r="Y342" i="4"/>
  <c r="Y341" i="4"/>
  <c r="Y340" i="4"/>
  <c r="Y339" i="4"/>
  <c r="Y338" i="4"/>
  <c r="Y337" i="4"/>
  <c r="Y336" i="4"/>
  <c r="Y335" i="4"/>
  <c r="Y334" i="4"/>
  <c r="Y333" i="4"/>
  <c r="Y332" i="4"/>
  <c r="Y331" i="4"/>
  <c r="Y330" i="4"/>
  <c r="Y329" i="4"/>
  <c r="Y328" i="4"/>
  <c r="Y327" i="4"/>
  <c r="Y326" i="4"/>
  <c r="Y325" i="4"/>
  <c r="Y324" i="4"/>
  <c r="Y323" i="4"/>
  <c r="Y322" i="4"/>
  <c r="Y321" i="4"/>
  <c r="Y320" i="4"/>
  <c r="Y318" i="4"/>
  <c r="Y317" i="4"/>
  <c r="Y316" i="4"/>
  <c r="Y315" i="4"/>
  <c r="Y314" i="4"/>
  <c r="Y311" i="4"/>
  <c r="Y310" i="4"/>
  <c r="Y309" i="4"/>
  <c r="Y308" i="4"/>
  <c r="Y307" i="4"/>
  <c r="Y306" i="4"/>
  <c r="Y305" i="4"/>
  <c r="Y304" i="4"/>
  <c r="Y303" i="4"/>
  <c r="Y302" i="4"/>
  <c r="Y301" i="4"/>
  <c r="Y300" i="4"/>
  <c r="Y299" i="4"/>
  <c r="Y298" i="4"/>
  <c r="Y297" i="4"/>
  <c r="Y296" i="4"/>
  <c r="Y295" i="4"/>
  <c r="Y293" i="4"/>
  <c r="Y292" i="4"/>
  <c r="Y291" i="4"/>
  <c r="Y290" i="4"/>
  <c r="Y289" i="4"/>
  <c r="Y288" i="4"/>
  <c r="Y287" i="4"/>
  <c r="Y286" i="4"/>
  <c r="Y285" i="4"/>
  <c r="Y284" i="4"/>
  <c r="Y283" i="4"/>
  <c r="Y282" i="4"/>
  <c r="Y281" i="4"/>
  <c r="Y280" i="4"/>
  <c r="Y279" i="4"/>
  <c r="Y278" i="4"/>
  <c r="Y277" i="4"/>
  <c r="Y276" i="4"/>
  <c r="Y275" i="4"/>
  <c r="Y274" i="4"/>
  <c r="Y273" i="4"/>
  <c r="Y272" i="4"/>
  <c r="Y271" i="4"/>
  <c r="Y270" i="4"/>
  <c r="Y269" i="4"/>
  <c r="Y268" i="4"/>
  <c r="Y267" i="4"/>
  <c r="Y266" i="4"/>
  <c r="Y265" i="4"/>
  <c r="Y264" i="4"/>
  <c r="Y263" i="4"/>
  <c r="Y262" i="4"/>
  <c r="Y261" i="4"/>
  <c r="Y260" i="4"/>
  <c r="Y259" i="4"/>
  <c r="Y258" i="4"/>
  <c r="Y257" i="4"/>
  <c r="Y256" i="4"/>
  <c r="Y255" i="4"/>
  <c r="Y254" i="4"/>
  <c r="Y253" i="4"/>
  <c r="Y252" i="4"/>
  <c r="Y251" i="4"/>
  <c r="Y250" i="4"/>
  <c r="Y249" i="4"/>
  <c r="Y248" i="4"/>
  <c r="Y247" i="4"/>
  <c r="Y246" i="4"/>
  <c r="Y245" i="4"/>
  <c r="Y244" i="4"/>
  <c r="Y243" i="4"/>
  <c r="Y242" i="4"/>
  <c r="Y241" i="4"/>
  <c r="Y240" i="4"/>
  <c r="Y239" i="4"/>
  <c r="Y238" i="4"/>
  <c r="Y237" i="4"/>
  <c r="Y236" i="4"/>
  <c r="Y235" i="4"/>
  <c r="Y234" i="4"/>
  <c r="Y233" i="4"/>
  <c r="Y232" i="4"/>
  <c r="Y231" i="4"/>
  <c r="Y230" i="4"/>
  <c r="Y229" i="4"/>
  <c r="Y228" i="4"/>
  <c r="Y227" i="4"/>
  <c r="Y226" i="4"/>
  <c r="Y225" i="4"/>
  <c r="Y224" i="4"/>
  <c r="Y223" i="4"/>
  <c r="Y222" i="4"/>
  <c r="Y221" i="4"/>
  <c r="Y220" i="4"/>
  <c r="Y219" i="4"/>
  <c r="Y218" i="4"/>
  <c r="Y217" i="4"/>
  <c r="Y216" i="4"/>
  <c r="Y215" i="4"/>
  <c r="Y214" i="4"/>
  <c r="Y213" i="4"/>
  <c r="Y212" i="4"/>
  <c r="Y211" i="4"/>
  <c r="Y210" i="4"/>
  <c r="Y209" i="4"/>
  <c r="Y208" i="4"/>
  <c r="Y207" i="4"/>
  <c r="Y206"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80"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0" i="4"/>
  <c r="Y19" i="4"/>
  <c r="Y18" i="4"/>
  <c r="Y17" i="4"/>
  <c r="Y16" i="4"/>
  <c r="Y15" i="4"/>
  <c r="Y14" i="4"/>
  <c r="Y13" i="4"/>
  <c r="Y12" i="4"/>
  <c r="Y11" i="4"/>
  <c r="Y10" i="4"/>
  <c r="Y9" i="4"/>
  <c r="Y8" i="4"/>
  <c r="Y7" i="4"/>
  <c r="Y6" i="4"/>
  <c r="Y5" i="4"/>
  <c r="Y4" i="4"/>
  <c r="Y3" i="4"/>
  <c r="Y2" i="4"/>
  <c r="Y21" i="4"/>
  <c r="Y143" i="4"/>
  <c r="Y144" i="4"/>
  <c r="Y294" i="4"/>
  <c r="Y312" i="4"/>
  <c r="Y313" i="4"/>
  <c r="Y319" i="4"/>
  <c r="Y344" i="4"/>
  <c r="Y356" i="4"/>
  <c r="Y357" i="4"/>
  <c r="Y358" i="4"/>
  <c r="Y359" i="4"/>
  <c r="Y360" i="4"/>
  <c r="Y361" i="4"/>
  <c r="Y397" i="4"/>
  <c r="Y399" i="4"/>
  <c r="Y420" i="4"/>
  <c r="Y429" i="4"/>
  <c r="Y432" i="4"/>
  <c r="Y440" i="4"/>
  <c r="Y487" i="4"/>
  <c r="Y507" i="4"/>
  <c r="Y508" i="4"/>
  <c r="Y514" i="4"/>
  <c r="Y515" i="4"/>
  <c r="Y516" i="4"/>
  <c r="Y518" i="4"/>
  <c r="Y522" i="4"/>
  <c r="Y523" i="4"/>
  <c r="Z523" i="4" s="1"/>
  <c r="Y526" i="4"/>
  <c r="Y527" i="4"/>
  <c r="Y528" i="4"/>
  <c r="Z535" i="4"/>
  <c r="Y536" i="4"/>
  <c r="Y537" i="4"/>
  <c r="Z538" i="4"/>
  <c r="Y539" i="4"/>
  <c r="Z539" i="4" s="1"/>
  <c r="Y541" i="4"/>
  <c r="Y542" i="4"/>
  <c r="Y543" i="4"/>
  <c r="Z547" i="4"/>
  <c r="Z550" i="4"/>
  <c r="Z533" i="4"/>
  <c r="Z546" i="4"/>
  <c r="Z549" i="4"/>
  <c r="Z536" i="4"/>
  <c r="Z541" i="4"/>
  <c r="Z542" i="4"/>
  <c r="Z544" i="4"/>
  <c r="Z548" i="4"/>
  <c r="B7" i="9"/>
  <c r="B6" i="9"/>
  <c r="B5" i="9"/>
  <c r="B4" i="9"/>
  <c r="B3" i="9"/>
  <c r="B2" i="9"/>
  <c r="B9" i="9"/>
  <c r="B38" i="6"/>
  <c r="B10" i="6"/>
  <c r="B9" i="6"/>
  <c r="B8" i="6"/>
  <c r="B7" i="6"/>
  <c r="B6" i="6"/>
  <c r="B5" i="6"/>
  <c r="B4" i="6"/>
  <c r="B3" i="6"/>
  <c r="B2" i="6"/>
  <c r="B51" i="6"/>
  <c r="B47" i="6"/>
  <c r="B42" i="6"/>
  <c r="B34" i="6"/>
  <c r="B30" i="6"/>
  <c r="B25" i="6"/>
  <c r="B21" i="6"/>
  <c r="B20" i="6"/>
  <c r="B19" i="6"/>
  <c r="B16" i="6"/>
  <c r="B15" i="6"/>
  <c r="B14" i="6"/>
  <c r="B13" i="6"/>
  <c r="Z543" i="4" l="1"/>
  <c r="Z530" i="4"/>
  <c r="Z529" i="4"/>
  <c r="Z526" i="4"/>
  <c r="Z532" i="4"/>
  <c r="Z527" i="4" l="1"/>
  <c r="Z520" i="4"/>
  <c r="Z540" i="4"/>
  <c r="Z537" i="4" l="1"/>
  <c r="Z517" i="4"/>
  <c r="Z524" i="4"/>
  <c r="Z521" i="4" l="1"/>
  <c r="Z514" i="4"/>
  <c r="Z534" i="4"/>
  <c r="Z531" i="4" l="1"/>
  <c r="Z511" i="4"/>
  <c r="Z518" i="4"/>
  <c r="Z515" i="4" l="1"/>
  <c r="Z508" i="4"/>
  <c r="Z528" i="4"/>
  <c r="Z525" i="4" l="1"/>
  <c r="Z505" i="4"/>
  <c r="Z512" i="4"/>
  <c r="Z509" i="4" l="1"/>
  <c r="Z502" i="4"/>
  <c r="Z522" i="4"/>
  <c r="Z519" i="4" l="1"/>
  <c r="Z499" i="4"/>
  <c r="Z506" i="4"/>
  <c r="Z503" i="4" l="1"/>
  <c r="Z496" i="4"/>
  <c r="Z516" i="4"/>
  <c r="Z513" i="4" l="1"/>
  <c r="Z493" i="4"/>
  <c r="Z500" i="4"/>
  <c r="Z497" i="4" l="1"/>
  <c r="Z490" i="4"/>
  <c r="Z510" i="4"/>
  <c r="Z507" i="4" l="1"/>
  <c r="Z487" i="4"/>
  <c r="Z494" i="4"/>
  <c r="Z491" i="4" l="1"/>
  <c r="Z484" i="4"/>
  <c r="Z504" i="4"/>
  <c r="Z501" i="4" l="1"/>
  <c r="Z481" i="4"/>
  <c r="Z488" i="4"/>
  <c r="Z485" i="4" l="1"/>
  <c r="Z478" i="4"/>
  <c r="Z498" i="4"/>
  <c r="Z495" i="4" l="1"/>
  <c r="Z475" i="4"/>
  <c r="Z482" i="4"/>
  <c r="Z479" i="4" l="1"/>
  <c r="Z472" i="4"/>
  <c r="Z492" i="4"/>
  <c r="Z489" i="4" l="1"/>
  <c r="Z469" i="4"/>
  <c r="Z476" i="4"/>
  <c r="Z473" i="4" l="1"/>
  <c r="Z466" i="4"/>
  <c r="Z486" i="4"/>
  <c r="Z483" i="4" l="1"/>
  <c r="Z463" i="4"/>
  <c r="Z470" i="4"/>
  <c r="Z467" i="4" l="1"/>
  <c r="Z460" i="4"/>
  <c r="Z480" i="4"/>
  <c r="Z477" i="4" l="1"/>
  <c r="Z457" i="4"/>
  <c r="Z464" i="4"/>
  <c r="Z461" i="4" l="1"/>
  <c r="Z454" i="4"/>
  <c r="Z474" i="4"/>
  <c r="Z471" i="4" l="1"/>
  <c r="Z451" i="4"/>
  <c r="Z458" i="4"/>
  <c r="Z455" i="4" l="1"/>
  <c r="Z448" i="4"/>
  <c r="Z468" i="4"/>
  <c r="Z465" i="4" l="1"/>
  <c r="Z445" i="4"/>
  <c r="Z452" i="4"/>
  <c r="Z449" i="4" l="1"/>
  <c r="Z442" i="4"/>
  <c r="Z462" i="4"/>
  <c r="Z459" i="4" l="1"/>
  <c r="Z439" i="4"/>
  <c r="Z446" i="4"/>
  <c r="Z443" i="4" l="1"/>
  <c r="Z436" i="4"/>
  <c r="Z456" i="4"/>
  <c r="Z453" i="4" l="1"/>
  <c r="Z433" i="4"/>
  <c r="Z440" i="4"/>
  <c r="Z437" i="4" l="1"/>
  <c r="Z430" i="4"/>
  <c r="Z450" i="4"/>
  <c r="Z447" i="4" l="1"/>
  <c r="Z427" i="4"/>
  <c r="Z434" i="4"/>
  <c r="Z431" i="4" l="1"/>
  <c r="Z424" i="4"/>
  <c r="Z444" i="4"/>
  <c r="Z441" i="4" l="1"/>
  <c r="Z421" i="4"/>
  <c r="Z428" i="4"/>
  <c r="Z425" i="4" l="1"/>
  <c r="Z418" i="4"/>
  <c r="Z438" i="4"/>
  <c r="Z435" i="4" l="1"/>
  <c r="Z415" i="4"/>
  <c r="Z422" i="4"/>
  <c r="Z419" i="4" l="1"/>
  <c r="Z412" i="4"/>
  <c r="Z432" i="4"/>
  <c r="Z429" i="4" l="1"/>
  <c r="Z409" i="4"/>
  <c r="Z416" i="4"/>
  <c r="Z413" i="4" l="1"/>
  <c r="Z406" i="4"/>
  <c r="Z426" i="4"/>
  <c r="Z423" i="4" l="1"/>
  <c r="Z403" i="4"/>
  <c r="Z410" i="4"/>
  <c r="Z407" i="4" l="1"/>
  <c r="Z400" i="4"/>
  <c r="Z420" i="4"/>
  <c r="Z417" i="4" l="1"/>
  <c r="Z397" i="4"/>
  <c r="Z404" i="4"/>
  <c r="Z401" i="4" l="1"/>
  <c r="Z394" i="4"/>
  <c r="Z414" i="4"/>
  <c r="Z411" i="4" l="1"/>
  <c r="Z391" i="4"/>
  <c r="Z398" i="4"/>
  <c r="Z395" i="4" l="1"/>
  <c r="Z388" i="4"/>
  <c r="Z408" i="4"/>
  <c r="Z405" i="4" l="1"/>
  <c r="Z385" i="4"/>
  <c r="Z392" i="4"/>
  <c r="Z389" i="4" l="1"/>
  <c r="Z382" i="4"/>
  <c r="Z402" i="4"/>
  <c r="Z399" i="4" l="1"/>
  <c r="Z379" i="4"/>
  <c r="Z386" i="4"/>
  <c r="Z383" i="4" l="1"/>
  <c r="Z376" i="4"/>
  <c r="Z396" i="4"/>
  <c r="Z393" i="4" l="1"/>
  <c r="Z373" i="4"/>
  <c r="Z380" i="4"/>
  <c r="Z377" i="4" l="1"/>
  <c r="Z370" i="4"/>
  <c r="Z390" i="4"/>
  <c r="Z387" i="4" l="1"/>
  <c r="Z367" i="4"/>
  <c r="Z374" i="4"/>
  <c r="Z371" i="4" l="1"/>
  <c r="Z364" i="4"/>
  <c r="Z384" i="4"/>
  <c r="Z381" i="4" l="1"/>
  <c r="Z361" i="4"/>
  <c r="Z368" i="4"/>
  <c r="Z365" i="4" l="1"/>
  <c r="Z358" i="4"/>
  <c r="Z378" i="4"/>
  <c r="Z375" i="4" l="1"/>
  <c r="Z355" i="4"/>
  <c r="Z362" i="4"/>
  <c r="Z359" i="4" l="1"/>
  <c r="Z352" i="4"/>
  <c r="Z372" i="4"/>
  <c r="Z369" i="4" l="1"/>
  <c r="Z349" i="4"/>
  <c r="Z356" i="4"/>
  <c r="Z353" i="4" l="1"/>
  <c r="Z346" i="4"/>
  <c r="Z366" i="4"/>
  <c r="Z363" i="4" l="1"/>
  <c r="Z343" i="4"/>
  <c r="Z350" i="4"/>
  <c r="Z347" i="4" l="1"/>
  <c r="Z340" i="4"/>
  <c r="Z360" i="4"/>
  <c r="Z357" i="4" l="1"/>
  <c r="Z337" i="4"/>
  <c r="Z344" i="4"/>
  <c r="Z341" i="4" l="1"/>
  <c r="Z334" i="4"/>
  <c r="Z354" i="4"/>
  <c r="Z351" i="4" l="1"/>
  <c r="Z331" i="4"/>
  <c r="Z338" i="4"/>
  <c r="Z335" i="4" l="1"/>
  <c r="Z328" i="4"/>
  <c r="Z348" i="4"/>
  <c r="Z345" i="4" l="1"/>
  <c r="Z325" i="4"/>
  <c r="Z332" i="4"/>
  <c r="Z329" i="4" l="1"/>
  <c r="Z322" i="4"/>
  <c r="Z342" i="4"/>
  <c r="Z339" i="4" l="1"/>
  <c r="Z319" i="4"/>
  <c r="Z326" i="4"/>
  <c r="Z323" i="4" l="1"/>
  <c r="Z316" i="4"/>
  <c r="Z336" i="4"/>
  <c r="Z333" i="4" l="1"/>
  <c r="Z313" i="4"/>
  <c r="Z320" i="4"/>
  <c r="Z317" i="4" l="1"/>
  <c r="Z310" i="4"/>
  <c r="Z330" i="4"/>
  <c r="Z327" i="4" l="1"/>
  <c r="Z307" i="4"/>
  <c r="Z314" i="4"/>
  <c r="Z311" i="4" l="1"/>
  <c r="Z304" i="4"/>
  <c r="Z324" i="4"/>
  <c r="Z321" i="4" l="1"/>
  <c r="Z301" i="4"/>
  <c r="Z308" i="4"/>
  <c r="Z305" i="4" l="1"/>
  <c r="Z298" i="4"/>
  <c r="Z318" i="4"/>
  <c r="Z315" i="4" l="1"/>
  <c r="Z295" i="4"/>
  <c r="Z302" i="4"/>
  <c r="Z299" i="4" l="1"/>
  <c r="Z292" i="4"/>
  <c r="Z312" i="4"/>
  <c r="Z309" i="4" l="1"/>
  <c r="Z289" i="4"/>
  <c r="Z296" i="4"/>
  <c r="Z293" i="4" l="1"/>
  <c r="Z286" i="4"/>
  <c r="Z306" i="4"/>
  <c r="Z303" i="4" l="1"/>
  <c r="Z283" i="4"/>
  <c r="Z290" i="4"/>
  <c r="Z287" i="4" l="1"/>
  <c r="Z280" i="4"/>
  <c r="Z300" i="4"/>
  <c r="Z297" i="4" l="1"/>
  <c r="Z277" i="4"/>
  <c r="Z284" i="4"/>
  <c r="Z281" i="4" l="1"/>
  <c r="Z274" i="4"/>
  <c r="Z294" i="4"/>
  <c r="Z291" i="4" l="1"/>
  <c r="Z271" i="4"/>
  <c r="Z278" i="4"/>
  <c r="Z275" i="4" l="1"/>
  <c r="Z268" i="4"/>
  <c r="Z288" i="4"/>
  <c r="Z285" i="4" l="1"/>
  <c r="Z265" i="4"/>
  <c r="Z272" i="4"/>
  <c r="Z269" i="4" l="1"/>
  <c r="Z262" i="4"/>
  <c r="Z282" i="4"/>
  <c r="Z279" i="4" l="1"/>
  <c r="Z259" i="4"/>
  <c r="Z266" i="4"/>
  <c r="Z263" i="4" l="1"/>
  <c r="Z256" i="4"/>
  <c r="Z276" i="4"/>
  <c r="Z273" i="4" l="1"/>
  <c r="Z253" i="4"/>
  <c r="Z260" i="4"/>
  <c r="Z257" i="4" l="1"/>
  <c r="Z250" i="4"/>
  <c r="Z270" i="4"/>
  <c r="Z267" i="4" l="1"/>
  <c r="Z247" i="4"/>
  <c r="Z254" i="4"/>
  <c r="Z251" i="4" l="1"/>
  <c r="Z244" i="4"/>
  <c r="Z264" i="4"/>
  <c r="Z261" i="4" l="1"/>
  <c r="Z241" i="4"/>
  <c r="Z248" i="4"/>
  <c r="Z245" i="4" l="1"/>
  <c r="Z238" i="4"/>
  <c r="Z258" i="4"/>
  <c r="Z255" i="4" l="1"/>
  <c r="Z235" i="4"/>
  <c r="Z242" i="4"/>
  <c r="Z239" i="4" l="1"/>
  <c r="Z232" i="4"/>
  <c r="Z252" i="4"/>
  <c r="Z249" i="4" l="1"/>
  <c r="Z229" i="4"/>
  <c r="Z236" i="4"/>
  <c r="Z233" i="4" l="1"/>
  <c r="Z226" i="4"/>
  <c r="Z246" i="4"/>
  <c r="Z243" i="4" l="1"/>
  <c r="Z223" i="4"/>
  <c r="Z230" i="4"/>
  <c r="Z227" i="4" l="1"/>
  <c r="Z220" i="4"/>
  <c r="Z240" i="4"/>
  <c r="Z237" i="4" l="1"/>
  <c r="Z217" i="4"/>
  <c r="Z224" i="4"/>
  <c r="Z221" i="4" l="1"/>
  <c r="Z214" i="4"/>
  <c r="Z234" i="4"/>
  <c r="Z231" i="4" l="1"/>
  <c r="Z211" i="4"/>
  <c r="Z218" i="4"/>
  <c r="Z215" i="4" l="1"/>
  <c r="Z208" i="4"/>
  <c r="Z228" i="4"/>
  <c r="Z225" i="4" l="1"/>
  <c r="Z205" i="4"/>
  <c r="Z212" i="4"/>
  <c r="Z209" i="4" l="1"/>
  <c r="Z202" i="4"/>
  <c r="Z222" i="4"/>
  <c r="Z219" i="4" l="1"/>
  <c r="Z199" i="4"/>
  <c r="Z206" i="4"/>
  <c r="Z203" i="4" l="1"/>
  <c r="Z196" i="4"/>
  <c r="Z216" i="4"/>
  <c r="Z213" i="4" l="1"/>
  <c r="Z193" i="4"/>
  <c r="Z200" i="4"/>
  <c r="Z197" i="4" l="1"/>
  <c r="Z190" i="4"/>
  <c r="Z210" i="4"/>
  <c r="Z207" i="4" l="1"/>
  <c r="Z187" i="4"/>
  <c r="Z194" i="4"/>
  <c r="Z191" i="4" l="1"/>
  <c r="Z184" i="4"/>
  <c r="Z204" i="4"/>
  <c r="Z201" i="4" l="1"/>
  <c r="Z181" i="4"/>
  <c r="Z188" i="4"/>
  <c r="Z185" i="4" l="1"/>
  <c r="Z178" i="4"/>
  <c r="Z198" i="4"/>
  <c r="Z195" i="4" l="1"/>
  <c r="Z175" i="4"/>
  <c r="Z182" i="4"/>
  <c r="Z179" i="4" l="1"/>
  <c r="Z172" i="4"/>
  <c r="Z192" i="4"/>
  <c r="Z189" i="4" l="1"/>
  <c r="Z169" i="4"/>
  <c r="Z176" i="4"/>
  <c r="Z173" i="4" l="1"/>
  <c r="Z166" i="4"/>
  <c r="Z186" i="4"/>
  <c r="Z183" i="4" l="1"/>
  <c r="Z163" i="4"/>
  <c r="Z170" i="4"/>
  <c r="Z167" i="4" l="1"/>
  <c r="Z160" i="4"/>
  <c r="Z180" i="4"/>
  <c r="Z177" i="4" l="1"/>
  <c r="Z157" i="4"/>
  <c r="Z164" i="4"/>
  <c r="Z161" i="4" l="1"/>
  <c r="Z154" i="4"/>
  <c r="Z174" i="4"/>
  <c r="Z171" i="4" l="1"/>
  <c r="Z151" i="4"/>
  <c r="Z158" i="4"/>
  <c r="Z155" i="4" l="1"/>
  <c r="Z148" i="4"/>
  <c r="Z168" i="4"/>
  <c r="Z165" i="4" l="1"/>
  <c r="Z145" i="4"/>
  <c r="Z152" i="4"/>
  <c r="Z149" i="4" l="1"/>
  <c r="Z142" i="4"/>
  <c r="Z162" i="4"/>
  <c r="Z159" i="4" l="1"/>
  <c r="Z139" i="4"/>
  <c r="Z146" i="4"/>
  <c r="Z143" i="4" l="1"/>
  <c r="Z136" i="4"/>
  <c r="Z156" i="4"/>
  <c r="Z153" i="4" l="1"/>
  <c r="Z133" i="4"/>
  <c r="Z140" i="4"/>
  <c r="Z137" i="4" l="1"/>
  <c r="Z130" i="4"/>
  <c r="Z150" i="4"/>
  <c r="Z147" i="4" l="1"/>
  <c r="Z127" i="4"/>
  <c r="Z134" i="4"/>
  <c r="Z131" i="4" l="1"/>
  <c r="Z124" i="4"/>
  <c r="Z144" i="4"/>
  <c r="Z141" i="4" l="1"/>
  <c r="Z121" i="4"/>
  <c r="Z128" i="4"/>
  <c r="Z125" i="4" l="1"/>
  <c r="Z118" i="4"/>
  <c r="Z138" i="4"/>
  <c r="Z135" i="4" l="1"/>
  <c r="Z115" i="4"/>
  <c r="Z122" i="4"/>
  <c r="Z119" i="4" l="1"/>
  <c r="Z112" i="4"/>
  <c r="Z132" i="4"/>
  <c r="Z129" i="4" l="1"/>
  <c r="Z109" i="4"/>
  <c r="Z116" i="4"/>
  <c r="Z113" i="4" l="1"/>
  <c r="Z106" i="4"/>
  <c r="Z126" i="4"/>
  <c r="Z123" i="4" l="1"/>
  <c r="Z103" i="4"/>
  <c r="Z110" i="4"/>
  <c r="Z107" i="4" l="1"/>
  <c r="Z100" i="4"/>
  <c r="Z120" i="4"/>
  <c r="Z117" i="4" l="1"/>
  <c r="Z97" i="4"/>
  <c r="Z104" i="4"/>
  <c r="Z101" i="4" l="1"/>
  <c r="Z94" i="4"/>
  <c r="Z114" i="4"/>
  <c r="Z111" i="4" l="1"/>
  <c r="Z91" i="4"/>
  <c r="Z98" i="4"/>
  <c r="Z95" i="4" l="1"/>
  <c r="Z88" i="4"/>
  <c r="Z108" i="4"/>
  <c r="Z105" i="4" l="1"/>
  <c r="Z85" i="4"/>
  <c r="Z92" i="4"/>
  <c r="Z89" i="4" l="1"/>
  <c r="Z82" i="4"/>
  <c r="Z102" i="4"/>
  <c r="Z99" i="4" l="1"/>
  <c r="Z79" i="4"/>
  <c r="Z86" i="4"/>
  <c r="Z83" i="4" l="1"/>
  <c r="Z76" i="4"/>
  <c r="Z96" i="4"/>
  <c r="Z93" i="4" l="1"/>
  <c r="Z73" i="4"/>
  <c r="Z80" i="4"/>
  <c r="Z77" i="4" l="1"/>
  <c r="Z70" i="4"/>
  <c r="Z90" i="4"/>
  <c r="Z87" i="4" l="1"/>
  <c r="Z67" i="4"/>
  <c r="Z74" i="4"/>
  <c r="Z71" i="4" l="1"/>
  <c r="Z64" i="4"/>
  <c r="Z84" i="4"/>
  <c r="Z81" i="4" l="1"/>
  <c r="Z61" i="4"/>
  <c r="Z68" i="4"/>
  <c r="Z65" i="4" l="1"/>
  <c r="Z58" i="4"/>
  <c r="Z78" i="4"/>
  <c r="Z75" i="4" l="1"/>
  <c r="Z55" i="4"/>
  <c r="Z62" i="4"/>
  <c r="Z59" i="4" l="1"/>
  <c r="Z52" i="4"/>
  <c r="Z72" i="4"/>
  <c r="Z69" i="4" l="1"/>
  <c r="Z49" i="4"/>
  <c r="Z56" i="4"/>
  <c r="Z53" i="4" l="1"/>
  <c r="Z46" i="4"/>
  <c r="Z66" i="4"/>
  <c r="Z63" i="4" l="1"/>
  <c r="Z43" i="4"/>
  <c r="Z50" i="4"/>
  <c r="Z40" i="4" l="1"/>
  <c r="Z47" i="4"/>
  <c r="Z60" i="4"/>
  <c r="Z57" i="4" l="1"/>
  <c r="Z44" i="4"/>
  <c r="Z37" i="4"/>
  <c r="Z34" i="4" l="1"/>
  <c r="Z41" i="4"/>
  <c r="Z54" i="4"/>
  <c r="Z51" i="4" l="1"/>
  <c r="Z38" i="4"/>
  <c r="Z31" i="4"/>
  <c r="Z28" i="4" l="1"/>
  <c r="Z35" i="4"/>
  <c r="Z48" i="4"/>
  <c r="Z45" i="4" l="1"/>
  <c r="Z32" i="4"/>
  <c r="Z25" i="4"/>
  <c r="Z22" i="4" l="1"/>
  <c r="Z29" i="4"/>
  <c r="Z42" i="4"/>
  <c r="Z39" i="4" l="1"/>
  <c r="Z26" i="4"/>
  <c r="Z19" i="4"/>
  <c r="Z16" i="4" l="1"/>
  <c r="Z23" i="4"/>
  <c r="Z36" i="4"/>
  <c r="Z20" i="4" l="1"/>
  <c r="Z33" i="4"/>
  <c r="Z13" i="4"/>
  <c r="Z10" i="4" l="1"/>
  <c r="Z30" i="4"/>
  <c r="Z17" i="4"/>
  <c r="Z14" i="4" l="1"/>
  <c r="Z27" i="4"/>
  <c r="Z4" i="4"/>
  <c r="Z7" i="4"/>
  <c r="Z24" i="4" l="1"/>
  <c r="Z11" i="4"/>
  <c r="Z8" i="4" l="1"/>
  <c r="B8" i="9" s="1"/>
  <c r="Z21" i="4"/>
  <c r="Z18" i="4" l="1"/>
  <c r="Z2" i="4"/>
  <c r="Z5" i="4"/>
  <c r="Z15" i="4" l="1"/>
  <c r="Z12" i="4" l="1"/>
  <c r="Z9" i="4" l="1"/>
  <c r="Z3" i="4" l="1"/>
  <c r="Z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26CDC0-92F2-9A44-8674-3D7A0A7A027A}" keepAlive="1" name="Query - Help Desk Ticket" description="Connection to the 'Help Desk Ticket' query in the workbook." type="5" refreshedVersion="8" background="1" saveData="1">
    <dbPr connection="Provider=Microsoft.Mashup.OleDb.1;Data Source=$Workbook$;Location=&quot;Help Desk Ticket&quot;;Extended Properties=&quot;&quot;" command="SELECT * FROM [Help Desk Ticket]"/>
  </connection>
  <connection id="2" xr16:uid="{626F3C2F-C5DB-2143-8E55-54765EE15777}" keepAlive="1" name="Query - Help Desk Ticket (2)" description="Connection to the 'Help Desk Ticket (2)' query in the workbook." type="5" refreshedVersion="8" background="1" saveData="1">
    <dbPr connection="Provider=Microsoft.Mashup.OleDb.1;Data Source=$Workbook$;Location=&quot;Help Desk Ticket (2)&quot;;Extended Properties=&quot;&quot;" command="SELECT * FROM [Help Desk Ticket (2)]"/>
  </connection>
  <connection id="3" xr16:uid="{94EA2DA6-A51E-364A-A856-FF8D45287D02}" keepAlive="1" name="Query - Ticket and Date created" description="Connection to the 'Ticket and Date created' query in the workbook." type="5" refreshedVersion="0" background="1">
    <dbPr connection="Provider=Microsoft.Mashup.OleDb.1;Data Source=$Workbook$;Location=&quot;Ticket and Date created&quot;;Extended Properties=&quot;&quot;" command="SELECT * FROM [Ticket and Date created]"/>
  </connection>
</connections>
</file>

<file path=xl/sharedStrings.xml><?xml version="1.0" encoding="utf-8"?>
<sst xmlns="http://schemas.openxmlformats.org/spreadsheetml/2006/main" count="7206" uniqueCount="697">
  <si>
    <t>Ticket Number</t>
  </si>
  <si>
    <t>Date Created</t>
  </si>
  <si>
    <t>Last Updated</t>
  </si>
  <si>
    <t>Subject</t>
  </si>
  <si>
    <t>From</t>
  </si>
  <si>
    <t>From Email</t>
  </si>
  <si>
    <t>Priority</t>
  </si>
  <si>
    <t>Department</t>
  </si>
  <si>
    <t>Type</t>
  </si>
  <si>
    <t>Source</t>
  </si>
  <si>
    <t>Current Status</t>
  </si>
  <si>
    <t>Overdue</t>
  </si>
  <si>
    <t>Answered</t>
  </si>
  <si>
    <t>Agent Assigned</t>
  </si>
  <si>
    <t>Thread Count</t>
  </si>
  <si>
    <t>Attachment Count</t>
  </si>
  <si>
    <t>Category</t>
  </si>
  <si>
    <t>Issue Origin</t>
  </si>
  <si>
    <t>Select Ticket Status Update</t>
  </si>
  <si>
    <t>Error Displaying in Different Module</t>
  </si>
  <si>
    <t>Jasper John</t>
  </si>
  <si>
    <t>jasper.john@gmail.com</t>
  </si>
  <si>
    <t>Emergency</t>
  </si>
  <si>
    <t>SAP JDE Support Department</t>
  </si>
  <si>
    <t>Incident / Problem</t>
  </si>
  <si>
    <t>Web</t>
  </si>
  <si>
    <t>Closed</t>
  </si>
  <si>
    <t>Jared Smith</t>
  </si>
  <si>
    <t>SAP Support Team</t>
  </si>
  <si>
    <t>PROD</t>
  </si>
  <si>
    <t>PRODUCTION</t>
  </si>
  <si>
    <t>New Ticket</t>
  </si>
  <si>
    <t>Approval Workflow Error</t>
  </si>
  <si>
    <t>Erick White</t>
  </si>
  <si>
    <t>ewhite@yahoo.com</t>
  </si>
  <si>
    <t>Resolved</t>
  </si>
  <si>
    <t>Mark Jikkins</t>
  </si>
  <si>
    <t>JDE Support Team</t>
  </si>
  <si>
    <t>Public IP Trusted Certificate Authority Error</t>
  </si>
  <si>
    <t>Tomi Yamamoto</t>
  </si>
  <si>
    <t>tyamamoto@gmail.com</t>
  </si>
  <si>
    <t>Internal Technical Department</t>
  </si>
  <si>
    <t>Network Team</t>
  </si>
  <si>
    <t>JDE Slowdown</t>
  </si>
  <si>
    <t>Riza Richardson</t>
  </si>
  <si>
    <t>rrichardson@mailinator.com</t>
  </si>
  <si>
    <t>Close Ticket</t>
  </si>
  <si>
    <t>JDE Slow Down</t>
  </si>
  <si>
    <t>ERROR 504 GATEWAY TIMEOUT AGAIN</t>
  </si>
  <si>
    <t>Aurora Miller</t>
  </si>
  <si>
    <t>aurora.miller@outlook.com</t>
  </si>
  <si>
    <t>11/25/2020 8:34PM LOGIN ISSUE</t>
  </si>
  <si>
    <t>Open</t>
  </si>
  <si>
    <t>11/25/2020 1:41PM LOGIN ISSUE</t>
  </si>
  <si>
    <t>11/26/2020 9:10PM LOGIN ISSUE</t>
  </si>
  <si>
    <t>12/01/2020 12:00PM "bea.jolt" login error</t>
  </si>
  <si>
    <t>12/03/2020 7:45-7:55 Slow Performance</t>
  </si>
  <si>
    <t>HR Technical Analyzer in TEST</t>
  </si>
  <si>
    <t>Kian Rogers</t>
  </si>
  <si>
    <t>krogers@mailinator.com</t>
  </si>
  <si>
    <t>Request</t>
  </si>
  <si>
    <t>NON-PROD</t>
  </si>
  <si>
    <t>TEST</t>
  </si>
  <si>
    <t>Open VPN Authenticator App Setup</t>
  </si>
  <si>
    <t>Kenex Willows</t>
  </si>
  <si>
    <t>kwillows@yahoo.com</t>
  </si>
  <si>
    <t>LOGIN ISSUE</t>
  </si>
  <si>
    <t>Stellar Murad</t>
  </si>
  <si>
    <t>Can't Access PROD Instance</t>
  </si>
  <si>
    <t>Absence Duration</t>
  </si>
  <si>
    <t>Requesting a Server for Deployment</t>
  </si>
  <si>
    <t>Jane Wilberts</t>
  </si>
  <si>
    <t>jwilberts@mailinator.com</t>
  </si>
  <si>
    <t>Email</t>
  </si>
  <si>
    <t>DEVELOPMENT</t>
  </si>
  <si>
    <t>Port Issue After Patching Activity (23-AUG-20)</t>
  </si>
  <si>
    <t>ERROR 504 GATEWAY TIMEOUT</t>
  </si>
  <si>
    <t>Marvin Peters</t>
  </si>
  <si>
    <t>mpeters@outlook.com</t>
  </si>
  <si>
    <t>ERROR FOR WINSCP APPLICATION</t>
  </si>
  <si>
    <t>Laptop Repair</t>
  </si>
  <si>
    <t>Monique Smiths</t>
  </si>
  <si>
    <t>msmiths@yahoo.com</t>
  </si>
  <si>
    <t>Phone</t>
  </si>
  <si>
    <t>SAP NOT ACCESSIBLE</t>
  </si>
  <si>
    <t>SAP PRODUCTION IS DOWN</t>
  </si>
  <si>
    <t>System Downtime</t>
  </si>
  <si>
    <t>PROD: Inactive Phase / Status: No Manager</t>
  </si>
  <si>
    <t>Melody Thompson</t>
  </si>
  <si>
    <t>mthompson@yahoo.com</t>
  </si>
  <si>
    <t>PROD: Slowdown of JDE in Production instance</t>
  </si>
  <si>
    <t>SQL Access Manager SQL Error</t>
  </si>
  <si>
    <t>AWS Team</t>
  </si>
  <si>
    <t>Error on Finish Enrolling</t>
  </si>
  <si>
    <t>Slow loading in SAP - Jan 3, 6 2020</t>
  </si>
  <si>
    <t>Request for reconfigure of Palo Alto</t>
  </si>
  <si>
    <t>SAP Production Downtime Issue - Nov 21, 22</t>
  </si>
  <si>
    <t>John Brown</t>
  </si>
  <si>
    <t>jbrown@outlook.com</t>
  </si>
  <si>
    <t>Delete or Rollback a payroll run</t>
  </si>
  <si>
    <t>Batch Process of student groups not working.</t>
  </si>
  <si>
    <t>BPM Staging error</t>
  </si>
  <si>
    <t>Atom Short</t>
  </si>
  <si>
    <t>atom.short@gmail.com</t>
  </si>
  <si>
    <t>Help Desk Team</t>
  </si>
  <si>
    <t>PALO ALTO DEVICE NO LIGHTS ON LAN PORTS</t>
  </si>
  <si>
    <t>CANNOT LOGIN IN SAP</t>
  </si>
  <si>
    <t>SAP is not Accessible</t>
  </si>
  <si>
    <t>JDE Prod not available (08 August 2019)</t>
  </si>
  <si>
    <t>Julius Wright</t>
  </si>
  <si>
    <t>jwirght@outlook.com</t>
  </si>
  <si>
    <t>ERROR 504</t>
  </si>
  <si>
    <t>Create specific function in the Responsibility</t>
  </si>
  <si>
    <t>Wilson Campus</t>
  </si>
  <si>
    <t>wilson.campus@yahoo.com</t>
  </si>
  <si>
    <t>Error Loading Position List in Authority to Travel</t>
  </si>
  <si>
    <t>Paul Jiggins</t>
  </si>
  <si>
    <t>pjiggins@yahoo.com</t>
  </si>
  <si>
    <t>JDE Prod Slowdown 04 April 2019</t>
  </si>
  <si>
    <t>Unable to Login in Prod Instance</t>
  </si>
  <si>
    <t>oracle HRMS - Element Entry setup</t>
  </si>
  <si>
    <t>JDE PROD - Error in Workflow Background Process</t>
  </si>
  <si>
    <t>JDE PROD - Slowdown access (24 Apr 2019)</t>
  </si>
  <si>
    <t>JDE Prod Error - Fail Web Server (08 Apr 2019)</t>
  </si>
  <si>
    <t>JDE PROD - Request not completing (22 Apr 2019)</t>
  </si>
  <si>
    <t>JDE Prod Slowdown (17 Apr 2019)</t>
  </si>
  <si>
    <t>JDE Slowdown 29 January 2019</t>
  </si>
  <si>
    <t>JDE Slowdown 04 February 2019</t>
  </si>
  <si>
    <t>Satya Prakash</t>
  </si>
  <si>
    <t>SQL ERROR</t>
  </si>
  <si>
    <t>Raya Musk</t>
  </si>
  <si>
    <t>FORTIGATE 200E Expiration.</t>
  </si>
  <si>
    <t>Joseph Reynolds</t>
  </si>
  <si>
    <t>jreynolds@yahoo.com</t>
  </si>
  <si>
    <t>Hardware Team</t>
  </si>
  <si>
    <t>Create Accounting Warning Error Messages</t>
  </si>
  <si>
    <t>Kimberly Jones</t>
  </si>
  <si>
    <t>kjones@outlook.com</t>
  </si>
  <si>
    <t>High</t>
  </si>
  <si>
    <t>Chedft_2018 Error Generating</t>
  </si>
  <si>
    <t>Error Uploading Template in Report Definition</t>
  </si>
  <si>
    <t>Applying Withholding Tax</t>
  </si>
  <si>
    <t>Self Service - Legislative Information</t>
  </si>
  <si>
    <t>Troy Daniels</t>
  </si>
  <si>
    <t>troy.daniels@outlook.com</t>
  </si>
  <si>
    <t>SPMS - Approver's Page</t>
  </si>
  <si>
    <t>UP Los Baños not included in PMP</t>
  </si>
  <si>
    <t>Slow Performance</t>
  </si>
  <si>
    <t>Java loads but won't launch applet</t>
  </si>
  <si>
    <t>End date element entries for 300 Employees</t>
  </si>
  <si>
    <t>Slowdown in JDE Prod</t>
  </si>
  <si>
    <t>Errors in ODSM</t>
  </si>
  <si>
    <t>12/01/2020 11:58AM ODSM Login Issue</t>
  </si>
  <si>
    <t>12/03/2020 11:37AM ODSM Issue</t>
  </si>
  <si>
    <t>Create Accounting - Accounting Class Error</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</si>
  <si>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</si>
  <si>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</si>
  <si>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</si>
  <si>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</si>
  <si>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</si>
  <si>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</si>
  <si>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</si>
  <si>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</si>
  <si>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</si>
  <si>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Notifications</t>
  </si>
  <si>
    <t>Workspace Problem after BPM version Upgrade</t>
  </si>
  <si>
    <t>Willard Smith</t>
  </si>
  <si>
    <t>willard.smith@mailinator.com</t>
  </si>
  <si>
    <t>BPM - ProcessMaker Support Team</t>
  </si>
  <si>
    <t>Find oracle table of Position Occupancy</t>
  </si>
  <si>
    <t>Replace actual email in TEST instance</t>
  </si>
  <si>
    <t>Can't Access My Account</t>
  </si>
  <si>
    <t>Deferred PO transactions</t>
  </si>
  <si>
    <t>Reah Junes</t>
  </si>
  <si>
    <t>rjunes@yahoo.com</t>
  </si>
  <si>
    <t>Expense Report Stuck At AME Approval Process/Block</t>
  </si>
  <si>
    <t>Server failed to start (Application Server)</t>
  </si>
  <si>
    <t>JDE Approval cannot be approved or transferred</t>
  </si>
  <si>
    <t>CS 9.2 Server Issue</t>
  </si>
  <si>
    <t>Application Designer in 9.0 PROD</t>
  </si>
  <si>
    <t>Can't Access Test Instance</t>
  </si>
  <si>
    <t>PROD: Security changed in latest start date field</t>
  </si>
  <si>
    <t>Reset of PALO ALTO</t>
  </si>
  <si>
    <t>SF Error</t>
  </si>
  <si>
    <t>Slow Loading of SAP Jan 10 2020</t>
  </si>
  <si>
    <t>AME Approval Udpdates not reflecting in the DB</t>
  </si>
  <si>
    <t>PeopleSoft Restricted Service</t>
  </si>
  <si>
    <t>Faculty Cannot Post Grade</t>
  </si>
  <si>
    <t>Unable to access the CS 9.2</t>
  </si>
  <si>
    <t>Can't Login User Account</t>
  </si>
  <si>
    <t>Integration Gateway</t>
  </si>
  <si>
    <t>JDE Prod Error Page upon login 20 Nov 2019</t>
  </si>
  <si>
    <t>Adding of subject enrollment issue</t>
  </si>
  <si>
    <t>Palo Alto Update</t>
  </si>
  <si>
    <t>Unable to print approved Certificate of Service</t>
  </si>
  <si>
    <t>Palo Alto Blocking internet of user</t>
  </si>
  <si>
    <t>Password Reset</t>
  </si>
  <si>
    <t>Requesting for on-site visit</t>
  </si>
  <si>
    <t>UP Custom Application - Print Receipt Button</t>
  </si>
  <si>
    <t>JDE Prod Slowdown 02-Oct-2019</t>
  </si>
  <si>
    <t>Port Forwarding</t>
  </si>
  <si>
    <t>Scheduled Payment Amount different from DV Amount</t>
  </si>
  <si>
    <t>Criminal case system</t>
  </si>
  <si>
    <t>Sheila Ryder</t>
  </si>
  <si>
    <t>sryder@mailinator.com</t>
  </si>
  <si>
    <t>missing content on the ff Process Objects</t>
  </si>
  <si>
    <t>Issue with Journal Import via Journal Wizard</t>
  </si>
  <si>
    <t>JDE PROD Slowdown 28 Aug 2019</t>
  </si>
  <si>
    <t>JDE Prod Error in validation of DV</t>
  </si>
  <si>
    <t>JDE TEST: Error in java applet</t>
  </si>
  <si>
    <t>[SAP] Term Activate a Student</t>
  </si>
  <si>
    <t>Michelle Walters</t>
  </si>
  <si>
    <t>michelle.walters@yahoo.com</t>
  </si>
  <si>
    <t>Class Permission of FOR 200-3 in UPLB</t>
  </si>
  <si>
    <t>Update the Landing Page</t>
  </si>
  <si>
    <t>[TEST Instance] Hung Concurrent Requests</t>
  </si>
  <si>
    <t>Test instance - license expired</t>
  </si>
  <si>
    <t>JDE PROD Slowdown 21 May 2019</t>
  </si>
  <si>
    <t>Expense Report Approval Hierarchy Issue</t>
  </si>
  <si>
    <t>Can't Access ODSM</t>
  </si>
  <si>
    <t xml:space="preserve">SAP Production Slowdown ( August 2, 2019 ) </t>
  </si>
  <si>
    <t>SQL Error Message</t>
  </si>
  <si>
    <t>OpenVPN Problem</t>
  </si>
  <si>
    <t>multitenant error</t>
  </si>
  <si>
    <t>Setup of Earnings</t>
  </si>
  <si>
    <t>Unable to tuition calc for the specific student.</t>
  </si>
  <si>
    <t>JDE PROD - Error status of transactions</t>
  </si>
  <si>
    <t>[OAF] $Custom_TOP Path</t>
  </si>
  <si>
    <t>Winson Williams</t>
  </si>
  <si>
    <t>winson.williams@outlook.com</t>
  </si>
  <si>
    <t>Legal case system ERROR</t>
  </si>
  <si>
    <t>Jose Satary</t>
  </si>
  <si>
    <t>Legal case system - Criminal case</t>
  </si>
  <si>
    <t>VPN Access</t>
  </si>
  <si>
    <t>JDE Prod Slowdown 19 March 2019</t>
  </si>
  <si>
    <t>Workflow Notification won't start</t>
  </si>
  <si>
    <t>Vic Vincent</t>
  </si>
  <si>
    <t>vic.vincent@yahoo.com</t>
  </si>
  <si>
    <t>Salary Basis</t>
  </si>
  <si>
    <t>COS Issue-Missing Remarks</t>
  </si>
  <si>
    <t>Cannot Terminate Assignment of an Employee</t>
  </si>
  <si>
    <t>COS Issue-Application Error encountered</t>
  </si>
  <si>
    <t>Application Cache Stock on queued</t>
  </si>
  <si>
    <t>JDE PROD - Timeout Expense Report (22 Apr 2019)</t>
  </si>
  <si>
    <t>Transactions are being deferred</t>
  </si>
  <si>
    <t>DEV Server unable to boot up</t>
  </si>
  <si>
    <t>JDE PROD - Requests not completing (06 May 2019)</t>
  </si>
  <si>
    <t>JDE PROD - Slowdown access (29 Apr 2019)</t>
  </si>
  <si>
    <t>UPOU cannot print SALN</t>
  </si>
  <si>
    <t>JDE PROD - Error in updating AME setup</t>
  </si>
  <si>
    <t>Unable to log in to JDE Prod (28 March 2019)</t>
  </si>
  <si>
    <t>Deferred Internet Expenses (20 March 2019)</t>
  </si>
  <si>
    <t>Deferred Purchase Order Approvals</t>
  </si>
  <si>
    <t>Deferred ReqJDEition Approvals</t>
  </si>
  <si>
    <t>Missing SPMS PMP 2016, 2017 and 2018</t>
  </si>
  <si>
    <t>SAP Dev Instance can’t be reached</t>
  </si>
  <si>
    <t>Maximum Number of Session Exceeded and Page Error</t>
  </si>
  <si>
    <t>JDE Prod Slowdown 21 Feb 2019</t>
  </si>
  <si>
    <t>JDE Prod Slowdown 21 March 2019</t>
  </si>
  <si>
    <t>JDE Prod Slowdown (12 March 2019)</t>
  </si>
  <si>
    <t>Error in submitting updated Approved POs</t>
  </si>
  <si>
    <t>Unable to add attachment in the Invoice</t>
  </si>
  <si>
    <t>Auto Approve Salary</t>
  </si>
  <si>
    <t>Approval Notification not forwarding</t>
  </si>
  <si>
    <t>Error in submission of PPMP</t>
  </si>
  <si>
    <t>Total unit passed</t>
  </si>
  <si>
    <t>Cannot Access / Incorrect Data on Log In Page</t>
  </si>
  <si>
    <t>Dev Instance | Record View Issue</t>
  </si>
  <si>
    <t>Firewall policy migration</t>
  </si>
  <si>
    <t>Workday Team</t>
  </si>
  <si>
    <t>Cannot access JDE-SIT in MAC</t>
  </si>
  <si>
    <t>Normal</t>
  </si>
  <si>
    <t>Employee Legislative Information - Mismatch</t>
  </si>
  <si>
    <t>Cannot open attachment in JDE SIT</t>
  </si>
  <si>
    <t>STUCK PR and PPMP Approval</t>
  </si>
  <si>
    <t>How to run SQL package</t>
  </si>
  <si>
    <t>Display footer on generated report.</t>
  </si>
  <si>
    <t>Deferred PO Transactions</t>
  </si>
  <si>
    <t>BEE Spreadsheet Issue</t>
  </si>
  <si>
    <t>How to prevent our API to SQL injection</t>
  </si>
  <si>
    <t>JDE Payables UPMin Attachment</t>
  </si>
  <si>
    <t>Optimize the created Query.</t>
  </si>
  <si>
    <t>Creation of User for Integration Broker permission</t>
  </si>
  <si>
    <t>Appraisal Issue</t>
  </si>
  <si>
    <t>Past due balance posted in Student Center</t>
  </si>
  <si>
    <t>How to whitelist domain name in SAP API</t>
  </si>
  <si>
    <t>Creation of Separate nodes</t>
  </si>
  <si>
    <t>Post Issue - SAP Slow Performance</t>
  </si>
  <si>
    <t>Loading upon saving Expression on Query Manager</t>
  </si>
  <si>
    <t>Integration Broker Issue</t>
  </si>
  <si>
    <t>Java Web Start Implementation</t>
  </si>
  <si>
    <t>Cloudflare blocked uploading xml</t>
  </si>
  <si>
    <t>Unable to Attach Update XML file in Data Def</t>
  </si>
  <si>
    <t>RetroPay Report not displaying in PDF</t>
  </si>
  <si>
    <t>1900 emails from JDE workflow notif mailer 2/22/21</t>
  </si>
  <si>
    <t>Other</t>
  </si>
  <si>
    <t>DV Approval Error</t>
  </si>
  <si>
    <t>Expression output on Query Manager,</t>
  </si>
  <si>
    <t>Tablespace Issue</t>
  </si>
  <si>
    <t>Cannot Terminate Employment</t>
  </si>
  <si>
    <t>Special Leave Issues</t>
  </si>
  <si>
    <t>Locked Out OpenVPN Account</t>
  </si>
  <si>
    <t>Cherie Mercurie</t>
  </si>
  <si>
    <t>cmercurie@outlook.com</t>
  </si>
  <si>
    <t>[Test Only]:::SAP Reset Password</t>
  </si>
  <si>
    <t>[Test Only]:::[SAP]Page not available</t>
  </si>
  <si>
    <t>How to override set-up in created element</t>
  </si>
  <si>
    <t>Test Ticket</t>
  </si>
  <si>
    <t>Extraction of Data on ODSM.</t>
  </si>
  <si>
    <t>Post Issue - SAP LOGIN ISSUES ENCOUNTERED</t>
  </si>
  <si>
    <t>Bladimir Macdonald</t>
  </si>
  <si>
    <t>bmacdonald@outlook.com</t>
  </si>
  <si>
    <t>Post Issue - SAP SLOW PERFORMANCE ISSUE</t>
  </si>
  <si>
    <t>Person Analyzer</t>
  </si>
  <si>
    <t>Configuration related to web browser to open Java</t>
  </si>
  <si>
    <t>issues in UP General Payroll Scholars Report</t>
  </si>
  <si>
    <t xml:space="preserve">Post Issue - Getting "No space left on device" </t>
  </si>
  <si>
    <t>Tuition Calculation Issue</t>
  </si>
  <si>
    <t>[SAP] Page is not available</t>
  </si>
  <si>
    <t>Post Issue - Bind Failed / ODSM down</t>
  </si>
  <si>
    <t>Person Analyzer for 132939</t>
  </si>
  <si>
    <t>OpenVPN error</t>
  </si>
  <si>
    <t>Slow performance of SAP/SAP too long to load</t>
  </si>
  <si>
    <t>Cashier officer can't use search in SAP (UPCEB)</t>
  </si>
  <si>
    <t>Post Issue - SQL Access ManagerSQL</t>
  </si>
  <si>
    <t>Error appeared Maintain Schedule of Classes module</t>
  </si>
  <si>
    <t>Received email notifs on 01-FEB-2021</t>
  </si>
  <si>
    <t>Revising the Contact Information</t>
  </si>
  <si>
    <t>Post Issue - Can't login to SAP</t>
  </si>
  <si>
    <t>Closing Payables Accounting Period Issue</t>
  </si>
  <si>
    <t>Request for VPN Account</t>
  </si>
  <si>
    <t>Cheena Carols</t>
  </si>
  <si>
    <t>cheena.carols@mailinator.com</t>
  </si>
  <si>
    <t>Integration Broker Issue (TEST)</t>
  </si>
  <si>
    <t>Change Password</t>
  </si>
  <si>
    <t>Contact Details Update (Landing Page)</t>
  </si>
  <si>
    <t>Demo Units for Pullout</t>
  </si>
  <si>
    <t>Paul Smith</t>
  </si>
  <si>
    <t>paul.smith@mailinator.com</t>
  </si>
  <si>
    <t>license is not yet activated / reflected in fortic</t>
  </si>
  <si>
    <t>Grace Evans</t>
  </si>
  <si>
    <t>gevans@mailinator.com</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</si>
  <si>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</si>
  <si>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</si>
  <si>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</si>
  <si>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</si>
  <si>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</si>
  <si>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</si>
  <si>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</si>
  <si>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</si>
  <si>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</si>
  <si>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Windows Error</t>
  </si>
  <si>
    <t>Jovan Brown</t>
  </si>
  <si>
    <t>jovan_brown@mailinator.com</t>
  </si>
  <si>
    <t>OPEN VPN ACCOUNT LOCKED</t>
  </si>
  <si>
    <t>Request to update the Privacy Policy Link</t>
  </si>
  <si>
    <t>[ODSM] cannot extract LDIF file</t>
  </si>
  <si>
    <t>OS Installation for DOT Client</t>
  </si>
  <si>
    <t>Pradeep Sharma</t>
  </si>
  <si>
    <t>pradeep.sharma@outlook.com</t>
  </si>
  <si>
    <t>Customized SQL script in report - Internet Details</t>
  </si>
  <si>
    <t>Slow performance and defective dell battery</t>
  </si>
  <si>
    <t>Rex Farris</t>
  </si>
  <si>
    <t>rfarris@yahoo.com</t>
  </si>
  <si>
    <t>VPN password reset</t>
  </si>
  <si>
    <t>Remove authentication</t>
  </si>
  <si>
    <t>communication error with SQL client(HRIS system)</t>
  </si>
  <si>
    <t>Journal Import Error</t>
  </si>
  <si>
    <t>100% usage Disk (Windows 10)</t>
  </si>
  <si>
    <t>Belle Garner</t>
  </si>
  <si>
    <t>belle.garner@mailinator.com</t>
  </si>
  <si>
    <t>JDE Prod - Web Components Status (10 Apr 2019)</t>
  </si>
  <si>
    <t>JDE Downtime (Post Issue Ticket)</t>
  </si>
  <si>
    <t>OPENVPN Account</t>
  </si>
  <si>
    <t>ODSM Issue (AY 2020-2021 1st Sem)</t>
  </si>
  <si>
    <t>Request Status 'No Manager'</t>
  </si>
  <si>
    <t>Laptop running slow</t>
  </si>
  <si>
    <t>test</t>
  </si>
  <si>
    <t>Tasks and Targets Editing (SPMS)</t>
  </si>
  <si>
    <t>Process multiple payroll runs of Employees</t>
  </si>
  <si>
    <t>Buffer Error in Class COST 110</t>
  </si>
  <si>
    <t>laptop memory upgrade</t>
  </si>
  <si>
    <t>Defective hardisk</t>
  </si>
  <si>
    <t>Microsoft Office Installation and Firmware update</t>
  </si>
  <si>
    <t>Google Drive not working</t>
  </si>
  <si>
    <t>Desktop Service</t>
  </si>
  <si>
    <t>Old System unit parts and unused laptops (beacon a</t>
  </si>
  <si>
    <t>Login Issues (AY 2020-2021 1st Sem)</t>
  </si>
  <si>
    <t>Slow Performance issue (AY 2020-2021 1st Sem)</t>
  </si>
  <si>
    <t>Sending Email Notification (AY 2020-2021 1st Sem)</t>
  </si>
  <si>
    <t>Password Issue (AY 2020-2021 1st Sem)</t>
  </si>
  <si>
    <t>Login Issues(AY 2020-2021 1st Sem)</t>
  </si>
  <si>
    <t>Password Reset Issue (AY 2020-2021 1st Sem)</t>
  </si>
  <si>
    <t>No Success when Generating Reports</t>
  </si>
  <si>
    <t>Unique Value for Transaction Flexfield Issue</t>
  </si>
  <si>
    <t>Sophos Firewall Support</t>
  </si>
  <si>
    <t>Charles Thomas</t>
  </si>
  <si>
    <t>charles.thomas@outlook.com</t>
  </si>
  <si>
    <t>HR Technical Analyzer Output</t>
  </si>
  <si>
    <t>Dell SoppotAssist has detected a failing component</t>
  </si>
  <si>
    <t>Paul Rivers</t>
  </si>
  <si>
    <t>privers@mailinator.com</t>
  </si>
  <si>
    <t>HP Printer not working</t>
  </si>
  <si>
    <t>Leave Management - Leave Balance Issue</t>
  </si>
  <si>
    <t>Open UDP ports 161 and 162</t>
  </si>
  <si>
    <t>Salesforce Team</t>
  </si>
  <si>
    <t>Approval - Personal Information (Basic Details)</t>
  </si>
  <si>
    <t>New VPN Account</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</si>
  <si>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</si>
  <si>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</si>
  <si>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</si>
  <si>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</si>
  <si>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</si>
  <si>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</si>
  <si>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</si>
  <si>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</si>
  <si>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Altering Field - External Learning</t>
  </si>
  <si>
    <t>Disable "Sickness" and "Other"</t>
  </si>
  <si>
    <t>Create Accounting Issues</t>
  </si>
  <si>
    <t>Personalization of iProcurement icons/button</t>
  </si>
  <si>
    <t>Error: Site Can't be reach</t>
  </si>
  <si>
    <t>Baliwag - Desktop Error</t>
  </si>
  <si>
    <t>Error Page</t>
  </si>
  <si>
    <t>External Learning - Navigation</t>
  </si>
  <si>
    <t>Slow performance laptop</t>
  </si>
  <si>
    <t>Rue Whitaker</t>
  </si>
  <si>
    <t>rue.whitaker@yahoo.com</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</si>
  <si>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</si>
  <si>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</si>
  <si>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</si>
  <si>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</si>
  <si>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</si>
  <si>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</si>
  <si>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</si>
  <si>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</si>
  <si>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</si>
  <si>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Auto creation of PO from Approved ReqJDEitions</t>
  </si>
  <si>
    <t>Kenneth Greene</t>
  </si>
  <si>
    <t>k.greene@yahoo.com</t>
  </si>
  <si>
    <t>PALO ALTO CONFIGURATION</t>
  </si>
  <si>
    <t>slow performance laptop</t>
  </si>
  <si>
    <t>Sophia Walker</t>
  </si>
  <si>
    <t>swalker@outlook.com</t>
  </si>
  <si>
    <t>Error in Email of Ms. Eliza</t>
  </si>
  <si>
    <t>Zoom unable to install</t>
  </si>
  <si>
    <t>Microsoft Office Installation</t>
  </si>
  <si>
    <t>Unable to process Batch Term Activate</t>
  </si>
  <si>
    <t>App Engine not Posting</t>
  </si>
  <si>
    <t>Renaming in JDE via Page Personalization</t>
  </si>
  <si>
    <t>Adding "Leave Management" Menu</t>
  </si>
  <si>
    <t>Restart of Physical Server in Coloc</t>
  </si>
  <si>
    <t>ePLDT DEV Instance</t>
  </si>
  <si>
    <t>TEST: Cannot Save Batch Element with Costing</t>
  </si>
  <si>
    <t>COS- Application Error has occurred in your proces</t>
  </si>
  <si>
    <t>ECI is not working in SAP 9.0</t>
  </si>
  <si>
    <t>JDE TEST: Error when updating email via SQL</t>
  </si>
  <si>
    <t>Unable to add iSCSI Software Adapter</t>
  </si>
  <si>
    <t>Installation of empson printer and scanner</t>
  </si>
  <si>
    <t>PO Approval Timeouts</t>
  </si>
  <si>
    <t>Units Overload</t>
  </si>
  <si>
    <t>Processes are stock on queued</t>
  </si>
  <si>
    <t>Unable to boot the Application Server</t>
  </si>
  <si>
    <t>Processmaker 3.3.7 Production Upgrade</t>
  </si>
  <si>
    <t>BPM Upgrade from 3.1 to 3.3</t>
  </si>
  <si>
    <t>SMTP issue in SAP Prod</t>
  </si>
  <si>
    <t>Dev Instance Redirecting to Prod</t>
  </si>
  <si>
    <t>COS - Application Error</t>
  </si>
  <si>
    <t>PROD: Gray out fields, cannot input data</t>
  </si>
  <si>
    <t>Unable to connect to CS 9.2 Database from Win 10</t>
  </si>
  <si>
    <t>GlobalProtect Connection</t>
  </si>
  <si>
    <t>PO submission error in TEST Instance</t>
  </si>
  <si>
    <t>PROD: Correct Latest Start Date of Employee</t>
  </si>
  <si>
    <t>Tuition Calculation Error</t>
  </si>
  <si>
    <t>Activation of Cost Managers</t>
  </si>
  <si>
    <t>Unable to startup the VNCServer</t>
  </si>
  <si>
    <t>Node ping error [CS 9.2]</t>
  </si>
  <si>
    <t>PeopleTools Client DPK</t>
  </si>
  <si>
    <t>Coloc Server is Down</t>
  </si>
  <si>
    <t>Unable to perform search after the restart</t>
  </si>
  <si>
    <t>IDLE Time</t>
  </si>
  <si>
    <t>Compatibility of Windows 10 on Palo alto</t>
  </si>
  <si>
    <t>JDE PROD Invoice Approval Issue 29 May 2019</t>
  </si>
  <si>
    <t>VPN Password</t>
  </si>
  <si>
    <t>JDE Prod Error Page 18 Dec 2019</t>
  </si>
  <si>
    <t>PeopleTools 8.57 on Client Machine</t>
  </si>
  <si>
    <t>DEV: Error on External Learning</t>
  </si>
  <si>
    <t>JDE PROD - Different User Account (23 May 2019)</t>
  </si>
  <si>
    <t>Grade Roster Generation Error</t>
  </si>
  <si>
    <t>Booting Up SAP 9.2 in Globe Server​</t>
  </si>
  <si>
    <t>Server Restart Request</t>
  </si>
  <si>
    <t>Dev DB Refresh From PROD Data</t>
  </si>
  <si>
    <t>Patch Application to set up Web Services</t>
  </si>
  <si>
    <t>PROD: Restrictions in assignment set</t>
  </si>
  <si>
    <t>Error in Form 5.</t>
  </si>
  <si>
    <t>Updating Description of course MCB 11.</t>
  </si>
  <si>
    <t>JDE Prod Error Page 04 Dec 2019</t>
  </si>
  <si>
    <t>CHANGE PASSWORD &amp; EMAIL CONFIRMATION</t>
  </si>
  <si>
    <t>Relationship Module Message Error</t>
  </si>
  <si>
    <t>Double Amount in eOR/View Customer Account</t>
  </si>
  <si>
    <t>Request to access in Public</t>
  </si>
  <si>
    <t>3C Engine Not Working</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</si>
  <si>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</si>
  <si>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</si>
  <si>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</si>
  <si>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</si>
  <si>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</si>
  <si>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</si>
  <si>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</si>
  <si>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</si>
  <si>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</si>
  <si>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</si>
  <si>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</si>
  <si>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</si>
  <si>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</si>
  <si>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</si>
  <si>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</si>
  <si>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Sort Element Name Alphabetically</t>
  </si>
  <si>
    <t>Unable to Tuition Calculate the Student (UPMNL)</t>
  </si>
  <si>
    <t>Duplicates Subject in EOR.</t>
  </si>
  <si>
    <t>Test Instance: Add new element under Entries</t>
  </si>
  <si>
    <t>JDE Test Instance Slowdown</t>
  </si>
  <si>
    <t>DATA ERROR IN PRODUCTION INSTANCE</t>
  </si>
  <si>
    <t>Unable to submit Certificates and Service Records</t>
  </si>
  <si>
    <t>MYSQL Server Access Configuration</t>
  </si>
  <si>
    <t>Missing Dynaform Names</t>
  </si>
  <si>
    <t>TEST instance: Modify Employee Categories</t>
  </si>
  <si>
    <t>Test instance: APP-PAY-07722 Error</t>
  </si>
  <si>
    <t>Project Migration from DEV to PROD Instance</t>
  </si>
  <si>
    <t>Query Manager Error</t>
  </si>
  <si>
    <t>PROD: Error in Procurement</t>
  </si>
  <si>
    <t>JDE Prod Error in paying a DV</t>
  </si>
  <si>
    <t>Unable to get Term Begin Date. (14813,43)</t>
  </si>
  <si>
    <t>enrolled students are not equal in class roster</t>
  </si>
  <si>
    <t>Report Issue</t>
  </si>
  <si>
    <t>Batch Process Error</t>
  </si>
  <si>
    <t>JDE PROD - Expense Report approval issue</t>
  </si>
  <si>
    <t>Request for patch application in DEV instance</t>
  </si>
  <si>
    <t>JDE TEST Date Format</t>
  </si>
  <si>
    <t>JDE PROD - Bank Account Issue 8 July 2019</t>
  </si>
  <si>
    <t>Error on submitting Authority to Fill</t>
  </si>
  <si>
    <t>JDE Test Instance - Error Not setup as worker</t>
  </si>
  <si>
    <t>Beacon Support Ticket Account</t>
  </si>
  <si>
    <t>PROD: Find a specific table in Oracle</t>
  </si>
  <si>
    <t>Rehab 260(OSI)Error</t>
  </si>
  <si>
    <t>Removing access to the enrollment page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</si>
  <si>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</si>
  <si>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</si>
  <si>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</si>
  <si>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</si>
  <si>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</si>
  <si>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</si>
  <si>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</si>
  <si>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</si>
  <si>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Altering Position Type(List of Values)</t>
  </si>
  <si>
    <t>Creation of VPN Account</t>
  </si>
  <si>
    <t>Error Accesing SAP.EDU.PH</t>
  </si>
  <si>
    <t>PROD: Can't Delete records under Research fields</t>
  </si>
  <si>
    <t>Adding Flexfield</t>
  </si>
  <si>
    <t>JDE PROD - Create Accounting-Completed Warning</t>
  </si>
  <si>
    <t>Error occurs in organization</t>
  </si>
  <si>
    <t>SAP DEV INSTANCE</t>
  </si>
  <si>
    <t>Appointment for REPS report error</t>
  </si>
  <si>
    <t>Enable Report Manager for all</t>
  </si>
  <si>
    <t>Quick Enroll Error</t>
  </si>
  <si>
    <t>JDE PROD Error Page issue (23 May 2019)</t>
  </si>
  <si>
    <t>Cannot print payslips and payroll reports</t>
  </si>
  <si>
    <t>JDE PROD - Withdraw/ Cancel an approved ER</t>
  </si>
  <si>
    <t>SALN Report blank</t>
  </si>
  <si>
    <t>Errors encountered during test instance</t>
  </si>
  <si>
    <t>Beacon solution account</t>
  </si>
  <si>
    <t>JDE Error: You have encountered an unexpected....</t>
  </si>
  <si>
    <t>Login page Username field Issue (29 March 2019)</t>
  </si>
  <si>
    <t>JDE Test Instance not accessible</t>
  </si>
  <si>
    <t>Database Access</t>
  </si>
  <si>
    <t>Request for instructions for post-cloning steps fo</t>
  </si>
  <si>
    <t>Ralph Rogers</t>
  </si>
  <si>
    <t>rrogers@yahoo.com</t>
  </si>
  <si>
    <t>No student enrolled in class.</t>
  </si>
  <si>
    <t>Cannot delete duplicate records of 3 employees</t>
  </si>
  <si>
    <t>OpenVPN locked account</t>
  </si>
  <si>
    <t>Accounts</t>
  </si>
  <si>
    <t>Portal problem</t>
  </si>
  <si>
    <t>Unable to received Email Notif. on PassChanged</t>
  </si>
  <si>
    <t>JDE PROD - Error Page (03 May 2019)</t>
  </si>
  <si>
    <t>Request for Read-Only Access to PROD DB</t>
  </si>
  <si>
    <t>Will Roberts</t>
  </si>
  <si>
    <t>wroberts@mailinator.com</t>
  </si>
  <si>
    <t>Verify Long-running SQL code</t>
  </si>
  <si>
    <t>Cross-reg GWA Computation</t>
  </si>
  <si>
    <t>Reverse Payment with Loan Charge</t>
  </si>
  <si>
    <t>Authority to Fill Error</t>
  </si>
  <si>
    <t>Hung Concurrent Request: Open Budget Year</t>
  </si>
  <si>
    <t>JDE Prod - DV Approval Issue (11-Apr-2019)</t>
  </si>
  <si>
    <t>JDE Test Instance - Notification Search Criteria</t>
  </si>
  <si>
    <t>Authentication failed when running Reports</t>
  </si>
  <si>
    <t>Kezia Richards</t>
  </si>
  <si>
    <t>keziar@gmail.com</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</si>
  <si>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</si>
  <si>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</si>
  <si>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</si>
  <si>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</si>
  <si>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</si>
  <si>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</si>
  <si>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</si>
  <si>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</si>
  <si>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</si>
  <si>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</si>
  <si>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</si>
  <si>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</si>
  <si>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</si>
  <si>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</si>
  <si>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Query Report Scheduler Issue</t>
  </si>
  <si>
    <t>Class Roster.</t>
  </si>
  <si>
    <t>Issue with Workflow Administrator Responsibility</t>
  </si>
  <si>
    <t>List of Master Data in SAP</t>
  </si>
  <si>
    <t>DEV Instance</t>
  </si>
  <si>
    <t>View PMP reports of all users</t>
  </si>
  <si>
    <t>Excel-to-CI Incomplete Fields</t>
  </si>
  <si>
    <t>Error Page upon log in to JDE Prod (04 Mar 2019)</t>
  </si>
  <si>
    <t>Error in Accessing Authority to HIRE</t>
  </si>
  <si>
    <t>Development Instance (. 83 )</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</si>
  <si>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</si>
  <si>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</si>
  <si>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</si>
  <si>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</si>
  <si>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</si>
  <si>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</si>
  <si>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</si>
  <si>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</si>
  <si>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</si>
  <si>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</si>
  <si>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System is busy.</t>
  </si>
  <si>
    <t>Roland Brown</t>
  </si>
  <si>
    <t>rbrown@yahoo.com</t>
  </si>
  <si>
    <t>Separate Remittance Advices Setup</t>
  </si>
  <si>
    <t>Low</t>
  </si>
  <si>
    <t>Error adding new tables on Audit Trail</t>
  </si>
  <si>
    <t>Set Timeout in Oracle Workflow</t>
  </si>
  <si>
    <t>Vacation Leave Rule</t>
  </si>
  <si>
    <t>Exclude Public Holidays from Absence Duration</t>
  </si>
  <si>
    <t>Submission of Leave</t>
  </si>
  <si>
    <t>Assistance for iProcurement Page Personalization</t>
  </si>
  <si>
    <t>Clear Cache Browser Concern</t>
  </si>
  <si>
    <t>Instance Connection Details</t>
  </si>
  <si>
    <t>Vacation Leave Issue</t>
  </si>
  <si>
    <t>View Leave Balance Error Page</t>
  </si>
  <si>
    <t>Procedure or Document about Refreshing DB</t>
  </si>
  <si>
    <t>SPMS Report</t>
  </si>
  <si>
    <t>Training Process Name</t>
  </si>
  <si>
    <t>Application of Leave Error</t>
  </si>
  <si>
    <t>9.2 Dev DB backup, then restore to 9.2 Test</t>
  </si>
  <si>
    <t>Apply Patch</t>
  </si>
  <si>
    <t>Error upon saving template</t>
  </si>
  <si>
    <t>Request ECI for the Student Advisor Page</t>
  </si>
  <si>
    <t>Inactive session in Web Server</t>
  </si>
  <si>
    <t>DV Approval</t>
  </si>
  <si>
    <t>JDE Error Page After Prod Activity</t>
  </si>
  <si>
    <t>Run SQR file in CS 9.2</t>
  </si>
  <si>
    <t>Tagging Completion Error</t>
  </si>
  <si>
    <t>No search results returned in CS 9.2</t>
  </si>
  <si>
    <t>Removing Student program/plan.</t>
  </si>
  <si>
    <t>Restart of Instances</t>
  </si>
  <si>
    <t>Integration Gateway Error</t>
  </si>
  <si>
    <t>java.lang.NullPointerException in DEV environment</t>
  </si>
  <si>
    <t>Unable to show the Class in AA UI / Report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</si>
  <si>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</si>
  <si>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</si>
  <si>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</si>
  <si>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</si>
  <si>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</si>
  <si>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</si>
  <si>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</si>
  <si>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</si>
  <si>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</si>
  <si>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Time Created</t>
  </si>
  <si>
    <t>Last Updated Date</t>
  </si>
  <si>
    <t>Last updated Time</t>
  </si>
  <si>
    <t xml:space="preserve">Due Date </t>
  </si>
  <si>
    <t>Due Time</t>
  </si>
  <si>
    <t>NA</t>
  </si>
  <si>
    <t>Void</t>
  </si>
  <si>
    <t>Assigned Team</t>
  </si>
  <si>
    <t>Incident/Problems</t>
  </si>
  <si>
    <t>Closed Tickets</t>
  </si>
  <si>
    <t xml:space="preserve"> Open Tickets</t>
  </si>
  <si>
    <t xml:space="preserve"> Resolved Tickets </t>
  </si>
  <si>
    <t>Open/Answered Tickets</t>
  </si>
  <si>
    <t>Breached SLA</t>
  </si>
  <si>
    <t>Status</t>
  </si>
  <si>
    <t xml:space="preserve">Enter Ticket Number </t>
  </si>
  <si>
    <t>SLA Due date</t>
  </si>
  <si>
    <t>SLA Due Date</t>
  </si>
  <si>
    <t>Brached SLA</t>
  </si>
  <si>
    <t>Grand Total</t>
  </si>
  <si>
    <t>Total Ticket Per Status</t>
  </si>
  <si>
    <t>Total tickets Per Team</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</si>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</sst>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F400]h:mm:ss\ AM/PM"/>
    <numFmt numFmtId="166" formatCode="[$-F800]dddd\,\ mmmm\ dd\,\ yyyy"/>
  </numFmts>
  <fonts count="3" x14ac:knownFonts="1">
    <font>
      <sz val="12"/>
      <color theme="1"/>
      <name val="Calibri"/>
      <family val="2"/>
      <scheme val="minor"/>
    </font>
    <font>
      <sz val="16"/>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4" fontId="0" fillId="0" borderId="0" xfId="0" applyNumberFormat="1"/>
    <xf numFmtId="165" fontId="0" fillId="0" borderId="0" xfId="0" applyNumberFormat="1"/>
    <xf numFmtId="0" fontId="1" fillId="0" borderId="0" xfId="0" applyFont="1"/>
    <xf numFmtId="0" fontId="2" fillId="0" borderId="0" xfId="0" applyFont="1"/>
    <xf numFmtId="166"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42">
    <dxf>
      <fill>
        <patternFill patternType="solid">
          <bgColor theme="5"/>
        </patternFill>
      </fill>
    </dxf>
    <dxf>
      <fill>
        <patternFill>
          <bgColor rgb="FFFFFF00"/>
        </patternFill>
      </fill>
    </dxf>
    <dxf>
      <fill>
        <patternFill patternType="solid">
          <bgColor rgb="FFFFFF00"/>
        </patternFill>
      </fill>
    </dxf>
    <dxf>
      <fill>
        <patternFill patternType="solid">
          <bgColor theme="5"/>
        </patternFill>
      </fill>
    </dxf>
    <dxf>
      <fill>
        <patternFill>
          <bgColor rgb="FFFFFF00"/>
        </patternFill>
      </fill>
    </dxf>
    <dxf>
      <fill>
        <patternFill patternType="solid">
          <bgColor rgb="FFFFFF00"/>
        </patternFill>
      </fill>
    </dxf>
    <dxf>
      <fill>
        <patternFill patternType="solid">
          <bgColor theme="5"/>
        </patternFill>
      </fill>
    </dxf>
    <dxf>
      <fill>
        <patternFill>
          <bgColor rgb="FFFFFF00"/>
        </patternFill>
      </fill>
    </dxf>
    <dxf>
      <fill>
        <patternFill patternType="solid">
          <bgColor rgb="FFFFFF00"/>
        </patternFill>
      </fill>
    </dxf>
    <dxf>
      <fill>
        <patternFill patternType="solid">
          <bgColor theme="5"/>
        </patternFill>
      </fill>
    </dxf>
    <dxf>
      <fill>
        <patternFill>
          <bgColor rgb="FFFFFF00"/>
        </patternFill>
      </fill>
    </dxf>
    <dxf>
      <fill>
        <patternFill patternType="solid">
          <bgColor rgb="FFFFFF00"/>
        </patternFill>
      </fill>
    </dxf>
    <dxf>
      <fill>
        <patternFill patternType="solid">
          <bgColor theme="5"/>
        </patternFill>
      </fill>
    </dxf>
    <dxf>
      <fill>
        <patternFill>
          <bgColor rgb="FFFFFF00"/>
        </patternFill>
      </fill>
    </dxf>
    <dxf>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bgColor rgb="FFFFFF00"/>
        </patternFill>
      </fill>
    </dxf>
    <dxf>
      <fill>
        <patternFill patternType="solid">
          <bgColor theme="5"/>
        </patternFill>
      </fill>
    </dxf>
    <dxf>
      <numFmt numFmtId="0" formatCode="General"/>
    </dxf>
    <dxf>
      <numFmt numFmtId="27" formatCode="dd/mm/yyyy\ hh:mm"/>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4" formatCode="dd/mm/yyyy\ hh:mm:ss"/>
    </dxf>
    <dxf>
      <numFmt numFmtId="164" formatCode="dd/mm/yyyy\ 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Table Task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pivotFmt>
      <c:pivotFmt>
        <c:idx val="20"/>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pivotFmt>
    </c:pivotFmts>
    <c:plotArea>
      <c:layout/>
      <c:pieChart>
        <c:varyColors val="1"/>
        <c:ser>
          <c:idx val="0"/>
          <c:order val="0"/>
          <c:tx>
            <c:strRef>
              <c:f>'Pivot Table Task 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4EF7-7A4D-A3A9-C22720A825FA}"/>
              </c:ext>
            </c:extLst>
          </c:dPt>
          <c:cat>
            <c:strRef>
              <c:f>'Pivot Table Task 1'!$A$4:$A$5</c:f>
              <c:strCache>
                <c:ptCount val="1"/>
                <c:pt idx="0">
                  <c:v>Yes</c:v>
                </c:pt>
              </c:strCache>
            </c:strRef>
          </c:cat>
          <c:val>
            <c:numRef>
              <c:f>'Pivot Table Task 1'!$B$4:$B$5</c:f>
              <c:numCache>
                <c:formatCode>General</c:formatCode>
                <c:ptCount val="1"/>
                <c:pt idx="0">
                  <c:v>549</c:v>
                </c:pt>
              </c:numCache>
            </c:numRef>
          </c:val>
          <c:extLst>
            <c:ext xmlns:c16="http://schemas.microsoft.com/office/drawing/2014/chart" uri="{C3380CC4-5D6E-409C-BE32-E72D297353CC}">
              <c16:uniqueId val="{00000005-4EF7-7A4D-A3A9-C22720A825FA}"/>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[helpdesk_tickets.xlsx]Pivot Charts!PivotTable3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Tickets per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pivotFmt>
    </c:pivotFmts>
    <c:plotArea>
      <c:layout>
        <c:manualLayout>
          <c:layoutTarget val="inner"/>
          <c:xMode val="edge"/>
          <c:yMode val="edge"/>
          <c:x val="6.5626096737907758E-2"/>
          <c:y val="0.13467592592592595"/>
          <c:w val="0.90008818897637799"/>
          <c:h val="0.72088764946048411"/>
        </c:manualLayout>
      </c:layout>
      <c:barChart>
        <c:barDir val="col"/>
        <c:grouping val="clustered"/>
        <c:varyColors val="0"/>
        <c:ser>
          <c:idx val="0"/>
          <c:order val="0"/>
          <c:tx>
            <c:strRef>
              <c:f>'Pivot Charts'!$B$1</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15DB-9840-BEC0-C14353D45D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Charts'!$A$2:$A$3</c:f>
              <c:strCache>
                <c:ptCount val="1"/>
                <c:pt idx="0">
                  <c:v>Yes</c:v>
                </c:pt>
              </c:strCache>
            </c:strRef>
          </c:cat>
          <c:val>
            <c:numRef>
              <c:f>'Pivot Charts'!$B$2:$B$3</c:f>
              <c:numCache>
                <c:formatCode>General</c:formatCode>
                <c:ptCount val="1"/>
                <c:pt idx="0">
                  <c:v>549</c:v>
                </c:pt>
              </c:numCache>
            </c:numRef>
          </c:val>
          <c:extLst>
            <c:ext xmlns:c16="http://schemas.microsoft.com/office/drawing/2014/chart" uri="{C3380CC4-5D6E-409C-BE32-E72D297353CC}">
              <c16:uniqueId val="{00000000-0BF1-DE41-A86D-B68F7FB37633}"/>
            </c:ext>
          </c:extLst>
        </c:ser>
        <c:dLbls>
          <c:showLegendKey val="0"/>
          <c:showVal val="0"/>
          <c:showCatName val="0"/>
          <c:showSerName val="0"/>
          <c:showPercent val="0"/>
          <c:showBubbleSize val="0"/>
        </c:dLbls>
        <c:gapWidth val="355"/>
        <c:axId val="689035296"/>
        <c:axId val="1282739040"/>
      </c:barChart>
      <c:catAx>
        <c:axId val="6890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9040"/>
        <c:auto val="1"/>
        <c:lblAlgn val="ctr"/>
        <c:lblOffset val="100"/>
        <c:noMultiLvlLbl val="0"/>
      </c:catAx>
      <c:valAx>
        <c:axId val="12827390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35296"/>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1</xdr:row>
      <xdr:rowOff>152400</xdr:rowOff>
    </xdr:from>
    <xdr:to>
      <xdr:col>7</xdr:col>
      <xdr:colOff>12700</xdr:colOff>
      <xdr:row>15</xdr:row>
      <xdr:rowOff>50800</xdr:rowOff>
    </xdr:to>
    <xdr:graphicFrame macro="">
      <xdr:nvGraphicFramePr>
        <xdr:cNvPr id="2" name="Chart 1">
          <a:extLst>
            <a:ext uri="{FF2B5EF4-FFF2-40B4-BE49-F238E27FC236}">
              <a16:creationId xmlns:a16="http://schemas.microsoft.com/office/drawing/2014/main" id="{C01AA1CD-FD01-3A81-B493-61FC5FDE1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10</xdr:row>
      <xdr:rowOff>63500</xdr:rowOff>
    </xdr:from>
    <xdr:to>
      <xdr:col>13</xdr:col>
      <xdr:colOff>482600</xdr:colOff>
      <xdr:row>35</xdr:row>
      <xdr:rowOff>76200</xdr:rowOff>
    </xdr:to>
    <xdr:graphicFrame macro="">
      <xdr:nvGraphicFramePr>
        <xdr:cNvPr id="2" name="Chart 1">
          <a:extLst>
            <a:ext uri="{FF2B5EF4-FFF2-40B4-BE49-F238E27FC236}">
              <a16:creationId xmlns:a16="http://schemas.microsoft.com/office/drawing/2014/main" id="{2A144B86-7FE5-214A-F9FF-1AFF5801E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419100</xdr:colOff>
      <xdr:row>0</xdr:row>
      <xdr:rowOff>12700</xdr:rowOff>
    </xdr:from>
    <xdr:to>
      <xdr:col>8</xdr:col>
      <xdr:colOff>596900</xdr:colOff>
      <xdr:row>7</xdr:row>
      <xdr:rowOff>190500</xdr:rowOff>
    </xdr:to>
    <mc:AlternateContent xmlns:mc="http://schemas.openxmlformats.org/markup-compatibility/2006" xmlns:a14="http://schemas.microsoft.com/office/drawing/2010/main">
      <mc:Choice Requires="a14">
        <xdr:graphicFrame macro="">
          <xdr:nvGraphicFramePr>
            <xdr:cNvPr id="3" name="Priority">
              <a:extLst>
                <a:ext uri="{FF2B5EF4-FFF2-40B4-BE49-F238E27FC236}">
                  <a16:creationId xmlns:a16="http://schemas.microsoft.com/office/drawing/2014/main" id="{3E554C0C-7788-EFE0-9EAA-DCDA4D5F61A2}"/>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6045200" y="12700"/>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3</xdr:row>
      <xdr:rowOff>76200</xdr:rowOff>
    </xdr:from>
    <xdr:to>
      <xdr:col>6</xdr:col>
      <xdr:colOff>406400</xdr:colOff>
      <xdr:row>7</xdr:row>
      <xdr:rowOff>177800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2388A84-26C8-F5A3-4E44-4862E5BD9F8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203700" y="685800"/>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0</xdr:row>
      <xdr:rowOff>0</xdr:rowOff>
    </xdr:from>
    <xdr:to>
      <xdr:col>3</xdr:col>
      <xdr:colOff>368300</xdr:colOff>
      <xdr:row>8</xdr:row>
      <xdr:rowOff>0</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BD4A35AF-6732-6551-CEFF-EC2176D03F2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362200" y="0"/>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596900</xdr:colOff>
      <xdr:row>0</xdr:row>
      <xdr:rowOff>0</xdr:rowOff>
    </xdr:from>
    <xdr:to>
      <xdr:col>10</xdr:col>
      <xdr:colOff>774700</xdr:colOff>
      <xdr:row>8</xdr:row>
      <xdr:rowOff>12700</xdr:rowOff>
    </xdr:to>
    <mc:AlternateContent xmlns:mc="http://schemas.openxmlformats.org/markup-compatibility/2006" xmlns:a14="http://schemas.microsoft.com/office/drawing/2010/main">
      <mc:Choice Requires="a14">
        <xdr:graphicFrame macro="">
          <xdr:nvGraphicFramePr>
            <xdr:cNvPr id="6" name="Source">
              <a:extLst>
                <a:ext uri="{FF2B5EF4-FFF2-40B4-BE49-F238E27FC236}">
                  <a16:creationId xmlns:a16="http://schemas.microsoft.com/office/drawing/2014/main" id="{785213EB-7B01-F47A-A95B-0E9FC5DF2457}"/>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7874000" y="0"/>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215900</xdr:colOff>
      <xdr:row>0</xdr:row>
      <xdr:rowOff>12700</xdr:rowOff>
    </xdr:from>
    <xdr:to>
      <xdr:col>6</xdr:col>
      <xdr:colOff>393700</xdr:colOff>
      <xdr:row>3</xdr:row>
      <xdr:rowOff>63500</xdr:rowOff>
    </xdr:to>
    <mc:AlternateContent xmlns:mc="http://schemas.openxmlformats.org/markup-compatibility/2006" xmlns:a14="http://schemas.microsoft.com/office/drawing/2010/main">
      <mc:Choice Requires="a14">
        <xdr:graphicFrame macro="">
          <xdr:nvGraphicFramePr>
            <xdr:cNvPr id="7" name="Brached SLA">
              <a:extLst>
                <a:ext uri="{FF2B5EF4-FFF2-40B4-BE49-F238E27FC236}">
                  <a16:creationId xmlns:a16="http://schemas.microsoft.com/office/drawing/2014/main" id="{46DA6EA0-6DAE-9A6A-533F-E1F844073868}"/>
                </a:ext>
              </a:extLst>
            </xdr:cNvPr>
            <xdr:cNvGraphicFramePr/>
          </xdr:nvGraphicFramePr>
          <xdr:xfrm>
            <a:off x="0" y="0"/>
            <a:ext cx="0" cy="0"/>
          </xdr:xfrm>
          <a:graphic>
            <a:graphicData uri="http://schemas.microsoft.com/office/drawing/2010/slicer">
              <sle:slicer xmlns:sle="http://schemas.microsoft.com/office/drawing/2010/slicer" name="Brached SLA"/>
            </a:graphicData>
          </a:graphic>
        </xdr:graphicFrame>
      </mc:Choice>
      <mc:Fallback xmlns="">
        <xdr:sp macro="" textlink="">
          <xdr:nvSpPr>
            <xdr:cNvPr id="0" name=""/>
            <xdr:cNvSpPr>
              <a:spLocks noTextEdit="1"/>
            </xdr:cNvSpPr>
          </xdr:nvSpPr>
          <xdr:spPr>
            <a:xfrm>
              <a:off x="4191000" y="12700"/>
              <a:ext cx="1828800" cy="66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0</xdr:row>
      <xdr:rowOff>38100</xdr:rowOff>
    </xdr:from>
    <xdr:to>
      <xdr:col>2</xdr:col>
      <xdr:colOff>12700</xdr:colOff>
      <xdr:row>1</xdr:row>
      <xdr:rowOff>0</xdr:rowOff>
    </xdr:to>
    <xdr:sp macro="" textlink="">
      <xdr:nvSpPr>
        <xdr:cNvPr id="5" name="TextBox 4">
          <a:extLst>
            <a:ext uri="{FF2B5EF4-FFF2-40B4-BE49-F238E27FC236}">
              <a16:creationId xmlns:a16="http://schemas.microsoft.com/office/drawing/2014/main" id="{70225762-592E-403C-FCD1-DE814789FF60}"/>
            </a:ext>
          </a:extLst>
        </xdr:cNvPr>
        <xdr:cNvSpPr txBox="1"/>
      </xdr:nvSpPr>
      <xdr:spPr>
        <a:xfrm>
          <a:off x="25400" y="38100"/>
          <a:ext cx="4635500" cy="2286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Question 1:		Total Ticket Per Teams</a:t>
          </a:r>
        </a:p>
      </xdr:txBody>
    </xdr:sp>
    <xdr:clientData/>
  </xdr:twoCellAnchor>
  <xdr:oneCellAnchor>
    <xdr:from>
      <xdr:col>1</xdr:col>
      <xdr:colOff>2235200</xdr:colOff>
      <xdr:row>10</xdr:row>
      <xdr:rowOff>25400</xdr:rowOff>
    </xdr:from>
    <xdr:ext cx="184731" cy="264560"/>
    <xdr:sp macro="" textlink="">
      <xdr:nvSpPr>
        <xdr:cNvPr id="6" name="TextBox 5">
          <a:extLst>
            <a:ext uri="{FF2B5EF4-FFF2-40B4-BE49-F238E27FC236}">
              <a16:creationId xmlns:a16="http://schemas.microsoft.com/office/drawing/2014/main" id="{4649D618-6D9A-FA74-13BC-CF3A15A162DF}"/>
            </a:ext>
          </a:extLst>
        </xdr:cNvPr>
        <xdr:cNvSpPr txBox="1"/>
      </xdr:nvSpPr>
      <xdr:spPr>
        <a:xfrm>
          <a:off x="4559300" y="212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12700</xdr:colOff>
      <xdr:row>11</xdr:row>
      <xdr:rowOff>0</xdr:rowOff>
    </xdr:from>
    <xdr:to>
      <xdr:col>2</xdr:col>
      <xdr:colOff>12700</xdr:colOff>
      <xdr:row>12</xdr:row>
      <xdr:rowOff>50800</xdr:rowOff>
    </xdr:to>
    <xdr:sp macro="" textlink="">
      <xdr:nvSpPr>
        <xdr:cNvPr id="7" name="TextBox 6">
          <a:extLst>
            <a:ext uri="{FF2B5EF4-FFF2-40B4-BE49-F238E27FC236}">
              <a16:creationId xmlns:a16="http://schemas.microsoft.com/office/drawing/2014/main" id="{EF0A4C47-C24F-6923-C3E6-E02BF287EE7B}"/>
            </a:ext>
          </a:extLst>
        </xdr:cNvPr>
        <xdr:cNvSpPr txBox="1"/>
      </xdr:nvSpPr>
      <xdr:spPr>
        <a:xfrm>
          <a:off x="12700" y="2298700"/>
          <a:ext cx="5600700" cy="25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Question 2:		Total Tickets per Priority</a:t>
          </a:r>
        </a:p>
      </xdr:txBody>
    </xdr:sp>
    <xdr:clientData/>
  </xdr:twoCellAnchor>
  <xdr:twoCellAnchor>
    <xdr:from>
      <xdr:col>0</xdr:col>
      <xdr:colOff>12700</xdr:colOff>
      <xdr:row>16</xdr:row>
      <xdr:rowOff>127000</xdr:rowOff>
    </xdr:from>
    <xdr:to>
      <xdr:col>2</xdr:col>
      <xdr:colOff>38100</xdr:colOff>
      <xdr:row>18</xdr:row>
      <xdr:rowOff>25400</xdr:rowOff>
    </xdr:to>
    <xdr:sp macro="" textlink="">
      <xdr:nvSpPr>
        <xdr:cNvPr id="9" name="TextBox 8">
          <a:extLst>
            <a:ext uri="{FF2B5EF4-FFF2-40B4-BE49-F238E27FC236}">
              <a16:creationId xmlns:a16="http://schemas.microsoft.com/office/drawing/2014/main" id="{DF562DCA-57BF-64E5-5C2F-06144DCEFD34}"/>
            </a:ext>
          </a:extLst>
        </xdr:cNvPr>
        <xdr:cNvSpPr txBox="1"/>
      </xdr:nvSpPr>
      <xdr:spPr>
        <a:xfrm>
          <a:off x="12700" y="3441700"/>
          <a:ext cx="4673600" cy="304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Question 3:		Total Tickets per Type</a:t>
          </a:r>
        </a:p>
      </xdr:txBody>
    </xdr:sp>
    <xdr:clientData/>
  </xdr:twoCellAnchor>
  <xdr:oneCellAnchor>
    <xdr:from>
      <xdr:col>0</xdr:col>
      <xdr:colOff>25400</xdr:colOff>
      <xdr:row>22</xdr:row>
      <xdr:rowOff>25400</xdr:rowOff>
    </xdr:from>
    <xdr:ext cx="5575300" cy="264560"/>
    <xdr:sp macro="" textlink="">
      <xdr:nvSpPr>
        <xdr:cNvPr id="10" name="TextBox 9">
          <a:extLst>
            <a:ext uri="{FF2B5EF4-FFF2-40B4-BE49-F238E27FC236}">
              <a16:creationId xmlns:a16="http://schemas.microsoft.com/office/drawing/2014/main" id="{306402C8-76A1-4625-CA86-CDFC4474ECC8}"/>
            </a:ext>
          </a:extLst>
        </xdr:cNvPr>
        <xdr:cNvSpPr txBox="1"/>
      </xdr:nvSpPr>
      <xdr:spPr>
        <a:xfrm flipH="1">
          <a:off x="25400" y="4559300"/>
          <a:ext cx="5575300"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Question 4:		Total Open Tickets</a:t>
          </a:r>
        </a:p>
      </xdr:txBody>
    </xdr:sp>
    <xdr:clientData/>
  </xdr:oneCellAnchor>
  <xdr:twoCellAnchor>
    <xdr:from>
      <xdr:col>0</xdr:col>
      <xdr:colOff>50800</xdr:colOff>
      <xdr:row>26</xdr:row>
      <xdr:rowOff>177800</xdr:rowOff>
    </xdr:from>
    <xdr:to>
      <xdr:col>2</xdr:col>
      <xdr:colOff>12700</xdr:colOff>
      <xdr:row>27</xdr:row>
      <xdr:rowOff>190500</xdr:rowOff>
    </xdr:to>
    <xdr:sp macro="" textlink="">
      <xdr:nvSpPr>
        <xdr:cNvPr id="11" name="TextBox 10">
          <a:extLst>
            <a:ext uri="{FF2B5EF4-FFF2-40B4-BE49-F238E27FC236}">
              <a16:creationId xmlns:a16="http://schemas.microsoft.com/office/drawing/2014/main" id="{8890CCED-CC10-D39B-AAB9-37C1386AAA6E}"/>
            </a:ext>
          </a:extLst>
        </xdr:cNvPr>
        <xdr:cNvSpPr txBox="1"/>
      </xdr:nvSpPr>
      <xdr:spPr>
        <a:xfrm>
          <a:off x="50800" y="5524500"/>
          <a:ext cx="4610100" cy="215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Question 5:		Total Resolved Tickets</a:t>
          </a:r>
        </a:p>
      </xdr:txBody>
    </xdr:sp>
    <xdr:clientData/>
  </xdr:twoCellAnchor>
  <xdr:twoCellAnchor>
    <xdr:from>
      <xdr:col>0</xdr:col>
      <xdr:colOff>0</xdr:colOff>
      <xdr:row>31</xdr:row>
      <xdr:rowOff>38100</xdr:rowOff>
    </xdr:from>
    <xdr:to>
      <xdr:col>2</xdr:col>
      <xdr:colOff>12700</xdr:colOff>
      <xdr:row>32</xdr:row>
      <xdr:rowOff>114300</xdr:rowOff>
    </xdr:to>
    <xdr:sp macro="" textlink="">
      <xdr:nvSpPr>
        <xdr:cNvPr id="12" name="TextBox 11">
          <a:extLst>
            <a:ext uri="{FF2B5EF4-FFF2-40B4-BE49-F238E27FC236}">
              <a16:creationId xmlns:a16="http://schemas.microsoft.com/office/drawing/2014/main" id="{7D80022F-6751-4977-6EE6-1C5AD6C0BACD}"/>
            </a:ext>
          </a:extLst>
        </xdr:cNvPr>
        <xdr:cNvSpPr txBox="1"/>
      </xdr:nvSpPr>
      <xdr:spPr>
        <a:xfrm>
          <a:off x="0" y="6400800"/>
          <a:ext cx="4660900" cy="279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Question 6:		Total Closed Tickets</a:t>
          </a:r>
        </a:p>
      </xdr:txBody>
    </xdr:sp>
    <xdr:clientData/>
  </xdr:twoCellAnchor>
  <xdr:oneCellAnchor>
    <xdr:from>
      <xdr:col>0</xdr:col>
      <xdr:colOff>50800</xdr:colOff>
      <xdr:row>34</xdr:row>
      <xdr:rowOff>177800</xdr:rowOff>
    </xdr:from>
    <xdr:ext cx="5575300" cy="266700"/>
    <xdr:sp macro="" textlink="">
      <xdr:nvSpPr>
        <xdr:cNvPr id="13" name="TextBox 12">
          <a:extLst>
            <a:ext uri="{FF2B5EF4-FFF2-40B4-BE49-F238E27FC236}">
              <a16:creationId xmlns:a16="http://schemas.microsoft.com/office/drawing/2014/main" id="{2570A0A3-32BA-10EC-B9FF-2173E94A4242}"/>
            </a:ext>
          </a:extLst>
        </xdr:cNvPr>
        <xdr:cNvSpPr txBox="1"/>
      </xdr:nvSpPr>
      <xdr:spPr>
        <a:xfrm>
          <a:off x="50800" y="7150100"/>
          <a:ext cx="5575300" cy="2667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Question 7:	</a:t>
          </a:r>
          <a:r>
            <a:rPr lang="en-GB" sz="1100" baseline="0"/>
            <a:t>                          </a:t>
          </a:r>
          <a:r>
            <a:rPr lang="en-GB" sz="1100"/>
            <a:t>Total Open/Answered Tickets</a:t>
          </a:r>
        </a:p>
      </xdr:txBody>
    </xdr:sp>
    <xdr:clientData/>
  </xdr:oneCellAnchor>
  <xdr:oneCellAnchor>
    <xdr:from>
      <xdr:col>0</xdr:col>
      <xdr:colOff>88900</xdr:colOff>
      <xdr:row>38</xdr:row>
      <xdr:rowOff>190500</xdr:rowOff>
    </xdr:from>
    <xdr:ext cx="5524500" cy="264560"/>
    <xdr:sp macro="" textlink="">
      <xdr:nvSpPr>
        <xdr:cNvPr id="14" name="TextBox 13">
          <a:extLst>
            <a:ext uri="{FF2B5EF4-FFF2-40B4-BE49-F238E27FC236}">
              <a16:creationId xmlns:a16="http://schemas.microsoft.com/office/drawing/2014/main" id="{93FA28F1-FC14-48F1-809B-43E4B7D46129}"/>
            </a:ext>
          </a:extLst>
        </xdr:cNvPr>
        <xdr:cNvSpPr txBox="1"/>
      </xdr:nvSpPr>
      <xdr:spPr>
        <a:xfrm>
          <a:off x="88900" y="7975600"/>
          <a:ext cx="5524500"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Question 8:		Total Tickets from “Email”</a:t>
          </a:r>
        </a:p>
      </xdr:txBody>
    </xdr:sp>
    <xdr:clientData/>
  </xdr:oneCellAnchor>
  <xdr:oneCellAnchor>
    <xdr:from>
      <xdr:col>0</xdr:col>
      <xdr:colOff>12700</xdr:colOff>
      <xdr:row>44</xdr:row>
      <xdr:rowOff>38100</xdr:rowOff>
    </xdr:from>
    <xdr:ext cx="5549900" cy="266700"/>
    <xdr:sp macro="" textlink="">
      <xdr:nvSpPr>
        <xdr:cNvPr id="15" name="TextBox 14">
          <a:extLst>
            <a:ext uri="{FF2B5EF4-FFF2-40B4-BE49-F238E27FC236}">
              <a16:creationId xmlns:a16="http://schemas.microsoft.com/office/drawing/2014/main" id="{A0200824-8121-9ED0-0096-9D0E14CB8987}"/>
            </a:ext>
          </a:extLst>
        </xdr:cNvPr>
        <xdr:cNvSpPr txBox="1"/>
      </xdr:nvSpPr>
      <xdr:spPr>
        <a:xfrm>
          <a:off x="12700" y="9042400"/>
          <a:ext cx="5549900" cy="2667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Question :9		Total Tickets from “Web”</a:t>
          </a:r>
        </a:p>
      </xdr:txBody>
    </xdr:sp>
    <xdr:clientData/>
  </xdr:oneCellAnchor>
  <xdr:oneCellAnchor>
    <xdr:from>
      <xdr:col>0</xdr:col>
      <xdr:colOff>0</xdr:colOff>
      <xdr:row>48</xdr:row>
      <xdr:rowOff>88900</xdr:rowOff>
    </xdr:from>
    <xdr:ext cx="5600700" cy="264560"/>
    <xdr:sp macro="" textlink="">
      <xdr:nvSpPr>
        <xdr:cNvPr id="16" name="TextBox 15">
          <a:extLst>
            <a:ext uri="{FF2B5EF4-FFF2-40B4-BE49-F238E27FC236}">
              <a16:creationId xmlns:a16="http://schemas.microsoft.com/office/drawing/2014/main" id="{F1BEC35B-D707-FD2F-9C62-7B6B9705FFD9}"/>
            </a:ext>
          </a:extLst>
        </xdr:cNvPr>
        <xdr:cNvSpPr txBox="1"/>
      </xdr:nvSpPr>
      <xdr:spPr>
        <a:xfrm>
          <a:off x="0" y="9906000"/>
          <a:ext cx="5600700"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Question 10		Total Tickets from “Phone”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Raj Sharma" refreshedDate="45490.011473379629" createdVersion="8" refreshedVersion="8" minRefreshableVersion="3" recordCount="549" xr:uid="{6B8AF348-D1A0-C94E-B9F2-EFD44DFE8330}">
  <cacheSource type="worksheet">
    <worksheetSource name="Help_Desk_Ticket"/>
  </cacheSource>
  <cacheFields count="32">
    <cacheField name="Ticket Number" numFmtId="0">
      <sharedItems containsSemiMixedTypes="0" containsString="0" containsNumber="1" containsInteger="1" minValue="2" maxValue="694809"/>
    </cacheField>
    <cacheField name="Date Created" numFmtId="14">
      <sharedItems containsSemiMixedTypes="0" containsNonDate="0" containsDate="1" containsString="0" minDate="2018-07-11T00:00:00" maxDate="2021-04-09T00:00:00"/>
    </cacheField>
    <cacheField name="Time Created" numFmtId="165">
      <sharedItems containsSemiMixedTypes="0" containsNonDate="0" containsDate="1" containsString="0" minDate="1899-12-30T00:00:00" maxDate="1899-12-30T23:51: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Internal Technical Department"/>
        <s v="SAP JDE Support Department"/>
      </sharedItems>
    </cacheField>
    <cacheField name="Type" numFmtId="0">
      <sharedItems count="3">
        <s v="NA"/>
        <s v="Incident / Problem"/>
        <s v="Request"/>
      </sharedItems>
    </cacheField>
    <cacheField name="Source" numFmtId="0">
      <sharedItems count="4">
        <s v="Web"/>
        <s v="Email"/>
        <s v="Other"/>
        <s v="Phone"/>
      </sharedItems>
    </cacheField>
    <cacheField name="Current Status" numFmtId="0">
      <sharedItems count="3">
        <s v="Closed"/>
        <s v="Open"/>
        <s v="Resolved"/>
      </sharedItems>
    </cacheField>
    <cacheField name="Last Updated Date" numFmtId="14">
      <sharedItems containsSemiMixedTypes="0" containsNonDate="0" containsDate="1" containsString="0" minDate="2018-07-11T00:00:00" maxDate="2021-04-13T00:00:00" count="264">
        <d v="2018-08-09T00:00:00"/>
        <d v="2019-04-01T00:00:00"/>
        <d v="2019-03-20T00:00:00"/>
        <d v="2019-03-05T00:00:00"/>
        <d v="2019-02-02T00:00:00"/>
        <d v="2019-04-10T00:00:00"/>
        <d v="2019-02-20T00:00:00"/>
        <d v="2019-06-21T00:00:00"/>
        <d v="2019-09-11T00:00:00"/>
        <d v="2019-02-14T00:00:00"/>
        <d v="2021-03-29T00:00:00"/>
        <d v="2019-04-04T00:00:00"/>
        <d v="2019-03-22T00:00:00"/>
        <d v="2019-02-13T00:00:00"/>
        <d v="2019-03-19T00:00:00"/>
        <d v="2019-03-25T00:00:00"/>
        <d v="2019-03-02T00:00:00"/>
        <d v="2019-03-18T00:00:00"/>
        <d v="2019-03-13T00:00:00"/>
        <d v="2019-03-28T00:00:00"/>
        <d v="2019-03-08T00:00:00"/>
        <d v="2019-05-02T00:00:00"/>
        <d v="2019-07-01T00:00:00"/>
        <d v="2019-03-27T00:00:00"/>
        <d v="2019-04-15T00:00:00"/>
        <d v="2019-04-30T00:00:00"/>
        <d v="2019-04-16T00:00:00"/>
        <d v="2019-04-22T00:00:00"/>
        <d v="2019-04-03T00:00:00"/>
        <d v="2019-05-03T00:00:00"/>
        <d v="2019-05-21T00:00:00"/>
        <d v="2020-12-03T00:00:00"/>
        <d v="2019-06-14T00:00:00"/>
        <d v="2019-04-29T00:00:00"/>
        <d v="2019-09-03T00:00:00"/>
        <d v="2019-08-27T00:00:00"/>
        <d v="2020-12-01T00:00:00"/>
        <d v="2019-05-06T00:00:00"/>
        <d v="2019-05-09T00:00:00"/>
        <d v="2019-10-01T00:00:00"/>
        <d v="2019-04-24T00:00:00"/>
        <d v="2019-07-09T00:00:00"/>
        <d v="2019-05-08T00:00:00"/>
        <d v="2019-06-04T00:00:00"/>
        <d v="2019-05-14T00:00:00"/>
        <d v="2019-04-25T00:00:00"/>
        <d v="2019-05-10T00:00:00"/>
        <d v="2019-09-06T00:00:00"/>
        <d v="2019-08-01T00:00:00"/>
        <d v="2019-06-07T00:00:00"/>
        <d v="2019-06-03T00:00:00"/>
        <d v="2019-05-29T00:00:00"/>
        <d v="2019-07-10T00:00:00"/>
        <d v="2019-08-22T00:00:00"/>
        <d v="2019-05-28T00:00:00"/>
        <d v="2019-05-17T00:00:00"/>
        <d v="2019-08-28T00:00:00"/>
        <d v="2020-01-14T00:00:00"/>
        <d v="2019-05-31T00:00:00"/>
        <d v="2019-09-09T00:00:00"/>
        <d v="2020-01-16T00:00:00"/>
        <d v="2019-07-22T00:00:00"/>
        <d v="2019-06-10T00:00:00"/>
        <d v="2019-06-13T00:00:00"/>
        <d v="2019-06-19T00:00:00"/>
        <d v="2019-11-21T00:00:00"/>
        <d v="2019-07-04T00:00:00"/>
        <d v="2019-06-28T00:00:00"/>
        <d v="2019-09-04T00:00:00"/>
        <d v="2019-07-05T00:00:00"/>
        <d v="2019-07-15T00:00:00"/>
        <d v="2019-10-22T00:00:00"/>
        <d v="2019-07-12T00:00:00"/>
        <d v="2019-07-18T00:00:00"/>
        <d v="2019-07-17T00:00:00"/>
        <d v="2019-10-08T00:00:00"/>
        <d v="2019-08-29T00:00:00"/>
        <d v="2019-08-06T00:00:00"/>
        <d v="2019-07-29T00:00:00"/>
        <d v="2019-07-26T00:00:00"/>
        <d v="2019-08-07T00:00:00"/>
        <d v="2019-08-13T00:00:00"/>
        <d v="2019-09-02T00:00:00"/>
        <d v="2019-08-20T00:00:00"/>
        <d v="2019-12-13T00:00:00"/>
        <d v="2019-10-15T00:00:00"/>
        <d v="2019-09-19T00:00:00"/>
        <d v="2019-08-30T00:00:00"/>
        <d v="2019-09-18T00:00:00"/>
        <d v="2019-11-14T00:00:00"/>
        <d v="2019-09-26T00:00:00"/>
        <d v="2019-09-17T00:00:00"/>
        <d v="2019-09-20T00:00:00"/>
        <d v="2019-10-21T00:00:00"/>
        <d v="2019-10-03T00:00:00"/>
        <d v="2019-09-27T00:00:00"/>
        <d v="2019-10-07T00:00:00"/>
        <d v="2019-10-02T00:00:00"/>
        <d v="2019-10-09T00:00:00"/>
        <d v="2019-10-16T00:00:00"/>
        <d v="2019-10-24T00:00:00"/>
        <d v="2020-01-15T00:00:00"/>
        <d v="2019-10-18T00:00:00"/>
        <d v="2020-05-07T00:00:00"/>
        <d v="2019-12-23T00:00:00"/>
        <d v="2019-11-15T00:00:00"/>
        <d v="2019-10-29T00:00:00"/>
        <d v="2019-11-04T00:00:00"/>
        <d v="2019-11-06T00:00:00"/>
        <d v="2019-12-04T00:00:00"/>
        <d v="2020-01-03T00:00:00"/>
        <d v="2019-11-27T00:00:00"/>
        <d v="2019-12-18T00:00:00"/>
        <d v="2019-11-05T00:00:00"/>
        <d v="2019-11-08T00:00:00"/>
        <d v="2019-11-25T00:00:00"/>
        <d v="2019-11-28T00:00:00"/>
        <d v="2019-12-12T00:00:00"/>
        <d v="2019-12-02T00:00:00"/>
        <d v="2019-12-10T00:00:00"/>
        <d v="2019-12-19T00:00:00"/>
        <d v="2020-05-11T00:00:00"/>
        <d v="2020-01-10T00:00:00"/>
        <d v="2020-03-10T00:00:00"/>
        <d v="2020-01-06T00:00:00"/>
        <d v="2020-01-08T00:00:00"/>
        <d v="2020-01-07T00:00:00"/>
        <d v="2020-01-27T00:00:00"/>
        <d v="2020-01-29T00:00:00"/>
        <d v="2020-02-17T00:00:00"/>
        <d v="2020-03-16T00:00:00"/>
        <d v="2020-03-18T00:00:00"/>
        <d v="2020-02-24T00:00:00"/>
        <d v="2020-01-28T00:00:00"/>
        <d v="2020-02-21T00:00:00"/>
        <d v="2020-01-31T00:00:00"/>
        <d v="2020-06-16T00:00:00"/>
        <d v="2020-02-07T00:00:00"/>
        <d v="2020-02-11T00:00:00"/>
        <d v="2020-07-13T00:00:00"/>
        <d v="2020-04-08T00:00:00"/>
        <d v="2020-03-04T00:00:00"/>
        <d v="2020-02-18T00:00:00"/>
        <d v="2020-03-24T00:00:00"/>
        <d v="2020-05-06T00:00:00"/>
        <d v="2020-03-05T00:00:00"/>
        <d v="2020-04-02T00:00:00"/>
        <d v="2020-03-23T00:00:00"/>
        <d v="2020-03-03T00:00:00"/>
        <d v="2021-03-31T00:00:00"/>
        <d v="2020-03-26T00:00:00"/>
        <d v="2020-05-21T00:00:00"/>
        <d v="2020-07-30T00:00:00"/>
        <d v="2021-02-16T00:00:00"/>
        <d v="2020-06-10T00:00:00"/>
        <d v="2020-06-25T00:00:00"/>
        <d v="2020-07-09T00:00:00"/>
        <d v="2020-04-16T00:00:00"/>
        <d v="2020-04-29T00:00:00"/>
        <d v="2020-07-20T00:00:00"/>
        <d v="2020-04-17T00:00:00"/>
        <d v="2020-06-01T00:00:00"/>
        <d v="2020-05-04T00:00:00"/>
        <d v="2020-08-03T00:00:00"/>
        <d v="2020-05-08T00:00:00"/>
        <d v="2021-04-07T00:00:00"/>
        <d v="2020-06-22T00:00:00"/>
        <d v="2020-06-19T00:00:00"/>
        <d v="2020-06-17T00:00:00"/>
        <d v="2020-08-05T00:00:00"/>
        <d v="2020-06-26T00:00:00"/>
        <d v="2020-06-24T00:00:00"/>
        <d v="2020-06-15T00:00:00"/>
        <d v="2020-06-29T00:00:00"/>
        <d v="2020-06-23T00:00:00"/>
        <d v="2020-12-11T00:00:00"/>
        <d v="2020-07-27T00:00:00"/>
        <d v="2020-07-15T00:00:00"/>
        <d v="2020-07-06T00:00:00"/>
        <d v="2020-10-30T00:00:00"/>
        <d v="2020-07-21T00:00:00"/>
        <d v="2020-07-16T00:00:00"/>
        <d v="2020-07-28T00:00:00"/>
        <d v="2020-09-16T00:00:00"/>
        <d v="2020-09-21T00:00:00"/>
        <d v="2021-03-24T00:00:00"/>
        <d v="2020-09-01T00:00:00"/>
        <d v="2021-04-08T00:00:00"/>
        <d v="2020-08-18T00:00:00"/>
        <d v="2020-11-23T00:00:00"/>
        <d v="2021-03-05T00:00:00"/>
        <d v="2020-11-10T00:00:00"/>
        <d v="2020-10-14T00:00:00"/>
        <d v="2020-08-20T00:00:00"/>
        <d v="2020-08-24T00:00:00"/>
        <d v="2020-08-26T00:00:00"/>
        <d v="2021-01-15T00:00:00"/>
        <d v="2020-09-04T00:00:00"/>
        <d v="2020-08-28T00:00:00"/>
        <d v="2020-09-09T00:00:00"/>
        <d v="2020-09-23T00:00:00"/>
        <d v="2020-09-11T00:00:00"/>
        <d v="2021-03-15T00:00:00"/>
        <d v="2020-09-25T00:00:00"/>
        <d v="2020-11-03T00:00:00"/>
        <d v="2020-12-09T00:00:00"/>
        <d v="2021-01-25T00:00:00"/>
        <d v="2020-10-23T00:00:00"/>
        <d v="2020-10-07T00:00:00"/>
        <d v="2020-09-30T00:00:00"/>
        <d v="2021-02-19T00:00:00"/>
        <d v="2021-02-02T00:00:00"/>
        <d v="2020-11-18T00:00:00"/>
        <d v="2020-10-16T00:00:00"/>
        <d v="2020-10-09T00:00:00"/>
        <d v="2021-03-18T00:00:00"/>
        <d v="2020-12-14T00:00:00"/>
        <d v="2020-11-09T00:00:00"/>
        <d v="2020-11-17T00:00:00"/>
        <d v="2020-10-19T00:00:00"/>
        <d v="2020-11-20T00:00:00"/>
        <d v="2020-12-04T00:00:00"/>
        <d v="2021-02-05T00:00:00"/>
        <d v="2020-11-16T00:00:00"/>
        <d v="2021-01-22T00:00:00"/>
        <d v="2021-03-30T00:00:00"/>
        <d v="2020-11-24T00:00:00"/>
        <d v="2021-01-08T00:00:00"/>
        <d v="2020-12-10T00:00:00"/>
        <d v="2021-01-19T00:00:00"/>
        <d v="2020-12-02T00:00:00"/>
        <d v="2021-01-04T00:00:00"/>
        <d v="2021-02-10T00:00:00"/>
        <d v="2020-12-22T00:00:00"/>
        <d v="2021-01-05T00:00:00"/>
        <d v="2020-12-28T00:00:00"/>
        <d v="2021-01-13T00:00:00"/>
        <d v="2021-01-18T00:00:00"/>
        <d v="2021-02-08T00:00:00"/>
        <d v="2021-01-29T00:00:00"/>
        <d v="2021-02-11T00:00:00"/>
        <d v="2021-01-21T00:00:00"/>
        <d v="2021-04-06T00:00:00"/>
        <d v="2021-02-23T00:00:00"/>
        <d v="2021-02-22T00:00:00"/>
        <d v="2021-02-26T00:00:00"/>
        <d v="2021-02-24T00:00:00"/>
        <d v="2021-03-02T00:00:00"/>
        <d v="2021-03-09T00:00:00"/>
        <d v="2021-02-15T00:00:00"/>
        <d v="2021-03-10T00:00:00"/>
        <d v="2021-03-01T00:00:00"/>
        <d v="2021-03-11T00:00:00"/>
        <d v="2021-03-16T00:00:00"/>
        <d v="2021-03-19T00:00:00"/>
        <d v="2021-03-22T00:00:00"/>
        <d v="2021-03-23T00:00:00"/>
        <d v="2021-04-05T00:00:00"/>
        <d v="2021-03-26T00:00:00"/>
        <d v="2021-04-12T00:00:00"/>
        <d v="2018-12-06T00:00:00"/>
        <d v="2020-04-15T00:00:00"/>
        <d v="2018-11-06T00:00:00"/>
        <d v="2018-07-11T00:00:00"/>
      </sharedItems>
      <fieldGroup par="28"/>
    </cacheField>
    <cacheField name="Last updated Time" numFmtId="165">
      <sharedItems containsSemiMixedTypes="0" containsNonDate="0" containsDate="1" containsString="0" minDate="1899-12-30T01:09:00" maxDate="1899-12-30T22:20:00"/>
    </cacheField>
    <cacheField name="Due Date " numFmtId="14">
      <sharedItems containsNonDate="0" containsDate="1" containsString="0" containsBlank="1" minDate="2018-07-13T00:00:00" maxDate="2023-10-08T00:00:00" count="296">
        <d v="2018-08-01T00:00:00"/>
        <d v="2019-02-01T00:00:00"/>
        <m/>
        <d v="2019-02-02T00:00:00"/>
        <d v="2019-02-04T00:00:00"/>
        <d v="2021-08-04T00:00:00"/>
        <d v="2021-08-07T00:00:00"/>
        <d v="2019-02-07T00:00:00"/>
        <d v="2019-02-08T00:00:00"/>
        <d v="2019-02-13T00:00:00"/>
        <d v="2021-08-14T00:00:00"/>
        <d v="2019-02-16T00:00:00"/>
        <d v="2019-02-18T00:00:00"/>
        <d v="2019-02-19T00:00:00"/>
        <d v="2019-02-20T00:00:00"/>
        <d v="2019-02-22T00:00:00"/>
        <d v="2019-02-26T00:00:00"/>
        <d v="2019-02-27T00:00:00"/>
        <d v="2019-03-04T00:00:00"/>
        <d v="2019-03-06T00:00:00"/>
        <d v="2019-03-12T00:00:00"/>
        <d v="2019-03-13T00:00:00"/>
        <d v="2019-03-15T00:00:00"/>
        <d v="2019-03-19T00:00:00"/>
        <d v="2019-03-20T00:00:00"/>
        <d v="2019-03-21T00:00:00"/>
        <d v="2019-03-22T00:00:00"/>
        <d v="2019-03-27T00:00:00"/>
        <d v="2019-03-28T00:00:00"/>
        <d v="2019-03-29T00:00:00"/>
        <d v="2019-03-30T00:00:00"/>
        <d v="2019-04-01T00:00:00"/>
        <d v="2019-04-02T00:00:00"/>
        <d v="2019-04-03T00:00:00"/>
        <d v="2018-12-07T00:00:00"/>
        <d v="2019-04-05T00:00:00"/>
        <d v="2019-04-06T00:00:00"/>
        <d v="2019-04-08T00:00:00"/>
        <d v="2019-08-19T00:00:00"/>
        <d v="2019-04-15T00:00:00"/>
        <d v="2019-04-11T00:00:00"/>
        <d v="2019-05-06T00:00:00"/>
        <d v="2019-01-18T00:00:00"/>
        <d v="2019-04-17T00:00:00"/>
        <d v="2019-04-18T00:00:00"/>
        <d v="2019-04-22T00:00:00"/>
        <d v="2019-04-23T00:00:00"/>
        <d v="2019-04-25T00:00:00"/>
        <d v="2019-04-26T00:00:00"/>
        <d v="2019-04-29T00:00:00"/>
        <d v="2019-04-30T00:00:00"/>
        <d v="2019-05-01T00:00:00"/>
        <d v="2019-05-03T00:00:00"/>
        <d v="2019-05-07T00:00:00"/>
        <d v="2019-07-05T00:00:00"/>
        <d v="2019-05-10T00:00:00"/>
        <d v="2019-05-14T00:00:00"/>
        <d v="2019-05-16T00:00:00"/>
        <d v="2019-05-17T00:00:00"/>
        <d v="2019-05-18T00:00:00"/>
        <d v="2019-05-22T00:00:00"/>
        <d v="2019-06-10T00:00:00"/>
        <d v="2019-05-28T00:00:00"/>
        <d v="2019-05-29T00:00:00"/>
        <d v="2019-09-06T00:00:00"/>
        <d v="2019-06-20T00:00:00"/>
        <d v="2019-06-13T00:00:00"/>
        <d v="2019-06-07T00:00:00"/>
        <d v="2019-06-04T00:00:00"/>
        <d v="2019-06-06T00:00:00"/>
        <d v="2019-06-19T00:00:00"/>
        <d v="2019-06-08T00:00:00"/>
        <d v="2019-06-11T00:00:00"/>
        <d v="2019-06-12T00:00:00"/>
        <d v="2019-06-21T00:00:00"/>
        <d v="2019-06-25T00:00:00"/>
        <d v="2019-06-28T00:00:00"/>
        <d v="2019-07-02T00:00:00"/>
        <d v="2019-07-03T00:00:00"/>
        <d v="2019-07-10T00:00:00"/>
        <d v="2019-07-13T00:00:00"/>
        <d v="2019-07-09T00:00:00"/>
        <d v="2019-07-11T00:00:00"/>
        <d v="2019-07-16T00:00:00"/>
        <d v="2019-07-18T00:00:00"/>
        <d v="2019-07-19T00:00:00"/>
        <d v="2019-07-23T00:00:00"/>
        <d v="2019-07-24T00:00:00"/>
        <d v="2019-07-25T00:00:00"/>
        <d v="2019-07-29T00:00:00"/>
        <d v="2019-08-02T00:00:00"/>
        <d v="2019-07-31T00:00:00"/>
        <d v="2019-08-01T00:00:00"/>
        <d v="2019-08-13T00:00:00"/>
        <d v="2019-08-08T00:00:00"/>
        <d v="2019-08-10T00:00:00"/>
        <d v="2019-08-14T00:00:00"/>
        <d v="2019-08-15T00:00:00"/>
        <d v="2019-08-20T00:00:00"/>
        <d v="2019-08-29T00:00:00"/>
        <d v="2019-08-28T00:00:00"/>
        <d v="2019-08-30T00:00:00"/>
        <d v="2019-09-13T00:00:00"/>
        <d v="2019-09-03T00:00:00"/>
        <d v="2019-09-23T00:00:00"/>
        <d v="2019-09-10T00:00:00"/>
        <d v="2019-09-16T00:00:00"/>
        <d v="2019-09-17T00:00:00"/>
        <d v="2019-09-18T00:00:00"/>
        <d v="2019-09-19T00:00:00"/>
        <d v="2019-09-20T00:00:00"/>
        <d v="2019-09-21T00:00:00"/>
        <d v="2019-09-26T00:00:00"/>
        <d v="2019-09-27T00:00:00"/>
        <d v="2019-09-30T00:00:00"/>
        <d v="2019-10-01T00:00:00"/>
        <d v="2019-10-14T00:00:00"/>
        <d v="2019-10-03T00:00:00"/>
        <d v="2019-10-21T00:00:00"/>
        <d v="2019-10-04T00:00:00"/>
        <d v="2019-10-07T00:00:00"/>
        <d v="2019-10-08T00:00:00"/>
        <d v="2019-10-17T00:00:00"/>
        <d v="2019-10-16T00:00:00"/>
        <d v="2019-10-12T00:00:00"/>
        <d v="2019-10-15T00:00:00"/>
        <d v="2019-10-24T00:00:00"/>
        <d v="2019-10-25T00:00:00"/>
        <d v="2019-10-26T00:00:00"/>
        <d v="2019-12-18T00:00:00"/>
        <d v="2019-11-22T00:00:00"/>
        <d v="2019-11-05T00:00:00"/>
        <d v="2019-11-07T00:00:00"/>
        <d v="2019-11-21T00:00:00"/>
        <d v="2019-11-08T00:00:00"/>
        <d v="2019-11-16T00:00:00"/>
        <d v="2019-11-23T00:00:00"/>
        <d v="2019-11-26T00:00:00"/>
        <d v="2019-11-27T00:00:00"/>
        <d v="2019-11-28T00:00:00"/>
        <d v="2019-11-29T00:00:00"/>
        <d v="2019-12-05T00:00:00"/>
        <d v="2019-12-11T00:00:00"/>
        <d v="2019-12-12T00:00:00"/>
        <d v="2019-12-19T00:00:00"/>
        <d v="2019-12-24T00:00:00"/>
        <d v="2020-01-04T00:00:00"/>
        <d v="2020-01-30T00:00:00"/>
        <d v="2020-02-08T00:00:00"/>
        <d v="2022-09-01T00:00:00"/>
        <d v="2020-03-07T00:00:00"/>
        <d v="2020-03-12T00:00:00"/>
        <d v="2020-04-08T00:00:00"/>
        <d v="2020-04-15T00:00:00"/>
        <d v="2020-04-18T00:00:00"/>
        <d v="2022-10-17T00:00:00"/>
        <d v="2020-04-29T00:00:00"/>
        <d v="2020-05-10T00:00:00"/>
        <d v="2020-05-28T00:00:00"/>
        <d v="2020-06-02T00:00:00"/>
        <d v="2020-06-03T00:00:00"/>
        <d v="2020-06-04T00:00:00"/>
        <d v="2020-06-06T00:00:00"/>
        <d v="2020-06-09T00:00:00"/>
        <d v="2020-06-10T00:00:00"/>
        <d v="2020-06-14T00:00:00"/>
        <d v="2022-12-15T00:00:00"/>
        <d v="2020-06-19T00:00:00"/>
        <d v="2020-06-24T00:00:00"/>
        <d v="2020-07-02T00:00:00"/>
        <d v="2020-07-08T00:00:00"/>
        <d v="2020-07-10T00:00:00"/>
        <d v="2020-07-13T00:00:00"/>
        <d v="2020-07-15T00:00:00"/>
        <d v="2020-07-17T00:00:00"/>
        <d v="2020-07-21T00:00:00"/>
        <d v="2020-07-22T00:00:00"/>
        <d v="2020-07-29T00:00:00"/>
        <d v="2020-07-28T00:00:00"/>
        <d v="2020-07-30T00:00:00"/>
        <d v="2020-08-08T00:00:00"/>
        <d v="2020-08-10T00:00:00"/>
        <d v="2020-08-12T00:00:00"/>
        <d v="2020-08-13T00:00:00"/>
        <d v="2020-08-14T00:00:00"/>
        <d v="2020-08-15T00:00:00"/>
        <d v="2020-08-16T00:00:00"/>
        <d v="2020-08-17T00:00:00"/>
        <d v="2020-08-18T00:00:00"/>
        <d v="2020-08-20T00:00:00"/>
        <d v="2020-08-21T00:00:00"/>
        <d v="2020-08-23T00:00:00"/>
        <d v="2020-08-24T00:00:00"/>
        <d v="2020-08-25T00:00:00"/>
        <d v="2020-08-27T00:00:00"/>
        <d v="2020-09-03T00:00:00"/>
        <d v="2020-09-04T00:00:00"/>
        <d v="2020-09-12T00:00:00"/>
        <d v="2020-09-15T00:00:00"/>
        <d v="2020-09-24T00:00:00"/>
        <d v="2023-03-29T00:00:00"/>
        <d v="2020-09-29T00:00:00"/>
        <d v="2020-09-28T00:00:00"/>
        <d v="2020-10-01T00:00:00"/>
        <d v="2020-10-06T00:00:00"/>
        <d v="2020-10-07T00:00:00"/>
        <d v="2020-10-09T00:00:00"/>
        <d v="2023-04-09T00:00:00"/>
        <d v="2023-04-10T00:00:00"/>
        <d v="2020-10-10T00:00:00"/>
        <d v="2020-10-19T00:00:00"/>
        <d v="2020-10-20T00:00:00"/>
        <d v="2023-04-20T00:00:00"/>
        <d v="2020-10-21T00:00:00"/>
        <d v="2020-10-22T00:00:00"/>
        <d v="2023-04-23T00:00:00"/>
        <d v="2020-10-27T00:00:00"/>
        <d v="2023-04-27T00:00:00"/>
        <d v="2020-10-29T00:00:00"/>
        <d v="2020-11-06T00:00:00"/>
        <d v="2020-11-09T00:00:00"/>
        <d v="2020-11-10T00:00:00"/>
        <d v="2020-11-11T00:00:00"/>
        <d v="2020-11-17T00:00:00"/>
        <d v="2020-11-19T00:00:00"/>
        <d v="2020-11-24T00:00:00"/>
        <d v="2020-11-21T00:00:00"/>
        <d v="2020-11-23T00:00:00"/>
        <d v="2020-11-25T00:00:00"/>
        <d v="2020-11-26T00:00:00"/>
        <d v="2020-12-01T00:00:00"/>
        <d v="2020-12-02T00:00:00"/>
        <d v="2020-12-03T00:00:00"/>
        <d v="2020-12-04T00:00:00"/>
        <d v="2020-12-10T00:00:00"/>
        <d v="2020-12-11T00:00:00"/>
        <d v="2023-06-12T00:00:00"/>
        <d v="2020-12-15T00:00:00"/>
        <d v="2020-12-18T00:00:00"/>
        <d v="2020-12-19T00:00:00"/>
        <d v="2020-12-27T00:00:00"/>
        <d v="2020-12-23T00:00:00"/>
        <d v="2020-12-24T00:00:00"/>
        <d v="2020-12-30T00:00:00"/>
        <d v="2021-01-07T00:00:00"/>
        <d v="2021-01-11T00:00:00"/>
        <d v="2021-01-13T00:00:00"/>
        <d v="2021-01-15T00:00:00"/>
        <d v="2021-01-20T00:00:00"/>
        <d v="2021-01-21T00:00:00"/>
        <d v="2021-01-22T00:00:00"/>
        <d v="2023-07-27T00:00:00"/>
        <d v="2021-02-02T00:00:00"/>
        <d v="2021-01-29T00:00:00"/>
        <d v="2021-01-28T00:00:00"/>
        <d v="2021-02-03T00:00:00"/>
        <d v="2021-02-04T00:00:00"/>
        <d v="2021-02-09T00:00:00"/>
        <d v="2021-02-10T00:00:00"/>
        <d v="2021-02-13T00:00:00"/>
        <d v="2021-02-15T00:00:00"/>
        <d v="2021-02-16T00:00:00"/>
        <d v="2023-08-17T00:00:00"/>
        <d v="2021-02-18T00:00:00"/>
        <d v="2023-08-21T00:00:00"/>
        <d v="2021-02-23T00:00:00"/>
        <d v="2023-08-24T00:00:00"/>
        <d v="2023-08-25T00:00:00"/>
        <d v="2021-02-24T00:00:00"/>
        <d v="2021-03-04T00:00:00"/>
        <d v="2021-03-09T00:00:00"/>
        <d v="2021-03-12T00:00:00"/>
        <d v="2021-03-06T00:00:00"/>
        <d v="2021-03-10T00:00:00"/>
        <d v="2021-03-15T00:00:00"/>
        <d v="2021-03-16T00:00:00"/>
        <d v="2023-09-09T00:00:00"/>
        <d v="2023-09-14T00:00:00"/>
        <d v="2021-03-21T00:00:00"/>
        <d v="2023-09-16T00:00:00"/>
        <d v="2023-09-17T00:00:00"/>
        <d v="2021-03-27T00:00:00"/>
        <d v="2023-09-21T00:00:00"/>
        <d v="2023-09-22T00:00:00"/>
        <d v="2023-09-23T00:00:00"/>
        <d v="2021-03-29T00:00:00"/>
        <d v="2023-09-24T00:00:00"/>
        <d v="2023-09-28T00:00:00"/>
        <d v="2023-09-29T00:00:00"/>
        <d v="2023-10-05T00:00:00"/>
        <d v="2023-10-06T00:00:00"/>
        <d v="2023-10-07T00:00:00"/>
        <d v="2018-12-31T00:00:00"/>
        <d v="2018-07-30T00:00:00"/>
        <d v="2018-11-07T00:00:00"/>
        <d v="2018-07-13T00:00:00"/>
      </sharedItems>
      <fieldGroup par="31"/>
    </cacheField>
    <cacheField name="Due Time" numFmtId="165">
      <sharedItems containsNonDate="0" containsDate="1" containsString="0" containsBlank="1" minDate="1899-12-30T00:02:00" maxDate="1899-12-30T23:59: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Assigned Team" numFmtId="0">
      <sharedItems count="9">
        <s v="Hardware Team"/>
        <s v="JDE Support Team"/>
        <s v="SAP Support Team"/>
        <s v="Help Desk Team"/>
        <s v="Workday Team"/>
        <s v="AWS Team"/>
        <s v="Network Team"/>
        <s v="BPM - ProcessMaker Support Team"/>
        <s v="Salesforce Team"/>
      </sharedItems>
    </cacheField>
    <cacheField name="Thread Count" numFmtId="0">
      <sharedItems containsSemiMixedTypes="0" containsString="0" containsNumber="1" containsInteger="1" minValue="1" maxValue="179" count="57">
        <n v="3"/>
        <n v="8"/>
        <n v="6"/>
        <n v="9"/>
        <n v="7"/>
        <n v="13"/>
        <n v="15"/>
        <n v="26"/>
        <n v="41"/>
        <n v="14"/>
        <n v="18"/>
        <n v="19"/>
        <n v="76"/>
        <n v="11"/>
        <n v="116"/>
        <n v="5"/>
        <n v="21"/>
        <n v="12"/>
        <n v="24"/>
        <n v="35"/>
        <n v="10"/>
        <n v="33"/>
        <n v="25"/>
        <n v="22"/>
        <n v="20"/>
        <n v="16"/>
        <n v="23"/>
        <n v="2"/>
        <n v="61"/>
        <n v="37"/>
        <n v="34"/>
        <n v="45"/>
        <n v="17"/>
        <n v="46"/>
        <n v="39"/>
        <n v="36"/>
        <n v="32"/>
        <n v="4"/>
        <n v="31"/>
        <n v="55"/>
        <n v="30"/>
        <n v="79"/>
        <n v="29"/>
        <n v="112"/>
        <n v="57"/>
        <n v="1"/>
        <n v="179"/>
        <n v="49"/>
        <n v="85"/>
        <n v="132"/>
        <n v="47"/>
        <n v="59"/>
        <n v="64"/>
        <n v="42"/>
        <n v="38"/>
        <n v="27"/>
        <n v="28"/>
      </sharedItems>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ount="4">
        <s v="Void"/>
        <s v="New Ticket"/>
        <s v="Close Ticket"/>
        <s v="Open"/>
      </sharedItems>
    </cacheField>
    <cacheField name="SLA Due Date" numFmtId="0">
      <sharedItems containsDate="1" containsMixedTypes="1" minDate="2018-07-25T00:00:00" maxDate="2021-04-16T00:00:00" count="275">
        <d v="2018-08-06T00:00:00"/>
        <d v="2019-02-07T00:00:00"/>
        <d v="2019-02-08T00:00:00"/>
        <s v="No SLA For Request"/>
        <d v="2019-02-01T05:55:00"/>
        <d v="2019-02-06T00:00:00"/>
        <d v="2019-02-01T17:56:00"/>
        <d v="2019-02-04T14:04:00"/>
        <d v="2019-02-18T00:00:00"/>
        <d v="2019-02-11T00:00:00"/>
        <d v="2019-02-12T00:00:00"/>
        <d v="2019-02-19T00:00:00"/>
        <d v="2019-02-21T00:00:00"/>
        <d v="2019-02-22T00:00:00"/>
        <d v="2019-02-26T00:00:00"/>
        <d v="2019-02-27T00:00:00"/>
        <d v="2019-03-04T00:00:00"/>
        <d v="2019-03-11T00:00:00"/>
        <d v="2019-03-18T00:00:00"/>
        <d v="2019-03-15T00:00:00"/>
        <d v="2019-03-25T00:00:00"/>
        <d v="2019-03-22T00:00:00"/>
        <d v="2019-03-19T13:49:00"/>
        <d v="2019-03-27T00:00:00"/>
        <d v="2019-03-26T00:00:00"/>
        <d v="2019-03-29T00:00:00"/>
        <d v="2019-04-02T00:00:00"/>
        <d v="2019-04-04T00:00:00"/>
        <d v="2019-04-05T00:00:00"/>
        <d v="2019-04-08T00:00:00"/>
        <d v="2019-04-09T00:00:00"/>
        <d v="2019-04-10T00:00:00"/>
        <d v="2019-04-04T20:00:00"/>
        <d v="2019-04-11T00:00:00"/>
        <d v="2019-04-12T00:00:00"/>
        <d v="2019-04-08T12:51:00"/>
        <d v="2019-04-15T00:00:00"/>
        <d v="2019-04-17T00:00:00"/>
        <d v="2019-04-18T00:00:00"/>
        <d v="2019-04-19T00:00:00"/>
        <d v="2019-01-22T00:00:00"/>
        <d v="2019-04-17T15:24:00"/>
        <d v="2019-04-24T00:00:00"/>
        <d v="2019-04-22T13:07:00"/>
        <d v="2019-04-25T00:00:00"/>
        <d v="2019-04-24T18:18:00"/>
        <d v="2019-04-30T00:00:00"/>
        <d v="2019-05-02T00:00:00"/>
        <d v="2019-04-29T19:18:00"/>
        <d v="2019-05-07T00:00:00"/>
        <d v="2019-05-09T00:00:00"/>
        <d v="2019-05-10T00:00:00"/>
        <d v="2019-05-15T00:00:00"/>
        <d v="2019-05-17T00:00:00"/>
        <d v="2019-05-21T00:00:00"/>
        <d v="2019-05-29T00:00:00"/>
        <d v="2019-05-20T00:00:00"/>
        <d v="2019-05-24T00:00:00"/>
        <d v="2019-05-30T00:00:00"/>
        <d v="2019-05-27T14:47:00"/>
        <d v="2019-06-03T00:00:00"/>
        <d v="2019-06-04T00:00:00"/>
        <d v="2019-06-05T00:00:00"/>
        <d v="2019-06-13T00:00:00"/>
        <d v="2019-06-06T00:00:00"/>
        <d v="2019-06-04T13:33:00"/>
        <d v="2019-06-07T00:00:00"/>
        <d v="2019-06-06T12:37:00"/>
        <d v="2019-06-12T00:00:00"/>
        <d v="2019-06-18T00:00:00"/>
        <d v="2019-06-24T00:00:00"/>
        <d v="2019-07-03T00:00:00"/>
        <d v="2019-06-26T00:00:00"/>
        <d v="2019-06-27T00:00:00"/>
        <d v="2019-07-02T00:00:00"/>
        <d v="2019-07-05T00:00:00"/>
        <d v="2019-07-01T18:06:00"/>
        <d v="2019-07-08T00:00:00"/>
        <d v="2019-07-09T00:00:00"/>
        <d v="2019-07-11T00:00:00"/>
        <d v="2019-07-15T00:00:00"/>
        <d v="2019-07-09T12:36:00"/>
        <d v="2019-07-17T00:00:00"/>
        <d v="2019-07-11T12:07:00"/>
        <d v="2019-07-22T00:00:00"/>
        <d v="2019-07-23T00:00:00"/>
        <d v="2019-07-24T00:00:00"/>
        <d v="2019-07-18T18:02:00"/>
        <d v="2019-07-26T00:00:00"/>
        <d v="2019-08-07T00:00:00"/>
        <d v="2019-07-29T00:00:00"/>
        <d v="2019-08-01T00:00:00"/>
        <d v="2019-07-31T00:00:00"/>
        <d v="2019-08-05T00:00:00"/>
        <d v="2019-08-06T00:00:00"/>
        <d v="2019-08-14T00:00:00"/>
        <d v="2019-08-08T11:17:00"/>
        <d v="2019-08-23T00:00:00"/>
        <d v="2019-08-16T00:00:00"/>
        <d v="2019-08-28T00:00:00"/>
        <d v="2019-08-27T00:00:00"/>
        <d v="2019-08-30T00:00:00"/>
        <d v="2019-09-02T00:00:00"/>
        <d v="2019-09-09T00:00:00"/>
        <d v="2019-09-06T00:00:00"/>
        <d v="2019-09-12T00:00:00"/>
        <d v="2019-09-16T00:00:00"/>
        <d v="2019-09-13T00:00:00"/>
        <d v="2019-09-18T00:00:00"/>
        <d v="2019-09-24T00:00:00"/>
        <d v="2019-09-26T00:00:00"/>
        <d v="2019-09-27T00:00:00"/>
        <d v="2019-09-21T14:41:00"/>
        <d v="2019-10-02T00:00:00"/>
        <d v="2019-10-03T00:00:00"/>
        <d v="2019-10-07T00:00:00"/>
        <d v="2019-10-04T00:00:00"/>
        <d v="2019-10-10T00:00:00"/>
        <d v="2019-10-09T00:00:00"/>
        <d v="2019-10-14T00:00:00"/>
        <d v="2019-10-11T00:00:00"/>
        <d v="2019-10-16T00:00:00"/>
        <d v="2019-10-18T00:00:00"/>
        <d v="2019-10-21T00:00:00"/>
        <d v="2019-10-25T00:00:00"/>
        <d v="2019-10-28T00:00:00"/>
        <d v="2019-10-23T21:03:00"/>
        <d v="2019-10-30T00:00:00"/>
        <d v="2019-11-01T00:00:00"/>
        <d v="2019-11-06T00:00:00"/>
        <d v="2019-11-11T00:00:00"/>
        <d v="2019-11-13T00:00:00"/>
        <d v="2019-11-22T00:00:00"/>
        <d v="2019-11-25T00:00:00"/>
        <d v="2019-11-22T20:35:00"/>
        <d v="2019-12-02T00:00:00"/>
        <d v="2019-12-03T00:00:00"/>
        <d v="2019-12-09T00:00:00"/>
        <d v="2019-12-11T00:00:00"/>
        <d v="2019-12-13T00:00:00"/>
        <d v="2019-12-16T00:00:00"/>
        <d v="2019-12-25T00:00:00"/>
        <d v="2019-12-24T00:00:00"/>
        <d v="2019-12-26T00:00:00"/>
        <d v="2020-01-03T14:57:00"/>
        <d v="2020-01-03T18:02:00"/>
        <d v="2020-01-15T00:00:00"/>
        <d v="2020-01-23T00:00:00"/>
        <d v="2020-01-29T00:00:00"/>
        <d v="2020-01-30T00:00:00"/>
        <d v="2020-02-11T00:00:00"/>
        <d v="2020-02-13T00:00:00"/>
        <d v="2020-02-10T15:11:00"/>
        <d v="2020-02-18T00:00:00"/>
        <d v="2020-02-13T13:13:00"/>
        <d v="2020-02-20T00:00:00"/>
        <d v="2020-02-21T00:00:00"/>
        <d v="2020-03-12T00:00:00"/>
        <d v="2020-03-04T00:00:00"/>
        <d v="2020-03-10T00:00:00"/>
        <d v="2020-03-11T00:00:00"/>
        <d v="2020-03-18T00:00:00"/>
        <d v="2020-03-24T00:00:00"/>
        <d v="2020-03-23T13:36:00"/>
        <d v="2020-03-26T00:00:00"/>
        <d v="2020-04-17T00:00:00"/>
        <d v="2020-04-13T00:00:00"/>
        <d v="2020-04-14T00:00:00"/>
        <d v="2020-04-20T00:00:00"/>
        <d v="2020-04-22T00:00:00"/>
        <d v="2020-04-24T00:00:00"/>
        <d v="2020-04-27T00:00:00"/>
        <d v="2020-04-27T13:24:00"/>
        <d v="2020-05-04T00:00:00"/>
        <d v="2020-05-06T00:00:00"/>
        <d v="2020-05-07T00:00:00"/>
        <d v="2020-05-12T00:00:00"/>
        <d v="2020-05-29T00:00:00"/>
        <d v="2020-05-27T13:26:00"/>
        <d v="2020-06-03T00:00:00"/>
        <d v="2020-06-02T14:26:00"/>
        <d v="2020-06-09T00:00:00"/>
        <d v="2020-06-15T00:00:00"/>
        <d v="2020-06-16T00:00:00"/>
        <d v="2020-06-22T00:00:00"/>
        <d v="2020-06-23T00:00:00"/>
        <d v="2020-06-30T00:00:00"/>
        <d v="2020-07-01T13:12:00"/>
        <d v="2020-07-09T00:00:00"/>
        <d v="2020-07-14T00:00:00"/>
        <d v="2020-07-16T00:00:00"/>
        <d v="2020-07-23T00:00:00"/>
        <d v="2020-07-21T00:00:00"/>
        <d v="2020-07-31T00:00:00"/>
        <d v="2020-07-27T00:00:00"/>
        <d v="2020-07-24T00:00:00"/>
        <d v="2020-08-04T00:00:00"/>
        <d v="2020-08-07T17:44:00"/>
        <d v="2020-08-15T16:41:00"/>
        <d v="2020-08-20T13:36:00"/>
        <d v="2020-08-23T15:39:00"/>
        <d v="2020-08-28T00:00:00"/>
        <d v="2020-08-26T00:00:00"/>
        <d v="2020-09-01T00:00:00"/>
        <d v="2020-09-11T00:00:00"/>
        <d v="2020-09-14T00:00:00"/>
        <d v="2020-09-21T00:00:00"/>
        <d v="2020-09-30T00:00:00"/>
        <d v="2020-09-28T00:00:00"/>
        <d v="2020-10-01T00:00:00"/>
        <d v="2020-10-07T00:00:00"/>
        <d v="2020-10-12T00:00:00"/>
        <d v="2020-10-08T00:00:00"/>
        <d v="2020-10-13T00:00:00"/>
        <d v="2020-10-26T00:00:00"/>
        <d v="2020-11-02T00:00:00"/>
        <d v="2020-10-27T00:00:00"/>
        <d v="2020-11-04T00:00:00"/>
        <d v="2020-11-16T00:00:00"/>
        <d v="2020-11-13T00:00:00"/>
        <d v="2020-11-10T14:49:00"/>
        <d v="2020-11-23T00:00:00"/>
        <d v="2020-11-26T00:00:00"/>
        <d v="2020-11-27T00:00:00"/>
        <d v="2020-11-25T19:51:00"/>
        <d v="2020-12-04T00:00:00"/>
        <d v="2020-12-09T00:00:00"/>
        <d v="2020-12-10T13:35:00"/>
        <d v="2020-12-10T13:37:00"/>
        <d v="2020-12-10T13:49:00"/>
        <d v="2020-12-15T00:00:00"/>
        <d v="2020-12-10T13:59:00"/>
        <d v="2020-12-10T14:04:00"/>
        <d v="2020-12-21T00:00:00"/>
        <d v="2020-12-25T00:00:00"/>
        <d v="2020-12-29T00:00:00"/>
        <d v="2021-01-01T00:00:00"/>
        <d v="2021-01-20T00:00:00"/>
        <d v="2021-01-13T00:00:00"/>
        <d v="2021-01-26T00:00:00"/>
        <d v="2021-01-28T00:00:00"/>
        <d v="2021-01-29T00:00:00"/>
        <d v="2021-01-22T14:58:00"/>
        <d v="2021-01-27T00:00:00"/>
        <d v="2021-02-02T00:00:00"/>
        <d v="2021-02-05T00:00:00"/>
        <d v="2021-02-10T00:00:00"/>
        <d v="2021-02-15T00:00:00"/>
        <d v="2021-02-17T00:00:00"/>
        <d v="2021-02-15T15:41:00"/>
        <d v="2021-02-22T00:00:00"/>
        <d v="2021-02-24T00:00:00"/>
        <d v="2021-02-26T00:00:00"/>
        <d v="2021-02-22T16:08:00"/>
        <d v="2021-03-01T00:00:00"/>
        <d v="2021-03-03T00:00:00"/>
        <d v="2021-03-11T00:00:00"/>
        <d v="2021-03-12T00:00:00"/>
        <d v="2021-03-10T20:21:00"/>
        <d v="2021-03-16T00:00:00"/>
        <d v="2021-03-18T00:00:00"/>
        <d v="2021-03-12T13:57:00"/>
        <d v="2021-03-23T00:00:00"/>
        <d v="2021-03-24T00:00:00"/>
        <d v="2021-03-29T00:00:00"/>
        <d v="2021-03-26T00:00:00"/>
        <d v="2021-03-31T00:00:00"/>
        <d v="2021-04-01T00:00:00"/>
        <d v="2021-04-02T00:00:00"/>
        <d v="2021-04-07T00:00:00"/>
        <d v="2021-04-13T00:00:00"/>
        <d v="2021-04-15T00:00:00"/>
        <d v="2018-08-02T00:00:00"/>
        <d v="2018-11-20T00:00:00"/>
        <d v="2018-07-25T00:00:00"/>
      </sharedItems>
    </cacheField>
    <cacheField name="Brached SLA" numFmtId="0">
      <sharedItems count="1">
        <s v="Yes"/>
      </sharedItems>
    </cacheField>
    <cacheField name="Months (Last Updated Date)" numFmtId="0" databaseField="0">
      <fieldGroup base="11">
        <rangePr groupBy="months" startDate="2018-07-11T00:00:00" endDate="2021-04-13T00:00:00"/>
        <groupItems count="14">
          <s v="&lt;11/07/2018"/>
          <s v="Jan"/>
          <s v="Feb"/>
          <s v="Mar"/>
          <s v="Apr"/>
          <s v="May"/>
          <s v="Jun"/>
          <s v="Jul"/>
          <s v="Aug"/>
          <s v="Sep"/>
          <s v="Oct"/>
          <s v="Nov"/>
          <s v="Dec"/>
          <s v="&gt;13/04/2021"/>
        </groupItems>
      </fieldGroup>
    </cacheField>
    <cacheField name="Quarters (Last Updated Date)" numFmtId="0" databaseField="0">
      <fieldGroup base="11">
        <rangePr groupBy="quarters" startDate="2018-07-11T00:00:00" endDate="2021-04-13T00:00:00"/>
        <groupItems count="6">
          <s v="&lt;11/07/2018"/>
          <s v="Qtr1"/>
          <s v="Qtr2"/>
          <s v="Qtr3"/>
          <s v="Qtr4"/>
          <s v="&gt;13/04/2021"/>
        </groupItems>
      </fieldGroup>
    </cacheField>
    <cacheField name="Years (Last Updated Date)" numFmtId="0" databaseField="0">
      <fieldGroup base="11">
        <rangePr groupBy="years" startDate="2018-07-11T00:00:00" endDate="2021-04-13T00:00:00"/>
        <groupItems count="6">
          <s v="&lt;11/07/2018"/>
          <s v="2018"/>
          <s v="2019"/>
          <s v="2020"/>
          <s v="2021"/>
          <s v="&gt;13/04/2021"/>
        </groupItems>
      </fieldGroup>
    </cacheField>
    <cacheField name="Months (Due Date )" numFmtId="0" databaseField="0">
      <fieldGroup base="13">
        <rangePr groupBy="months" startDate="2018-07-13T00:00:00" endDate="2023-10-08T00:00:00"/>
        <groupItems count="14">
          <s v="&lt;13/07/2018"/>
          <s v="Jan"/>
          <s v="Feb"/>
          <s v="Mar"/>
          <s v="Apr"/>
          <s v="May"/>
          <s v="Jun"/>
          <s v="Jul"/>
          <s v="Aug"/>
          <s v="Sep"/>
          <s v="Oct"/>
          <s v="Nov"/>
          <s v="Dec"/>
          <s v="&gt;08/10/2023"/>
        </groupItems>
      </fieldGroup>
    </cacheField>
    <cacheField name="Quarters (Due Date )" numFmtId="0" databaseField="0">
      <fieldGroup base="13">
        <rangePr groupBy="quarters" startDate="2018-07-13T00:00:00" endDate="2023-10-08T00:00:00"/>
        <groupItems count="6">
          <s v="&lt;13/07/2018"/>
          <s v="Qtr1"/>
          <s v="Qtr2"/>
          <s v="Qtr3"/>
          <s v="Qtr4"/>
          <s v="&gt;08/10/2023"/>
        </groupItems>
      </fieldGroup>
    </cacheField>
    <cacheField name="Years (Due Date )" numFmtId="0" databaseField="0">
      <fieldGroup base="13">
        <rangePr groupBy="years" startDate="2018-07-13T00:00:00" endDate="2023-10-08T00:00:00"/>
        <groupItems count="8">
          <s v="&lt;13/07/2018"/>
          <s v="2018"/>
          <s v="2019"/>
          <s v="2020"/>
          <s v="2021"/>
          <s v="2022"/>
          <s v="2023"/>
          <s v="&gt;08/10/2023"/>
        </groupItems>
      </fieldGroup>
    </cacheField>
  </cacheFields>
  <extLst>
    <ext xmlns:x14="http://schemas.microsoft.com/office/spreadsheetml/2009/9/main" uri="{725AE2AE-9491-48be-B2B4-4EB974FC3084}">
      <x14:pivotCacheDefinition pivotCacheId="1493633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n v="2"/>
    <d v="2018-07-30T00:00:00"/>
    <d v="1899-12-30T06:03:00"/>
    <s v="System is busy."/>
    <s v="Roland Brown"/>
    <s v="rbrown@yahoo.com"/>
    <x v="0"/>
    <x v="0"/>
    <x v="0"/>
    <x v="0"/>
    <x v="0"/>
    <x v="0"/>
    <d v="1899-12-30T02:43:00"/>
    <x v="0"/>
    <d v="1899-12-30T06:03:00"/>
    <n v="0"/>
    <n v="1"/>
    <s v="Jose Satary"/>
    <x v="0"/>
    <x v="0"/>
    <n v="0"/>
    <s v="NA"/>
    <s v="NA"/>
    <x v="0"/>
    <x v="0"/>
    <x v="0"/>
  </r>
  <r>
    <n v="111100"/>
    <d v="2019-01-31T00:00:00"/>
    <d v="1899-12-30T23:16:00"/>
    <s v="Issue with Workflow Administrator Responsibility"/>
    <s v="Will Roberts"/>
    <s v="wroberts@mailinator.com"/>
    <x v="0"/>
    <x v="1"/>
    <x v="1"/>
    <x v="1"/>
    <x v="0"/>
    <x v="1"/>
    <d v="1899-12-30T14:30:00"/>
    <x v="1"/>
    <d v="1899-12-30T11:16:00"/>
    <n v="0"/>
    <n v="1"/>
    <s v="Stellar Murad"/>
    <x v="1"/>
    <x v="1"/>
    <n v="1"/>
    <s v="NA"/>
    <s v="NA"/>
    <x v="1"/>
    <x v="1"/>
    <x v="0"/>
  </r>
  <r>
    <n v="111101"/>
    <d v="2019-01-31T00:00:00"/>
    <d v="1899-12-30T23:38:00"/>
    <s v="Error in Accessing Authority to HIRE"/>
    <s v="Vic Vincent"/>
    <s v="vic.vincent@yahoo.com"/>
    <x v="0"/>
    <x v="1"/>
    <x v="1"/>
    <x v="1"/>
    <x v="0"/>
    <x v="2"/>
    <d v="1899-12-30T17:13:00"/>
    <x v="1"/>
    <d v="1899-12-30T11:38:00"/>
    <n v="0"/>
    <n v="1"/>
    <s v="Jared Smith"/>
    <x v="1"/>
    <x v="1"/>
    <n v="1"/>
    <s v="NA"/>
    <s v="NA"/>
    <x v="1"/>
    <x v="1"/>
    <x v="0"/>
  </r>
  <r>
    <n v="111102"/>
    <d v="2019-01-31T00:00:00"/>
    <d v="1899-12-30T23:51:00"/>
    <s v="JDE Display Error upon Clicking HR Professional"/>
    <s v="Vic Vincent"/>
    <s v="vic.vincent@yahoo.com"/>
    <x v="0"/>
    <x v="1"/>
    <x v="1"/>
    <x v="1"/>
    <x v="0"/>
    <x v="3"/>
    <d v="1899-12-30T17:56:00"/>
    <x v="1"/>
    <d v="1899-12-30T11:51:00"/>
    <n v="0"/>
    <n v="1"/>
    <s v="Jared Smith"/>
    <x v="1"/>
    <x v="2"/>
    <n v="2"/>
    <s v="NA"/>
    <s v="NA"/>
    <x v="1"/>
    <x v="1"/>
    <x v="0"/>
  </r>
  <r>
    <n v="111103"/>
    <d v="2019-02-01T00:00:00"/>
    <d v="1899-12-30T00:00:00"/>
    <s v="Issue on report paths"/>
    <s v="Kezia Richards"/>
    <s v="keziar@gmail.com"/>
    <x v="0"/>
    <x v="1"/>
    <x v="1"/>
    <x v="1"/>
    <x v="0"/>
    <x v="4"/>
    <d v="1899-12-30T19:32:00"/>
    <x v="1"/>
    <d v="1899-12-30T12:00:00"/>
    <n v="0"/>
    <n v="1"/>
    <s v="Jose Satary"/>
    <x v="1"/>
    <x v="1"/>
    <n v="1"/>
    <s v="NA"/>
    <s v="NA"/>
    <x v="2"/>
    <x v="2"/>
    <x v="0"/>
  </r>
  <r>
    <n v="111104"/>
    <d v="2019-02-01T00:00:00"/>
    <d v="1899-12-30T00:25:00"/>
    <s v="Timed out transactions in the worklist of approver"/>
    <s v="Julius Wright"/>
    <s v="jwirght@outlook.com"/>
    <x v="0"/>
    <x v="1"/>
    <x v="1"/>
    <x v="1"/>
    <x v="0"/>
    <x v="5"/>
    <d v="1899-12-30T17:58:00"/>
    <x v="1"/>
    <d v="1899-12-30T12:25:00"/>
    <n v="0"/>
    <n v="1"/>
    <s v="Jared Smith"/>
    <x v="1"/>
    <x v="2"/>
    <n v="1"/>
    <s v="NA"/>
    <s v="NA"/>
    <x v="1"/>
    <x v="2"/>
    <x v="0"/>
  </r>
  <r>
    <n v="111105"/>
    <d v="2019-02-01T00:00:00"/>
    <d v="1899-12-30T00:44:00"/>
    <s v="Generating CHED_FT_2018 report"/>
    <s v="Jasper John"/>
    <s v="jasper.john@gmail.com"/>
    <x v="0"/>
    <x v="1"/>
    <x v="1"/>
    <x v="1"/>
    <x v="0"/>
    <x v="6"/>
    <d v="1899-12-30T15:13:00"/>
    <x v="1"/>
    <d v="1899-12-30T12:44:00"/>
    <n v="0"/>
    <n v="1"/>
    <s v="Jose Satary"/>
    <x v="2"/>
    <x v="3"/>
    <n v="1"/>
    <s v="NA"/>
    <s v="NA"/>
    <x v="1"/>
    <x v="2"/>
    <x v="0"/>
  </r>
  <r>
    <n v="111106"/>
    <d v="2019-02-01T00:00:00"/>
    <d v="1899-12-30T00:54:00"/>
    <s v="Request for instructions for post-cloning steps fo"/>
    <s v="Ralph Rogers"/>
    <s v="rrogers@yahoo.com"/>
    <x v="0"/>
    <x v="1"/>
    <x v="2"/>
    <x v="1"/>
    <x v="0"/>
    <x v="7"/>
    <d v="1899-12-30T18:11:00"/>
    <x v="1"/>
    <d v="1899-12-30T12:54:00"/>
    <n v="0"/>
    <n v="1"/>
    <s v="Stellar Murad"/>
    <x v="2"/>
    <x v="4"/>
    <n v="1"/>
    <s v="NA"/>
    <s v="NA"/>
    <x v="2"/>
    <x v="3"/>
    <x v="0"/>
  </r>
  <r>
    <n v="111107"/>
    <d v="2019-02-01T00:00:00"/>
    <d v="1899-12-30T01:06:00"/>
    <s v="Class Roster."/>
    <s v="Jasper John"/>
    <s v="jasper.john@gmail.com"/>
    <x v="0"/>
    <x v="1"/>
    <x v="1"/>
    <x v="1"/>
    <x v="0"/>
    <x v="1"/>
    <d v="1899-12-30T15:10:00"/>
    <x v="2"/>
    <m/>
    <n v="0"/>
    <n v="1"/>
    <s v="Stellar Murad"/>
    <x v="2"/>
    <x v="5"/>
    <n v="2"/>
    <s v="NA"/>
    <s v="NA"/>
    <x v="1"/>
    <x v="2"/>
    <x v="0"/>
  </r>
  <r>
    <n v="111108"/>
    <d v="2019-02-01T00:00:00"/>
    <d v="1899-12-30T01:55:00"/>
    <s v="JDE Slowdown 29 January 2019"/>
    <s v="Julius Wright"/>
    <s v="jwirght@outlook.com"/>
    <x v="1"/>
    <x v="1"/>
    <x v="1"/>
    <x v="1"/>
    <x v="0"/>
    <x v="1"/>
    <d v="1899-12-30T15:15:00"/>
    <x v="1"/>
    <d v="1899-12-30T13:55:00"/>
    <n v="0"/>
    <n v="1"/>
    <s v="Stellar Murad"/>
    <x v="1"/>
    <x v="6"/>
    <n v="7"/>
    <s v="NA"/>
    <s v="NA"/>
    <x v="1"/>
    <x v="4"/>
    <x v="0"/>
  </r>
  <r>
    <n v="111109"/>
    <d v="2019-02-01T00:00:00"/>
    <d v="1899-12-30T02:03:00"/>
    <s v="Query Report Scheduler Issue"/>
    <s v="Aurora Miller"/>
    <s v="aurora.miller@outlook.com"/>
    <x v="0"/>
    <x v="1"/>
    <x v="1"/>
    <x v="1"/>
    <x v="0"/>
    <x v="1"/>
    <d v="1899-12-30T15:18:00"/>
    <x v="1"/>
    <d v="1899-12-30T14:03:00"/>
    <n v="0"/>
    <n v="1"/>
    <s v="Stellar Murad"/>
    <x v="2"/>
    <x v="3"/>
    <n v="2"/>
    <s v="NA"/>
    <s v="NA"/>
    <x v="1"/>
    <x v="2"/>
    <x v="0"/>
  </r>
  <r>
    <n v="111110"/>
    <d v="2019-02-01T00:00:00"/>
    <d v="1899-12-30T02:10:00"/>
    <s v="Deferred Status AME Approval Expense Report"/>
    <s v="Will Roberts"/>
    <s v="wroberts@mailinator.com"/>
    <x v="0"/>
    <x v="1"/>
    <x v="1"/>
    <x v="1"/>
    <x v="0"/>
    <x v="1"/>
    <d v="1899-12-30T15:25:00"/>
    <x v="1"/>
    <d v="1899-12-30T14:10:00"/>
    <n v="0"/>
    <n v="1"/>
    <s v="Stellar Murad"/>
    <x v="1"/>
    <x v="4"/>
    <n v="1"/>
    <s v="NA"/>
    <s v="NA"/>
    <x v="1"/>
    <x v="2"/>
    <x v="0"/>
  </r>
  <r>
    <n v="111111"/>
    <d v="2019-02-01T00:00:00"/>
    <d v="1899-12-30T02:18:00"/>
    <s v="Preparation for 9.2 Upgrade"/>
    <s v="John Brown"/>
    <s v="jbrown@outlook.com"/>
    <x v="0"/>
    <x v="1"/>
    <x v="2"/>
    <x v="1"/>
    <x v="0"/>
    <x v="1"/>
    <d v="1899-12-30T15:33:00"/>
    <x v="1"/>
    <d v="1899-12-30T14:18:00"/>
    <n v="0"/>
    <n v="1"/>
    <s v="Stellar Murad"/>
    <x v="2"/>
    <x v="7"/>
    <n v="7"/>
    <s v="NA"/>
    <s v="NA"/>
    <x v="1"/>
    <x v="3"/>
    <x v="0"/>
  </r>
  <r>
    <n v="111112"/>
    <d v="2019-02-01T00:00:00"/>
    <d v="1899-12-30T02:22:00"/>
    <s v="Error Message upon Clicking the Responsibility"/>
    <s v="Vic Vincent"/>
    <s v="vic.vincent@yahoo.com"/>
    <x v="0"/>
    <x v="1"/>
    <x v="1"/>
    <x v="1"/>
    <x v="0"/>
    <x v="1"/>
    <d v="1899-12-30T15:33:00"/>
    <x v="1"/>
    <d v="1899-12-30T14:22:00"/>
    <n v="0"/>
    <n v="1"/>
    <s v="Stellar Murad"/>
    <x v="1"/>
    <x v="1"/>
    <n v="2"/>
    <s v="NA"/>
    <s v="NA"/>
    <x v="1"/>
    <x v="2"/>
    <x v="0"/>
  </r>
  <r>
    <n v="111114"/>
    <d v="2019-02-01T00:00:00"/>
    <d v="1899-12-30T10:12:00"/>
    <s v="Class Permission of FOR 200-3 in UPLB"/>
    <s v="Jasper John"/>
    <s v="jasper.john@gmail.com"/>
    <x v="2"/>
    <x v="1"/>
    <x v="2"/>
    <x v="0"/>
    <x v="0"/>
    <x v="8"/>
    <d v="1899-12-30T17:27:00"/>
    <x v="2"/>
    <m/>
    <n v="0"/>
    <n v="1"/>
    <s v="Jared Smith"/>
    <x v="2"/>
    <x v="8"/>
    <n v="5"/>
    <s v="NA"/>
    <s v="NA"/>
    <x v="1"/>
    <x v="3"/>
    <x v="0"/>
  </r>
  <r>
    <n v="111115"/>
    <d v="2019-02-01T00:00:00"/>
    <d v="1899-12-30T10:15:00"/>
    <s v="Dev Instance | Record View Issue"/>
    <s v="John Brown"/>
    <s v="jbrown@outlook.com"/>
    <x v="2"/>
    <x v="1"/>
    <x v="1"/>
    <x v="0"/>
    <x v="0"/>
    <x v="9"/>
    <d v="1899-12-30T14:52:00"/>
    <x v="1"/>
    <d v="1899-12-30T22:15:00"/>
    <n v="0"/>
    <n v="1"/>
    <s v="Satya Prakash"/>
    <x v="2"/>
    <x v="9"/>
    <n v="5"/>
    <s v="NA"/>
    <s v="NA"/>
    <x v="1"/>
    <x v="5"/>
    <x v="0"/>
  </r>
  <r>
    <n v="111116"/>
    <d v="2019-02-01T00:00:00"/>
    <d v="1899-12-30T11:59:00"/>
    <s v="Approval Notification not forwarding"/>
    <s v="Reah Junes"/>
    <s v="rjunes@yahoo.com"/>
    <x v="2"/>
    <x v="1"/>
    <x v="1"/>
    <x v="0"/>
    <x v="0"/>
    <x v="3"/>
    <d v="1899-12-30T18:07:00"/>
    <x v="1"/>
    <d v="1899-12-30T23:59:00"/>
    <n v="0"/>
    <n v="1"/>
    <s v="Jared Smith"/>
    <x v="1"/>
    <x v="1"/>
    <n v="4"/>
    <s v="NA"/>
    <s v="NA"/>
    <x v="1"/>
    <x v="5"/>
    <x v="0"/>
  </r>
  <r>
    <n v="111117"/>
    <d v="2019-02-01T00:00:00"/>
    <d v="1899-12-30T13:56:00"/>
    <s v="SQL ERROR"/>
    <s v="Aurora Miller"/>
    <s v="aurora.miller@outlook.com"/>
    <x v="1"/>
    <x v="1"/>
    <x v="1"/>
    <x v="0"/>
    <x v="0"/>
    <x v="6"/>
    <d v="1899-12-30T14:34:00"/>
    <x v="3"/>
    <d v="1899-12-30T01:56:00"/>
    <n v="0"/>
    <n v="1"/>
    <s v="Raya Musk"/>
    <x v="2"/>
    <x v="10"/>
    <n v="6"/>
    <s v="NA"/>
    <s v="NA"/>
    <x v="1"/>
    <x v="6"/>
    <x v="0"/>
  </r>
  <r>
    <n v="111118"/>
    <d v="2019-02-04T00:00:00"/>
    <d v="1899-12-30T10:04:00"/>
    <s v="JDE Slowdown 04 February 2019"/>
    <s v="Julius Wright"/>
    <s v="jwirght@outlook.com"/>
    <x v="1"/>
    <x v="1"/>
    <x v="1"/>
    <x v="0"/>
    <x v="0"/>
    <x v="6"/>
    <d v="1899-12-30T14:36:00"/>
    <x v="4"/>
    <d v="1899-12-30T22:04:00"/>
    <n v="0"/>
    <n v="1"/>
    <s v="Satya Prakash"/>
    <x v="1"/>
    <x v="11"/>
    <n v="15"/>
    <s v="NA"/>
    <s v="NA"/>
    <x v="1"/>
    <x v="7"/>
    <x v="0"/>
  </r>
  <r>
    <n v="111119"/>
    <d v="2019-02-04T00:00:00"/>
    <d v="1899-12-30T10:56:00"/>
    <s v="Error adding new tables on Audit Trail"/>
    <s v="Kimberly Jones"/>
    <s v="kjones@outlook.com"/>
    <x v="3"/>
    <x v="1"/>
    <x v="1"/>
    <x v="0"/>
    <x v="1"/>
    <x v="10"/>
    <d v="1899-12-30T14:08:00"/>
    <x v="5"/>
    <d v="1899-12-30T22:56:00"/>
    <n v="0"/>
    <n v="0"/>
    <s v="Jose Satary"/>
    <x v="1"/>
    <x v="12"/>
    <n v="14"/>
    <s v="NON-PROD"/>
    <s v="PRODUCTION"/>
    <x v="1"/>
    <x v="8"/>
    <x v="0"/>
  </r>
  <r>
    <n v="111120"/>
    <d v="2019-02-06T00:00:00"/>
    <d v="1899-12-30T09:43:00"/>
    <s v="[SAP] Term Activate a Student"/>
    <s v="Michelle Walters"/>
    <s v="michelle.walters@yahoo.com"/>
    <x v="2"/>
    <x v="1"/>
    <x v="1"/>
    <x v="0"/>
    <x v="0"/>
    <x v="8"/>
    <d v="1899-12-30T17:27:00"/>
    <x v="2"/>
    <m/>
    <n v="0"/>
    <n v="1"/>
    <s v="Jared Smith"/>
    <x v="2"/>
    <x v="13"/>
    <n v="4"/>
    <s v="NA"/>
    <s v="NA"/>
    <x v="1"/>
    <x v="9"/>
    <x v="0"/>
  </r>
  <r>
    <n v="111121"/>
    <d v="2019-02-06T00:00:00"/>
    <d v="1899-12-30T15:18:00"/>
    <s v="Missing SPMS PMP 2016, 2017 and 2018"/>
    <s v="Vic Vincent"/>
    <s v="vic.vincent@yahoo.com"/>
    <x v="2"/>
    <x v="1"/>
    <x v="1"/>
    <x v="1"/>
    <x v="0"/>
    <x v="11"/>
    <d v="1899-12-30T17:29:00"/>
    <x v="6"/>
    <d v="1899-12-30T03:18:00"/>
    <n v="0"/>
    <n v="1"/>
    <s v="Jared Smith"/>
    <x v="1"/>
    <x v="10"/>
    <n v="3"/>
    <s v="NA"/>
    <s v="NA"/>
    <x v="1"/>
    <x v="9"/>
    <x v="0"/>
  </r>
  <r>
    <n v="111122"/>
    <d v="2019-02-06T00:00:00"/>
    <d v="1899-12-30T16:24:00"/>
    <s v="Error in submitting updated Approved POs"/>
    <s v="Reah Junes"/>
    <s v="rjunes@yahoo.com"/>
    <x v="2"/>
    <x v="1"/>
    <x v="1"/>
    <x v="0"/>
    <x v="0"/>
    <x v="12"/>
    <d v="1899-12-30T18:39:00"/>
    <x v="2"/>
    <m/>
    <n v="0"/>
    <n v="1"/>
    <s v="Jared Smith"/>
    <x v="1"/>
    <x v="14"/>
    <n v="37"/>
    <s v="NA"/>
    <s v="NA"/>
    <x v="1"/>
    <x v="9"/>
    <x v="0"/>
  </r>
  <r>
    <n v="111123"/>
    <d v="2019-02-07T00:00:00"/>
    <d v="1899-12-30T10:23:00"/>
    <s v="Cannot Access / Incorrect Data on Log In Page"/>
    <s v="Kimberly Jones"/>
    <s v="kjones@outlook.com"/>
    <x v="2"/>
    <x v="1"/>
    <x v="1"/>
    <x v="0"/>
    <x v="0"/>
    <x v="6"/>
    <d v="1899-12-30T16:21:00"/>
    <x v="7"/>
    <d v="1899-12-30T22:23:00"/>
    <n v="0"/>
    <n v="1"/>
    <s v="Satya Prakash"/>
    <x v="1"/>
    <x v="2"/>
    <n v="1"/>
    <s v="NA"/>
    <s v="NA"/>
    <x v="1"/>
    <x v="10"/>
    <x v="0"/>
  </r>
  <r>
    <n v="111124"/>
    <d v="2019-02-08T00:00:00"/>
    <d v="1899-12-30T09:46:00"/>
    <s v="WGET.SH Error Encountered"/>
    <s v="John Brown"/>
    <s v="jbrown@outlook.com"/>
    <x v="3"/>
    <x v="1"/>
    <x v="2"/>
    <x v="0"/>
    <x v="0"/>
    <x v="13"/>
    <d v="1899-12-30T09:45:00"/>
    <x v="8"/>
    <d v="1899-12-30T21:46:00"/>
    <n v="0"/>
    <n v="1"/>
    <s v="Raya Musk"/>
    <x v="2"/>
    <x v="3"/>
    <n v="3"/>
    <s v="NA"/>
    <s v="NA"/>
    <x v="1"/>
    <x v="3"/>
    <x v="0"/>
  </r>
  <r>
    <n v="111125"/>
    <d v="2019-02-08T00:00:00"/>
    <d v="1899-12-30T11:08:00"/>
    <s v="Development Instance (. 83 )"/>
    <s v="Aurora Miller"/>
    <s v="aurora.miller@outlook.com"/>
    <x v="0"/>
    <x v="1"/>
    <x v="2"/>
    <x v="0"/>
    <x v="0"/>
    <x v="14"/>
    <d v="1899-12-30T17:20:00"/>
    <x v="8"/>
    <d v="1899-12-30T23:08:00"/>
    <n v="0"/>
    <n v="1"/>
    <s v="Jared Smith"/>
    <x v="2"/>
    <x v="1"/>
    <n v="0"/>
    <s v="NA"/>
    <s v="NA"/>
    <x v="1"/>
    <x v="3"/>
    <x v="0"/>
  </r>
  <r>
    <n v="111126"/>
    <d v="2019-02-12T00:00:00"/>
    <d v="1899-12-30T16:46:00"/>
    <s v="Student is not appearing on the Classroster"/>
    <s v="Aurora Miller"/>
    <s v="aurora.miller@outlook.com"/>
    <x v="0"/>
    <x v="1"/>
    <x v="1"/>
    <x v="0"/>
    <x v="0"/>
    <x v="6"/>
    <d v="1899-12-30T14:32:00"/>
    <x v="9"/>
    <d v="1899-12-30T04:46:00"/>
    <n v="0"/>
    <n v="1"/>
    <s v="Jose Satary"/>
    <x v="2"/>
    <x v="15"/>
    <n v="1"/>
    <s v="NA"/>
    <s v="NA"/>
    <x v="1"/>
    <x v="11"/>
    <x v="0"/>
  </r>
  <r>
    <n v="111127"/>
    <d v="2019-02-13T00:00:00"/>
    <d v="1899-12-30T15:59:00"/>
    <s v="View PMP reports of all users"/>
    <s v="Paul Jiggins"/>
    <s v="pjiggins@yahoo.com"/>
    <x v="0"/>
    <x v="1"/>
    <x v="2"/>
    <x v="2"/>
    <x v="0"/>
    <x v="15"/>
    <d v="1899-12-30T18:15:00"/>
    <x v="10"/>
    <d v="1899-12-30T03:59:00"/>
    <n v="0"/>
    <n v="1"/>
    <s v="Jared Smith"/>
    <x v="1"/>
    <x v="6"/>
    <n v="4"/>
    <s v="NA"/>
    <s v="NA"/>
    <x v="1"/>
    <x v="3"/>
    <x v="0"/>
  </r>
  <r>
    <n v="111128"/>
    <d v="2019-02-15T00:00:00"/>
    <d v="1899-12-30T16:42:00"/>
    <s v="Component Interface based Web Services ERROR"/>
    <s v="John Brown"/>
    <s v="jbrown@outlook.com"/>
    <x v="3"/>
    <x v="1"/>
    <x v="2"/>
    <x v="0"/>
    <x v="0"/>
    <x v="3"/>
    <d v="1899-12-30T18:07:00"/>
    <x v="11"/>
    <d v="1899-12-30T04:42:00"/>
    <n v="0"/>
    <n v="1"/>
    <s v="Jared Smith"/>
    <x v="2"/>
    <x v="16"/>
    <n v="2"/>
    <s v="NA"/>
    <s v="NA"/>
    <x v="1"/>
    <x v="3"/>
    <x v="0"/>
  </r>
  <r>
    <n v="111129"/>
    <d v="2019-02-18T00:00:00"/>
    <d v="1899-12-30T09:52:00"/>
    <s v="Total unit passed"/>
    <s v="Jasper John"/>
    <s v="jasper.john@gmail.com"/>
    <x v="2"/>
    <x v="1"/>
    <x v="1"/>
    <x v="0"/>
    <x v="0"/>
    <x v="16"/>
    <d v="1899-12-30T09:36:00"/>
    <x v="12"/>
    <d v="1899-12-30T21:52:00"/>
    <n v="0"/>
    <n v="1"/>
    <s v="Jared Smith"/>
    <x v="2"/>
    <x v="4"/>
    <n v="6"/>
    <s v="NA"/>
    <s v="NA"/>
    <x v="1"/>
    <x v="12"/>
    <x v="0"/>
  </r>
  <r>
    <n v="111130"/>
    <d v="2019-02-18T00:00:00"/>
    <d v="1899-12-30T10:42:00"/>
    <s v="VPN"/>
    <s v="Julius Wright"/>
    <s v="jwirght@outlook.com"/>
    <x v="0"/>
    <x v="1"/>
    <x v="2"/>
    <x v="0"/>
    <x v="0"/>
    <x v="1"/>
    <d v="1899-12-30T15:40:00"/>
    <x v="12"/>
    <d v="1899-12-30T22:42:00"/>
    <n v="0"/>
    <n v="1"/>
    <s v="Stellar Murad"/>
    <x v="1"/>
    <x v="17"/>
    <n v="1"/>
    <s v="NA"/>
    <s v="NA"/>
    <x v="1"/>
    <x v="3"/>
    <x v="0"/>
  </r>
  <r>
    <n v="111131"/>
    <d v="2019-02-19T00:00:00"/>
    <d v="1899-12-30T11:15:00"/>
    <s v="Auto Approve Salary"/>
    <s v="Reah Junes"/>
    <s v="rjunes@yahoo.com"/>
    <x v="2"/>
    <x v="1"/>
    <x v="1"/>
    <x v="0"/>
    <x v="0"/>
    <x v="17"/>
    <d v="1899-12-30T18:13:00"/>
    <x v="13"/>
    <d v="1899-12-30T23:15:00"/>
    <n v="0"/>
    <n v="1"/>
    <s v="Jared Smith"/>
    <x v="1"/>
    <x v="1"/>
    <n v="1"/>
    <s v="NA"/>
    <s v="NA"/>
    <x v="1"/>
    <x v="13"/>
    <x v="0"/>
  </r>
  <r>
    <n v="111132"/>
    <d v="2019-02-19T00:00:00"/>
    <d v="1899-12-30T11:21:00"/>
    <s v="Authority to Hire Page Disabled"/>
    <s v="Paul Jiggins"/>
    <s v="pjiggins@yahoo.com"/>
    <x v="0"/>
    <x v="1"/>
    <x v="1"/>
    <x v="0"/>
    <x v="0"/>
    <x v="3"/>
    <d v="1899-12-30T18:08:00"/>
    <x v="13"/>
    <d v="1899-12-30T23:21:00"/>
    <n v="0"/>
    <n v="1"/>
    <s v="Jared Smith"/>
    <x v="1"/>
    <x v="18"/>
    <n v="7"/>
    <s v="NA"/>
    <s v="NA"/>
    <x v="1"/>
    <x v="14"/>
    <x v="0"/>
  </r>
  <r>
    <n v="111133"/>
    <d v="2019-02-19T00:00:00"/>
    <d v="1899-12-30T15:52:00"/>
    <s v="Error in submission of PPMP"/>
    <s v="Julius Wright"/>
    <s v="jwirght@outlook.com"/>
    <x v="2"/>
    <x v="1"/>
    <x v="1"/>
    <x v="0"/>
    <x v="0"/>
    <x v="3"/>
    <d v="1899-12-30T18:04:00"/>
    <x v="14"/>
    <d v="1899-12-30T03:52:00"/>
    <n v="0"/>
    <n v="1"/>
    <s v="Jared Smith"/>
    <x v="1"/>
    <x v="4"/>
    <n v="1"/>
    <s v="NA"/>
    <s v="NA"/>
    <x v="1"/>
    <x v="13"/>
    <x v="0"/>
  </r>
  <r>
    <n v="111134"/>
    <d v="2019-02-20T00:00:00"/>
    <d v="1899-12-30T08:10:00"/>
    <s v="BATCH ELEMENT ENTRY ERROR"/>
    <s v="Wilson Campus"/>
    <s v="wilson.campus@yahoo.com"/>
    <x v="0"/>
    <x v="1"/>
    <x v="1"/>
    <x v="0"/>
    <x v="0"/>
    <x v="18"/>
    <d v="1899-12-30T15:59:00"/>
    <x v="14"/>
    <d v="1899-12-30T20:10:00"/>
    <n v="0"/>
    <n v="1"/>
    <s v="Jared Smith"/>
    <x v="1"/>
    <x v="4"/>
    <n v="1"/>
    <s v="NA"/>
    <s v="NA"/>
    <x v="1"/>
    <x v="15"/>
    <x v="0"/>
  </r>
  <r>
    <n v="111135"/>
    <d v="2019-02-20T00:00:00"/>
    <d v="1899-12-30T08:39:00"/>
    <s v="Missing Contents in table"/>
    <s v="Paul Jiggins"/>
    <s v="pjiggins@yahoo.com"/>
    <x v="0"/>
    <x v="1"/>
    <x v="1"/>
    <x v="0"/>
    <x v="0"/>
    <x v="17"/>
    <d v="1899-12-30T18:14:00"/>
    <x v="14"/>
    <d v="1899-12-30T20:39:00"/>
    <n v="0"/>
    <n v="1"/>
    <s v="Jared Smith"/>
    <x v="1"/>
    <x v="10"/>
    <n v="4"/>
    <s v="NA"/>
    <s v="NA"/>
    <x v="1"/>
    <x v="15"/>
    <x v="0"/>
  </r>
  <r>
    <n v="111136"/>
    <d v="2019-02-21T00:00:00"/>
    <d v="1899-12-30T17:00:00"/>
    <s v="JDE Prod Slowdown 21 Feb 2019"/>
    <s v="Julius Wright"/>
    <s v="jwirght@outlook.com"/>
    <x v="2"/>
    <x v="1"/>
    <x v="1"/>
    <x v="0"/>
    <x v="0"/>
    <x v="19"/>
    <d v="1899-12-30T17:40:00"/>
    <x v="15"/>
    <d v="1899-12-30T05:00:00"/>
    <n v="0"/>
    <n v="1"/>
    <s v="Jared Smith"/>
    <x v="1"/>
    <x v="19"/>
    <n v="2"/>
    <s v="NA"/>
    <s v="NA"/>
    <x v="1"/>
    <x v="14"/>
    <x v="0"/>
  </r>
  <r>
    <n v="111137"/>
    <d v="2019-02-26T00:00:00"/>
    <d v="1899-12-30T11:38:00"/>
    <s v="Excel-to-ci"/>
    <s v="Jasper John"/>
    <s v="jasper.john@gmail.com"/>
    <x v="0"/>
    <x v="1"/>
    <x v="2"/>
    <x v="0"/>
    <x v="0"/>
    <x v="16"/>
    <d v="1899-12-30T09:36:00"/>
    <x v="16"/>
    <d v="1899-12-30T23:38:00"/>
    <n v="0"/>
    <n v="1"/>
    <s v="Jared Smith"/>
    <x v="2"/>
    <x v="13"/>
    <n v="11"/>
    <s v="NA"/>
    <s v="NA"/>
    <x v="1"/>
    <x v="3"/>
    <x v="0"/>
  </r>
  <r>
    <n v="111138"/>
    <d v="2019-02-27T00:00:00"/>
    <d v="1899-12-30T10:33:00"/>
    <s v="Unable to add attachment in the Invoice"/>
    <s v="Julius Wright"/>
    <s v="jwirght@outlook.com"/>
    <x v="2"/>
    <x v="1"/>
    <x v="1"/>
    <x v="0"/>
    <x v="0"/>
    <x v="2"/>
    <d v="1899-12-30T17:15:00"/>
    <x v="17"/>
    <d v="1899-12-30T22:33:00"/>
    <n v="0"/>
    <n v="1"/>
    <s v="Jared Smith"/>
    <x v="1"/>
    <x v="3"/>
    <n v="1"/>
    <s v="NA"/>
    <s v="NA"/>
    <x v="1"/>
    <x v="16"/>
    <x v="0"/>
  </r>
  <r>
    <n v="111139"/>
    <d v="2019-03-04T00:00:00"/>
    <d v="1899-12-30T09:05:00"/>
    <s v="Error Page upon log in to JDE Prod (04 Mar 2019)"/>
    <s v="Julius Wright"/>
    <s v="jwirght@outlook.com"/>
    <x v="0"/>
    <x v="1"/>
    <x v="1"/>
    <x v="0"/>
    <x v="0"/>
    <x v="2"/>
    <d v="1899-12-30T17:16:00"/>
    <x v="18"/>
    <d v="1899-12-30T21:05:00"/>
    <n v="0"/>
    <n v="1"/>
    <s v="Jared Smith"/>
    <x v="1"/>
    <x v="17"/>
    <n v="1"/>
    <s v="NA"/>
    <s v="NA"/>
    <x v="1"/>
    <x v="17"/>
    <x v="0"/>
  </r>
  <r>
    <n v="111140"/>
    <d v="2019-03-04T00:00:00"/>
    <d v="1899-12-30T10:00:00"/>
    <s v="Request and Disable Account"/>
    <s v="Aurora Miller"/>
    <s v="aurora.miller@outlook.com"/>
    <x v="0"/>
    <x v="1"/>
    <x v="2"/>
    <x v="0"/>
    <x v="0"/>
    <x v="20"/>
    <d v="1899-12-30T17:44:00"/>
    <x v="18"/>
    <d v="1899-12-30T22:00:00"/>
    <n v="0"/>
    <n v="1"/>
    <s v="Jared Smith"/>
    <x v="2"/>
    <x v="3"/>
    <n v="0"/>
    <s v="NA"/>
    <s v="NA"/>
    <x v="1"/>
    <x v="3"/>
    <x v="0"/>
  </r>
  <r>
    <n v="111141"/>
    <d v="2019-03-05T00:00:00"/>
    <d v="1899-12-30T13:17:00"/>
    <s v="List of Master Data in SAP"/>
    <s v="Aurora Miller"/>
    <s v="aurora.miller@outlook.com"/>
    <x v="0"/>
    <x v="1"/>
    <x v="2"/>
    <x v="0"/>
    <x v="0"/>
    <x v="1"/>
    <d v="1899-12-30T11:53:00"/>
    <x v="19"/>
    <d v="1899-12-30T01:17:00"/>
    <n v="0"/>
    <n v="1"/>
    <s v="Jared Smith"/>
    <x v="2"/>
    <x v="10"/>
    <n v="4"/>
    <s v="NA"/>
    <s v="NA"/>
    <x v="2"/>
    <x v="3"/>
    <x v="0"/>
  </r>
  <r>
    <n v="111142"/>
    <d v="2019-03-11T00:00:00"/>
    <d v="1899-12-30T15:42:00"/>
    <s v="Excel-to-CI Incomplete Fields"/>
    <s v="John Brown"/>
    <s v="jbrown@outlook.com"/>
    <x v="0"/>
    <x v="1"/>
    <x v="1"/>
    <x v="0"/>
    <x v="0"/>
    <x v="12"/>
    <d v="1899-12-30T18:41:00"/>
    <x v="20"/>
    <d v="1899-12-30T03:42:00"/>
    <n v="0"/>
    <n v="1"/>
    <s v="Jared Smith"/>
    <x v="2"/>
    <x v="20"/>
    <n v="2"/>
    <s v="NA"/>
    <s v="NA"/>
    <x v="1"/>
    <x v="18"/>
    <x v="0"/>
  </r>
  <r>
    <n v="111143"/>
    <d v="2019-03-12T00:00:00"/>
    <d v="1899-12-30T15:32:00"/>
    <s v="JDE Prod Slowdown (12 March 2019)"/>
    <s v="Julius Wright"/>
    <s v="jwirght@outlook.com"/>
    <x v="2"/>
    <x v="1"/>
    <x v="1"/>
    <x v="0"/>
    <x v="0"/>
    <x v="19"/>
    <d v="1899-12-30T17:40:00"/>
    <x v="21"/>
    <d v="1899-12-30T03:32:00"/>
    <n v="0"/>
    <n v="1"/>
    <s v="Jared Smith"/>
    <x v="1"/>
    <x v="4"/>
    <n v="2"/>
    <s v="NA"/>
    <s v="NA"/>
    <x v="1"/>
    <x v="19"/>
    <x v="0"/>
  </r>
  <r>
    <n v="111144"/>
    <d v="2019-03-14T00:00:00"/>
    <d v="1899-12-30T15:42:00"/>
    <s v="Attach/Link an Approver Group to a Rule"/>
    <s v="Paul Jiggins"/>
    <s v="pjiggins@yahoo.com"/>
    <x v="0"/>
    <x v="1"/>
    <x v="2"/>
    <x v="0"/>
    <x v="0"/>
    <x v="14"/>
    <d v="1899-12-30T17:18:00"/>
    <x v="22"/>
    <d v="1899-12-30T03:42:00"/>
    <n v="0"/>
    <n v="1"/>
    <s v="Jared Smith"/>
    <x v="1"/>
    <x v="4"/>
    <n v="1"/>
    <s v="NA"/>
    <s v="NA"/>
    <x v="1"/>
    <x v="3"/>
    <x v="0"/>
  </r>
  <r>
    <n v="111145"/>
    <d v="2019-03-18T00:00:00"/>
    <d v="1899-12-30T13:11:00"/>
    <s v="Authentication failed when running Reports"/>
    <s v="Kezia Richards"/>
    <s v="keziar@gmail.com"/>
    <x v="0"/>
    <x v="1"/>
    <x v="1"/>
    <x v="0"/>
    <x v="0"/>
    <x v="21"/>
    <d v="1899-12-30T17:33:00"/>
    <x v="23"/>
    <d v="1899-12-30T01:11:00"/>
    <n v="0"/>
    <n v="1"/>
    <s v="Jared Smith"/>
    <x v="1"/>
    <x v="7"/>
    <n v="3"/>
    <s v="NA"/>
    <s v="NA"/>
    <x v="2"/>
    <x v="20"/>
    <x v="0"/>
  </r>
  <r>
    <n v="111146"/>
    <d v="2019-03-19T00:00:00"/>
    <d v="1899-12-30T08:21:00"/>
    <s v="JDE Prod Slowdown 19 March 2019"/>
    <s v="Julius Wright"/>
    <s v="jwirght@outlook.com"/>
    <x v="2"/>
    <x v="1"/>
    <x v="1"/>
    <x v="0"/>
    <x v="0"/>
    <x v="22"/>
    <d v="1899-12-30T17:23:00"/>
    <x v="23"/>
    <d v="1899-12-30T20:21:00"/>
    <n v="0"/>
    <n v="1"/>
    <s v="Jared Smith"/>
    <x v="1"/>
    <x v="19"/>
    <n v="5"/>
    <s v="NA"/>
    <s v="NA"/>
    <x v="1"/>
    <x v="21"/>
    <x v="0"/>
  </r>
  <r>
    <n v="111147"/>
    <d v="2019-03-19T00:00:00"/>
    <d v="1899-12-30T09:49:00"/>
    <s v="CANNOT LOGIN IN SAP"/>
    <s v="Aurora Miller"/>
    <s v="aurora.miller@outlook.com"/>
    <x v="1"/>
    <x v="1"/>
    <x v="1"/>
    <x v="0"/>
    <x v="0"/>
    <x v="8"/>
    <d v="1899-12-30T17:26:00"/>
    <x v="23"/>
    <d v="1899-12-30T21:49:00"/>
    <n v="0"/>
    <n v="1"/>
    <s v="Jared Smith"/>
    <x v="2"/>
    <x v="18"/>
    <n v="9"/>
    <s v="NA"/>
    <s v="NA"/>
    <x v="2"/>
    <x v="22"/>
    <x v="0"/>
  </r>
  <r>
    <n v="111148"/>
    <d v="2019-03-19T00:00:00"/>
    <d v="1899-12-30T14:58:00"/>
    <s v="DEV Instance"/>
    <s v="Aurora Miller"/>
    <s v="aurora.miller@outlook.com"/>
    <x v="0"/>
    <x v="1"/>
    <x v="2"/>
    <x v="0"/>
    <x v="0"/>
    <x v="23"/>
    <d v="1899-12-30T17:16:00"/>
    <x v="24"/>
    <d v="1899-12-30T02:58:00"/>
    <n v="0"/>
    <n v="1"/>
    <s v="Jared Smith"/>
    <x v="2"/>
    <x v="2"/>
    <n v="0"/>
    <s v="NA"/>
    <s v="NA"/>
    <x v="1"/>
    <x v="3"/>
    <x v="0"/>
  </r>
  <r>
    <n v="111149"/>
    <d v="2019-03-20T00:00:00"/>
    <d v="1899-12-30T11:44:00"/>
    <s v="Deferred ReqJDEition Approvals"/>
    <s v="Reah Junes"/>
    <s v="rjunes@yahoo.com"/>
    <x v="2"/>
    <x v="1"/>
    <x v="1"/>
    <x v="0"/>
    <x v="0"/>
    <x v="5"/>
    <d v="1899-12-30T17:59:00"/>
    <x v="24"/>
    <d v="1899-12-30T23:44:00"/>
    <n v="0"/>
    <n v="1"/>
    <s v="Jared Smith"/>
    <x v="1"/>
    <x v="2"/>
    <n v="2"/>
    <s v="NA"/>
    <s v="NA"/>
    <x v="1"/>
    <x v="20"/>
    <x v="0"/>
  </r>
  <r>
    <n v="111150"/>
    <d v="2019-03-20T00:00:00"/>
    <d v="1899-12-30T13:18:00"/>
    <s v="Report Issue"/>
    <s v="Aurora Miller"/>
    <s v="aurora.miller@outlook.com"/>
    <x v="0"/>
    <x v="1"/>
    <x v="1"/>
    <x v="0"/>
    <x v="0"/>
    <x v="8"/>
    <d v="1899-12-30T17:25:00"/>
    <x v="2"/>
    <m/>
    <n v="0"/>
    <n v="1"/>
    <s v="Jared Smith"/>
    <x v="2"/>
    <x v="7"/>
    <n v="6"/>
    <s v="NA"/>
    <s v="NA"/>
    <x v="2"/>
    <x v="23"/>
    <x v="0"/>
  </r>
  <r>
    <n v="111151"/>
    <d v="2019-03-20T00:00:00"/>
    <d v="1899-12-30T13:26:00"/>
    <s v="Deferred Purchase Order Approvals"/>
    <s v="Reah Junes"/>
    <s v="rjunes@yahoo.com"/>
    <x v="2"/>
    <x v="1"/>
    <x v="1"/>
    <x v="0"/>
    <x v="0"/>
    <x v="5"/>
    <d v="1899-12-30T17:59:00"/>
    <x v="25"/>
    <d v="1899-12-30T01:26:00"/>
    <n v="0"/>
    <n v="1"/>
    <s v="Jared Smith"/>
    <x v="1"/>
    <x v="21"/>
    <n v="9"/>
    <s v="NA"/>
    <s v="NA"/>
    <x v="1"/>
    <x v="20"/>
    <x v="0"/>
  </r>
  <r>
    <n v="111152"/>
    <d v="2019-03-20T00:00:00"/>
    <d v="1899-12-30T13:28:00"/>
    <s v="Deferred Internet Expenses (20 March 2019)"/>
    <s v="Julius Wright"/>
    <s v="jwirght@outlook.com"/>
    <x v="2"/>
    <x v="1"/>
    <x v="1"/>
    <x v="0"/>
    <x v="0"/>
    <x v="5"/>
    <d v="1899-12-30T18:16:00"/>
    <x v="25"/>
    <d v="1899-12-30T01:28:00"/>
    <n v="0"/>
    <n v="1"/>
    <s v="Jared Smith"/>
    <x v="1"/>
    <x v="22"/>
    <n v="1"/>
    <s v="NA"/>
    <s v="NA"/>
    <x v="2"/>
    <x v="20"/>
    <x v="0"/>
  </r>
  <r>
    <n v="111153"/>
    <d v="2019-03-20T00:00:00"/>
    <d v="1899-12-30T15:49:00"/>
    <s v="enrolled students are not equal in class roster"/>
    <s v="Jasper John"/>
    <s v="jasper.john@gmail.com"/>
    <x v="0"/>
    <x v="1"/>
    <x v="1"/>
    <x v="0"/>
    <x v="0"/>
    <x v="8"/>
    <d v="1899-12-30T17:25:00"/>
    <x v="2"/>
    <m/>
    <n v="0"/>
    <n v="1"/>
    <s v="Jared Smith"/>
    <x v="2"/>
    <x v="19"/>
    <n v="8"/>
    <s v="NA"/>
    <s v="NA"/>
    <x v="1"/>
    <x v="23"/>
    <x v="0"/>
  </r>
  <r>
    <n v="111154"/>
    <d v="2019-03-21T00:00:00"/>
    <d v="1899-12-30T08:24:00"/>
    <s v="JDE Prod Slowdown 21 March 2019"/>
    <s v="Julius Wright"/>
    <s v="jwirght@outlook.com"/>
    <x v="2"/>
    <x v="1"/>
    <x v="1"/>
    <x v="0"/>
    <x v="0"/>
    <x v="19"/>
    <d v="1899-12-30T17:40:00"/>
    <x v="25"/>
    <d v="1899-12-30T20:24:00"/>
    <n v="0"/>
    <n v="1"/>
    <s v="Jared Smith"/>
    <x v="1"/>
    <x v="17"/>
    <n v="1"/>
    <s v="NA"/>
    <s v="NA"/>
    <x v="1"/>
    <x v="24"/>
    <x v="0"/>
  </r>
  <r>
    <n v="111155"/>
    <d v="2019-03-22T00:00:00"/>
    <d v="1899-12-30T09:18:00"/>
    <s v="Error when filing Authority to Fill"/>
    <s v="Paul Jiggins"/>
    <s v="pjiggins@yahoo.com"/>
    <x v="0"/>
    <x v="1"/>
    <x v="1"/>
    <x v="0"/>
    <x v="0"/>
    <x v="24"/>
    <d v="1899-12-30T18:37:00"/>
    <x v="26"/>
    <d v="1899-12-30T21:18:00"/>
    <n v="0"/>
    <n v="1"/>
    <s v="Jared Smith"/>
    <x v="1"/>
    <x v="11"/>
    <n v="3"/>
    <s v="NA"/>
    <s v="NA"/>
    <x v="2"/>
    <x v="25"/>
    <x v="0"/>
  </r>
  <r>
    <n v="111156"/>
    <d v="2019-03-26T00:00:00"/>
    <d v="1899-12-30T15:42:00"/>
    <s v="DEV NOT ACCESSIBLE"/>
    <s v="Aurora Miller"/>
    <s v="aurora.miller@outlook.com"/>
    <x v="0"/>
    <x v="1"/>
    <x v="1"/>
    <x v="0"/>
    <x v="0"/>
    <x v="5"/>
    <d v="1899-12-30T18:00:00"/>
    <x v="27"/>
    <d v="1899-12-30T03:42:00"/>
    <n v="0"/>
    <n v="1"/>
    <s v="Jared Smith"/>
    <x v="2"/>
    <x v="7"/>
    <n v="9"/>
    <s v="NA"/>
    <s v="NA"/>
    <x v="2"/>
    <x v="26"/>
    <x v="0"/>
  </r>
  <r>
    <n v="111157"/>
    <d v="2019-03-28T00:00:00"/>
    <d v="1899-12-30T08:25:00"/>
    <s v="Unable to log in to JDE Prod (28 March 2019)"/>
    <s v="Julius Wright"/>
    <s v="jwirght@outlook.com"/>
    <x v="2"/>
    <x v="1"/>
    <x v="1"/>
    <x v="0"/>
    <x v="0"/>
    <x v="25"/>
    <d v="1899-12-30T09:53:00"/>
    <x v="28"/>
    <d v="1899-12-30T20:25:00"/>
    <n v="0"/>
    <n v="1"/>
    <s v="Jared Smith"/>
    <x v="1"/>
    <x v="16"/>
    <n v="3"/>
    <s v="NA"/>
    <s v="NA"/>
    <x v="1"/>
    <x v="26"/>
    <x v="0"/>
  </r>
  <r>
    <n v="111158"/>
    <d v="2019-03-28T00:00:00"/>
    <d v="1899-12-30T10:23:00"/>
    <s v="Maximum Number of Session Exceeded and Page Error"/>
    <s v="John Brown"/>
    <s v="jbrown@outlook.com"/>
    <x v="2"/>
    <x v="1"/>
    <x v="1"/>
    <x v="0"/>
    <x v="0"/>
    <x v="1"/>
    <d v="1899-12-30T17:44:00"/>
    <x v="28"/>
    <d v="1899-12-30T22:23:00"/>
    <n v="0"/>
    <n v="1"/>
    <s v="Jared Smith"/>
    <x v="2"/>
    <x v="17"/>
    <n v="1"/>
    <s v="NA"/>
    <s v="NA"/>
    <x v="1"/>
    <x v="26"/>
    <x v="0"/>
  </r>
  <r>
    <n v="111159"/>
    <d v="2019-03-28T00:00:00"/>
    <d v="1899-12-30T11:46:00"/>
    <s v="Missing Project in App Design/DB"/>
    <s v="John Brown"/>
    <s v="jbrown@outlook.com"/>
    <x v="0"/>
    <x v="1"/>
    <x v="1"/>
    <x v="0"/>
    <x v="0"/>
    <x v="26"/>
    <d v="1899-12-30T17:55:00"/>
    <x v="28"/>
    <d v="1899-12-30T23:46:00"/>
    <n v="0"/>
    <n v="1"/>
    <s v="Jared Smith"/>
    <x v="2"/>
    <x v="23"/>
    <n v="8"/>
    <s v="NA"/>
    <s v="NA"/>
    <x v="1"/>
    <x v="27"/>
    <x v="0"/>
  </r>
  <r>
    <n v="111160"/>
    <d v="2019-03-28T00:00:00"/>
    <d v="1899-12-30T15:38:00"/>
    <s v="Automatic approval of salary"/>
    <s v="Wilson Campus"/>
    <s v="wilson.campus@yahoo.com"/>
    <x v="0"/>
    <x v="1"/>
    <x v="2"/>
    <x v="0"/>
    <x v="0"/>
    <x v="27"/>
    <d v="1899-12-30T17:34:00"/>
    <x v="29"/>
    <d v="1899-12-30T03:38:00"/>
    <n v="0"/>
    <n v="1"/>
    <s v="Jared Smith"/>
    <x v="1"/>
    <x v="20"/>
    <n v="4"/>
    <s v="NA"/>
    <s v="NA"/>
    <x v="2"/>
    <x v="3"/>
    <x v="0"/>
  </r>
  <r>
    <n v="111161"/>
    <d v="2019-03-29T00:00:00"/>
    <d v="1899-12-30T14:16:00"/>
    <s v="Login page Username field Issue (29 March 2019)"/>
    <s v="Julius Wright"/>
    <s v="jwirght@outlook.com"/>
    <x v="0"/>
    <x v="1"/>
    <x v="1"/>
    <x v="0"/>
    <x v="0"/>
    <x v="22"/>
    <d v="1899-12-30T17:27:00"/>
    <x v="30"/>
    <d v="1899-12-30T02:16:00"/>
    <n v="0"/>
    <n v="1"/>
    <s v="Jared Smith"/>
    <x v="1"/>
    <x v="24"/>
    <n v="9"/>
    <s v="NA"/>
    <s v="NA"/>
    <x v="2"/>
    <x v="28"/>
    <x v="0"/>
  </r>
  <r>
    <n v="111162"/>
    <d v="2019-04-01T00:00:00"/>
    <d v="1899-12-30T11:21:00"/>
    <s v="SAP Dev Instance can’t be reached"/>
    <s v="John Brown"/>
    <s v="jbrown@outlook.com"/>
    <x v="2"/>
    <x v="1"/>
    <x v="1"/>
    <x v="0"/>
    <x v="0"/>
    <x v="28"/>
    <d v="1899-12-30T18:07:00"/>
    <x v="31"/>
    <d v="1899-12-30T23:21:00"/>
    <n v="0"/>
    <n v="1"/>
    <s v="Jared Smith"/>
    <x v="2"/>
    <x v="13"/>
    <n v="2"/>
    <s v="NA"/>
    <s v="NA"/>
    <x v="1"/>
    <x v="27"/>
    <x v="0"/>
  </r>
  <r>
    <n v="111163"/>
    <d v="2019-04-01T00:00:00"/>
    <d v="1899-12-30T13:27:00"/>
    <s v="Error when creating Organization on TEST"/>
    <s v="Kezia Richards"/>
    <s v="keziar@gmail.com"/>
    <x v="0"/>
    <x v="1"/>
    <x v="1"/>
    <x v="0"/>
    <x v="0"/>
    <x v="27"/>
    <d v="1899-12-30T17:34:00"/>
    <x v="32"/>
    <d v="1899-12-30T01:27:00"/>
    <n v="0"/>
    <n v="1"/>
    <s v="Jared Smith"/>
    <x v="1"/>
    <x v="25"/>
    <n v="2"/>
    <s v="NA"/>
    <s v="NA"/>
    <x v="1"/>
    <x v="29"/>
    <x v="0"/>
  </r>
  <r>
    <n v="111164"/>
    <d v="2019-04-02T00:00:00"/>
    <d v="1899-12-30T15:52:00"/>
    <s v="JDE Test Instance - Notification Search Criteria"/>
    <s v="Julius Wright"/>
    <s v="jwirght@outlook.com"/>
    <x v="0"/>
    <x v="1"/>
    <x v="1"/>
    <x v="0"/>
    <x v="0"/>
    <x v="29"/>
    <d v="1899-12-30T17:16:00"/>
    <x v="33"/>
    <d v="1899-12-30T03:52:00"/>
    <n v="0"/>
    <n v="1"/>
    <s v="Jared Smith"/>
    <x v="1"/>
    <x v="5"/>
    <n v="4"/>
    <s v="NA"/>
    <s v="NA"/>
    <x v="3"/>
    <x v="30"/>
    <x v="0"/>
  </r>
  <r>
    <n v="111165"/>
    <d v="2019-04-02T00:00:00"/>
    <d v="1899-12-30T16:53:00"/>
    <s v="Reverse Payment with Loan Charge"/>
    <s v="Bladimir Macdonald"/>
    <s v="bmacdonald@outlook.com"/>
    <x v="0"/>
    <x v="1"/>
    <x v="1"/>
    <x v="0"/>
    <x v="0"/>
    <x v="30"/>
    <d v="1899-12-30T18:14:00"/>
    <x v="2"/>
    <m/>
    <n v="0"/>
    <n v="1"/>
    <s v="Jared Smith"/>
    <x v="2"/>
    <x v="26"/>
    <n v="3"/>
    <s v="NA"/>
    <s v="NA"/>
    <x v="1"/>
    <x v="30"/>
    <x v="0"/>
  </r>
  <r>
    <n v="111166"/>
    <d v="2019-04-03T00:00:00"/>
    <d v="1899-12-30T10:12:00"/>
    <s v="Cannot connect to PROD database"/>
    <s v="Paul Jiggins"/>
    <s v="pjiggins@yahoo.com"/>
    <x v="0"/>
    <x v="1"/>
    <x v="1"/>
    <x v="0"/>
    <x v="0"/>
    <x v="5"/>
    <d v="1899-12-30T18:36:00"/>
    <x v="33"/>
    <d v="1899-12-30T22:12:00"/>
    <n v="0"/>
    <n v="1"/>
    <s v="Jared Smith"/>
    <x v="1"/>
    <x v="13"/>
    <n v="5"/>
    <s v="NA"/>
    <s v="NA"/>
    <x v="1"/>
    <x v="31"/>
    <x v="0"/>
  </r>
  <r>
    <n v="111167"/>
    <d v="2018-12-06T00:00:00"/>
    <d v="1899-12-30T01:07:00"/>
    <s v="Remove authentication"/>
    <s v="Joseph Reynolds"/>
    <s v="jreynolds@yahoo.com"/>
    <x v="0"/>
    <x v="0"/>
    <x v="2"/>
    <x v="0"/>
    <x v="0"/>
    <x v="31"/>
    <d v="1899-12-30T17:30:00"/>
    <x v="34"/>
    <d v="1899-12-30T01:07:00"/>
    <n v="0"/>
    <n v="1"/>
    <s v="Jared Smith"/>
    <x v="3"/>
    <x v="27"/>
    <n v="1"/>
    <s v="NA"/>
    <s v="NA"/>
    <x v="1"/>
    <x v="3"/>
    <x v="0"/>
  </r>
  <r>
    <n v="111168"/>
    <d v="2019-04-04T00:00:00"/>
    <d v="1899-12-30T16:00:00"/>
    <s v="JDE Prod Slowdown 04 April 2019"/>
    <s v="Julius Wright"/>
    <s v="jwirght@outlook.com"/>
    <x v="1"/>
    <x v="1"/>
    <x v="1"/>
    <x v="0"/>
    <x v="0"/>
    <x v="32"/>
    <d v="1899-12-30T13:48:00"/>
    <x v="35"/>
    <d v="1899-12-30T04:00:00"/>
    <n v="0"/>
    <n v="1"/>
    <s v="Jared Smith"/>
    <x v="1"/>
    <x v="22"/>
    <n v="5"/>
    <s v="NA"/>
    <s v="NA"/>
    <x v="2"/>
    <x v="32"/>
    <x v="0"/>
  </r>
  <r>
    <n v="111169"/>
    <d v="2019-04-04T00:00:00"/>
    <d v="1899-12-30T16:22:00"/>
    <s v="JDE Test Instance - Workflow Background Process"/>
    <s v="Julius Wright"/>
    <s v="jwirght@outlook.com"/>
    <x v="0"/>
    <x v="1"/>
    <x v="1"/>
    <x v="0"/>
    <x v="0"/>
    <x v="27"/>
    <d v="1899-12-30T17:34:00"/>
    <x v="35"/>
    <d v="1899-12-30T04:22:00"/>
    <n v="0"/>
    <n v="1"/>
    <s v="Jared Smith"/>
    <x v="1"/>
    <x v="9"/>
    <n v="4"/>
    <s v="NA"/>
    <s v="NA"/>
    <x v="1"/>
    <x v="33"/>
    <x v="0"/>
  </r>
  <r>
    <n v="111170"/>
    <d v="2019-04-05T00:00:00"/>
    <d v="1899-12-30T15:16:00"/>
    <s v="Error when opening Java Applet"/>
    <s v="Paul Jiggins"/>
    <s v="pjiggins@yahoo.com"/>
    <x v="0"/>
    <x v="1"/>
    <x v="1"/>
    <x v="0"/>
    <x v="0"/>
    <x v="27"/>
    <d v="1899-12-30T17:34:00"/>
    <x v="36"/>
    <d v="1899-12-30T03:16:00"/>
    <n v="0"/>
    <n v="1"/>
    <s v="Jared Smith"/>
    <x v="1"/>
    <x v="17"/>
    <n v="4"/>
    <s v="NA"/>
    <s v="NA"/>
    <x v="3"/>
    <x v="34"/>
    <x v="0"/>
  </r>
  <r>
    <n v="111171"/>
    <d v="2019-04-08T00:00:00"/>
    <d v="1899-12-30T08:51:00"/>
    <s v="JDE Prod Error - Fail Web Server (08 Apr 2019)"/>
    <s v="Julius Wright"/>
    <s v="jwirght@outlook.com"/>
    <x v="1"/>
    <x v="1"/>
    <x v="1"/>
    <x v="0"/>
    <x v="0"/>
    <x v="33"/>
    <d v="1899-12-30T17:06:00"/>
    <x v="37"/>
    <d v="1899-12-30T20:51:00"/>
    <n v="0"/>
    <n v="1"/>
    <s v="Jared Smith"/>
    <x v="1"/>
    <x v="6"/>
    <n v="1"/>
    <s v="NA"/>
    <s v="NA"/>
    <x v="1"/>
    <x v="35"/>
    <x v="0"/>
  </r>
  <r>
    <n v="111172"/>
    <d v="2019-04-08T00:00:00"/>
    <d v="1899-12-30T09:18:00"/>
    <s v="JDE Test Instance - Error Not setup as worker"/>
    <s v="Julius Wright"/>
    <s v="jwirght@outlook.com"/>
    <x v="0"/>
    <x v="1"/>
    <x v="1"/>
    <x v="0"/>
    <x v="0"/>
    <x v="34"/>
    <d v="1899-12-30T17:31:00"/>
    <x v="2"/>
    <m/>
    <n v="0"/>
    <n v="1"/>
    <s v="Jared Smith"/>
    <x v="1"/>
    <x v="16"/>
    <n v="4"/>
    <s v="NA"/>
    <s v="NA"/>
    <x v="2"/>
    <x v="36"/>
    <x v="0"/>
  </r>
  <r>
    <n v="111173"/>
    <d v="2019-04-10T00:00:00"/>
    <d v="1899-12-30T13:04:00"/>
    <s v="Authority to Fill Error using Dev &amp; Test Instance"/>
    <s v="Paul Jiggins"/>
    <s v="pjiggins@yahoo.com"/>
    <x v="0"/>
    <x v="1"/>
    <x v="1"/>
    <x v="0"/>
    <x v="0"/>
    <x v="35"/>
    <d v="1899-12-30T17:02:00"/>
    <x v="38"/>
    <d v="1899-12-30T17:00:00"/>
    <n v="0"/>
    <n v="1"/>
    <s v="Jared Smith"/>
    <x v="1"/>
    <x v="13"/>
    <n v="2"/>
    <s v="NA"/>
    <s v="NA"/>
    <x v="1"/>
    <x v="37"/>
    <x v="0"/>
  </r>
  <r>
    <n v="111174"/>
    <d v="2019-04-10T00:00:00"/>
    <d v="1899-12-30T14:47:00"/>
    <s v="JDE Prod - Web Components Status (10 Apr 2019)"/>
    <s v="Cheena Carols"/>
    <s v="cheena.carols@mailinator.com"/>
    <x v="0"/>
    <x v="1"/>
    <x v="1"/>
    <x v="0"/>
    <x v="1"/>
    <x v="36"/>
    <d v="1899-12-30T17:15:00"/>
    <x v="39"/>
    <d v="1899-12-30T14:47:00"/>
    <n v="1"/>
    <n v="1"/>
    <s v="Raya Musk"/>
    <x v="1"/>
    <x v="28"/>
    <n v="0"/>
    <s v="PROD"/>
    <s v="PRODUCTION"/>
    <x v="1"/>
    <x v="37"/>
    <x v="0"/>
  </r>
  <r>
    <n v="111175"/>
    <d v="2019-04-11T00:00:00"/>
    <d v="1899-12-30T10:40:00"/>
    <s v="JDE Prod - DV Approval Issue (11-Apr-2019)"/>
    <s v="Julius Wright"/>
    <s v="jwirght@outlook.com"/>
    <x v="0"/>
    <x v="1"/>
    <x v="1"/>
    <x v="0"/>
    <x v="0"/>
    <x v="37"/>
    <d v="1899-12-30T18:44:00"/>
    <x v="40"/>
    <d v="1899-12-30T22:40:00"/>
    <n v="0"/>
    <n v="1"/>
    <s v="Jared Smith"/>
    <x v="1"/>
    <x v="1"/>
    <n v="3"/>
    <s v="NA"/>
    <s v="NA"/>
    <x v="2"/>
    <x v="38"/>
    <x v="0"/>
  </r>
  <r>
    <n v="111176"/>
    <d v="2019-04-12T00:00:00"/>
    <d v="1899-12-30T11:57:00"/>
    <s v="Hung Concurrent Request: Open Budget Year"/>
    <s v="Kimberly Jones"/>
    <s v="kjones@outlook.com"/>
    <x v="0"/>
    <x v="1"/>
    <x v="1"/>
    <x v="0"/>
    <x v="0"/>
    <x v="38"/>
    <d v="1899-12-30T17:15:00"/>
    <x v="41"/>
    <d v="1899-12-30T17:00:00"/>
    <n v="0"/>
    <n v="1"/>
    <s v="Jared Smith"/>
    <x v="1"/>
    <x v="29"/>
    <n v="1"/>
    <s v="NA"/>
    <s v="NA"/>
    <x v="1"/>
    <x v="39"/>
    <x v="0"/>
  </r>
  <r>
    <n v="111177"/>
    <d v="2019-01-17T00:00:00"/>
    <d v="1899-12-30T01:00:00"/>
    <s v="Criminal case system"/>
    <s v="Sheila Ryder"/>
    <s v="sryder@mailinator.com"/>
    <x v="2"/>
    <x v="0"/>
    <x v="1"/>
    <x v="0"/>
    <x v="0"/>
    <x v="39"/>
    <d v="1899-12-30T10:49:00"/>
    <x v="42"/>
    <d v="1899-12-30T01:00:00"/>
    <n v="0"/>
    <n v="1"/>
    <s v="Stellar Murad"/>
    <x v="3"/>
    <x v="2"/>
    <n v="0"/>
    <s v="NA"/>
    <s v="NA"/>
    <x v="1"/>
    <x v="40"/>
    <x v="0"/>
  </r>
  <r>
    <n v="111178"/>
    <d v="2019-04-17T00:00:00"/>
    <d v="1899-12-30T11:24:00"/>
    <s v="JDE Prod Slowdown (17 Apr 2019)"/>
    <s v="Julius Wright"/>
    <s v="jwirght@outlook.com"/>
    <x v="1"/>
    <x v="1"/>
    <x v="1"/>
    <x v="0"/>
    <x v="0"/>
    <x v="40"/>
    <d v="1899-12-30T17:37:00"/>
    <x v="43"/>
    <d v="1899-12-30T23:24:00"/>
    <n v="0"/>
    <n v="1"/>
    <s v="Jared Smith"/>
    <x v="1"/>
    <x v="5"/>
    <n v="1"/>
    <s v="NA"/>
    <s v="NA"/>
    <x v="1"/>
    <x v="41"/>
    <x v="0"/>
  </r>
  <r>
    <n v="111179"/>
    <d v="2019-04-17T00:00:00"/>
    <d v="1899-12-30T13:04:00"/>
    <s v="Authority to Fill Error"/>
    <s v="Paul Jiggins"/>
    <s v="pjiggins@yahoo.com"/>
    <x v="0"/>
    <x v="1"/>
    <x v="1"/>
    <x v="0"/>
    <x v="0"/>
    <x v="38"/>
    <d v="1899-12-30T17:18:00"/>
    <x v="44"/>
    <d v="1899-12-30T01:04:00"/>
    <n v="0"/>
    <n v="1"/>
    <s v="Jared Smith"/>
    <x v="1"/>
    <x v="30"/>
    <n v="5"/>
    <s v="NA"/>
    <s v="NA"/>
    <x v="1"/>
    <x v="42"/>
    <x v="0"/>
  </r>
  <r>
    <n v="111180"/>
    <d v="2019-04-17T00:00:00"/>
    <d v="1899-12-30T17:24:00"/>
    <s v="[OAF] $Custom_TOP Path"/>
    <s v="Winson Williams"/>
    <s v="winson.williams@outlook.com"/>
    <x v="2"/>
    <x v="1"/>
    <x v="2"/>
    <x v="0"/>
    <x v="0"/>
    <x v="41"/>
    <d v="1899-12-30T17:32:00"/>
    <x v="44"/>
    <d v="1899-12-30T05:24:00"/>
    <n v="0"/>
    <n v="1"/>
    <s v="Jared Smith"/>
    <x v="1"/>
    <x v="6"/>
    <n v="1"/>
    <s v="NA"/>
    <s v="NA"/>
    <x v="1"/>
    <x v="3"/>
    <x v="0"/>
  </r>
  <r>
    <n v="111181"/>
    <d v="2019-04-22T00:00:00"/>
    <d v="1899-12-30T09:07:00"/>
    <s v="JDE PROD - Request not completing (22 Apr 2019)"/>
    <s v="Julius Wright"/>
    <s v="jwirght@outlook.com"/>
    <x v="1"/>
    <x v="1"/>
    <x v="1"/>
    <x v="0"/>
    <x v="0"/>
    <x v="40"/>
    <d v="1899-12-30T17:38:00"/>
    <x v="45"/>
    <d v="1899-12-30T21:07:00"/>
    <n v="0"/>
    <n v="1"/>
    <s v="Jared Smith"/>
    <x v="1"/>
    <x v="10"/>
    <n v="5"/>
    <s v="NA"/>
    <s v="NA"/>
    <x v="1"/>
    <x v="43"/>
    <x v="0"/>
  </r>
  <r>
    <n v="111182"/>
    <d v="2019-04-22T00:00:00"/>
    <d v="1899-12-30T11:22:00"/>
    <s v="UPOU cannot print SALN"/>
    <s v="Vic Vincent"/>
    <s v="vic.vincent@yahoo.com"/>
    <x v="2"/>
    <x v="1"/>
    <x v="1"/>
    <x v="1"/>
    <x v="0"/>
    <x v="42"/>
    <d v="1899-12-30T17:18:00"/>
    <x v="45"/>
    <d v="1899-12-30T23:22:00"/>
    <n v="0"/>
    <n v="1"/>
    <s v="Jared Smith"/>
    <x v="1"/>
    <x v="3"/>
    <n v="4"/>
    <s v="NA"/>
    <s v="NA"/>
    <x v="1"/>
    <x v="44"/>
    <x v="0"/>
  </r>
  <r>
    <n v="111183"/>
    <d v="2019-04-22T00:00:00"/>
    <d v="1899-12-30T12:57:00"/>
    <s v="JDE PROD - Timeout Expense Report (22 Apr 2019)"/>
    <s v="Julius Wright"/>
    <s v="jwirght@outlook.com"/>
    <x v="2"/>
    <x v="1"/>
    <x v="1"/>
    <x v="0"/>
    <x v="0"/>
    <x v="43"/>
    <d v="1899-12-30T17:15:00"/>
    <x v="46"/>
    <d v="1899-12-30T00:57:00"/>
    <n v="0"/>
    <n v="1"/>
    <s v="Jared Smith"/>
    <x v="1"/>
    <x v="28"/>
    <n v="11"/>
    <s v="NA"/>
    <s v="NA"/>
    <x v="2"/>
    <x v="44"/>
    <x v="0"/>
  </r>
  <r>
    <n v="111184"/>
    <d v="2019-04-24T00:00:00"/>
    <d v="1899-12-30T14:18:00"/>
    <s v="JDE PROD - Slowdown access (24 Apr 2019)"/>
    <s v="Julius Wright"/>
    <s v="jwirght@outlook.com"/>
    <x v="1"/>
    <x v="1"/>
    <x v="1"/>
    <x v="0"/>
    <x v="0"/>
    <x v="44"/>
    <d v="1899-12-30T19:20:00"/>
    <x v="47"/>
    <d v="1899-12-30T02:18:00"/>
    <n v="0"/>
    <n v="1"/>
    <s v="Jared Smith"/>
    <x v="1"/>
    <x v="9"/>
    <n v="1"/>
    <s v="NA"/>
    <s v="NA"/>
    <x v="1"/>
    <x v="45"/>
    <x v="0"/>
  </r>
  <r>
    <n v="111185"/>
    <d v="2019-04-25T00:00:00"/>
    <d v="1899-12-30T11:42:00"/>
    <s v="JDE PROD - Error in updating AME setup"/>
    <s v="Julius Wright"/>
    <s v="jwirght@outlook.com"/>
    <x v="2"/>
    <x v="1"/>
    <x v="1"/>
    <x v="0"/>
    <x v="0"/>
    <x v="37"/>
    <d v="1899-12-30T17:55:00"/>
    <x v="47"/>
    <d v="1899-12-30T23:42:00"/>
    <n v="0"/>
    <n v="1"/>
    <s v="Jared Smith"/>
    <x v="1"/>
    <x v="13"/>
    <n v="5"/>
    <s v="NA"/>
    <s v="NA"/>
    <x v="2"/>
    <x v="46"/>
    <x v="0"/>
  </r>
  <r>
    <n v="111186"/>
    <d v="2019-04-25T00:00:00"/>
    <d v="1899-12-30T16:13:00"/>
    <s v="testing email alerts"/>
    <s v="Pradeep Sharma"/>
    <s v="pradeep.sharma@outlook.com"/>
    <x v="0"/>
    <x v="0"/>
    <x v="1"/>
    <x v="3"/>
    <x v="2"/>
    <x v="45"/>
    <d v="1899-12-30T16:13:00"/>
    <x v="48"/>
    <d v="1899-12-30T04:13:00"/>
    <n v="1"/>
    <n v="1"/>
    <s v="Jose Satary"/>
    <x v="0"/>
    <x v="15"/>
    <n v="0"/>
    <s v="NA"/>
    <s v="NA"/>
    <x v="1"/>
    <x v="47"/>
    <x v="0"/>
  </r>
  <r>
    <n v="111187"/>
    <d v="2019-04-29T00:00:00"/>
    <d v="1899-12-30T08:33:00"/>
    <s v="JDE PROD - Slowdown access (29 Apr 2019)"/>
    <s v="Julius Wright"/>
    <s v="jwirght@outlook.com"/>
    <x v="2"/>
    <x v="1"/>
    <x v="1"/>
    <x v="0"/>
    <x v="0"/>
    <x v="46"/>
    <d v="1899-12-30T17:31:00"/>
    <x v="49"/>
    <d v="1899-12-30T20:33:00"/>
    <n v="0"/>
    <n v="1"/>
    <s v="Jared Smith"/>
    <x v="1"/>
    <x v="20"/>
    <n v="2"/>
    <s v="NA"/>
    <s v="NA"/>
    <x v="1"/>
    <x v="47"/>
    <x v="0"/>
  </r>
  <r>
    <n v="111188"/>
    <d v="2019-04-29T00:00:00"/>
    <d v="1899-12-30T15:18:00"/>
    <s v="JDE PROD - Error in Workflow Background Process"/>
    <s v="Julius Wright"/>
    <s v="jwirght@outlook.com"/>
    <x v="1"/>
    <x v="1"/>
    <x v="1"/>
    <x v="0"/>
    <x v="0"/>
    <x v="43"/>
    <d v="1899-12-30T17:19:00"/>
    <x v="50"/>
    <d v="1899-12-30T03:18:00"/>
    <n v="0"/>
    <n v="1"/>
    <s v="Jared Smith"/>
    <x v="1"/>
    <x v="31"/>
    <n v="3"/>
    <s v="NA"/>
    <s v="NA"/>
    <x v="2"/>
    <x v="48"/>
    <x v="0"/>
  </r>
  <r>
    <n v="111189"/>
    <d v="2019-04-30T00:00:00"/>
    <d v="1899-12-30T14:19:00"/>
    <s v="Request for patch application in DEV instance"/>
    <s v="Reah Junes"/>
    <s v="rjunes@yahoo.com"/>
    <x v="0"/>
    <x v="1"/>
    <x v="2"/>
    <x v="0"/>
    <x v="0"/>
    <x v="47"/>
    <d v="1899-12-30T17:26:00"/>
    <x v="51"/>
    <d v="1899-12-30T02:19:00"/>
    <n v="0"/>
    <n v="1"/>
    <s v="Jared Smith"/>
    <x v="1"/>
    <x v="24"/>
    <n v="1"/>
    <s v="NA"/>
    <s v="NA"/>
    <x v="1"/>
    <x v="3"/>
    <x v="0"/>
  </r>
  <r>
    <n v="111190"/>
    <d v="2019-04-30T00:00:00"/>
    <d v="1899-12-30T15:37:00"/>
    <s v="JDE PROD - Create Accounting-Completed Warning"/>
    <s v="Julius Wright"/>
    <s v="jwirght@outlook.com"/>
    <x v="0"/>
    <x v="1"/>
    <x v="1"/>
    <x v="0"/>
    <x v="0"/>
    <x v="48"/>
    <d v="1899-12-30T18:59:00"/>
    <x v="51"/>
    <d v="1899-12-30T03:37:00"/>
    <n v="0"/>
    <n v="1"/>
    <s v="Jared Smith"/>
    <x v="1"/>
    <x v="30"/>
    <n v="8"/>
    <s v="NA"/>
    <s v="NA"/>
    <x v="1"/>
    <x v="49"/>
    <x v="0"/>
  </r>
  <r>
    <n v="111191"/>
    <d v="2019-05-02T00:00:00"/>
    <d v="1899-12-30T08:40:00"/>
    <s v="Portal problem"/>
    <s v="Wilson Campus"/>
    <s v="wilson.campus@yahoo.com"/>
    <x v="0"/>
    <x v="1"/>
    <x v="1"/>
    <x v="0"/>
    <x v="0"/>
    <x v="49"/>
    <d v="1899-12-30T17:38:00"/>
    <x v="2"/>
    <m/>
    <n v="0"/>
    <n v="1"/>
    <s v="Jared Smith"/>
    <x v="1"/>
    <x v="6"/>
    <n v="2"/>
    <s v="NA"/>
    <s v="NA"/>
    <x v="1"/>
    <x v="50"/>
    <x v="0"/>
  </r>
  <r>
    <n v="111192"/>
    <d v="2019-05-03T00:00:00"/>
    <d v="1899-12-30T11:17:00"/>
    <s v="JDE PROD - Error Page (03 May 2019)"/>
    <s v="Julius Wright"/>
    <s v="jwirght@outlook.com"/>
    <x v="0"/>
    <x v="1"/>
    <x v="1"/>
    <x v="0"/>
    <x v="0"/>
    <x v="50"/>
    <d v="1899-12-30T17:27:00"/>
    <x v="52"/>
    <d v="1899-12-30T23:17:00"/>
    <n v="0"/>
    <n v="1"/>
    <s v="Jared Smith"/>
    <x v="1"/>
    <x v="26"/>
    <n v="4"/>
    <s v="NA"/>
    <s v="NA"/>
    <x v="1"/>
    <x v="51"/>
    <x v="0"/>
  </r>
  <r>
    <n v="111193"/>
    <d v="2019-05-06T00:00:00"/>
    <d v="1899-12-30T09:24:00"/>
    <s v="Application Cache Stock on queued"/>
    <s v="Aurora Miller"/>
    <s v="aurora.miller@outlook.com"/>
    <x v="2"/>
    <x v="1"/>
    <x v="1"/>
    <x v="0"/>
    <x v="0"/>
    <x v="49"/>
    <d v="1899-12-30T17:37:00"/>
    <x v="41"/>
    <d v="1899-12-30T21:24:00"/>
    <n v="0"/>
    <n v="1"/>
    <s v="Jared Smith"/>
    <x v="2"/>
    <x v="13"/>
    <n v="4"/>
    <s v="NA"/>
    <s v="NA"/>
    <x v="2"/>
    <x v="50"/>
    <x v="0"/>
  </r>
  <r>
    <n v="111194"/>
    <d v="2019-05-06T00:00:00"/>
    <d v="1899-12-30T16:49:00"/>
    <s v="JDE PROD - Requests not completing (06 May 2019)"/>
    <s v="Julius Wright"/>
    <s v="jwirght@outlook.com"/>
    <x v="2"/>
    <x v="1"/>
    <x v="1"/>
    <x v="0"/>
    <x v="0"/>
    <x v="44"/>
    <d v="1899-12-30T19:47:00"/>
    <x v="53"/>
    <d v="1899-12-30T04:49:00"/>
    <n v="0"/>
    <n v="1"/>
    <s v="Jared Smith"/>
    <x v="1"/>
    <x v="7"/>
    <n v="5"/>
    <s v="NA"/>
    <s v="NA"/>
    <x v="1"/>
    <x v="50"/>
    <x v="0"/>
  </r>
  <r>
    <n v="111195"/>
    <d v="2019-05-07T00:00:00"/>
    <d v="1899-12-30T09:00:00"/>
    <s v="Verify Long-running SQL code"/>
    <s v="Paul Jiggins"/>
    <s v="pjiggins@yahoo.com"/>
    <x v="0"/>
    <x v="1"/>
    <x v="2"/>
    <x v="0"/>
    <x v="0"/>
    <x v="51"/>
    <d v="1899-12-30T15:03:00"/>
    <x v="53"/>
    <d v="1899-12-30T21:00:00"/>
    <n v="0"/>
    <n v="1"/>
    <s v="Jared Smith"/>
    <x v="1"/>
    <x v="32"/>
    <n v="4"/>
    <s v="NA"/>
    <s v="NA"/>
    <x v="1"/>
    <x v="3"/>
    <x v="0"/>
  </r>
  <r>
    <n v="111197"/>
    <d v="2019-05-08T00:00:00"/>
    <d v="1899-12-30T10:25:00"/>
    <s v="Cannot print payslips and payroll reports"/>
    <s v="Vic Vincent"/>
    <s v="vic.vincent@yahoo.com"/>
    <x v="0"/>
    <x v="1"/>
    <x v="1"/>
    <x v="1"/>
    <x v="0"/>
    <x v="52"/>
    <d v="1899-12-30T17:23:00"/>
    <x v="54"/>
    <d v="1899-12-30T17:00:00"/>
    <n v="0"/>
    <n v="1"/>
    <s v="Jared Smith"/>
    <x v="1"/>
    <x v="1"/>
    <n v="1"/>
    <s v="NA"/>
    <s v="NA"/>
    <x v="1"/>
    <x v="52"/>
    <x v="0"/>
  </r>
  <r>
    <n v="111198"/>
    <d v="2019-05-10T00:00:00"/>
    <d v="1899-12-30T09:27:00"/>
    <s v="Transactions are being deferred"/>
    <s v="Reah Junes"/>
    <s v="rjunes@yahoo.com"/>
    <x v="2"/>
    <x v="1"/>
    <x v="1"/>
    <x v="0"/>
    <x v="0"/>
    <x v="50"/>
    <d v="1899-12-30T17:29:00"/>
    <x v="55"/>
    <d v="1899-12-30T21:27:00"/>
    <n v="0"/>
    <n v="1"/>
    <s v="Jared Smith"/>
    <x v="1"/>
    <x v="5"/>
    <n v="2"/>
    <s v="NA"/>
    <s v="NA"/>
    <x v="1"/>
    <x v="52"/>
    <x v="0"/>
  </r>
  <r>
    <n v="111199"/>
    <d v="2019-05-14T00:00:00"/>
    <d v="1899-12-30T09:41:00"/>
    <s v="DEV Server unable to boot up"/>
    <s v="John Brown"/>
    <s v="jbrown@outlook.com"/>
    <x v="2"/>
    <x v="1"/>
    <x v="1"/>
    <x v="0"/>
    <x v="0"/>
    <x v="51"/>
    <d v="1899-12-30T16:59:00"/>
    <x v="56"/>
    <d v="1899-12-30T21:41:00"/>
    <n v="0"/>
    <n v="1"/>
    <s v="Jared Smith"/>
    <x v="2"/>
    <x v="13"/>
    <n v="3"/>
    <s v="NA"/>
    <s v="NA"/>
    <x v="1"/>
    <x v="53"/>
    <x v="0"/>
  </r>
  <r>
    <n v="111200"/>
    <d v="2019-05-14T00:00:00"/>
    <d v="1899-12-30T10:42:00"/>
    <s v="Unable to received Email Notif. on PassChanged"/>
    <s v="John Brown"/>
    <s v="jbrown@outlook.com"/>
    <x v="0"/>
    <x v="1"/>
    <x v="1"/>
    <x v="0"/>
    <x v="0"/>
    <x v="50"/>
    <d v="1899-12-30T17:55:00"/>
    <x v="56"/>
    <d v="1899-12-30T22:42:00"/>
    <n v="0"/>
    <n v="1"/>
    <s v="Jared Smith"/>
    <x v="2"/>
    <x v="22"/>
    <n v="3"/>
    <s v="NA"/>
    <s v="NA"/>
    <x v="2"/>
    <x v="54"/>
    <x v="0"/>
  </r>
  <r>
    <n v="111201"/>
    <d v="2019-05-14T00:00:00"/>
    <d v="1899-12-30T16:00:00"/>
    <s v="Expense Report Approval Hierarchy Issue"/>
    <s v="Reah Junes"/>
    <s v="rjunes@yahoo.com"/>
    <x v="2"/>
    <x v="1"/>
    <x v="1"/>
    <x v="0"/>
    <x v="0"/>
    <x v="53"/>
    <d v="1899-12-30T18:53:00"/>
    <x v="38"/>
    <d v="1899-12-30T17:00:00"/>
    <n v="0"/>
    <n v="1"/>
    <s v="Jared Smith"/>
    <x v="1"/>
    <x v="24"/>
    <n v="3"/>
    <s v="NA"/>
    <s v="NA"/>
    <x v="1"/>
    <x v="53"/>
    <x v="0"/>
  </r>
  <r>
    <n v="111202"/>
    <d v="2019-05-15T00:00:00"/>
    <d v="1899-12-30T13:07:00"/>
    <s v="Can't access Dev. Instance"/>
    <s v="Jasper John"/>
    <s v="jasper.john@gmail.com"/>
    <x v="3"/>
    <x v="1"/>
    <x v="1"/>
    <x v="0"/>
    <x v="0"/>
    <x v="32"/>
    <d v="1899-12-30T13:52:00"/>
    <x v="57"/>
    <d v="1899-12-30T01:07:00"/>
    <n v="0"/>
    <n v="1"/>
    <s v="Jared Smith"/>
    <x v="2"/>
    <x v="9"/>
    <n v="3"/>
    <s v="NA"/>
    <s v="NA"/>
    <x v="2"/>
    <x v="55"/>
    <x v="0"/>
  </r>
  <r>
    <n v="111203"/>
    <d v="2019-05-15T00:00:00"/>
    <d v="1899-12-30T14:18:00"/>
    <s v="JDE PROD - Error status of transactions"/>
    <s v="Julius Wright"/>
    <s v="jwirght@outlook.com"/>
    <x v="2"/>
    <x v="1"/>
    <x v="1"/>
    <x v="0"/>
    <x v="0"/>
    <x v="52"/>
    <d v="1899-12-30T17:24:00"/>
    <x v="57"/>
    <d v="1899-12-30T02:18:00"/>
    <n v="0"/>
    <n v="1"/>
    <s v="Jared Smith"/>
    <x v="1"/>
    <x v="3"/>
    <n v="2"/>
    <s v="NA"/>
    <s v="NA"/>
    <x v="1"/>
    <x v="56"/>
    <x v="0"/>
  </r>
  <r>
    <n v="111204"/>
    <d v="2019-05-17T00:00:00"/>
    <d v="1899-12-30T11:07:00"/>
    <s v="Cross-reg GWA Computation"/>
    <s v="Jasper John"/>
    <s v="jasper.john@gmail.com"/>
    <x v="0"/>
    <x v="1"/>
    <x v="2"/>
    <x v="0"/>
    <x v="0"/>
    <x v="54"/>
    <d v="1899-12-30T13:23:00"/>
    <x v="58"/>
    <d v="1899-12-30T23:07:00"/>
    <n v="0"/>
    <n v="1"/>
    <s v="Jared Smith"/>
    <x v="2"/>
    <x v="6"/>
    <n v="0"/>
    <s v="NA"/>
    <s v="NA"/>
    <x v="2"/>
    <x v="3"/>
    <x v="0"/>
  </r>
  <r>
    <n v="111205"/>
    <d v="2019-05-17T00:00:00"/>
    <d v="1899-12-30T15:33:00"/>
    <s v="Faculty Roles for Viewing Query Report"/>
    <s v="Jasper John"/>
    <s v="jasper.john@gmail.com"/>
    <x v="3"/>
    <x v="1"/>
    <x v="2"/>
    <x v="0"/>
    <x v="0"/>
    <x v="55"/>
    <d v="1899-12-30T17:51:00"/>
    <x v="59"/>
    <d v="1899-12-30T03:33:00"/>
    <n v="0"/>
    <n v="1"/>
    <s v="Jared Smith"/>
    <x v="2"/>
    <x v="2"/>
    <n v="2"/>
    <s v="NA"/>
    <s v="NA"/>
    <x v="1"/>
    <x v="3"/>
    <x v="0"/>
  </r>
  <r>
    <n v="111206"/>
    <d v="2019-05-21T00:00:00"/>
    <d v="1899-12-30T15:13:00"/>
    <s v="JDE PROD Slowdown 21 May 2019"/>
    <s v="Julius Wright"/>
    <s v="jwirght@outlook.com"/>
    <x v="2"/>
    <x v="1"/>
    <x v="1"/>
    <x v="0"/>
    <x v="0"/>
    <x v="35"/>
    <d v="1899-12-30T08:35:00"/>
    <x v="60"/>
    <d v="1899-12-30T03:13:00"/>
    <n v="0"/>
    <n v="1"/>
    <s v="Jared Smith"/>
    <x v="1"/>
    <x v="33"/>
    <n v="3"/>
    <s v="NA"/>
    <s v="NA"/>
    <x v="1"/>
    <x v="57"/>
    <x v="0"/>
  </r>
  <r>
    <n v="111207"/>
    <d v="2019-05-22T00:00:00"/>
    <d v="1899-12-30T10:08:00"/>
    <s v="Removing access to the enrollment page"/>
    <s v="Jasper John"/>
    <s v="jasper.john@gmail.com"/>
    <x v="0"/>
    <x v="1"/>
    <x v="2"/>
    <x v="0"/>
    <x v="0"/>
    <x v="56"/>
    <d v="1899-12-30T12:38:00"/>
    <x v="2"/>
    <m/>
    <n v="0"/>
    <n v="1"/>
    <s v="Jared Smith"/>
    <x v="2"/>
    <x v="34"/>
    <n v="3"/>
    <s v="NA"/>
    <s v="NA"/>
    <x v="2"/>
    <x v="3"/>
    <x v="0"/>
  </r>
  <r>
    <n v="111208"/>
    <d v="2019-05-23T00:00:00"/>
    <d v="1899-12-30T12:41:00"/>
    <s v="JDE PROD Error Page issue (23 May 2019)"/>
    <s v="Julius Wright"/>
    <s v="jwirght@outlook.com"/>
    <x v="0"/>
    <x v="1"/>
    <x v="1"/>
    <x v="0"/>
    <x v="0"/>
    <x v="52"/>
    <d v="1899-12-30T17:26:00"/>
    <x v="54"/>
    <d v="1899-12-30T17:00:00"/>
    <n v="0"/>
    <n v="1"/>
    <s v="Jared Smith"/>
    <x v="1"/>
    <x v="9"/>
    <n v="1"/>
    <s v="NA"/>
    <s v="NA"/>
    <x v="1"/>
    <x v="58"/>
    <x v="0"/>
  </r>
  <r>
    <n v="111209"/>
    <d v="2019-05-23T00:00:00"/>
    <d v="1899-12-30T13:48:00"/>
    <s v="JDE PROD - Different User Account (23 May 2019)"/>
    <s v="Julius Wright"/>
    <s v="jwirght@outlook.com"/>
    <x v="0"/>
    <x v="1"/>
    <x v="1"/>
    <x v="0"/>
    <x v="0"/>
    <x v="57"/>
    <d v="1899-12-30T17:30:00"/>
    <x v="2"/>
    <m/>
    <n v="0"/>
    <n v="1"/>
    <s v="Jared Smith"/>
    <x v="1"/>
    <x v="32"/>
    <n v="3"/>
    <s v="PROD"/>
    <s v="DEVELOPMENT"/>
    <x v="1"/>
    <x v="58"/>
    <x v="0"/>
  </r>
  <r>
    <n v="111210"/>
    <d v="2019-05-27T00:00:00"/>
    <d v="1899-12-30T10:47:00"/>
    <s v="Error Loading Position List in Authority to Travel"/>
    <s v="Paul Jiggins"/>
    <s v="pjiggins@yahoo.com"/>
    <x v="1"/>
    <x v="1"/>
    <x v="1"/>
    <x v="0"/>
    <x v="0"/>
    <x v="32"/>
    <d v="1899-12-30T13:54:00"/>
    <x v="61"/>
    <d v="1899-12-30T17:00:00"/>
    <n v="0"/>
    <n v="1"/>
    <s v="Jared Smith"/>
    <x v="1"/>
    <x v="3"/>
    <n v="5"/>
    <s v="NA"/>
    <s v="NA"/>
    <x v="1"/>
    <x v="59"/>
    <x v="0"/>
  </r>
  <r>
    <n v="111211"/>
    <d v="2019-05-27T00:00:00"/>
    <d v="1899-12-30T15:57:00"/>
    <s v="Missing Dynaform Names"/>
    <s v="Atom Short"/>
    <s v="atom.short@gmail.com"/>
    <x v="0"/>
    <x v="0"/>
    <x v="1"/>
    <x v="1"/>
    <x v="0"/>
    <x v="39"/>
    <d v="1899-12-30T10:45:00"/>
    <x v="62"/>
    <d v="1899-12-30T03:57:00"/>
    <n v="0"/>
    <n v="1"/>
    <s v="Stellar Murad"/>
    <x v="4"/>
    <x v="4"/>
    <n v="0"/>
    <s v="NA"/>
    <s v="NA"/>
    <x v="1"/>
    <x v="60"/>
    <x v="0"/>
  </r>
  <r>
    <n v="111212"/>
    <d v="2019-05-28T00:00:00"/>
    <d v="1899-12-30T11:16:00"/>
    <s v="Database Access"/>
    <s v="Aurora Miller"/>
    <s v="aurora.miller@outlook.com"/>
    <x v="0"/>
    <x v="1"/>
    <x v="2"/>
    <x v="0"/>
    <x v="0"/>
    <x v="7"/>
    <d v="1899-12-30T18:14:00"/>
    <x v="62"/>
    <d v="1899-12-30T23:16:00"/>
    <n v="0"/>
    <n v="1"/>
    <s v="Stellar Murad"/>
    <x v="2"/>
    <x v="20"/>
    <n v="0"/>
    <s v="NA"/>
    <s v="NA"/>
    <x v="2"/>
    <x v="3"/>
    <x v="0"/>
  </r>
  <r>
    <n v="111213"/>
    <d v="2019-05-28T00:00:00"/>
    <d v="1899-12-30T13:42:00"/>
    <s v="Request for Read-Only Access to PROD DB"/>
    <s v="Will Roberts"/>
    <s v="wroberts@mailinator.com"/>
    <x v="0"/>
    <x v="1"/>
    <x v="2"/>
    <x v="0"/>
    <x v="0"/>
    <x v="58"/>
    <d v="1899-12-30T17:53:00"/>
    <x v="63"/>
    <d v="1899-12-30T01:42:00"/>
    <n v="0"/>
    <n v="1"/>
    <s v="Stellar Murad"/>
    <x v="1"/>
    <x v="9"/>
    <n v="1"/>
    <s v="NA"/>
    <s v="NA"/>
    <x v="2"/>
    <x v="3"/>
    <x v="0"/>
  </r>
  <r>
    <n v="111214"/>
    <d v="2019-05-28T00:00:00"/>
    <d v="1899-12-30T14:21:00"/>
    <s v="JDE PROD - Expense Report approval issue"/>
    <s v="Julius Wright"/>
    <s v="jwirght@outlook.com"/>
    <x v="0"/>
    <x v="1"/>
    <x v="1"/>
    <x v="0"/>
    <x v="0"/>
    <x v="59"/>
    <d v="1899-12-30T12:35:00"/>
    <x v="64"/>
    <d v="1899-12-30T17:00:00"/>
    <n v="0"/>
    <n v="1"/>
    <s v="Jared Smith"/>
    <x v="1"/>
    <x v="32"/>
    <n v="5"/>
    <s v="NA"/>
    <s v="NA"/>
    <x v="1"/>
    <x v="61"/>
    <x v="0"/>
  </r>
  <r>
    <n v="111215"/>
    <d v="2019-05-29T00:00:00"/>
    <d v="1899-12-30T09:08:00"/>
    <s v="JDE PROD Invoice Approval Issue 29 May 2019"/>
    <s v="Julius Wright"/>
    <s v="jwirght@outlook.com"/>
    <x v="0"/>
    <x v="1"/>
    <x v="1"/>
    <x v="0"/>
    <x v="0"/>
    <x v="60"/>
    <d v="1899-12-30T17:16:00"/>
    <x v="2"/>
    <m/>
    <n v="0"/>
    <n v="1"/>
    <s v="Jared Smith"/>
    <x v="1"/>
    <x v="6"/>
    <n v="8"/>
    <s v="PROD"/>
    <s v="DEVELOPMENT"/>
    <x v="1"/>
    <x v="62"/>
    <x v="0"/>
  </r>
  <r>
    <n v="111216"/>
    <d v="2019-05-29T00:00:00"/>
    <d v="1899-12-30T16:08:00"/>
    <s v="COS Issue-Missing Remarks"/>
    <s v="Paul Jiggins"/>
    <s v="pjiggins@yahoo.com"/>
    <x v="2"/>
    <x v="1"/>
    <x v="1"/>
    <x v="0"/>
    <x v="0"/>
    <x v="7"/>
    <d v="1899-12-30T14:47:00"/>
    <x v="65"/>
    <d v="1899-12-30T18:15:00"/>
    <n v="0"/>
    <n v="1"/>
    <s v="Jared Smith"/>
    <x v="1"/>
    <x v="9"/>
    <n v="3"/>
    <s v="NA"/>
    <s v="NA"/>
    <x v="1"/>
    <x v="60"/>
    <x v="0"/>
  </r>
  <r>
    <n v="111217"/>
    <d v="2019-05-29T00:00:00"/>
    <d v="1899-12-30T16:18:00"/>
    <s v="COS Issue-Application Error encountered"/>
    <s v="Paul Jiggins"/>
    <s v="pjiggins@yahoo.com"/>
    <x v="2"/>
    <x v="1"/>
    <x v="1"/>
    <x v="0"/>
    <x v="0"/>
    <x v="32"/>
    <d v="1899-12-30T14:02:00"/>
    <x v="61"/>
    <d v="1899-12-30T17:00:00"/>
    <n v="0"/>
    <n v="1"/>
    <s v="Jared Smith"/>
    <x v="1"/>
    <x v="1"/>
    <n v="3"/>
    <s v="NA"/>
    <s v="NA"/>
    <x v="1"/>
    <x v="60"/>
    <x v="0"/>
  </r>
  <r>
    <n v="111218"/>
    <d v="2019-05-30T00:00:00"/>
    <d v="1899-12-30T14:03:00"/>
    <s v="Unable to show the Class in AA UI / Report"/>
    <s v="John Brown"/>
    <s v="jbrown@outlook.com"/>
    <x v="3"/>
    <x v="1"/>
    <x v="1"/>
    <x v="0"/>
    <x v="0"/>
    <x v="61"/>
    <d v="1899-12-30T17:25:00"/>
    <x v="2"/>
    <m/>
    <n v="0"/>
    <n v="1"/>
    <s v="Jared Smith"/>
    <x v="2"/>
    <x v="35"/>
    <n v="1"/>
    <s v="NA"/>
    <s v="NA"/>
    <x v="2"/>
    <x v="63"/>
    <x v="0"/>
  </r>
  <r>
    <n v="111219"/>
    <d v="2019-05-31T00:00:00"/>
    <d v="1899-12-30T11:35:00"/>
    <s v="oracle HRMS - Element Entry setup"/>
    <s v="Wilson Campus"/>
    <s v="wilson.campus@yahoo.com"/>
    <x v="1"/>
    <x v="1"/>
    <x v="2"/>
    <x v="0"/>
    <x v="0"/>
    <x v="62"/>
    <d v="1899-12-30T14:52:00"/>
    <x v="61"/>
    <d v="1899-12-30T17:00:00"/>
    <n v="0"/>
    <n v="1"/>
    <s v="Jared Smith"/>
    <x v="1"/>
    <x v="9"/>
    <n v="6"/>
    <s v="NA"/>
    <s v="NA"/>
    <x v="1"/>
    <x v="3"/>
    <x v="0"/>
  </r>
  <r>
    <n v="111220"/>
    <d v="2019-05-31T00:00:00"/>
    <d v="1899-12-30T13:19:00"/>
    <s v="Workflow Notification won't start"/>
    <s v="Vic Vincent"/>
    <s v="vic.vincent@yahoo.com"/>
    <x v="2"/>
    <x v="1"/>
    <x v="1"/>
    <x v="0"/>
    <x v="0"/>
    <x v="7"/>
    <d v="1899-12-30T18:08:00"/>
    <x v="61"/>
    <d v="1899-12-30T17:00:00"/>
    <n v="0"/>
    <n v="1"/>
    <s v="Stellar Murad"/>
    <x v="2"/>
    <x v="32"/>
    <n v="1"/>
    <s v="NA"/>
    <s v="NA"/>
    <x v="1"/>
    <x v="62"/>
    <x v="0"/>
  </r>
  <r>
    <n v="111221"/>
    <d v="2019-06-03T00:00:00"/>
    <d v="1899-12-30T09:35:00"/>
    <s v="Cannot Terminate Assignment of an Employee"/>
    <s v="Paul Jiggins"/>
    <s v="pjiggins@yahoo.com"/>
    <x v="2"/>
    <x v="1"/>
    <x v="1"/>
    <x v="0"/>
    <x v="0"/>
    <x v="32"/>
    <d v="1899-12-30T17:42:00"/>
    <x v="66"/>
    <d v="1899-12-30T18:30:00"/>
    <n v="0"/>
    <n v="1"/>
    <s v="Jared Smith"/>
    <x v="1"/>
    <x v="6"/>
    <n v="6"/>
    <s v="NA"/>
    <s v="NA"/>
    <x v="1"/>
    <x v="64"/>
    <x v="0"/>
  </r>
  <r>
    <n v="111222"/>
    <d v="2019-06-04T00:00:00"/>
    <d v="1899-12-30T09:33:00"/>
    <s v="Create specific function in the Responsibility"/>
    <s v="Wilson Campus"/>
    <s v="wilson.campus@yahoo.com"/>
    <x v="1"/>
    <x v="1"/>
    <x v="1"/>
    <x v="0"/>
    <x v="0"/>
    <x v="32"/>
    <d v="1899-12-30T14:08:00"/>
    <x v="67"/>
    <d v="1899-12-30T17:00:00"/>
    <n v="0"/>
    <n v="1"/>
    <s v="Jared Smith"/>
    <x v="1"/>
    <x v="22"/>
    <n v="8"/>
    <s v="NA"/>
    <s v="NA"/>
    <x v="1"/>
    <x v="65"/>
    <x v="0"/>
  </r>
  <r>
    <n v="111223"/>
    <d v="2019-06-04T00:00:00"/>
    <d v="1899-12-30T09:53:00"/>
    <s v="Accounts"/>
    <s v="Aurora Miller"/>
    <s v="aurora.miller@outlook.com"/>
    <x v="0"/>
    <x v="1"/>
    <x v="2"/>
    <x v="0"/>
    <x v="0"/>
    <x v="62"/>
    <d v="1899-12-30T14:53:00"/>
    <x v="68"/>
    <d v="1899-12-30T21:53:00"/>
    <n v="0"/>
    <n v="1"/>
    <s v="Jared Smith"/>
    <x v="2"/>
    <x v="3"/>
    <n v="0"/>
    <s v="NA"/>
    <s v="NA"/>
    <x v="2"/>
    <x v="3"/>
    <x v="0"/>
  </r>
  <r>
    <n v="111224"/>
    <d v="2019-06-04T00:00:00"/>
    <d v="1899-12-30T10:58:00"/>
    <s v="Salary Basis"/>
    <s v="Wilson Campus"/>
    <s v="wilson.campus@yahoo.com"/>
    <x v="2"/>
    <x v="1"/>
    <x v="1"/>
    <x v="0"/>
    <x v="0"/>
    <x v="7"/>
    <d v="1899-12-30T16:27:00"/>
    <x v="61"/>
    <d v="1899-12-30T17:15:00"/>
    <n v="0"/>
    <n v="1"/>
    <s v="Jared Smith"/>
    <x v="1"/>
    <x v="1"/>
    <n v="3"/>
    <s v="NA"/>
    <s v="NA"/>
    <x v="1"/>
    <x v="66"/>
    <x v="0"/>
  </r>
  <r>
    <n v="111225"/>
    <d v="2019-06-06T00:00:00"/>
    <d v="1899-12-30T08:37:00"/>
    <s v="Unable to Login in Prod Instance"/>
    <s v="John Brown"/>
    <s v="jbrown@outlook.com"/>
    <x v="1"/>
    <x v="1"/>
    <x v="1"/>
    <x v="0"/>
    <x v="0"/>
    <x v="63"/>
    <d v="1899-12-30T13:06:00"/>
    <x v="69"/>
    <d v="1899-12-30T20:37:00"/>
    <n v="0"/>
    <n v="1"/>
    <s v="Jared Smith"/>
    <x v="2"/>
    <x v="13"/>
    <n v="1"/>
    <s v="NA"/>
    <s v="NA"/>
    <x v="2"/>
    <x v="67"/>
    <x v="0"/>
  </r>
  <r>
    <n v="111226"/>
    <d v="2019-06-06T00:00:00"/>
    <d v="1899-12-30T09:02:00"/>
    <s v="Cannot delete duplicate records of 3 employees"/>
    <s v="Paul Jiggins"/>
    <s v="pjiggins@yahoo.com"/>
    <x v="0"/>
    <x v="1"/>
    <x v="1"/>
    <x v="0"/>
    <x v="0"/>
    <x v="64"/>
    <d v="1899-12-30T18:13:00"/>
    <x v="70"/>
    <d v="1899-12-30T18:00:00"/>
    <n v="0"/>
    <n v="1"/>
    <s v="Jared Smith"/>
    <x v="1"/>
    <x v="32"/>
    <n v="8"/>
    <s v="NA"/>
    <s v="NA"/>
    <x v="1"/>
    <x v="63"/>
    <x v="0"/>
  </r>
  <r>
    <n v="111227"/>
    <d v="2019-06-07T00:00:00"/>
    <d v="1899-12-30T14:18:00"/>
    <s v="Adding of subject enrollment issue"/>
    <s v="Aurora Miller"/>
    <s v="aurora.miller@outlook.com"/>
    <x v="2"/>
    <x v="1"/>
    <x v="1"/>
    <x v="0"/>
    <x v="0"/>
    <x v="65"/>
    <d v="1899-12-30T17:54:00"/>
    <x v="71"/>
    <d v="1899-12-30T02:18:00"/>
    <n v="0"/>
    <n v="1"/>
    <s v="Jared Smith"/>
    <x v="2"/>
    <x v="36"/>
    <n v="4"/>
    <s v="NA"/>
    <s v="NA"/>
    <x v="2"/>
    <x v="68"/>
    <x v="0"/>
  </r>
  <r>
    <n v="111228"/>
    <d v="2019-06-10T00:00:00"/>
    <d v="1899-12-30T14:29:00"/>
    <s v="Beacon solution account"/>
    <s v="Wilson Campus"/>
    <s v="wilson.campus@yahoo.com"/>
    <x v="0"/>
    <x v="1"/>
    <x v="2"/>
    <x v="0"/>
    <x v="0"/>
    <x v="66"/>
    <d v="1899-12-30T19:20:00"/>
    <x v="72"/>
    <d v="1899-12-30T02:29:00"/>
    <n v="0"/>
    <n v="1"/>
    <s v="Jared Smith"/>
    <x v="1"/>
    <x v="37"/>
    <n v="0"/>
    <s v="NA"/>
    <s v="NA"/>
    <x v="1"/>
    <x v="3"/>
    <x v="0"/>
  </r>
  <r>
    <n v="111229"/>
    <d v="2019-06-11T00:00:00"/>
    <d v="1899-12-30T08:38:00"/>
    <s v="OpenVPN locked account"/>
    <s v="Paul Jiggins"/>
    <s v="pjiggins@yahoo.com"/>
    <x v="0"/>
    <x v="1"/>
    <x v="2"/>
    <x v="0"/>
    <x v="0"/>
    <x v="63"/>
    <d v="1899-12-30T17:38:00"/>
    <x v="72"/>
    <d v="1899-12-30T20:38:00"/>
    <n v="0"/>
    <n v="1"/>
    <s v="Jared Smith"/>
    <x v="1"/>
    <x v="13"/>
    <n v="0"/>
    <s v="NA"/>
    <s v="NA"/>
    <x v="1"/>
    <x v="3"/>
    <x v="0"/>
  </r>
  <r>
    <n v="111230"/>
    <d v="2019-06-11T00:00:00"/>
    <d v="1899-12-30T10:04:00"/>
    <s v="JDE Test Instance not accessible"/>
    <s v="Julius Wright"/>
    <s v="jwirght@outlook.com"/>
    <x v="0"/>
    <x v="1"/>
    <x v="1"/>
    <x v="0"/>
    <x v="0"/>
    <x v="67"/>
    <d v="1899-12-30T17:13:00"/>
    <x v="72"/>
    <d v="1899-12-30T22:04:00"/>
    <n v="0"/>
    <n v="1"/>
    <s v="Jared Smith"/>
    <x v="1"/>
    <x v="4"/>
    <n v="1"/>
    <s v="NA"/>
    <s v="NA"/>
    <x v="1"/>
    <x v="69"/>
    <x v="0"/>
  </r>
  <r>
    <n v="111231"/>
    <d v="2019-06-11T00:00:00"/>
    <d v="1899-12-30T13:43:00"/>
    <s v="JDE Error: You have encountered an unexpected...."/>
    <s v="Paul Jiggins"/>
    <s v="pjiggins@yahoo.com"/>
    <x v="0"/>
    <x v="1"/>
    <x v="1"/>
    <x v="0"/>
    <x v="0"/>
    <x v="22"/>
    <d v="1899-12-30T17:29:00"/>
    <x v="73"/>
    <d v="1899-12-30T01:43:00"/>
    <n v="0"/>
    <n v="1"/>
    <s v="Jared Smith"/>
    <x v="1"/>
    <x v="17"/>
    <n v="3"/>
    <s v="NA"/>
    <s v="NA"/>
    <x v="1"/>
    <x v="69"/>
    <x v="0"/>
  </r>
  <r>
    <n v="111232"/>
    <d v="2019-06-11T00:00:00"/>
    <d v="1899-12-30T14:24:00"/>
    <s v="No student enrolled in class."/>
    <s v="Jasper John"/>
    <s v="jasper.john@gmail.com"/>
    <x v="0"/>
    <x v="1"/>
    <x v="2"/>
    <x v="0"/>
    <x v="0"/>
    <x v="64"/>
    <d v="1899-12-30T18:18:00"/>
    <x v="73"/>
    <d v="1899-12-30T02:24:00"/>
    <n v="0"/>
    <n v="1"/>
    <s v="Jared Smith"/>
    <x v="2"/>
    <x v="17"/>
    <n v="2"/>
    <s v="NA"/>
    <s v="NA"/>
    <x v="1"/>
    <x v="3"/>
    <x v="0"/>
  </r>
  <r>
    <n v="111233"/>
    <d v="2019-06-17T00:00:00"/>
    <d v="1899-12-30T10:32:00"/>
    <s v="JDE TEST Date Format"/>
    <s v="Julius Wright"/>
    <s v="jwirght@outlook.com"/>
    <x v="0"/>
    <x v="1"/>
    <x v="1"/>
    <x v="0"/>
    <x v="0"/>
    <x v="68"/>
    <d v="1899-12-30T10:06:00"/>
    <x v="2"/>
    <m/>
    <n v="0"/>
    <n v="1"/>
    <s v="Jared Smith"/>
    <x v="1"/>
    <x v="20"/>
    <n v="2"/>
    <s v="NA"/>
    <s v="NA"/>
    <x v="2"/>
    <x v="70"/>
    <x v="0"/>
  </r>
  <r>
    <n v="111234"/>
    <d v="2019-06-19T00:00:00"/>
    <d v="1899-12-30T11:21:00"/>
    <s v="MYSQL Server Access Configuration"/>
    <s v="Atom Short"/>
    <s v="atom.short@gmail.com"/>
    <x v="0"/>
    <x v="0"/>
    <x v="2"/>
    <x v="3"/>
    <x v="0"/>
    <x v="39"/>
    <d v="1899-12-30T10:46:00"/>
    <x v="65"/>
    <d v="1899-12-30T17:00:00"/>
    <n v="0"/>
    <n v="1"/>
    <s v="Stellar Murad"/>
    <x v="3"/>
    <x v="6"/>
    <n v="0"/>
    <s v="NA"/>
    <s v="NA"/>
    <x v="1"/>
    <x v="3"/>
    <x v="0"/>
  </r>
  <r>
    <n v="111235"/>
    <d v="2019-06-19T00:00:00"/>
    <d v="1899-12-30T12:04:00"/>
    <s v="Request for VPN Account"/>
    <s v="Julius Wright"/>
    <s v="jwirght@outlook.com"/>
    <x v="0"/>
    <x v="1"/>
    <x v="2"/>
    <x v="0"/>
    <x v="0"/>
    <x v="7"/>
    <d v="1899-12-30T13:47:00"/>
    <x v="65"/>
    <d v="1899-12-30T00:04:00"/>
    <n v="0"/>
    <n v="1"/>
    <s v="Jared Smith"/>
    <x v="1"/>
    <x v="4"/>
    <n v="0"/>
    <s v="NA"/>
    <s v="NA"/>
    <x v="2"/>
    <x v="3"/>
    <x v="0"/>
  </r>
  <r>
    <n v="111236"/>
    <d v="2019-06-19T00:00:00"/>
    <d v="1899-12-30T13:00:00"/>
    <s v="SAP Dev Instance not Accessible"/>
    <s v="Aurora Miller"/>
    <s v="aurora.miller@outlook.com"/>
    <x v="3"/>
    <x v="1"/>
    <x v="1"/>
    <x v="0"/>
    <x v="0"/>
    <x v="22"/>
    <d v="1899-12-30T17:31:00"/>
    <x v="65"/>
    <d v="1899-12-30T01:00:00"/>
    <n v="0"/>
    <n v="1"/>
    <s v="Jared Smith"/>
    <x v="2"/>
    <x v="20"/>
    <n v="2"/>
    <s v="NA"/>
    <s v="NA"/>
    <x v="2"/>
    <x v="71"/>
    <x v="0"/>
  </r>
  <r>
    <n v="111237"/>
    <d v="2019-06-19T00:00:00"/>
    <d v="1899-12-30T16:04:00"/>
    <s v="SALN Report blank"/>
    <s v="Paul Jiggins"/>
    <s v="pjiggins@yahoo.com"/>
    <x v="0"/>
    <x v="1"/>
    <x v="1"/>
    <x v="0"/>
    <x v="0"/>
    <x v="69"/>
    <d v="1899-12-30T17:24:00"/>
    <x v="65"/>
    <d v="1899-12-30T04:04:00"/>
    <n v="0"/>
    <n v="1"/>
    <s v="Jared Smith"/>
    <x v="1"/>
    <x v="5"/>
    <n v="2"/>
    <s v="NA"/>
    <s v="NA"/>
    <x v="2"/>
    <x v="72"/>
    <x v="0"/>
  </r>
  <r>
    <n v="111238"/>
    <d v="2019-06-20T00:00:00"/>
    <d v="1899-12-30T09:06:00"/>
    <s v="Errors encountered during test instance"/>
    <s v="Melody Thompson"/>
    <s v="mthompson@yahoo.com"/>
    <x v="0"/>
    <x v="1"/>
    <x v="1"/>
    <x v="0"/>
    <x v="0"/>
    <x v="69"/>
    <d v="1899-12-30T14:49:00"/>
    <x v="65"/>
    <d v="1899-12-30T21:06:00"/>
    <n v="0"/>
    <n v="1"/>
    <s v="Jared Smith"/>
    <x v="1"/>
    <x v="25"/>
    <n v="8"/>
    <s v="NA"/>
    <s v="NA"/>
    <x v="1"/>
    <x v="73"/>
    <x v="0"/>
  </r>
  <r>
    <n v="111239"/>
    <d v="2019-06-20T00:00:00"/>
    <d v="1899-12-30T15:00:00"/>
    <s v="We cannot find UP_FORM5_1."/>
    <s v="Jasper John"/>
    <s v="jasper.john@gmail.com"/>
    <x v="3"/>
    <x v="1"/>
    <x v="2"/>
    <x v="0"/>
    <x v="0"/>
    <x v="70"/>
    <d v="1899-12-30T15:19:00"/>
    <x v="74"/>
    <d v="1899-12-30T03:00:00"/>
    <n v="0"/>
    <n v="1"/>
    <s v="Jared Smith"/>
    <x v="2"/>
    <x v="3"/>
    <n v="1"/>
    <s v="NA"/>
    <s v="NA"/>
    <x v="2"/>
    <x v="3"/>
    <x v="0"/>
  </r>
  <r>
    <n v="111240"/>
    <d v="2019-06-24T00:00:00"/>
    <d v="1899-12-30T13:24:00"/>
    <s v="VPN Access"/>
    <s v="Marvin Peters"/>
    <s v="mpeters@outlook.com"/>
    <x v="2"/>
    <x v="1"/>
    <x v="1"/>
    <x v="0"/>
    <x v="0"/>
    <x v="22"/>
    <d v="1899-12-30T17:33:00"/>
    <x v="75"/>
    <d v="1899-12-30T01:24:00"/>
    <n v="0"/>
    <n v="1"/>
    <s v="Jared Smith"/>
    <x v="5"/>
    <x v="2"/>
    <n v="1"/>
    <s v="NA"/>
    <s v="NA"/>
    <x v="2"/>
    <x v="73"/>
    <x v="0"/>
  </r>
  <r>
    <n v="111241"/>
    <d v="2019-06-25T00:00:00"/>
    <d v="1899-12-30T10:22:00"/>
    <s v="Project Migration from DEV to PROD Instance"/>
    <s v="John Brown"/>
    <s v="jbrown@outlook.com"/>
    <x v="3"/>
    <x v="1"/>
    <x v="2"/>
    <x v="0"/>
    <x v="0"/>
    <x v="35"/>
    <d v="1899-12-30T17:03:00"/>
    <x v="75"/>
    <d v="1899-12-30T22:22:00"/>
    <n v="0"/>
    <n v="1"/>
    <s v="Jared Smith"/>
    <x v="2"/>
    <x v="7"/>
    <n v="14"/>
    <s v="NA"/>
    <s v="NA"/>
    <x v="1"/>
    <x v="3"/>
    <x v="0"/>
  </r>
  <r>
    <n v="111242"/>
    <d v="2019-06-27T00:00:00"/>
    <d v="1899-12-30T16:37:00"/>
    <s v="Legal case system ERROR"/>
    <s v="Sheila Ryder"/>
    <s v="sryder@mailinator.com"/>
    <x v="2"/>
    <x v="0"/>
    <x v="1"/>
    <x v="0"/>
    <x v="1"/>
    <x v="69"/>
    <d v="1899-12-30T10:10:00"/>
    <x v="76"/>
    <d v="1899-12-30T04:37:00"/>
    <n v="1"/>
    <n v="0"/>
    <s v="Jose Satary"/>
    <x v="3"/>
    <x v="0"/>
    <n v="1"/>
    <s v="NA"/>
    <s v="NA"/>
    <x v="1"/>
    <x v="74"/>
    <x v="0"/>
  </r>
  <r>
    <n v="111243"/>
    <d v="2019-06-27T00:00:00"/>
    <d v="1899-12-30T17:01:00"/>
    <s v="Legal case system - Criminal case"/>
    <s v="Sheila Ryder"/>
    <s v="sryder@mailinator.com"/>
    <x v="2"/>
    <x v="0"/>
    <x v="1"/>
    <x v="0"/>
    <x v="1"/>
    <x v="69"/>
    <d v="1899-12-30T10:10:00"/>
    <x v="76"/>
    <d v="1899-12-30T05:01:00"/>
    <n v="1"/>
    <n v="0"/>
    <s v="Jared Smith"/>
    <x v="3"/>
    <x v="0"/>
    <n v="0"/>
    <s v="NA"/>
    <s v="NA"/>
    <x v="1"/>
    <x v="74"/>
    <x v="0"/>
  </r>
  <r>
    <n v="111244"/>
    <d v="2019-06-28T00:00:00"/>
    <d v="1899-12-30T10:41:00"/>
    <s v="Box unchecked under the processed button"/>
    <s v="Melody Thompson"/>
    <s v="mthompson@yahoo.com"/>
    <x v="0"/>
    <x v="1"/>
    <x v="1"/>
    <x v="0"/>
    <x v="0"/>
    <x v="35"/>
    <d v="1899-12-30T17:05:00"/>
    <x v="38"/>
    <d v="1899-12-30T17:00:00"/>
    <n v="0"/>
    <n v="1"/>
    <s v="Jared Smith"/>
    <x v="1"/>
    <x v="20"/>
    <n v="1"/>
    <s v="NA"/>
    <s v="NA"/>
    <x v="2"/>
    <x v="75"/>
    <x v="0"/>
  </r>
  <r>
    <n v="111245"/>
    <d v="2019-06-28T00:00:00"/>
    <d v="1899-12-30T15:23:00"/>
    <s v="JDE PROD - Withdraw/ Cancel an approved ER"/>
    <s v="Julius Wright"/>
    <s v="jwirght@outlook.com"/>
    <x v="0"/>
    <x v="1"/>
    <x v="1"/>
    <x v="0"/>
    <x v="0"/>
    <x v="41"/>
    <d v="1899-12-30T11:58:00"/>
    <x v="77"/>
    <d v="1899-12-30T17:00:00"/>
    <n v="0"/>
    <n v="1"/>
    <s v="Jared Smith"/>
    <x v="1"/>
    <x v="32"/>
    <n v="3"/>
    <s v="NA"/>
    <s v="NA"/>
    <x v="1"/>
    <x v="75"/>
    <x v="0"/>
  </r>
  <r>
    <n v="111246"/>
    <d v="2019-07-01T00:00:00"/>
    <d v="1899-12-30T14:06:00"/>
    <s v="Batch Process of student groups not working."/>
    <s v="Jasper John"/>
    <s v="jasper.john@gmail.com"/>
    <x v="1"/>
    <x v="1"/>
    <x v="1"/>
    <x v="0"/>
    <x v="0"/>
    <x v="71"/>
    <d v="1899-12-30T18:12:00"/>
    <x v="77"/>
    <d v="1899-12-30T02:06:00"/>
    <n v="0"/>
    <n v="1"/>
    <s v="Jared Smith"/>
    <x v="2"/>
    <x v="9"/>
    <n v="3"/>
    <s v="NA"/>
    <s v="NA"/>
    <x v="2"/>
    <x v="76"/>
    <x v="0"/>
  </r>
  <r>
    <n v="111247"/>
    <d v="2019-07-03T00:00:00"/>
    <d v="1899-12-30T10:50:00"/>
    <s v="Unable to tuition calc for the specific student."/>
    <s v="Jasper John"/>
    <s v="jasper.john@gmail.com"/>
    <x v="2"/>
    <x v="1"/>
    <x v="1"/>
    <x v="0"/>
    <x v="0"/>
    <x v="72"/>
    <d v="1899-12-30T17:33:00"/>
    <x v="78"/>
    <d v="1899-12-30T22:50:00"/>
    <n v="0"/>
    <n v="1"/>
    <s v="Jared Smith"/>
    <x v="2"/>
    <x v="1"/>
    <n v="2"/>
    <s v="NA"/>
    <s v="NA"/>
    <x v="2"/>
    <x v="77"/>
    <x v="0"/>
  </r>
  <r>
    <n v="111248"/>
    <d v="2019-07-04T00:00:00"/>
    <d v="1899-12-30T15:42:00"/>
    <s v="Setup of Earnings"/>
    <s v="Wilson Campus"/>
    <s v="wilson.campus@yahoo.com"/>
    <x v="2"/>
    <x v="1"/>
    <x v="1"/>
    <x v="0"/>
    <x v="0"/>
    <x v="70"/>
    <d v="1899-12-30T17:29:00"/>
    <x v="79"/>
    <d v="1899-12-30T17:00:00"/>
    <n v="0"/>
    <n v="1"/>
    <s v="Jared Smith"/>
    <x v="1"/>
    <x v="3"/>
    <n v="2"/>
    <s v="NA"/>
    <s v="NA"/>
    <x v="1"/>
    <x v="78"/>
    <x v="0"/>
  </r>
  <r>
    <n v="111249"/>
    <d v="2019-07-04T00:00:00"/>
    <d v="1899-12-30T17:29:00"/>
    <s v="Can't run a general payroll under dev environment"/>
    <s v="Melody Thompson"/>
    <s v="mthompson@yahoo.com"/>
    <x v="0"/>
    <x v="1"/>
    <x v="1"/>
    <x v="0"/>
    <x v="0"/>
    <x v="35"/>
    <d v="1899-12-30T17:06:00"/>
    <x v="38"/>
    <d v="1899-12-30T17:00:00"/>
    <n v="0"/>
    <n v="1"/>
    <s v="Jared Smith"/>
    <x v="1"/>
    <x v="20"/>
    <n v="4"/>
    <s v="NA"/>
    <s v="NA"/>
    <x v="1"/>
    <x v="79"/>
    <x v="0"/>
  </r>
  <r>
    <n v="111250"/>
    <d v="2019-07-05T00:00:00"/>
    <d v="1899-12-30T14:58:00"/>
    <s v="Appointment for REPS report error"/>
    <s v="Paul Jiggins"/>
    <s v="pjiggins@yahoo.com"/>
    <x v="0"/>
    <x v="1"/>
    <x v="2"/>
    <x v="0"/>
    <x v="0"/>
    <x v="70"/>
    <d v="1899-12-30T17:26:00"/>
    <x v="79"/>
    <d v="1899-12-30T17:00:00"/>
    <n v="0"/>
    <n v="1"/>
    <s v="Jared Smith"/>
    <x v="1"/>
    <x v="25"/>
    <n v="0"/>
    <s v="NA"/>
    <s v="NA"/>
    <x v="1"/>
    <x v="3"/>
    <x v="0"/>
  </r>
  <r>
    <n v="111251"/>
    <d v="2019-07-08T00:00:00"/>
    <d v="1899-12-30T10:29:00"/>
    <s v="Error occurs in organization"/>
    <s v="Melody Thompson"/>
    <s v="mthompson@yahoo.com"/>
    <x v="0"/>
    <x v="1"/>
    <x v="1"/>
    <x v="0"/>
    <x v="0"/>
    <x v="73"/>
    <d v="1899-12-30T17:48:00"/>
    <x v="80"/>
    <d v="1899-12-30T16:45:00"/>
    <n v="0"/>
    <n v="1"/>
    <s v="Jared Smith"/>
    <x v="1"/>
    <x v="25"/>
    <n v="7"/>
    <s v="NA"/>
    <s v="NA"/>
    <x v="1"/>
    <x v="80"/>
    <x v="0"/>
  </r>
  <r>
    <n v="111252"/>
    <d v="2019-07-08T00:00:00"/>
    <d v="1899-12-30T15:56:00"/>
    <s v="multitenant error"/>
    <s v="Atom Short"/>
    <s v="atom.short@gmail.com"/>
    <x v="2"/>
    <x v="0"/>
    <x v="1"/>
    <x v="0"/>
    <x v="0"/>
    <x v="73"/>
    <d v="1899-12-30T17:31:00"/>
    <x v="81"/>
    <d v="1899-12-30T03:56:00"/>
    <n v="0"/>
    <n v="1"/>
    <s v="Stellar Murad"/>
    <x v="3"/>
    <x v="9"/>
    <n v="2"/>
    <s v="NA"/>
    <s v="NA"/>
    <x v="1"/>
    <x v="79"/>
    <x v="0"/>
  </r>
  <r>
    <n v="111253"/>
    <d v="2019-07-08T00:00:00"/>
    <d v="1899-12-30T16:37:00"/>
    <s v="JDE PROD - Bank Account Issue 8 July 2019"/>
    <s v="Julius Wright"/>
    <s v="jwirght@outlook.com"/>
    <x v="0"/>
    <x v="1"/>
    <x v="1"/>
    <x v="0"/>
    <x v="0"/>
    <x v="68"/>
    <d v="1899-12-30T09:41:00"/>
    <x v="2"/>
    <m/>
    <n v="0"/>
    <n v="1"/>
    <s v="Jared Smith"/>
    <x v="1"/>
    <x v="38"/>
    <n v="10"/>
    <s v="NA"/>
    <s v="NA"/>
    <x v="1"/>
    <x v="80"/>
    <x v="0"/>
  </r>
  <r>
    <n v="111254"/>
    <d v="2019-07-09T00:00:00"/>
    <d v="1899-12-30T08:36:00"/>
    <s v="SAP is not Accessible"/>
    <s v="Jasper John"/>
    <s v="jasper.john@gmail.com"/>
    <x v="1"/>
    <x v="1"/>
    <x v="1"/>
    <x v="0"/>
    <x v="0"/>
    <x v="8"/>
    <d v="1899-12-30T17:23:00"/>
    <x v="2"/>
    <m/>
    <n v="0"/>
    <n v="1"/>
    <s v="Jared Smith"/>
    <x v="2"/>
    <x v="16"/>
    <n v="6"/>
    <s v="NA"/>
    <s v="NA"/>
    <x v="2"/>
    <x v="81"/>
    <x v="0"/>
  </r>
  <r>
    <n v="111255"/>
    <d v="2019-07-09T00:00:00"/>
    <d v="1899-12-30T12:24:00"/>
    <s v="Enable Report Manager for all"/>
    <s v="Jasper John"/>
    <s v="jasper.john@gmail.com"/>
    <x v="0"/>
    <x v="1"/>
    <x v="2"/>
    <x v="0"/>
    <x v="0"/>
    <x v="70"/>
    <d v="1899-12-30T15:15:00"/>
    <x v="79"/>
    <d v="1899-12-30T00:24:00"/>
    <n v="0"/>
    <n v="1"/>
    <s v="Jared Smith"/>
    <x v="2"/>
    <x v="4"/>
    <n v="1"/>
    <s v="NA"/>
    <s v="NA"/>
    <x v="2"/>
    <x v="3"/>
    <x v="0"/>
  </r>
  <r>
    <n v="111256"/>
    <d v="2019-07-10T00:00:00"/>
    <d v="1899-12-30T10:30:00"/>
    <s v="Quick Enroll Error"/>
    <s v="John Brown"/>
    <s v="jbrown@outlook.com"/>
    <x v="0"/>
    <x v="1"/>
    <x v="1"/>
    <x v="0"/>
    <x v="0"/>
    <x v="70"/>
    <d v="1899-12-30T14:16:00"/>
    <x v="79"/>
    <d v="1899-12-30T22:30:00"/>
    <n v="0"/>
    <n v="1"/>
    <s v="Jared Smith"/>
    <x v="2"/>
    <x v="1"/>
    <n v="1"/>
    <s v="NA"/>
    <s v="NA"/>
    <x v="2"/>
    <x v="82"/>
    <x v="0"/>
  </r>
  <r>
    <n v="111257"/>
    <d v="2019-07-10T00:00:00"/>
    <d v="1899-12-30T11:22:00"/>
    <s v="Open VPN Accounts"/>
    <s v="Jasper John"/>
    <s v="jasper.john@gmail.com"/>
    <x v="3"/>
    <x v="1"/>
    <x v="2"/>
    <x v="0"/>
    <x v="0"/>
    <x v="70"/>
    <d v="1899-12-30T15:17:00"/>
    <x v="79"/>
    <d v="1899-12-30T23:22:00"/>
    <n v="0"/>
    <n v="1"/>
    <s v="Jared Smith"/>
    <x v="5"/>
    <x v="15"/>
    <n v="0"/>
    <s v="NA"/>
    <s v="NA"/>
    <x v="2"/>
    <x v="3"/>
    <x v="0"/>
  </r>
  <r>
    <n v="111258"/>
    <d v="2019-07-11T00:00:00"/>
    <d v="1899-12-30T08:07:00"/>
    <s v="ERROR 504"/>
    <s v="Marvin Peters"/>
    <s v="mpeters@outlook.com"/>
    <x v="1"/>
    <x v="1"/>
    <x v="1"/>
    <x v="0"/>
    <x v="0"/>
    <x v="74"/>
    <d v="1899-12-30T17:49:00"/>
    <x v="82"/>
    <d v="1899-12-30T20:07:00"/>
    <n v="0"/>
    <n v="1"/>
    <s v="Jared Smith"/>
    <x v="2"/>
    <x v="20"/>
    <n v="5"/>
    <s v="NA"/>
    <s v="NA"/>
    <x v="2"/>
    <x v="83"/>
    <x v="0"/>
  </r>
  <r>
    <n v="111259"/>
    <d v="2019-07-15T00:00:00"/>
    <d v="1899-12-30T12:05:00"/>
    <s v="Batch Process Error"/>
    <s v="Jasper John"/>
    <s v="jasper.john@gmail.com"/>
    <x v="0"/>
    <x v="1"/>
    <x v="1"/>
    <x v="0"/>
    <x v="0"/>
    <x v="8"/>
    <d v="1899-12-30T17:24:00"/>
    <x v="2"/>
    <m/>
    <n v="0"/>
    <n v="1"/>
    <s v="Jared Smith"/>
    <x v="2"/>
    <x v="13"/>
    <n v="4"/>
    <s v="NA"/>
    <s v="NA"/>
    <x v="2"/>
    <x v="84"/>
    <x v="0"/>
  </r>
  <r>
    <n v="111260"/>
    <d v="2019-07-15T00:00:00"/>
    <d v="1899-12-30T15:06:00"/>
    <s v="SAP DEV INSTANCE"/>
    <s v="Bladimir Macdonald"/>
    <s v="bmacdonald@outlook.com"/>
    <x v="0"/>
    <x v="1"/>
    <x v="1"/>
    <x v="0"/>
    <x v="0"/>
    <x v="74"/>
    <d v="1899-12-30T17:51:00"/>
    <x v="83"/>
    <d v="1899-12-30T03:06:00"/>
    <n v="0"/>
    <n v="1"/>
    <s v="Jared Smith"/>
    <x v="2"/>
    <x v="3"/>
    <n v="1"/>
    <s v="NA"/>
    <s v="NA"/>
    <x v="2"/>
    <x v="84"/>
    <x v="0"/>
  </r>
  <r>
    <n v="111261"/>
    <d v="2019-07-16T00:00:00"/>
    <d v="1899-12-30T10:47:00"/>
    <s v="Port Forwarding"/>
    <s v="Jane Wilberts"/>
    <s v="jwilberts@mailinator.com"/>
    <x v="2"/>
    <x v="0"/>
    <x v="2"/>
    <x v="0"/>
    <x v="0"/>
    <x v="75"/>
    <d v="1899-12-30T18:28:00"/>
    <x v="83"/>
    <d v="1899-12-30T22:47:00"/>
    <n v="0"/>
    <n v="1"/>
    <s v="Stellar Murad"/>
    <x v="6"/>
    <x v="10"/>
    <n v="1"/>
    <s v="NA"/>
    <s v="NA"/>
    <x v="2"/>
    <x v="3"/>
    <x v="0"/>
  </r>
  <r>
    <n v="111262"/>
    <d v="2019-07-16T00:00:00"/>
    <d v="1899-12-30T11:19:00"/>
    <s v="Rehab 260(OSI)Error"/>
    <s v="Jasper John"/>
    <s v="jasper.john@gmail.com"/>
    <x v="0"/>
    <x v="1"/>
    <x v="1"/>
    <x v="0"/>
    <x v="0"/>
    <x v="76"/>
    <d v="1899-12-30T17:02:00"/>
    <x v="83"/>
    <d v="1899-12-30T23:19:00"/>
    <n v="0"/>
    <n v="1"/>
    <s v="Jared Smith"/>
    <x v="2"/>
    <x v="26"/>
    <n v="2"/>
    <s v="NA"/>
    <s v="NA"/>
    <x v="1"/>
    <x v="85"/>
    <x v="0"/>
  </r>
  <r>
    <n v="111263"/>
    <d v="2019-07-16T00:00:00"/>
    <d v="1899-12-30T11:29:00"/>
    <s v="Error Accesing SAP.EDU.PH"/>
    <s v="Jasper John"/>
    <s v="jasper.john@gmail.com"/>
    <x v="0"/>
    <x v="1"/>
    <x v="1"/>
    <x v="0"/>
    <x v="0"/>
    <x v="77"/>
    <d v="1899-12-30T17:36:00"/>
    <x v="83"/>
    <d v="1899-12-30T23:29:00"/>
    <n v="0"/>
    <n v="1"/>
    <s v="Jared Smith"/>
    <x v="2"/>
    <x v="4"/>
    <n v="2"/>
    <s v="NA"/>
    <s v="NA"/>
    <x v="1"/>
    <x v="85"/>
    <x v="0"/>
  </r>
  <r>
    <n v="111264"/>
    <d v="2019-07-17T00:00:00"/>
    <d v="1899-12-30T14:13:00"/>
    <s v="VPN Account"/>
    <s v="Bladimir Macdonald"/>
    <s v="bmacdonald@outlook.com"/>
    <x v="0"/>
    <x v="1"/>
    <x v="1"/>
    <x v="0"/>
    <x v="0"/>
    <x v="78"/>
    <d v="1899-12-30T17:40:00"/>
    <x v="84"/>
    <d v="1899-12-30T02:13:00"/>
    <n v="0"/>
    <n v="1"/>
    <s v="Jared Smith"/>
    <x v="2"/>
    <x v="1"/>
    <n v="1"/>
    <s v="NA"/>
    <s v="NA"/>
    <x v="1"/>
    <x v="86"/>
    <x v="0"/>
  </r>
  <r>
    <n v="111265"/>
    <d v="2019-07-18T00:00:00"/>
    <d v="1899-12-30T14:02:00"/>
    <s v="BPM Staging error"/>
    <s v="Atom Short"/>
    <s v="atom.short@gmail.com"/>
    <x v="1"/>
    <x v="0"/>
    <x v="1"/>
    <x v="0"/>
    <x v="0"/>
    <x v="39"/>
    <d v="1899-12-30T10:44:00"/>
    <x v="85"/>
    <d v="1899-12-30T02:02:00"/>
    <n v="0"/>
    <n v="1"/>
    <s v="Stellar Murad"/>
    <x v="3"/>
    <x v="4"/>
    <n v="0"/>
    <s v="NA"/>
    <s v="NA"/>
    <x v="1"/>
    <x v="87"/>
    <x v="0"/>
  </r>
  <r>
    <n v="111266"/>
    <d v="2019-07-19T00:00:00"/>
    <d v="1899-12-30T09:42:00"/>
    <s v="TEST Instance: How to unchecked the required box"/>
    <s v="Melody Thompson"/>
    <s v="mthompson@yahoo.com"/>
    <x v="0"/>
    <x v="1"/>
    <x v="1"/>
    <x v="0"/>
    <x v="0"/>
    <x v="35"/>
    <d v="1899-12-30T17:07:00"/>
    <x v="38"/>
    <d v="1899-12-30T17:00:00"/>
    <n v="0"/>
    <n v="1"/>
    <s v="Jared Smith"/>
    <x v="1"/>
    <x v="3"/>
    <n v="3"/>
    <s v="NA"/>
    <s v="NA"/>
    <x v="1"/>
    <x v="88"/>
    <x v="0"/>
  </r>
  <r>
    <n v="111269"/>
    <d v="2019-07-23T00:00:00"/>
    <d v="1899-12-30T11:06:00"/>
    <s v="OpenVPN Problem"/>
    <s v="Wilson Campus"/>
    <s v="wilson.campus@yahoo.com"/>
    <x v="2"/>
    <x v="1"/>
    <x v="1"/>
    <x v="0"/>
    <x v="0"/>
    <x v="78"/>
    <d v="1899-12-30T17:39:00"/>
    <x v="86"/>
    <d v="1899-12-30T23:06:00"/>
    <n v="0"/>
    <n v="1"/>
    <s v="Jared Smith"/>
    <x v="1"/>
    <x v="3"/>
    <n v="2"/>
    <s v="NA"/>
    <s v="NA"/>
    <x v="1"/>
    <x v="88"/>
    <x v="0"/>
  </r>
  <r>
    <n v="111270"/>
    <d v="2019-07-24T00:00:00"/>
    <d v="1899-12-30T09:35:00"/>
    <s v="java.lang.NullPointerException in DEV environment"/>
    <s v="John Brown"/>
    <s v="jbrown@outlook.com"/>
    <x v="3"/>
    <x v="1"/>
    <x v="1"/>
    <x v="0"/>
    <x v="0"/>
    <x v="79"/>
    <d v="1899-12-30T13:22:00"/>
    <x v="87"/>
    <d v="1899-12-30T17:00:00"/>
    <n v="0"/>
    <n v="1"/>
    <s v="Jared Smith"/>
    <x v="2"/>
    <x v="4"/>
    <n v="1"/>
    <s v="NA"/>
    <s v="NA"/>
    <x v="2"/>
    <x v="89"/>
    <x v="0"/>
  </r>
  <r>
    <n v="111271"/>
    <d v="2019-07-24T00:00:00"/>
    <d v="1899-12-30T14:42:00"/>
    <s v="missing content on the ff Process Objects"/>
    <s v="Atom Short"/>
    <s v="atom.short@gmail.com"/>
    <x v="2"/>
    <x v="0"/>
    <x v="1"/>
    <x v="0"/>
    <x v="0"/>
    <x v="39"/>
    <d v="1899-12-30T10:44:00"/>
    <x v="88"/>
    <d v="1899-12-30T02:42:00"/>
    <n v="0"/>
    <n v="1"/>
    <s v="Stellar Murad"/>
    <x v="7"/>
    <x v="3"/>
    <n v="7"/>
    <s v="NA"/>
    <s v="NA"/>
    <x v="1"/>
    <x v="90"/>
    <x v="0"/>
  </r>
  <r>
    <n v="111272"/>
    <d v="2019-07-25T00:00:00"/>
    <d v="1899-12-30T15:17:00"/>
    <s v="TEST instance: Can't Copy Paste data in the field"/>
    <s v="Melody Thompson"/>
    <s v="mthompson@yahoo.com"/>
    <x v="0"/>
    <x v="1"/>
    <x v="1"/>
    <x v="0"/>
    <x v="0"/>
    <x v="35"/>
    <d v="1899-12-30T17:09:00"/>
    <x v="38"/>
    <d v="1899-12-30T17:00:00"/>
    <n v="0"/>
    <n v="1"/>
    <s v="Jared Smith"/>
    <x v="1"/>
    <x v="23"/>
    <n v="8"/>
    <s v="NA"/>
    <s v="NA"/>
    <x v="1"/>
    <x v="91"/>
    <x v="0"/>
  </r>
  <r>
    <n v="111273"/>
    <d v="2019-07-28T00:00:00"/>
    <d v="1899-12-30T16:08:00"/>
    <s v="SQL Error Message"/>
    <s v="Aurora Miller"/>
    <s v="aurora.miller@outlook.com"/>
    <x v="2"/>
    <x v="1"/>
    <x v="1"/>
    <x v="0"/>
    <x v="0"/>
    <x v="77"/>
    <d v="1899-12-30T08:32:00"/>
    <x v="89"/>
    <d v="1899-12-30T17:00:00"/>
    <n v="0"/>
    <n v="1"/>
    <s v="Jared Smith"/>
    <x v="2"/>
    <x v="20"/>
    <n v="6"/>
    <s v="NA"/>
    <s v="NA"/>
    <x v="1"/>
    <x v="92"/>
    <x v="0"/>
  </r>
  <r>
    <n v="111274"/>
    <d v="2019-07-29T00:00:00"/>
    <d v="1899-12-30T10:12:00"/>
    <s v="Altering Position Type(List of Values)"/>
    <s v="Troy Daniels"/>
    <s v="troy.daniels@outlook.com"/>
    <x v="0"/>
    <x v="1"/>
    <x v="1"/>
    <x v="0"/>
    <x v="0"/>
    <x v="80"/>
    <d v="1899-12-30T17:09:00"/>
    <x v="90"/>
    <d v="1899-12-30T17:00:00"/>
    <n v="0"/>
    <n v="1"/>
    <s v="Jared Smith"/>
    <x v="1"/>
    <x v="3"/>
    <n v="3"/>
    <s v="NA"/>
    <s v="NA"/>
    <x v="1"/>
    <x v="93"/>
    <x v="0"/>
  </r>
  <r>
    <n v="111275"/>
    <d v="2019-07-30T00:00:00"/>
    <d v="1899-12-30T14:24:00"/>
    <s v="PROD: Can't Delete records under Research fields"/>
    <s v="Melody Thompson"/>
    <s v="mthompson@yahoo.com"/>
    <x v="0"/>
    <x v="1"/>
    <x v="1"/>
    <x v="0"/>
    <x v="0"/>
    <x v="77"/>
    <d v="1899-12-30T17:34:00"/>
    <x v="91"/>
    <d v="1899-12-30T19:00:00"/>
    <n v="0"/>
    <n v="1"/>
    <s v="Jared Smith"/>
    <x v="1"/>
    <x v="17"/>
    <n v="5"/>
    <s v="NA"/>
    <s v="NA"/>
    <x v="1"/>
    <x v="94"/>
    <x v="0"/>
  </r>
  <r>
    <n v="111276"/>
    <d v="2019-07-31T00:00:00"/>
    <d v="1899-12-30T09:50:00"/>
    <s v="Adding Flexfield"/>
    <s v="Troy Daniels"/>
    <s v="troy.daniels@outlook.com"/>
    <x v="0"/>
    <x v="1"/>
    <x v="1"/>
    <x v="0"/>
    <x v="0"/>
    <x v="77"/>
    <d v="1899-12-30T17:33:00"/>
    <x v="92"/>
    <d v="1899-12-30T17:00:00"/>
    <n v="0"/>
    <n v="1"/>
    <s v="Jared Smith"/>
    <x v="1"/>
    <x v="25"/>
    <n v="3"/>
    <s v="NA"/>
    <s v="NA"/>
    <x v="1"/>
    <x v="89"/>
    <x v="0"/>
  </r>
  <r>
    <n v="111277"/>
    <d v="2019-07-31T00:00:00"/>
    <d v="1899-12-30T10:34:00"/>
    <s v="Creation of VPN Account"/>
    <s v="Troy Daniels"/>
    <s v="troy.daniels@outlook.com"/>
    <x v="0"/>
    <x v="1"/>
    <x v="2"/>
    <x v="0"/>
    <x v="0"/>
    <x v="77"/>
    <d v="1899-12-30T17:41:00"/>
    <x v="91"/>
    <d v="1899-12-30T22:34:00"/>
    <n v="0"/>
    <n v="1"/>
    <s v="Jared Smith"/>
    <x v="5"/>
    <x v="3"/>
    <n v="0"/>
    <s v="NA"/>
    <s v="NA"/>
    <x v="1"/>
    <x v="3"/>
    <x v="0"/>
  </r>
  <r>
    <n v="111278"/>
    <d v="2019-08-01T00:00:00"/>
    <d v="1899-12-30T08:53:00"/>
    <s v="VPN Account"/>
    <s v="Julius Wright"/>
    <s v="jwirght@outlook.com"/>
    <x v="0"/>
    <x v="1"/>
    <x v="2"/>
    <x v="0"/>
    <x v="0"/>
    <x v="81"/>
    <d v="1899-12-30T14:25:00"/>
    <x v="92"/>
    <d v="1899-12-30T20:53:00"/>
    <n v="0"/>
    <n v="1"/>
    <s v="Jared Smith"/>
    <x v="5"/>
    <x v="15"/>
    <n v="0"/>
    <s v="NA"/>
    <s v="NA"/>
    <x v="1"/>
    <x v="3"/>
    <x v="0"/>
  </r>
  <r>
    <n v="111279"/>
    <d v="2019-08-01T00:00:00"/>
    <d v="1899-12-30T10:00:00"/>
    <s v="SQL Database Account PROD"/>
    <s v="Julius Wright"/>
    <s v="jwirght@outlook.com"/>
    <x v="0"/>
    <x v="1"/>
    <x v="2"/>
    <x v="0"/>
    <x v="0"/>
    <x v="81"/>
    <d v="1899-12-30T14:26:00"/>
    <x v="92"/>
    <d v="1899-12-30T22:00:00"/>
    <n v="0"/>
    <n v="1"/>
    <s v="Jared Smith"/>
    <x v="1"/>
    <x v="2"/>
    <n v="0"/>
    <s v="NA"/>
    <s v="NA"/>
    <x v="1"/>
    <x v="3"/>
    <x v="0"/>
  </r>
  <r>
    <n v="111280"/>
    <d v="2019-08-01T00:00:00"/>
    <d v="1899-12-30T15:54:00"/>
    <s v="Beacon Support Ticket Account"/>
    <s v="Julius Wright"/>
    <s v="jwirght@outlook.com"/>
    <x v="0"/>
    <x v="1"/>
    <x v="2"/>
    <x v="0"/>
    <x v="0"/>
    <x v="82"/>
    <d v="1899-12-30T17:30:00"/>
    <x v="90"/>
    <d v="1899-12-30T03:54:00"/>
    <n v="0"/>
    <n v="1"/>
    <s v="Jared Smith"/>
    <x v="1"/>
    <x v="3"/>
    <n v="0"/>
    <s v="NA"/>
    <s v="NA"/>
    <x v="1"/>
    <x v="3"/>
    <x v="0"/>
  </r>
  <r>
    <n v="111281"/>
    <d v="2019-08-02T00:00:00"/>
    <d v="1899-12-30T14:46:00"/>
    <s v="SAP Production Slowdown ( August 2, 2019 ) "/>
    <s v="Aurora Miller"/>
    <s v="aurora.miller@outlook.com"/>
    <x v="2"/>
    <x v="1"/>
    <x v="1"/>
    <x v="0"/>
    <x v="0"/>
    <x v="77"/>
    <d v="1899-12-30T08:32:00"/>
    <x v="2"/>
    <m/>
    <n v="0"/>
    <n v="1"/>
    <s v="Jared Smith"/>
    <x v="2"/>
    <x v="4"/>
    <n v="2"/>
    <s v="NA"/>
    <s v="NA"/>
    <x v="1"/>
    <x v="89"/>
    <x v="0"/>
  </r>
  <r>
    <n v="111282"/>
    <d v="2019-08-07T00:00:00"/>
    <d v="1899-12-30T14:10:00"/>
    <s v="Error in process request."/>
    <s v="Jasper John"/>
    <s v="jasper.john@gmail.com"/>
    <x v="0"/>
    <x v="1"/>
    <x v="1"/>
    <x v="0"/>
    <x v="0"/>
    <x v="83"/>
    <d v="1899-12-30T17:01:00"/>
    <x v="93"/>
    <d v="1899-12-30T17:00:00"/>
    <n v="0"/>
    <n v="1"/>
    <s v="Jared Smith"/>
    <x v="2"/>
    <x v="5"/>
    <n v="3"/>
    <s v="NA"/>
    <s v="NA"/>
    <x v="1"/>
    <x v="95"/>
    <x v="0"/>
  </r>
  <r>
    <n v="111283"/>
    <d v="2019-08-08T00:00:00"/>
    <d v="1899-12-30T07:17:00"/>
    <s v="JDE Prod not available (08 August 2019)"/>
    <s v="Julius Wright"/>
    <s v="jwirght@outlook.com"/>
    <x v="1"/>
    <x v="1"/>
    <x v="1"/>
    <x v="0"/>
    <x v="0"/>
    <x v="56"/>
    <d v="1899-12-30T11:09:00"/>
    <x v="94"/>
    <d v="1899-12-30T19:17:00"/>
    <n v="0"/>
    <n v="1"/>
    <s v="Jared Smith"/>
    <x v="1"/>
    <x v="3"/>
    <n v="1"/>
    <s v="NA"/>
    <s v="NA"/>
    <x v="1"/>
    <x v="96"/>
    <x v="0"/>
  </r>
  <r>
    <n v="111284"/>
    <d v="2019-08-09T00:00:00"/>
    <d v="1899-12-30T08:25:00"/>
    <s v="Can't Access ODSM"/>
    <s v="Marvin Peters"/>
    <s v="mpeters@outlook.com"/>
    <x v="2"/>
    <x v="1"/>
    <x v="1"/>
    <x v="0"/>
    <x v="0"/>
    <x v="83"/>
    <d v="1899-12-30T17:04:00"/>
    <x v="93"/>
    <d v="1899-12-30T17:00:00"/>
    <n v="0"/>
    <n v="1"/>
    <s v="Jared Smith"/>
    <x v="2"/>
    <x v="13"/>
    <n v="2"/>
    <s v="NA"/>
    <s v="NA"/>
    <x v="1"/>
    <x v="95"/>
    <x v="0"/>
  </r>
  <r>
    <n v="111285"/>
    <d v="2019-08-09T00:00:00"/>
    <d v="1899-12-30T13:05:00"/>
    <s v="Removing Student program/plan."/>
    <s v="Jasper John"/>
    <s v="jasper.john@gmail.com"/>
    <x v="3"/>
    <x v="1"/>
    <x v="1"/>
    <x v="0"/>
    <x v="0"/>
    <x v="84"/>
    <d v="1899-12-30T18:06:00"/>
    <x v="95"/>
    <d v="1899-12-30T01:05:00"/>
    <n v="0"/>
    <n v="1"/>
    <s v="Jared Smith"/>
    <x v="2"/>
    <x v="7"/>
    <n v="2"/>
    <s v="NA"/>
    <s v="NA"/>
    <x v="1"/>
    <x v="97"/>
    <x v="0"/>
  </r>
  <r>
    <n v="111286"/>
    <d v="2019-08-13T00:00:00"/>
    <d v="1899-12-30T14:07:00"/>
    <s v="[TEST Instance] Hung Concurrent Requests"/>
    <s v="Kimberly Jones"/>
    <s v="kjones@outlook.com"/>
    <x v="2"/>
    <x v="1"/>
    <x v="1"/>
    <x v="0"/>
    <x v="0"/>
    <x v="82"/>
    <d v="1899-12-30T17:20:00"/>
    <x v="96"/>
    <d v="1899-12-30T02:07:00"/>
    <n v="0"/>
    <n v="1"/>
    <s v="Jared Smith"/>
    <x v="1"/>
    <x v="17"/>
    <n v="2"/>
    <s v="NA"/>
    <s v="NA"/>
    <x v="1"/>
    <x v="98"/>
    <x v="0"/>
  </r>
  <r>
    <n v="111287"/>
    <d v="2019-08-14T00:00:00"/>
    <d v="1899-12-30T17:01:00"/>
    <s v="Integration Gateway Error"/>
    <s v="John Brown"/>
    <s v="jbrown@outlook.com"/>
    <x v="3"/>
    <x v="1"/>
    <x v="1"/>
    <x v="0"/>
    <x v="0"/>
    <x v="35"/>
    <d v="1899-12-30T17:10:00"/>
    <x v="97"/>
    <d v="1899-12-30T05:01:00"/>
    <n v="0"/>
    <n v="1"/>
    <s v="Jared Smith"/>
    <x v="2"/>
    <x v="4"/>
    <n v="2"/>
    <s v="NA"/>
    <s v="NA"/>
    <x v="1"/>
    <x v="99"/>
    <x v="0"/>
  </r>
  <r>
    <n v="111288"/>
    <d v="2019-08-20T00:00:00"/>
    <d v="1899-12-30T09:12:00"/>
    <s v="Test instance - license expired"/>
    <s v="Wilson Campus"/>
    <s v="wilson.campus@yahoo.com"/>
    <x v="2"/>
    <x v="1"/>
    <x v="1"/>
    <x v="0"/>
    <x v="0"/>
    <x v="76"/>
    <d v="1899-12-30T17:04:00"/>
    <x v="98"/>
    <d v="1899-12-30T21:12:00"/>
    <n v="0"/>
    <n v="1"/>
    <s v="Jared Smith"/>
    <x v="1"/>
    <x v="3"/>
    <n v="3"/>
    <s v="NA"/>
    <s v="NA"/>
    <x v="1"/>
    <x v="97"/>
    <x v="0"/>
  </r>
  <r>
    <n v="111289"/>
    <d v="2019-08-20T00:00:00"/>
    <d v="1899-12-30T10:44:00"/>
    <s v="Unable to Tuition Calculate the Student (UPMNL)"/>
    <s v="Bladimir Macdonald"/>
    <s v="bmacdonald@outlook.com"/>
    <x v="0"/>
    <x v="1"/>
    <x v="1"/>
    <x v="0"/>
    <x v="0"/>
    <x v="85"/>
    <d v="1899-12-30T17:14:00"/>
    <x v="98"/>
    <d v="1899-12-30T22:44:00"/>
    <n v="0"/>
    <n v="1"/>
    <s v="Jared Smith"/>
    <x v="2"/>
    <x v="25"/>
    <n v="5"/>
    <s v="NA"/>
    <s v="NA"/>
    <x v="1"/>
    <x v="100"/>
    <x v="0"/>
  </r>
  <r>
    <n v="111290"/>
    <d v="2019-08-23T00:00:00"/>
    <d v="1899-12-30T16:14:00"/>
    <s v="Error on submitting Authority to Fill"/>
    <s v="Troy Daniels"/>
    <s v="troy.daniels@outlook.com"/>
    <x v="0"/>
    <x v="1"/>
    <x v="1"/>
    <x v="0"/>
    <x v="0"/>
    <x v="34"/>
    <d v="1899-12-30T17:48:00"/>
    <x v="99"/>
    <d v="1899-12-30T17:00:00"/>
    <n v="0"/>
    <n v="1"/>
    <s v="Jared Smith"/>
    <x v="1"/>
    <x v="5"/>
    <n v="4"/>
    <s v="NA"/>
    <s v="NA"/>
    <x v="1"/>
    <x v="101"/>
    <x v="0"/>
  </r>
  <r>
    <n v="111291"/>
    <d v="2019-08-28T00:00:00"/>
    <d v="1899-12-30T09:17:00"/>
    <s v="JDE PROD Slowdown 28 Aug 2019"/>
    <s v="Julius Wright"/>
    <s v="jwirght@outlook.com"/>
    <x v="2"/>
    <x v="1"/>
    <x v="1"/>
    <x v="0"/>
    <x v="0"/>
    <x v="86"/>
    <d v="1899-12-30T17:25:00"/>
    <x v="2"/>
    <m/>
    <n v="0"/>
    <n v="1"/>
    <s v="Jared Smith"/>
    <x v="1"/>
    <x v="17"/>
    <n v="3"/>
    <s v="NA"/>
    <s v="NA"/>
    <x v="1"/>
    <x v="102"/>
    <x v="0"/>
  </r>
  <r>
    <n v="111292"/>
    <d v="2019-08-28T00:00:00"/>
    <d v="1899-12-30T11:46:00"/>
    <s v="Update the Landing Page"/>
    <s v="John Brown"/>
    <s v="jbrown@outlook.com"/>
    <x v="2"/>
    <x v="1"/>
    <x v="2"/>
    <x v="0"/>
    <x v="0"/>
    <x v="8"/>
    <d v="1899-12-30T17:19:00"/>
    <x v="100"/>
    <d v="1899-12-30T23:46:00"/>
    <n v="0"/>
    <n v="1"/>
    <s v="Jared Smith"/>
    <x v="2"/>
    <x v="16"/>
    <n v="5"/>
    <s v="NA"/>
    <s v="NA"/>
    <x v="1"/>
    <x v="3"/>
    <x v="0"/>
  </r>
  <r>
    <n v="111293"/>
    <d v="2019-08-30T00:00:00"/>
    <d v="1899-12-30T08:51:00"/>
    <s v="PROD: Find a specific table in Oracle"/>
    <s v="Melody Thompson"/>
    <s v="mthompson@yahoo.com"/>
    <x v="0"/>
    <x v="1"/>
    <x v="2"/>
    <x v="0"/>
    <x v="0"/>
    <x v="87"/>
    <d v="1899-12-30T14:42:00"/>
    <x v="101"/>
    <d v="1899-12-30T17:00:00"/>
    <n v="0"/>
    <n v="1"/>
    <s v="Jared Smith"/>
    <x v="1"/>
    <x v="15"/>
    <n v="0"/>
    <s v="NA"/>
    <s v="NA"/>
    <x v="1"/>
    <x v="3"/>
    <x v="0"/>
  </r>
  <r>
    <n v="111294"/>
    <d v="2019-09-02T00:00:00"/>
    <d v="1899-12-30T09:34:00"/>
    <s v="JDE Prod Error in paying a DV"/>
    <s v="Julius Wright"/>
    <s v="jwirght@outlook.com"/>
    <x v="0"/>
    <x v="1"/>
    <x v="1"/>
    <x v="0"/>
    <x v="0"/>
    <x v="88"/>
    <d v="1899-12-30T17:19:00"/>
    <x v="102"/>
    <d v="1899-12-30T17:00:00"/>
    <n v="0"/>
    <n v="1"/>
    <s v="Jared Smith"/>
    <x v="1"/>
    <x v="24"/>
    <n v="5"/>
    <s v="NA"/>
    <s v="NA"/>
    <x v="1"/>
    <x v="103"/>
    <x v="0"/>
  </r>
  <r>
    <n v="111295"/>
    <d v="2019-09-02T00:00:00"/>
    <d v="1899-12-30T17:13:00"/>
    <s v="Restart of Instances"/>
    <s v="Aurora Miller"/>
    <s v="aurora.miller@outlook.com"/>
    <x v="3"/>
    <x v="1"/>
    <x v="2"/>
    <x v="0"/>
    <x v="0"/>
    <x v="89"/>
    <d v="1899-12-30T17:59:00"/>
    <x v="103"/>
    <d v="1899-12-30T05:13:00"/>
    <n v="0"/>
    <n v="1"/>
    <s v="Jared Smith"/>
    <x v="2"/>
    <x v="5"/>
    <n v="0"/>
    <s v="NA"/>
    <s v="NA"/>
    <x v="2"/>
    <x v="3"/>
    <x v="0"/>
  </r>
  <r>
    <n v="111296"/>
    <d v="2019-09-03T00:00:00"/>
    <d v="1899-12-30T10:26:00"/>
    <s v="JDE Prod Error in validation of DV"/>
    <s v="Julius Wright"/>
    <s v="jwirght@outlook.com"/>
    <x v="2"/>
    <x v="1"/>
    <x v="1"/>
    <x v="0"/>
    <x v="0"/>
    <x v="88"/>
    <d v="1899-12-30T17:21:00"/>
    <x v="102"/>
    <d v="1899-12-30T17:00:00"/>
    <n v="0"/>
    <n v="1"/>
    <s v="Jared Smith"/>
    <x v="1"/>
    <x v="11"/>
    <n v="1"/>
    <s v="NA"/>
    <s v="NA"/>
    <x v="1"/>
    <x v="104"/>
    <x v="0"/>
  </r>
  <r>
    <n v="111297"/>
    <d v="2019-09-09T00:00:00"/>
    <d v="1899-12-30T10:43:00"/>
    <s v="Issue with Journal Import via Journal Wizard"/>
    <s v="Kimberly Jones"/>
    <s v="kjones@outlook.com"/>
    <x v="2"/>
    <x v="1"/>
    <x v="1"/>
    <x v="0"/>
    <x v="0"/>
    <x v="90"/>
    <d v="1899-12-30T16:52:00"/>
    <x v="104"/>
    <d v="1899-12-30T17:30:00"/>
    <n v="0"/>
    <n v="1"/>
    <s v="Jared Smith"/>
    <x v="1"/>
    <x v="36"/>
    <n v="8"/>
    <s v="NA"/>
    <s v="NA"/>
    <x v="1"/>
    <x v="105"/>
    <x v="0"/>
  </r>
  <r>
    <n v="111298"/>
    <d v="2019-09-09T00:00:00"/>
    <d v="1899-12-30T17:12:00"/>
    <s v="Unable to get Term Begin Date. (14813,43)"/>
    <s v="Bladimir Macdonald"/>
    <s v="bmacdonald@outlook.com"/>
    <x v="0"/>
    <x v="1"/>
    <x v="1"/>
    <x v="0"/>
    <x v="0"/>
    <x v="91"/>
    <d v="1899-12-30T17:00:00"/>
    <x v="105"/>
    <d v="1899-12-30T05:12:00"/>
    <n v="0"/>
    <n v="1"/>
    <s v="Jared Smith"/>
    <x v="1"/>
    <x v="20"/>
    <n v="2"/>
    <s v="NA"/>
    <s v="NA"/>
    <x v="1"/>
    <x v="106"/>
    <x v="0"/>
  </r>
  <r>
    <n v="111299"/>
    <d v="2019-09-10T00:00:00"/>
    <d v="1899-12-30T09:29:00"/>
    <s v="JDE TEST: Error in java applet"/>
    <s v="Melody Thompson"/>
    <s v="mthompson@yahoo.com"/>
    <x v="2"/>
    <x v="1"/>
    <x v="1"/>
    <x v="0"/>
    <x v="0"/>
    <x v="91"/>
    <d v="1899-12-30T17:02:00"/>
    <x v="105"/>
    <d v="1899-12-30T21:29:00"/>
    <n v="0"/>
    <n v="1"/>
    <s v="Jared Smith"/>
    <x v="1"/>
    <x v="4"/>
    <n v="1"/>
    <s v="NA"/>
    <s v="NA"/>
    <x v="3"/>
    <x v="107"/>
    <x v="0"/>
  </r>
  <r>
    <n v="111300"/>
    <d v="2019-09-11T00:00:00"/>
    <d v="1899-12-30T18:31:00"/>
    <s v="PROD: Error in Procurement"/>
    <s v="Riza Richardson"/>
    <s v="rrichardson@mailinator.com"/>
    <x v="0"/>
    <x v="1"/>
    <x v="1"/>
    <x v="0"/>
    <x v="0"/>
    <x v="92"/>
    <d v="1899-12-30T08:18:00"/>
    <x v="106"/>
    <d v="1899-12-30T17:00:00"/>
    <n v="0"/>
    <n v="1"/>
    <s v="Jared Smith"/>
    <x v="1"/>
    <x v="5"/>
    <n v="5"/>
    <s v="NA"/>
    <s v="NA"/>
    <x v="1"/>
    <x v="108"/>
    <x v="0"/>
  </r>
  <r>
    <n v="111301"/>
    <d v="2019-09-17T00:00:00"/>
    <d v="1899-12-30T10:04:00"/>
    <s v="Password Reset"/>
    <s v="Tomi Yamamoto"/>
    <s v="tyamamoto@gmail.com"/>
    <x v="2"/>
    <x v="0"/>
    <x v="2"/>
    <x v="0"/>
    <x v="0"/>
    <x v="93"/>
    <d v="1899-12-30T13:45:00"/>
    <x v="107"/>
    <d v="1899-12-30T22:04:00"/>
    <n v="0"/>
    <n v="1"/>
    <s v="Stellar Murad"/>
    <x v="6"/>
    <x v="20"/>
    <n v="2"/>
    <s v="NA"/>
    <s v="NA"/>
    <x v="1"/>
    <x v="3"/>
    <x v="0"/>
  </r>
  <r>
    <n v="111302"/>
    <d v="2019-09-17T00:00:00"/>
    <d v="1899-12-30T16:48:00"/>
    <s v="Query Manager Error"/>
    <s v="Marvin Peters"/>
    <s v="mpeters@outlook.com"/>
    <x v="0"/>
    <x v="1"/>
    <x v="1"/>
    <x v="0"/>
    <x v="0"/>
    <x v="92"/>
    <d v="1899-12-30T10:39:00"/>
    <x v="108"/>
    <d v="1899-12-30T04:48:00"/>
    <n v="0"/>
    <n v="1"/>
    <s v="Jared Smith"/>
    <x v="2"/>
    <x v="1"/>
    <n v="2"/>
    <s v="NA"/>
    <s v="NA"/>
    <x v="2"/>
    <x v="109"/>
    <x v="0"/>
  </r>
  <r>
    <n v="111303"/>
    <d v="2019-09-19T00:00:00"/>
    <d v="1899-12-30T09:28:00"/>
    <s v="Double Amount in eOR/View Customer Account"/>
    <s v="Bladimir Macdonald"/>
    <s v="bmacdonald@outlook.com"/>
    <x v="0"/>
    <x v="1"/>
    <x v="1"/>
    <x v="0"/>
    <x v="0"/>
    <x v="84"/>
    <d v="1899-12-30T18:05:00"/>
    <x v="109"/>
    <d v="1899-12-30T21:28:00"/>
    <n v="0"/>
    <n v="1"/>
    <s v="Jared Smith"/>
    <x v="2"/>
    <x v="5"/>
    <n v="1"/>
    <s v="NA"/>
    <s v="NA"/>
    <x v="2"/>
    <x v="110"/>
    <x v="0"/>
  </r>
  <r>
    <n v="111304"/>
    <d v="2019-09-20T00:00:00"/>
    <d v="1899-12-30T11:21:00"/>
    <s v="Project Migration from DEV to PROD Instance"/>
    <s v="Bladimir Macdonald"/>
    <s v="bmacdonald@outlook.com"/>
    <x v="0"/>
    <x v="1"/>
    <x v="2"/>
    <x v="0"/>
    <x v="0"/>
    <x v="90"/>
    <d v="1899-12-30T16:51:00"/>
    <x v="110"/>
    <d v="1899-12-30T23:21:00"/>
    <n v="0"/>
    <n v="1"/>
    <s v="Jared Smith"/>
    <x v="2"/>
    <x v="2"/>
    <n v="0"/>
    <s v="NA"/>
    <s v="NA"/>
    <x v="1"/>
    <x v="3"/>
    <x v="0"/>
  </r>
  <r>
    <n v="111305"/>
    <d v="2019-09-20T00:00:00"/>
    <d v="1899-12-30T16:18:00"/>
    <s v="DATA ERROR IN PRODUCTION INSTANCE"/>
    <s v="Marvin Peters"/>
    <s v="mpeters@outlook.com"/>
    <x v="0"/>
    <x v="1"/>
    <x v="1"/>
    <x v="0"/>
    <x v="0"/>
    <x v="94"/>
    <d v="1899-12-30T17:41:00"/>
    <x v="111"/>
    <d v="1899-12-30T04:18:00"/>
    <n v="0"/>
    <n v="1"/>
    <s v="Jared Smith"/>
    <x v="2"/>
    <x v="13"/>
    <n v="1"/>
    <s v="NA"/>
    <s v="NA"/>
    <x v="2"/>
    <x v="111"/>
    <x v="0"/>
  </r>
  <r>
    <n v="111306"/>
    <d v="2019-09-21T00:00:00"/>
    <d v="1899-12-30T10:41:00"/>
    <s v="PALO ALTO DEVICE NO LIGHTS ON LAN PORTS"/>
    <s v="Tomi Yamamoto"/>
    <s v="tyamamoto@gmail.com"/>
    <x v="1"/>
    <x v="0"/>
    <x v="1"/>
    <x v="0"/>
    <x v="0"/>
    <x v="95"/>
    <d v="1899-12-30T17:04:00"/>
    <x v="111"/>
    <d v="1899-12-30T22:41:00"/>
    <n v="0"/>
    <n v="1"/>
    <s v="Stellar Murad"/>
    <x v="6"/>
    <x v="13"/>
    <n v="2"/>
    <s v="NA"/>
    <s v="NA"/>
    <x v="1"/>
    <x v="112"/>
    <x v="0"/>
  </r>
  <r>
    <n v="111307"/>
    <d v="2019-09-25T00:00:00"/>
    <d v="1899-12-30T13:46:00"/>
    <s v="Test instance: APP-PAY-07722 Error"/>
    <s v="Melody Thompson"/>
    <s v="mthompson@yahoo.com"/>
    <x v="0"/>
    <x v="1"/>
    <x v="1"/>
    <x v="0"/>
    <x v="0"/>
    <x v="95"/>
    <d v="1899-12-30T08:13:00"/>
    <x v="112"/>
    <d v="1899-12-30T17:00:00"/>
    <n v="0"/>
    <n v="1"/>
    <s v="Jared Smith"/>
    <x v="1"/>
    <x v="3"/>
    <n v="5"/>
    <s v="NA"/>
    <s v="NA"/>
    <x v="1"/>
    <x v="113"/>
    <x v="0"/>
  </r>
  <r>
    <n v="111308"/>
    <d v="2019-09-25T00:00:00"/>
    <d v="1899-12-30T16:35:00"/>
    <s v="JDE Test Instance Slowdown"/>
    <s v="Julius Wright"/>
    <s v="jwirght@outlook.com"/>
    <x v="0"/>
    <x v="1"/>
    <x v="1"/>
    <x v="0"/>
    <x v="0"/>
    <x v="96"/>
    <d v="1899-12-30T17:11:00"/>
    <x v="112"/>
    <d v="1899-12-30T04:35:00"/>
    <n v="0"/>
    <n v="1"/>
    <s v="Jared Smith"/>
    <x v="1"/>
    <x v="4"/>
    <n v="1"/>
    <s v="NA"/>
    <s v="NA"/>
    <x v="1"/>
    <x v="113"/>
    <x v="0"/>
  </r>
  <r>
    <n v="111309"/>
    <d v="2019-09-26T00:00:00"/>
    <d v="1899-12-30T09:01:00"/>
    <s v="Unable to submit Certificates and Service Records"/>
    <s v="Troy Daniels"/>
    <s v="troy.daniels@outlook.com"/>
    <x v="0"/>
    <x v="1"/>
    <x v="1"/>
    <x v="0"/>
    <x v="0"/>
    <x v="97"/>
    <d v="1899-12-30T17:18:00"/>
    <x v="113"/>
    <d v="1899-12-30T17:00:00"/>
    <n v="0"/>
    <n v="1"/>
    <s v="Jared Smith"/>
    <x v="1"/>
    <x v="20"/>
    <n v="3"/>
    <s v="NA"/>
    <s v="NA"/>
    <x v="1"/>
    <x v="114"/>
    <x v="0"/>
  </r>
  <r>
    <n v="111310"/>
    <d v="2019-09-27T00:00:00"/>
    <d v="1899-12-30T08:20:00"/>
    <s v="TEST instance: Modify Employee Categories"/>
    <s v="Melody Thompson"/>
    <s v="mthompson@yahoo.com"/>
    <x v="0"/>
    <x v="1"/>
    <x v="2"/>
    <x v="0"/>
    <x v="0"/>
    <x v="95"/>
    <d v="1899-12-30T17:25:00"/>
    <x v="113"/>
    <d v="1899-12-30T17:00:00"/>
    <n v="0"/>
    <n v="1"/>
    <s v="Jared Smith"/>
    <x v="1"/>
    <x v="2"/>
    <n v="5"/>
    <s v="NA"/>
    <s v="NA"/>
    <x v="1"/>
    <x v="3"/>
    <x v="0"/>
  </r>
  <r>
    <n v="111311"/>
    <d v="2019-09-30T00:00:00"/>
    <d v="1899-12-30T10:07:00"/>
    <s v="Duplicates Subject in EOR."/>
    <s v="Jasper John"/>
    <s v="jasper.john@gmail.com"/>
    <x v="0"/>
    <x v="1"/>
    <x v="1"/>
    <x v="0"/>
    <x v="0"/>
    <x v="98"/>
    <d v="1899-12-30T17:06:00"/>
    <x v="114"/>
    <d v="1899-12-30T22:07:00"/>
    <n v="0"/>
    <n v="1"/>
    <s v="Jared Smith"/>
    <x v="2"/>
    <x v="32"/>
    <n v="3"/>
    <s v="NA"/>
    <s v="NA"/>
    <x v="1"/>
    <x v="115"/>
    <x v="0"/>
  </r>
  <r>
    <n v="111312"/>
    <d v="2019-10-01T00:00:00"/>
    <d v="1899-12-30T10:33:00"/>
    <s v="Palo Alto Blocking internet of user"/>
    <s v="Tomi Yamamoto"/>
    <s v="tyamamoto@gmail.com"/>
    <x v="2"/>
    <x v="0"/>
    <x v="1"/>
    <x v="0"/>
    <x v="0"/>
    <x v="93"/>
    <d v="1899-12-30T13:46:00"/>
    <x v="115"/>
    <d v="1899-12-30T22:33:00"/>
    <n v="0"/>
    <n v="1"/>
    <s v="Stellar Murad"/>
    <x v="6"/>
    <x v="37"/>
    <n v="0"/>
    <s v="NA"/>
    <s v="NA"/>
    <x v="1"/>
    <x v="116"/>
    <x v="0"/>
  </r>
  <r>
    <n v="111313"/>
    <d v="2019-10-02T00:00:00"/>
    <d v="1899-12-30T15:40:00"/>
    <s v="Modifying of fields in External Learning"/>
    <s v="Troy Daniels"/>
    <s v="troy.daniels@outlook.com"/>
    <x v="0"/>
    <x v="1"/>
    <x v="2"/>
    <x v="0"/>
    <x v="0"/>
    <x v="99"/>
    <d v="1899-12-30T17:40:00"/>
    <x v="116"/>
    <d v="1899-12-30T07:00:00"/>
    <n v="0"/>
    <n v="1"/>
    <s v="Jared Smith"/>
    <x v="1"/>
    <x v="20"/>
    <n v="3"/>
    <s v="NA"/>
    <s v="NA"/>
    <x v="1"/>
    <x v="3"/>
    <x v="0"/>
  </r>
  <r>
    <n v="111314"/>
    <d v="2019-10-02T00:00:00"/>
    <d v="1899-12-30T16:58:00"/>
    <s v="JDE Prod Slowdown 02-Oct-2019"/>
    <s v="Julius Wright"/>
    <s v="jwirght@outlook.com"/>
    <x v="2"/>
    <x v="1"/>
    <x v="1"/>
    <x v="0"/>
    <x v="0"/>
    <x v="98"/>
    <d v="1899-12-30T11:27:00"/>
    <x v="117"/>
    <d v="1899-12-30T04:58:00"/>
    <n v="0"/>
    <n v="1"/>
    <s v="Jared Smith"/>
    <x v="1"/>
    <x v="1"/>
    <n v="1"/>
    <s v="NA"/>
    <s v="NA"/>
    <x v="1"/>
    <x v="115"/>
    <x v="0"/>
  </r>
  <r>
    <n v="111315"/>
    <d v="2019-10-03T00:00:00"/>
    <d v="1899-12-30T08:18:00"/>
    <s v="JDE Prod DV approval issue"/>
    <s v="Julius Wright"/>
    <s v="jwirght@outlook.com"/>
    <x v="0"/>
    <x v="1"/>
    <x v="1"/>
    <x v="0"/>
    <x v="0"/>
    <x v="100"/>
    <d v="1899-12-30T17:04:00"/>
    <x v="118"/>
    <d v="1899-12-30T17:00:00"/>
    <n v="0"/>
    <n v="1"/>
    <s v="Jared Smith"/>
    <x v="1"/>
    <x v="16"/>
    <n v="5"/>
    <s v="NA"/>
    <s v="NA"/>
    <x v="1"/>
    <x v="117"/>
    <x v="0"/>
  </r>
  <r>
    <n v="111316"/>
    <d v="2019-10-03T00:00:00"/>
    <d v="1899-12-30T17:03:00"/>
    <s v="Test Instance: Add new element under Entries"/>
    <s v="Melody Thompson"/>
    <s v="mthompson@yahoo.com"/>
    <x v="0"/>
    <x v="1"/>
    <x v="2"/>
    <x v="0"/>
    <x v="0"/>
    <x v="96"/>
    <d v="1899-12-30T17:24:00"/>
    <x v="119"/>
    <d v="1899-12-30T05:03:00"/>
    <n v="0"/>
    <n v="1"/>
    <s v="Jared Smith"/>
    <x v="1"/>
    <x v="2"/>
    <n v="3"/>
    <s v="NA"/>
    <s v="NA"/>
    <x v="1"/>
    <x v="3"/>
    <x v="0"/>
  </r>
  <r>
    <n v="111317"/>
    <d v="2019-10-04T00:00:00"/>
    <d v="1899-12-30T12:19:00"/>
    <s v="Scheduled Payment Amount different from DV Amount"/>
    <s v="Kenex Willows"/>
    <s v="kwillows@yahoo.com"/>
    <x v="2"/>
    <x v="1"/>
    <x v="1"/>
    <x v="0"/>
    <x v="0"/>
    <x v="96"/>
    <d v="1899-12-30T17:26:00"/>
    <x v="120"/>
    <d v="1899-12-30T17:00:00"/>
    <n v="0"/>
    <n v="1"/>
    <s v="Jared Smith"/>
    <x v="1"/>
    <x v="4"/>
    <n v="4"/>
    <s v="NA"/>
    <s v="NA"/>
    <x v="2"/>
    <x v="118"/>
    <x v="0"/>
  </r>
  <r>
    <n v="111318"/>
    <d v="2019-10-04T00:00:00"/>
    <d v="1899-12-30T14:22:00"/>
    <s v="AME Approval Udpdates not reflecting in the DB"/>
    <s v="Reah Junes"/>
    <s v="rjunes@yahoo.com"/>
    <x v="2"/>
    <x v="1"/>
    <x v="1"/>
    <x v="0"/>
    <x v="0"/>
    <x v="101"/>
    <d v="1899-12-30T17:18:00"/>
    <x v="2"/>
    <m/>
    <n v="0"/>
    <n v="1"/>
    <s v="Jared Smith"/>
    <x v="1"/>
    <x v="18"/>
    <n v="4"/>
    <s v="PROD"/>
    <s v="DEVELOPMENT"/>
    <x v="1"/>
    <x v="118"/>
    <x v="0"/>
  </r>
  <r>
    <n v="111319"/>
    <d v="2019-10-07T00:00:00"/>
    <d v="1899-12-30T13:35:00"/>
    <s v="Slow to Inaccessible TEST Instance"/>
    <s v="Kenex Willows"/>
    <s v="kwillows@yahoo.com"/>
    <x v="0"/>
    <x v="1"/>
    <x v="1"/>
    <x v="0"/>
    <x v="0"/>
    <x v="102"/>
    <d v="1899-12-30T10:05:00"/>
    <x v="121"/>
    <d v="1899-12-30T01:35:00"/>
    <n v="0"/>
    <n v="1"/>
    <s v="Jared Smith"/>
    <x v="1"/>
    <x v="1"/>
    <n v="2"/>
    <s v="NA"/>
    <s v="NA"/>
    <x v="2"/>
    <x v="119"/>
    <x v="0"/>
  </r>
  <r>
    <n v="111320"/>
    <d v="2019-10-08T00:00:00"/>
    <d v="1899-12-30T15:38:00"/>
    <s v="Deferred PO transactions"/>
    <s v="Reah Junes"/>
    <s v="rjunes@yahoo.com"/>
    <x v="2"/>
    <x v="1"/>
    <x v="1"/>
    <x v="0"/>
    <x v="0"/>
    <x v="103"/>
    <d v="1899-12-30T13:24:00"/>
    <x v="2"/>
    <m/>
    <n v="0"/>
    <n v="1"/>
    <s v="Jared Smith"/>
    <x v="1"/>
    <x v="39"/>
    <n v="9"/>
    <s v="PROD"/>
    <s v="PRODUCTION"/>
    <x v="1"/>
    <x v="120"/>
    <x v="0"/>
  </r>
  <r>
    <n v="111321"/>
    <d v="2019-10-09T00:00:00"/>
    <d v="1899-12-30T09:32:00"/>
    <s v="UP Custom Application - Print Receipt Button"/>
    <s v="Kenex Willows"/>
    <s v="kwillows@yahoo.com"/>
    <x v="2"/>
    <x v="1"/>
    <x v="1"/>
    <x v="0"/>
    <x v="0"/>
    <x v="102"/>
    <d v="1899-12-30T10:03:00"/>
    <x v="122"/>
    <d v="1899-12-30T17:00:00"/>
    <n v="0"/>
    <n v="1"/>
    <s v="Jared Smith"/>
    <x v="1"/>
    <x v="6"/>
    <n v="6"/>
    <s v="NA"/>
    <s v="NA"/>
    <x v="2"/>
    <x v="119"/>
    <x v="0"/>
  </r>
  <r>
    <n v="111322"/>
    <d v="2019-10-11T00:00:00"/>
    <d v="1899-12-30T13:42:00"/>
    <s v="Unable to print approved Certificate of Service"/>
    <s v="Troy Daniels"/>
    <s v="troy.daniels@outlook.com"/>
    <x v="2"/>
    <x v="1"/>
    <x v="1"/>
    <x v="0"/>
    <x v="0"/>
    <x v="93"/>
    <d v="1899-12-30T17:58:00"/>
    <x v="123"/>
    <d v="1899-12-30T17:00:00"/>
    <n v="0"/>
    <n v="1"/>
    <s v="Jared Smith"/>
    <x v="1"/>
    <x v="9"/>
    <n v="7"/>
    <s v="NA"/>
    <s v="NA"/>
    <x v="1"/>
    <x v="121"/>
    <x v="0"/>
  </r>
  <r>
    <n v="111323"/>
    <d v="2019-10-11T00:00:00"/>
    <d v="1899-12-30T13:43:00"/>
    <s v="JDE PROD Slowdown posting journal"/>
    <s v="Julius Wright"/>
    <s v="jwirght@outlook.com"/>
    <x v="0"/>
    <x v="1"/>
    <x v="1"/>
    <x v="0"/>
    <x v="0"/>
    <x v="71"/>
    <d v="1899-12-30T18:06:00"/>
    <x v="124"/>
    <d v="1899-12-30T01:43:00"/>
    <n v="0"/>
    <n v="1"/>
    <s v="Jared Smith"/>
    <x v="1"/>
    <x v="26"/>
    <n v="3"/>
    <s v="NA"/>
    <s v="NA"/>
    <x v="1"/>
    <x v="122"/>
    <x v="0"/>
  </r>
  <r>
    <n v="111324"/>
    <d v="2019-10-14T00:00:00"/>
    <d v="1899-12-30T16:36:00"/>
    <s v="Patch Application to set up Web Services"/>
    <s v="Julius Wright"/>
    <s v="jwirght@outlook.com"/>
    <x v="0"/>
    <x v="1"/>
    <x v="1"/>
    <x v="0"/>
    <x v="0"/>
    <x v="104"/>
    <d v="1899-12-30T15:36:00"/>
    <x v="125"/>
    <d v="1899-12-30T04:36:00"/>
    <n v="0"/>
    <n v="1"/>
    <s v="Jared Smith"/>
    <x v="1"/>
    <x v="3"/>
    <n v="3"/>
    <s v="NA"/>
    <s v="NA"/>
    <x v="1"/>
    <x v="123"/>
    <x v="0"/>
  </r>
  <r>
    <n v="111325"/>
    <d v="2019-10-14T00:00:00"/>
    <d v="1899-12-30T16:47:00"/>
    <s v="Requesting for on-site visit"/>
    <s v="Tomi Yamamoto"/>
    <s v="tyamamoto@gmail.com"/>
    <x v="2"/>
    <x v="0"/>
    <x v="2"/>
    <x v="0"/>
    <x v="0"/>
    <x v="93"/>
    <d v="1899-12-30T13:44:00"/>
    <x v="125"/>
    <d v="1899-12-30T04:47:00"/>
    <n v="0"/>
    <n v="1"/>
    <s v="Stellar Murad"/>
    <x v="6"/>
    <x v="37"/>
    <n v="0"/>
    <s v="NA"/>
    <s v="NA"/>
    <x v="1"/>
    <x v="3"/>
    <x v="0"/>
  </r>
  <r>
    <n v="111326"/>
    <d v="2019-10-14T00:00:00"/>
    <d v="1899-12-30T16:49:00"/>
    <s v="Error in Form 5."/>
    <s v="Jasper John"/>
    <s v="jasper.john@gmail.com"/>
    <x v="0"/>
    <x v="1"/>
    <x v="1"/>
    <x v="0"/>
    <x v="0"/>
    <x v="104"/>
    <d v="1899-12-30T14:36:00"/>
    <x v="125"/>
    <d v="1899-12-30T04:49:00"/>
    <n v="0"/>
    <n v="1"/>
    <s v="Jared Smith"/>
    <x v="2"/>
    <x v="7"/>
    <n v="7"/>
    <s v="NA"/>
    <s v="NA"/>
    <x v="1"/>
    <x v="123"/>
    <x v="0"/>
  </r>
  <r>
    <n v="111327"/>
    <d v="2019-10-15T00:00:00"/>
    <d v="1899-12-30T15:04:00"/>
    <s v="Sort Element Name Alphabetically"/>
    <s v="Melody Thompson"/>
    <s v="mthompson@yahoo.com"/>
    <x v="0"/>
    <x v="1"/>
    <x v="2"/>
    <x v="0"/>
    <x v="0"/>
    <x v="99"/>
    <d v="1899-12-30T13:24:00"/>
    <x v="123"/>
    <d v="1899-12-30T17:00:00"/>
    <n v="0"/>
    <n v="1"/>
    <s v="Jared Smith"/>
    <x v="1"/>
    <x v="2"/>
    <n v="1"/>
    <s v="NA"/>
    <s v="NA"/>
    <x v="1"/>
    <x v="3"/>
    <x v="0"/>
  </r>
  <r>
    <n v="111328"/>
    <d v="2019-10-17T00:00:00"/>
    <d v="1899-12-30T11:55:00"/>
    <s v="DEV Instance not Accessible"/>
    <s v="Aurora Miller"/>
    <s v="aurora.miller@outlook.com"/>
    <x v="0"/>
    <x v="1"/>
    <x v="2"/>
    <x v="0"/>
    <x v="0"/>
    <x v="105"/>
    <d v="1899-12-30T17:29:00"/>
    <x v="122"/>
    <d v="1899-12-30T23:55:00"/>
    <n v="0"/>
    <n v="1"/>
    <s v="Jared Smith"/>
    <x v="2"/>
    <x v="4"/>
    <n v="1"/>
    <s v="NA"/>
    <s v="NA"/>
    <x v="2"/>
    <x v="3"/>
    <x v="0"/>
  </r>
  <r>
    <n v="111329"/>
    <d v="2019-10-18T00:00:00"/>
    <d v="1899-12-30T15:57:00"/>
    <s v="PROD: Error Value Scholar has been disabled"/>
    <s v="Melody Thompson"/>
    <s v="mthompson@yahoo.com"/>
    <x v="0"/>
    <x v="1"/>
    <x v="1"/>
    <x v="0"/>
    <x v="0"/>
    <x v="100"/>
    <d v="1899-12-30T17:02:00"/>
    <x v="118"/>
    <d v="1899-12-30T17:00:00"/>
    <n v="0"/>
    <n v="1"/>
    <s v="Jared Smith"/>
    <x v="1"/>
    <x v="3"/>
    <n v="5"/>
    <s v="NA"/>
    <s v="NA"/>
    <x v="1"/>
    <x v="124"/>
    <x v="0"/>
  </r>
  <r>
    <n v="111330"/>
    <d v="2019-10-21T00:00:00"/>
    <d v="1899-12-30T17:25:00"/>
    <s v="APP-PAY-07010 Cannot insert assignment process"/>
    <s v="Melody Thompson"/>
    <s v="mthompson@yahoo.com"/>
    <x v="0"/>
    <x v="1"/>
    <x v="1"/>
    <x v="0"/>
    <x v="0"/>
    <x v="106"/>
    <d v="1899-12-30T17:30:00"/>
    <x v="126"/>
    <d v="1899-12-30T17:00:00"/>
    <n v="0"/>
    <n v="1"/>
    <s v="Jared Smith"/>
    <x v="1"/>
    <x v="1"/>
    <n v="4"/>
    <s v="NA"/>
    <s v="NA"/>
    <x v="1"/>
    <x v="125"/>
    <x v="0"/>
  </r>
  <r>
    <n v="111331"/>
    <d v="2019-10-23T00:00:00"/>
    <d v="1899-12-30T17:03:00"/>
    <s v="Delete or Rollback a payroll run"/>
    <s v="Melody Thompson"/>
    <s v="mthompson@yahoo.com"/>
    <x v="1"/>
    <x v="1"/>
    <x v="1"/>
    <x v="0"/>
    <x v="0"/>
    <x v="107"/>
    <d v="1899-12-30T15:49:00"/>
    <x v="127"/>
    <d v="1899-12-30T17:00:00"/>
    <n v="0"/>
    <n v="1"/>
    <s v="Jared Smith"/>
    <x v="1"/>
    <x v="40"/>
    <n v="26"/>
    <s v="NA"/>
    <s v="NA"/>
    <x v="1"/>
    <x v="126"/>
    <x v="0"/>
  </r>
  <r>
    <n v="111332"/>
    <d v="2019-10-25T00:00:00"/>
    <d v="1899-12-30T10:15:00"/>
    <s v="How to get Image in BI Publisher"/>
    <s v="Aurora Miller"/>
    <s v="aurora.miller@outlook.com"/>
    <x v="0"/>
    <x v="1"/>
    <x v="2"/>
    <x v="0"/>
    <x v="0"/>
    <x v="108"/>
    <d v="1899-12-30T17:33:00"/>
    <x v="127"/>
    <d v="1899-12-30T22:15:00"/>
    <n v="0"/>
    <n v="1"/>
    <s v="Jared Smith"/>
    <x v="2"/>
    <x v="15"/>
    <n v="0"/>
    <s v="NA"/>
    <s v="NA"/>
    <x v="2"/>
    <x v="3"/>
    <x v="0"/>
  </r>
  <r>
    <n v="111333"/>
    <d v="2019-10-25T00:00:00"/>
    <d v="1899-12-30T14:33:00"/>
    <s v="Integration Gateway"/>
    <s v="John Brown"/>
    <s v="jbrown@outlook.com"/>
    <x v="2"/>
    <x v="1"/>
    <x v="1"/>
    <x v="0"/>
    <x v="0"/>
    <x v="109"/>
    <d v="1899-12-30T17:51:00"/>
    <x v="128"/>
    <d v="1899-12-30T02:33:00"/>
    <n v="0"/>
    <n v="1"/>
    <s v="Jared Smith"/>
    <x v="2"/>
    <x v="6"/>
    <n v="3"/>
    <s v="NA"/>
    <s v="NA"/>
    <x v="2"/>
    <x v="127"/>
    <x v="0"/>
  </r>
  <r>
    <n v="111334"/>
    <d v="2019-10-25T00:00:00"/>
    <d v="1899-12-30T14:55:00"/>
    <s v="Palo Alto Update"/>
    <s v="Jane Wilberts"/>
    <s v="jwilberts@mailinator.com"/>
    <x v="2"/>
    <x v="0"/>
    <x v="1"/>
    <x v="0"/>
    <x v="0"/>
    <x v="108"/>
    <d v="1899-12-30T17:17:00"/>
    <x v="128"/>
    <d v="1899-12-30T02:55:00"/>
    <n v="0"/>
    <n v="1"/>
    <s v="Stellar Murad"/>
    <x v="6"/>
    <x v="2"/>
    <n v="0"/>
    <s v="NA"/>
    <s v="NA"/>
    <x v="2"/>
    <x v="127"/>
    <x v="0"/>
  </r>
  <r>
    <n v="111335"/>
    <d v="2019-10-25T00:00:00"/>
    <d v="1899-12-30T17:28:00"/>
    <s v="PROD: Restrictions in assignment set"/>
    <s v="Melody Thompson"/>
    <s v="mthompson@yahoo.com"/>
    <x v="0"/>
    <x v="1"/>
    <x v="2"/>
    <x v="0"/>
    <x v="0"/>
    <x v="104"/>
    <d v="1899-12-30T15:10:00"/>
    <x v="129"/>
    <d v="1899-12-30T17:00:00"/>
    <n v="0"/>
    <n v="1"/>
    <s v="Jared Smith"/>
    <x v="1"/>
    <x v="32"/>
    <n v="8"/>
    <s v="NA"/>
    <s v="NA"/>
    <x v="1"/>
    <x v="3"/>
    <x v="0"/>
  </r>
  <r>
    <n v="111336"/>
    <d v="2019-10-25T00:00:00"/>
    <d v="1899-12-30T17:34:00"/>
    <s v="DEV: Error on External Learning"/>
    <s v="Troy Daniels"/>
    <s v="troy.daniels@outlook.com"/>
    <x v="0"/>
    <x v="1"/>
    <x v="1"/>
    <x v="0"/>
    <x v="0"/>
    <x v="57"/>
    <d v="1899-12-30T17:32:00"/>
    <x v="2"/>
    <m/>
    <n v="0"/>
    <n v="1"/>
    <s v="Jared Smith"/>
    <x v="1"/>
    <x v="13"/>
    <n v="6"/>
    <s v="NON-PROD"/>
    <s v="DEVELOPMENT"/>
    <x v="1"/>
    <x v="128"/>
    <x v="0"/>
  </r>
  <r>
    <n v="111337"/>
    <d v="2019-10-30T00:00:00"/>
    <d v="1899-12-30T14:38:00"/>
    <s v="Dev DB Refresh From PROD Data"/>
    <s v="Aurora Miller"/>
    <s v="aurora.miller@outlook.com"/>
    <x v="0"/>
    <x v="1"/>
    <x v="2"/>
    <x v="0"/>
    <x v="0"/>
    <x v="110"/>
    <d v="1899-12-30T17:36:00"/>
    <x v="2"/>
    <m/>
    <n v="0"/>
    <n v="1"/>
    <s v="Jared Smith"/>
    <x v="2"/>
    <x v="24"/>
    <n v="0"/>
    <s v="NA"/>
    <s v="NA"/>
    <x v="1"/>
    <x v="3"/>
    <x v="0"/>
  </r>
  <r>
    <n v="111338"/>
    <d v="2019-10-30T00:00:00"/>
    <d v="1899-12-30T16:53:00"/>
    <s v="PROD: Zero value in payroll run result"/>
    <s v="Melody Thompson"/>
    <s v="mthompson@yahoo.com"/>
    <x v="0"/>
    <x v="1"/>
    <x v="1"/>
    <x v="0"/>
    <x v="0"/>
    <x v="111"/>
    <d v="1899-12-30T17:36:00"/>
    <x v="130"/>
    <d v="1899-12-30T17:00:00"/>
    <n v="0"/>
    <n v="1"/>
    <s v="Jared Smith"/>
    <x v="1"/>
    <x v="21"/>
    <n v="20"/>
    <s v="NA"/>
    <s v="NA"/>
    <x v="1"/>
    <x v="129"/>
    <x v="0"/>
  </r>
  <r>
    <n v="111339"/>
    <d v="2019-11-04T00:00:00"/>
    <d v="1899-12-30T14:51:00"/>
    <s v="CHANGE PASSWORD &amp; EMAIL CONFIRMATION"/>
    <s v="Marvin Peters"/>
    <s v="mpeters@outlook.com"/>
    <x v="0"/>
    <x v="1"/>
    <x v="1"/>
    <x v="0"/>
    <x v="0"/>
    <x v="112"/>
    <d v="1899-12-30T10:41:00"/>
    <x v="131"/>
    <d v="1899-12-30T02:51:00"/>
    <n v="0"/>
    <n v="1"/>
    <s v="Jared Smith"/>
    <x v="2"/>
    <x v="24"/>
    <n v="1"/>
    <s v="NA"/>
    <s v="NA"/>
    <x v="2"/>
    <x v="130"/>
    <x v="0"/>
  </r>
  <r>
    <n v="111340"/>
    <d v="2019-11-05T00:00:00"/>
    <d v="1899-12-30T10:44:00"/>
    <s v="Cannot Connect to VPN"/>
    <s v="Aurora Miller"/>
    <s v="aurora.miller@outlook.com"/>
    <x v="0"/>
    <x v="1"/>
    <x v="2"/>
    <x v="0"/>
    <x v="0"/>
    <x v="113"/>
    <d v="1899-12-30T14:20:00"/>
    <x v="131"/>
    <d v="1899-12-30T22:44:00"/>
    <n v="0"/>
    <n v="1"/>
    <s v="Jared Smith"/>
    <x v="5"/>
    <x v="4"/>
    <n v="0"/>
    <s v="NA"/>
    <s v="NA"/>
    <x v="2"/>
    <x v="3"/>
    <x v="0"/>
  </r>
  <r>
    <n v="111341"/>
    <d v="2019-11-06T00:00:00"/>
    <d v="1899-12-30T14:03:00"/>
    <s v="Relationship Module Message Error"/>
    <s v="Marvin Peters"/>
    <s v="mpeters@outlook.com"/>
    <x v="0"/>
    <x v="1"/>
    <x v="1"/>
    <x v="0"/>
    <x v="0"/>
    <x v="84"/>
    <d v="1899-12-30T18:21:00"/>
    <x v="132"/>
    <d v="1899-12-30T02:03:00"/>
    <n v="0"/>
    <n v="1"/>
    <s v="Jared Smith"/>
    <x v="2"/>
    <x v="10"/>
    <n v="3"/>
    <s v="NA"/>
    <s v="NA"/>
    <x v="2"/>
    <x v="131"/>
    <x v="0"/>
  </r>
  <r>
    <n v="111342"/>
    <d v="2019-11-06T00:00:00"/>
    <d v="1899-12-30T18:11:00"/>
    <s v="PROD: CoS - Record has been entered already"/>
    <s v="Troy Daniels"/>
    <s v="troy.daniels@outlook.com"/>
    <x v="0"/>
    <x v="1"/>
    <x v="1"/>
    <x v="0"/>
    <x v="0"/>
    <x v="111"/>
    <d v="1899-12-30T17:14:00"/>
    <x v="133"/>
    <d v="1899-12-30T17:00:00"/>
    <n v="0"/>
    <n v="1"/>
    <s v="Jared Smith"/>
    <x v="1"/>
    <x v="23"/>
    <n v="11"/>
    <s v="NA"/>
    <s v="NA"/>
    <x v="1"/>
    <x v="131"/>
    <x v="0"/>
  </r>
  <r>
    <n v="111343"/>
    <d v="2019-11-07T00:00:00"/>
    <d v="1899-12-30T16:37:00"/>
    <s v="Dev instance: Adding Extra Assignment Information"/>
    <s v="Melody Thompson"/>
    <s v="mthompson@yahoo.com"/>
    <x v="0"/>
    <x v="1"/>
    <x v="2"/>
    <x v="0"/>
    <x v="0"/>
    <x v="114"/>
    <d v="1899-12-30T16:01:00"/>
    <x v="134"/>
    <d v="1899-12-30T04:37:00"/>
    <n v="0"/>
    <n v="1"/>
    <s v="Jared Smith"/>
    <x v="1"/>
    <x v="37"/>
    <n v="2"/>
    <s v="NA"/>
    <s v="NA"/>
    <x v="1"/>
    <x v="3"/>
    <x v="0"/>
  </r>
  <r>
    <n v="111344"/>
    <d v="2019-11-15T00:00:00"/>
    <d v="1899-12-30T14:27:00"/>
    <s v="VPN for Coloc Instances"/>
    <s v="Aurora Miller"/>
    <s v="aurora.miller@outlook.com"/>
    <x v="0"/>
    <x v="1"/>
    <x v="2"/>
    <x v="0"/>
    <x v="0"/>
    <x v="115"/>
    <d v="1899-12-30T17:24:00"/>
    <x v="135"/>
    <d v="1899-12-30T02:27:00"/>
    <n v="0"/>
    <n v="1"/>
    <s v="Jared Smith"/>
    <x v="5"/>
    <x v="15"/>
    <n v="0"/>
    <s v="NA"/>
    <s v="NA"/>
    <x v="2"/>
    <x v="3"/>
    <x v="0"/>
  </r>
  <r>
    <n v="111345"/>
    <d v="2019-11-15T00:00:00"/>
    <d v="1899-12-30T18:10:00"/>
    <s v="JDE TEST - slowdown"/>
    <s v="Reah Junes"/>
    <s v="rjunes@yahoo.com"/>
    <x v="0"/>
    <x v="1"/>
    <x v="1"/>
    <x v="0"/>
    <x v="0"/>
    <x v="65"/>
    <d v="1899-12-30T17:45:00"/>
    <x v="135"/>
    <d v="1899-12-30T06:10:00"/>
    <n v="0"/>
    <n v="1"/>
    <s v="Jared Smith"/>
    <x v="1"/>
    <x v="4"/>
    <n v="1"/>
    <s v="NA"/>
    <s v="NA"/>
    <x v="1"/>
    <x v="132"/>
    <x v="0"/>
  </r>
  <r>
    <n v="111346"/>
    <d v="2019-11-20T00:00:00"/>
    <d v="1899-12-30T12:04:00"/>
    <s v="JDE Prod Error Page upon login 20 Nov 2019"/>
    <s v="Julius Wright"/>
    <s v="jwirght@outlook.com"/>
    <x v="2"/>
    <x v="1"/>
    <x v="1"/>
    <x v="0"/>
    <x v="0"/>
    <x v="116"/>
    <d v="1899-12-30T16:53:00"/>
    <x v="133"/>
    <d v="1899-12-30T00:04:00"/>
    <n v="0"/>
    <n v="1"/>
    <s v="Jared Smith"/>
    <x v="1"/>
    <x v="22"/>
    <n v="2"/>
    <s v="NA"/>
    <s v="NA"/>
    <x v="1"/>
    <x v="133"/>
    <x v="0"/>
  </r>
  <r>
    <n v="111347"/>
    <d v="2019-11-22T00:00:00"/>
    <d v="1899-12-30T16:35:00"/>
    <s v="SAP Production Downtime Issue - Nov 21, 22"/>
    <s v="John Brown"/>
    <s v="jbrown@outlook.com"/>
    <x v="1"/>
    <x v="1"/>
    <x v="1"/>
    <x v="0"/>
    <x v="0"/>
    <x v="117"/>
    <d v="1899-12-30T11:19:00"/>
    <x v="136"/>
    <d v="1899-12-30T04:35:00"/>
    <n v="0"/>
    <n v="1"/>
    <s v="Jared Smith"/>
    <x v="2"/>
    <x v="2"/>
    <n v="1"/>
    <s v="NA"/>
    <s v="NA"/>
    <x v="1"/>
    <x v="134"/>
    <x v="0"/>
  </r>
  <r>
    <n v="111348"/>
    <d v="2019-11-25T00:00:00"/>
    <d v="1899-12-30T14:56:00"/>
    <s v="JDE Test: End date the multiple element entries"/>
    <s v="Melody Thompson"/>
    <s v="mthompson@yahoo.com"/>
    <x v="0"/>
    <x v="1"/>
    <x v="2"/>
    <x v="0"/>
    <x v="0"/>
    <x v="111"/>
    <d v="1899-12-30T17:12:00"/>
    <x v="137"/>
    <d v="1899-12-30T02:56:00"/>
    <n v="0"/>
    <n v="1"/>
    <s v="Jared Smith"/>
    <x v="1"/>
    <x v="1"/>
    <n v="5"/>
    <s v="NA"/>
    <s v="NA"/>
    <x v="1"/>
    <x v="3"/>
    <x v="0"/>
  </r>
  <r>
    <n v="111349"/>
    <d v="2019-11-25T00:00:00"/>
    <d v="1899-12-30T17:13:00"/>
    <s v="3C Engine Not Working"/>
    <s v="Aurora Miller"/>
    <s v="aurora.miller@outlook.com"/>
    <x v="0"/>
    <x v="1"/>
    <x v="1"/>
    <x v="0"/>
    <x v="0"/>
    <x v="118"/>
    <d v="1899-12-30T17:31:00"/>
    <x v="137"/>
    <d v="1899-12-30T05:13:00"/>
    <n v="0"/>
    <n v="1"/>
    <s v="Jared Smith"/>
    <x v="2"/>
    <x v="15"/>
    <n v="1"/>
    <s v="NA"/>
    <s v="NA"/>
    <x v="1"/>
    <x v="135"/>
    <x v="0"/>
  </r>
  <r>
    <n v="111350"/>
    <d v="2019-11-26T00:00:00"/>
    <d v="1899-12-30T17:45:00"/>
    <s v="Request to access in Public"/>
    <s v="Aurora Miller"/>
    <s v="aurora.miller@outlook.com"/>
    <x v="0"/>
    <x v="1"/>
    <x v="2"/>
    <x v="0"/>
    <x v="0"/>
    <x v="119"/>
    <d v="1899-12-30T08:30:00"/>
    <x v="138"/>
    <d v="1899-12-30T05:45:00"/>
    <n v="0"/>
    <n v="1"/>
    <s v="Jared Smith"/>
    <x v="2"/>
    <x v="37"/>
    <n v="0"/>
    <s v="NA"/>
    <s v="NA"/>
    <x v="1"/>
    <x v="3"/>
    <x v="0"/>
  </r>
  <r>
    <n v="111351"/>
    <d v="2019-11-28T00:00:00"/>
    <d v="1899-12-30T11:23:00"/>
    <s v="Can't Login User Account"/>
    <s v="Marvin Peters"/>
    <s v="mpeters@outlook.com"/>
    <x v="2"/>
    <x v="1"/>
    <x v="1"/>
    <x v="0"/>
    <x v="0"/>
    <x v="109"/>
    <d v="1899-12-30T17:54:00"/>
    <x v="139"/>
    <d v="1899-12-30T23:23:00"/>
    <n v="0"/>
    <n v="1"/>
    <s v="Jared Smith"/>
    <x v="2"/>
    <x v="1"/>
    <n v="1"/>
    <s v="NA"/>
    <s v="NA"/>
    <x v="2"/>
    <x v="136"/>
    <x v="0"/>
  </r>
  <r>
    <n v="111352"/>
    <d v="2019-11-29T00:00:00"/>
    <d v="1899-12-30T10:49:00"/>
    <s v="Updating Description of course MCB 11."/>
    <s v="Jasper John"/>
    <s v="jasper.john@gmail.com"/>
    <x v="0"/>
    <x v="1"/>
    <x v="2"/>
    <x v="0"/>
    <x v="0"/>
    <x v="120"/>
    <d v="1899-12-30T18:06:00"/>
    <x v="140"/>
    <d v="1899-12-30T22:49:00"/>
    <n v="0"/>
    <n v="1"/>
    <s v="Jared Smith"/>
    <x v="2"/>
    <x v="6"/>
    <n v="1"/>
    <s v="NA"/>
    <s v="NA"/>
    <x v="1"/>
    <x v="3"/>
    <x v="0"/>
  </r>
  <r>
    <n v="111353"/>
    <d v="2019-12-04T00:00:00"/>
    <d v="1899-12-30T14:16:00"/>
    <s v="Can't Access My Account"/>
    <s v="Marvin Peters"/>
    <s v="mpeters@outlook.com"/>
    <x v="2"/>
    <x v="1"/>
    <x v="1"/>
    <x v="0"/>
    <x v="0"/>
    <x v="121"/>
    <d v="1899-12-30T17:18:00"/>
    <x v="2"/>
    <m/>
    <n v="0"/>
    <n v="1"/>
    <s v="Jared Smith"/>
    <x v="2"/>
    <x v="41"/>
    <n v="4"/>
    <s v="PROD"/>
    <s v="PRODUCTION"/>
    <x v="1"/>
    <x v="137"/>
    <x v="0"/>
  </r>
  <r>
    <n v="111354"/>
    <d v="2019-12-04T00:00:00"/>
    <d v="1899-12-30T16:07:00"/>
    <s v="JDE Prod Error Page 04 Dec 2019"/>
    <s v="Julius Wright"/>
    <s v="jwirght@outlook.com"/>
    <x v="0"/>
    <x v="1"/>
    <x v="1"/>
    <x v="0"/>
    <x v="0"/>
    <x v="112"/>
    <d v="1899-12-30T10:45:00"/>
    <x v="141"/>
    <d v="1899-12-30T04:07:00"/>
    <n v="0"/>
    <n v="1"/>
    <s v="Jared Smith"/>
    <x v="1"/>
    <x v="4"/>
    <n v="1"/>
    <s v="NA"/>
    <s v="NA"/>
    <x v="1"/>
    <x v="138"/>
    <x v="0"/>
  </r>
  <r>
    <n v="111355"/>
    <d v="2019-12-06T00:00:00"/>
    <d v="1899-12-30T10:01:00"/>
    <s v="Grade Roster Generation Error"/>
    <s v="Jasper John"/>
    <s v="jasper.john@gmail.com"/>
    <x v="0"/>
    <x v="1"/>
    <x v="1"/>
    <x v="0"/>
    <x v="0"/>
    <x v="122"/>
    <d v="1899-12-30T18:06:00"/>
    <x v="2"/>
    <m/>
    <n v="0"/>
    <n v="1"/>
    <s v="Jared Smith"/>
    <x v="2"/>
    <x v="25"/>
    <n v="1"/>
    <s v="PROD"/>
    <s v="DEVELOPMENT"/>
    <x v="1"/>
    <x v="139"/>
    <x v="0"/>
  </r>
  <r>
    <n v="111356"/>
    <d v="2019-12-06T00:00:00"/>
    <d v="1899-12-30T14:49:00"/>
    <s v="PO submission error in TEST Instance"/>
    <s v="Reah Junes"/>
    <s v="rjunes@yahoo.com"/>
    <x v="0"/>
    <x v="1"/>
    <x v="1"/>
    <x v="0"/>
    <x v="0"/>
    <x v="123"/>
    <d v="1899-12-30T16:29:00"/>
    <x v="2"/>
    <m/>
    <n v="0"/>
    <n v="1"/>
    <s v="Jared Smith"/>
    <x v="1"/>
    <x v="18"/>
    <n v="7"/>
    <s v="NON-PROD"/>
    <s v="DEVELOPMENT"/>
    <x v="1"/>
    <x v="139"/>
    <x v="0"/>
  </r>
  <r>
    <n v="111357"/>
    <d v="2019-12-10T00:00:00"/>
    <d v="1899-12-30T15:00:00"/>
    <s v="Request for reconfigure of Palo Alto"/>
    <s v="Tomi Yamamoto"/>
    <s v="tyamamoto@gmail.com"/>
    <x v="1"/>
    <x v="0"/>
    <x v="2"/>
    <x v="0"/>
    <x v="0"/>
    <x v="112"/>
    <d v="1899-12-30T16:37:00"/>
    <x v="142"/>
    <d v="1899-12-30T03:00:00"/>
    <n v="0"/>
    <n v="1"/>
    <s v="Stellar Murad"/>
    <x v="6"/>
    <x v="37"/>
    <n v="0"/>
    <s v="NA"/>
    <s v="NA"/>
    <x v="1"/>
    <x v="3"/>
    <x v="0"/>
  </r>
  <r>
    <n v="111358"/>
    <d v="2019-12-11T00:00:00"/>
    <d v="1899-12-30T14:10:00"/>
    <s v="Unable to access the CS 9.2"/>
    <s v="John Brown"/>
    <s v="jbrown@outlook.com"/>
    <x v="2"/>
    <x v="1"/>
    <x v="1"/>
    <x v="0"/>
    <x v="0"/>
    <x v="104"/>
    <d v="1899-12-30T15:32:00"/>
    <x v="143"/>
    <d v="1899-12-30T02:10:00"/>
    <n v="0"/>
    <n v="1"/>
    <s v="Jared Smith"/>
    <x v="5"/>
    <x v="2"/>
    <n v="1"/>
    <s v="NA"/>
    <s v="NA"/>
    <x v="2"/>
    <x v="140"/>
    <x v="0"/>
  </r>
  <r>
    <n v="111359"/>
    <d v="2019-12-18T00:00:00"/>
    <d v="1899-12-30T13:45:00"/>
    <s v="JDE Prod Error Page 18 Dec 2019"/>
    <s v="Julius Wright"/>
    <s v="jwirght@outlook.com"/>
    <x v="0"/>
    <x v="1"/>
    <x v="1"/>
    <x v="0"/>
    <x v="0"/>
    <x v="101"/>
    <d v="1899-12-30T17:16:00"/>
    <x v="2"/>
    <m/>
    <n v="0"/>
    <n v="1"/>
    <s v="Jared Smith"/>
    <x v="1"/>
    <x v="9"/>
    <n v="1"/>
    <s v="PROD"/>
    <s v="DEVELOPMENT"/>
    <x v="1"/>
    <x v="141"/>
    <x v="0"/>
  </r>
  <r>
    <n v="111360"/>
    <d v="2019-12-19T00:00:00"/>
    <d v="1899-12-30T09:00:00"/>
    <s v="Faculty Cannot Post Grade"/>
    <s v="Aurora Miller"/>
    <s v="aurora.miller@outlook.com"/>
    <x v="2"/>
    <x v="1"/>
    <x v="1"/>
    <x v="0"/>
    <x v="0"/>
    <x v="124"/>
    <d v="1899-12-30T17:29:00"/>
    <x v="144"/>
    <d v="1899-12-30T21:00:00"/>
    <n v="0"/>
    <n v="1"/>
    <s v="Jared Smith"/>
    <x v="2"/>
    <x v="1"/>
    <n v="3"/>
    <s v="NA"/>
    <s v="NA"/>
    <x v="1"/>
    <x v="142"/>
    <x v="0"/>
  </r>
  <r>
    <n v="111361"/>
    <d v="2019-12-23T00:00:00"/>
    <d v="1899-12-30T16:59:00"/>
    <s v="PeopleSoft Restricted Service"/>
    <s v="John Brown"/>
    <s v="jbrown@outlook.com"/>
    <x v="2"/>
    <x v="1"/>
    <x v="1"/>
    <x v="0"/>
    <x v="0"/>
    <x v="125"/>
    <d v="1899-12-30T10:38:00"/>
    <x v="145"/>
    <d v="1899-12-30T04:59:00"/>
    <n v="0"/>
    <n v="1"/>
    <s v="Jared Smith"/>
    <x v="2"/>
    <x v="17"/>
    <n v="2"/>
    <s v="NA"/>
    <s v="NA"/>
    <x v="2"/>
    <x v="143"/>
    <x v="0"/>
  </r>
  <r>
    <n v="111362"/>
    <d v="2019-12-26T00:00:00"/>
    <d v="1899-12-30T10:09:00"/>
    <s v="VPN Password"/>
    <s v="Marvin Peters"/>
    <s v="mpeters@outlook.com"/>
    <x v="0"/>
    <x v="1"/>
    <x v="2"/>
    <x v="0"/>
    <x v="0"/>
    <x v="60"/>
    <d v="1899-12-30T14:45:00"/>
    <x v="2"/>
    <m/>
    <n v="0"/>
    <n v="1"/>
    <s v="Jared Smith"/>
    <x v="5"/>
    <x v="2"/>
    <n v="0"/>
    <s v="NON-PROD"/>
    <s v="DEVELOPMENT"/>
    <x v="2"/>
    <x v="3"/>
    <x v="0"/>
  </r>
  <r>
    <n v="111363"/>
    <d v="2020-01-02T00:00:00"/>
    <d v="1899-12-30T17:14:00"/>
    <s v="Server Restart Request"/>
    <s v="John Brown"/>
    <s v="jbrown@outlook.com"/>
    <x v="0"/>
    <x v="1"/>
    <x v="2"/>
    <x v="0"/>
    <x v="0"/>
    <x v="126"/>
    <d v="1899-12-30T11:04:00"/>
    <x v="2"/>
    <m/>
    <n v="0"/>
    <n v="1"/>
    <s v="Jared Smith"/>
    <x v="2"/>
    <x v="4"/>
    <n v="0"/>
    <s v="NON-PROD"/>
    <s v="DEVELOPMENT"/>
    <x v="2"/>
    <x v="3"/>
    <x v="0"/>
  </r>
  <r>
    <n v="111364"/>
    <d v="2020-01-03T00:00:00"/>
    <d v="1899-12-30T10:57:00"/>
    <s v="Slow loading in SAP - Jan 3, 6 2020"/>
    <s v="Jasper John"/>
    <s v="jasper.john@gmail.com"/>
    <x v="1"/>
    <x v="1"/>
    <x v="1"/>
    <x v="0"/>
    <x v="0"/>
    <x v="122"/>
    <d v="1899-12-30T17:59:00"/>
    <x v="2"/>
    <m/>
    <n v="0"/>
    <n v="1"/>
    <s v="Jared Smith"/>
    <x v="2"/>
    <x v="13"/>
    <n v="4"/>
    <s v="PROD"/>
    <s v="DEVELOPMENT"/>
    <x v="1"/>
    <x v="144"/>
    <x v="0"/>
  </r>
  <r>
    <n v="111365"/>
    <d v="2020-01-03T00:00:00"/>
    <d v="1899-12-30T13:35:00"/>
    <s v="Compatibility of Windows 10 on Palo alto"/>
    <s v="Tomi Yamamoto"/>
    <s v="tyamamoto@gmail.com"/>
    <x v="0"/>
    <x v="0"/>
    <x v="2"/>
    <x v="0"/>
    <x v="0"/>
    <x v="127"/>
    <d v="1899-12-30T17:45:00"/>
    <x v="146"/>
    <d v="1899-12-30T01:35:00"/>
    <n v="0"/>
    <n v="1"/>
    <s v="Stellar Murad"/>
    <x v="6"/>
    <x v="1"/>
    <n v="0"/>
    <s v="NA"/>
    <s v="NA"/>
    <x v="1"/>
    <x v="3"/>
    <x v="0"/>
  </r>
  <r>
    <n v="111366"/>
    <d v="2020-01-03T00:00:00"/>
    <d v="1899-12-30T14:02:00"/>
    <s v="Error on Finish Enrolling"/>
    <s v="Marvin Peters"/>
    <s v="mpeters@outlook.com"/>
    <x v="1"/>
    <x v="1"/>
    <x v="1"/>
    <x v="0"/>
    <x v="0"/>
    <x v="57"/>
    <d v="1899-12-30T17:35:00"/>
    <x v="2"/>
    <m/>
    <n v="0"/>
    <n v="1"/>
    <s v="Jared Smith"/>
    <x v="2"/>
    <x v="20"/>
    <n v="2"/>
    <s v="PROD"/>
    <s v="DEVELOPMENT"/>
    <x v="1"/>
    <x v="145"/>
    <x v="0"/>
  </r>
  <r>
    <n v="111367"/>
    <d v="2020-01-07T00:00:00"/>
    <d v="1899-12-30T09:40:00"/>
    <s v="Booting Up SAP 9.2 in Globe Server​"/>
    <s v="John Brown"/>
    <s v="jbrown@outlook.com"/>
    <x v="0"/>
    <x v="1"/>
    <x v="2"/>
    <x v="0"/>
    <x v="0"/>
    <x v="125"/>
    <d v="1899-12-30T16:50:00"/>
    <x v="2"/>
    <m/>
    <n v="0"/>
    <n v="1"/>
    <s v="Jared Smith"/>
    <x v="2"/>
    <x v="1"/>
    <n v="0"/>
    <s v="NON-PROD"/>
    <s v="DEVELOPMENT"/>
    <x v="2"/>
    <x v="3"/>
    <x v="0"/>
  </r>
  <r>
    <n v="111368"/>
    <d v="2020-01-08T00:00:00"/>
    <d v="1899-12-30T13:54:00"/>
    <s v="Unable to perform search after the restart"/>
    <s v="John Brown"/>
    <s v="jbrown@outlook.com"/>
    <x v="0"/>
    <x v="1"/>
    <x v="2"/>
    <x v="0"/>
    <x v="0"/>
    <x v="128"/>
    <d v="1899-12-30T16:23:00"/>
    <x v="2"/>
    <m/>
    <n v="0"/>
    <n v="1"/>
    <s v="Jared Smith"/>
    <x v="2"/>
    <x v="15"/>
    <n v="0"/>
    <s v="NON-PROD"/>
    <s v="DEVELOPMENT"/>
    <x v="2"/>
    <x v="3"/>
    <x v="0"/>
  </r>
  <r>
    <n v="111369"/>
    <d v="2020-01-10T00:00:00"/>
    <d v="1899-12-30T08:39:00"/>
    <s v="Slow Loading of SAP Jan 10 2020"/>
    <s v="Jasper John"/>
    <s v="jasper.john@gmail.com"/>
    <x v="2"/>
    <x v="1"/>
    <x v="1"/>
    <x v="0"/>
    <x v="0"/>
    <x v="127"/>
    <d v="1899-12-30T17:40:00"/>
    <x v="2"/>
    <m/>
    <n v="0"/>
    <n v="1"/>
    <s v="Jared Smith"/>
    <x v="2"/>
    <x v="1"/>
    <n v="1"/>
    <s v="PROD"/>
    <s v="DEVELOPMENT"/>
    <x v="1"/>
    <x v="146"/>
    <x v="0"/>
  </r>
  <r>
    <n v="111370"/>
    <d v="2020-01-11T00:00:00"/>
    <d v="1899-12-30T15:44:00"/>
    <s v="PeopleTools 8.57 on Client Machine"/>
    <s v="John Brown"/>
    <s v="jbrown@outlook.com"/>
    <x v="0"/>
    <x v="1"/>
    <x v="2"/>
    <x v="0"/>
    <x v="0"/>
    <x v="57"/>
    <d v="1899-12-30T17:36:00"/>
    <x v="2"/>
    <m/>
    <n v="0"/>
    <n v="1"/>
    <s v="Jared Smith"/>
    <x v="2"/>
    <x v="4"/>
    <n v="1"/>
    <s v="NON-PROD"/>
    <s v="DEVELOPMENT"/>
    <x v="3"/>
    <x v="3"/>
    <x v="0"/>
  </r>
  <r>
    <n v="111371"/>
    <d v="2020-01-15T00:00:00"/>
    <d v="1899-12-30T15:14:00"/>
    <s v="PeopleTools Client DPK"/>
    <s v="John Brown"/>
    <s v="jbrown@outlook.com"/>
    <x v="0"/>
    <x v="1"/>
    <x v="2"/>
    <x v="0"/>
    <x v="0"/>
    <x v="129"/>
    <d v="1899-12-30T08:57:00"/>
    <x v="2"/>
    <m/>
    <n v="0"/>
    <n v="1"/>
    <s v="Jared Smith"/>
    <x v="2"/>
    <x v="15"/>
    <n v="0"/>
    <s v="NON-PROD"/>
    <s v="DEVELOPMENT"/>
    <x v="2"/>
    <x v="3"/>
    <x v="0"/>
  </r>
  <r>
    <n v="111372"/>
    <d v="2020-01-16T00:00:00"/>
    <d v="1899-12-30T10:20:00"/>
    <s v="GlobalProtect Connection"/>
    <s v="John Brown"/>
    <s v="jbrown@outlook.com"/>
    <x v="0"/>
    <x v="1"/>
    <x v="1"/>
    <x v="0"/>
    <x v="0"/>
    <x v="130"/>
    <d v="1899-12-30T14:25:00"/>
    <x v="2"/>
    <m/>
    <n v="0"/>
    <n v="1"/>
    <s v="Jared Smith"/>
    <x v="5"/>
    <x v="2"/>
    <n v="2"/>
    <s v="NON-PROD"/>
    <s v="DEVELOPMENT"/>
    <x v="2"/>
    <x v="147"/>
    <x v="0"/>
  </r>
  <r>
    <n v="111373"/>
    <d v="2020-01-16T00:00:00"/>
    <d v="1899-12-30T11:58:00"/>
    <s v="Unable to connect to CS 9.2 Database from Win 10"/>
    <s v="John Brown"/>
    <s v="jbrown@outlook.com"/>
    <x v="0"/>
    <x v="1"/>
    <x v="2"/>
    <x v="0"/>
    <x v="0"/>
    <x v="131"/>
    <d v="1899-12-30T17:45:00"/>
    <x v="2"/>
    <m/>
    <n v="0"/>
    <n v="1"/>
    <s v="Jared Smith"/>
    <x v="2"/>
    <x v="13"/>
    <n v="1"/>
    <s v="NON-PROD"/>
    <s v="DEVELOPMENT"/>
    <x v="2"/>
    <x v="3"/>
    <x v="0"/>
  </r>
  <r>
    <n v="111374"/>
    <d v="2020-01-20T00:00:00"/>
    <d v="1899-12-30T17:29:00"/>
    <s v="Node ping error [CS 9.2]"/>
    <s v="John Brown"/>
    <s v="jbrown@outlook.com"/>
    <x v="0"/>
    <x v="1"/>
    <x v="2"/>
    <x v="0"/>
    <x v="0"/>
    <x v="129"/>
    <d v="1899-12-30T09:01:00"/>
    <x v="2"/>
    <m/>
    <n v="0"/>
    <n v="1"/>
    <s v="Jared Smith"/>
    <x v="2"/>
    <x v="37"/>
    <n v="0"/>
    <s v="NON-PROD"/>
    <s v="DEVELOPMENT"/>
    <x v="2"/>
    <x v="3"/>
    <x v="0"/>
  </r>
  <r>
    <n v="111375"/>
    <d v="2020-01-22T00:00:00"/>
    <d v="1899-12-30T12:06:00"/>
    <s v="Tuition Calculation Error"/>
    <s v="Aurora Miller"/>
    <s v="aurora.miller@outlook.com"/>
    <x v="0"/>
    <x v="1"/>
    <x v="1"/>
    <x v="0"/>
    <x v="0"/>
    <x v="132"/>
    <d v="1899-12-30T17:56:00"/>
    <x v="2"/>
    <m/>
    <n v="0"/>
    <n v="1"/>
    <s v="Jared Smith"/>
    <x v="2"/>
    <x v="26"/>
    <n v="5"/>
    <s v="PROD"/>
    <s v="DEVELOPMENT"/>
    <x v="2"/>
    <x v="148"/>
    <x v="0"/>
  </r>
  <r>
    <n v="111376"/>
    <d v="2020-01-24T00:00:00"/>
    <d v="1899-12-30T09:34:00"/>
    <s v="IDLE Time"/>
    <s v="Aurora Miller"/>
    <s v="aurora.miller@outlook.com"/>
    <x v="0"/>
    <x v="1"/>
    <x v="2"/>
    <x v="0"/>
    <x v="0"/>
    <x v="133"/>
    <d v="1899-12-30T17:52:00"/>
    <x v="2"/>
    <m/>
    <n v="0"/>
    <n v="1"/>
    <s v="Jared Smith"/>
    <x v="2"/>
    <x v="15"/>
    <n v="0"/>
    <s v="PROD"/>
    <s v="DEVELOPMENT"/>
    <x v="3"/>
    <x v="3"/>
    <x v="0"/>
  </r>
  <r>
    <n v="111377"/>
    <d v="2020-01-24T00:00:00"/>
    <d v="1899-12-30T16:34:00"/>
    <s v="Activation of Cost Managers"/>
    <s v="Reah Junes"/>
    <s v="rjunes@yahoo.com"/>
    <x v="0"/>
    <x v="1"/>
    <x v="2"/>
    <x v="0"/>
    <x v="0"/>
    <x v="134"/>
    <d v="1899-12-30T17:29:00"/>
    <x v="2"/>
    <m/>
    <n v="0"/>
    <n v="1"/>
    <s v="Jared Smith"/>
    <x v="1"/>
    <x v="23"/>
    <n v="3"/>
    <s v="PROD"/>
    <s v="PRODUCTION"/>
    <x v="1"/>
    <x v="3"/>
    <x v="0"/>
  </r>
  <r>
    <n v="111378"/>
    <d v="2020-01-27T00:00:00"/>
    <d v="1899-12-30T14:08:00"/>
    <s v="SF Error"/>
    <s v="Aurora Miller"/>
    <s v="aurora.miller@outlook.com"/>
    <x v="2"/>
    <x v="1"/>
    <x v="1"/>
    <x v="0"/>
    <x v="0"/>
    <x v="135"/>
    <d v="1899-12-30T16:36:00"/>
    <x v="2"/>
    <m/>
    <n v="0"/>
    <n v="1"/>
    <s v="Jared Smith"/>
    <x v="2"/>
    <x v="2"/>
    <n v="5"/>
    <s v="PROD"/>
    <s v="DEVELOPMENT"/>
    <x v="2"/>
    <x v="149"/>
    <x v="0"/>
  </r>
  <r>
    <n v="111379"/>
    <d v="2020-01-27T00:00:00"/>
    <d v="1899-12-30T17:28:00"/>
    <s v="ePLDT DEV Instance"/>
    <s v="Aurora Miller"/>
    <s v="aurora.miller@outlook.com"/>
    <x v="0"/>
    <x v="1"/>
    <x v="2"/>
    <x v="0"/>
    <x v="0"/>
    <x v="136"/>
    <d v="1899-12-30T17:52:00"/>
    <x v="2"/>
    <m/>
    <n v="0"/>
    <n v="1"/>
    <s v="Jared Smith"/>
    <x v="2"/>
    <x v="3"/>
    <n v="0"/>
    <s v="NON-PROD"/>
    <s v="DEVELOPMENT"/>
    <x v="1"/>
    <x v="3"/>
    <x v="0"/>
  </r>
  <r>
    <n v="111380"/>
    <d v="2020-01-30T00:00:00"/>
    <d v="1899-12-30T10:36:00"/>
    <s v="Reset of PALO ALTO"/>
    <s v="Tomi Yamamoto"/>
    <s v="tyamamoto@gmail.com"/>
    <x v="2"/>
    <x v="0"/>
    <x v="2"/>
    <x v="0"/>
    <x v="0"/>
    <x v="137"/>
    <d v="1899-12-30T16:37:00"/>
    <x v="147"/>
    <d v="1899-12-30T22:36:00"/>
    <n v="0"/>
    <n v="1"/>
    <s v="Stellar Murad"/>
    <x v="6"/>
    <x v="15"/>
    <n v="0"/>
    <s v="NA"/>
    <s v="NA"/>
    <x v="1"/>
    <x v="3"/>
    <x v="0"/>
  </r>
  <r>
    <n v="111381"/>
    <d v="2020-02-04T00:00:00"/>
    <d v="1899-12-30T14:03:00"/>
    <s v="Coloc Server is Down"/>
    <s v="Aurora Miller"/>
    <s v="aurora.miller@outlook.com"/>
    <x v="0"/>
    <x v="1"/>
    <x v="1"/>
    <x v="0"/>
    <x v="0"/>
    <x v="138"/>
    <d v="1899-12-30T17:43:00"/>
    <x v="2"/>
    <m/>
    <n v="0"/>
    <n v="1"/>
    <s v="Jared Smith"/>
    <x v="2"/>
    <x v="2"/>
    <n v="1"/>
    <s v="NON-PROD"/>
    <s v="DEVELOPMENT"/>
    <x v="2"/>
    <x v="150"/>
    <x v="0"/>
  </r>
  <r>
    <n v="111382"/>
    <d v="2020-02-07T00:00:00"/>
    <d v="1899-12-30T15:32:00"/>
    <s v="Set up and Configuration of ESET"/>
    <s v="Tomi Yamamoto"/>
    <s v="tyamamoto@gmail.com"/>
    <x v="2"/>
    <x v="0"/>
    <x v="2"/>
    <x v="0"/>
    <x v="0"/>
    <x v="139"/>
    <d v="1899-12-30T12:15:00"/>
    <x v="148"/>
    <d v="1899-12-30T03:32:00"/>
    <n v="0"/>
    <n v="1"/>
    <s v="Jared Smith"/>
    <x v="6"/>
    <x v="37"/>
    <n v="0"/>
    <s v="NA"/>
    <s v="NA"/>
    <x v="1"/>
    <x v="3"/>
    <x v="0"/>
  </r>
  <r>
    <n v="111383"/>
    <d v="2020-02-10T00:00:00"/>
    <d v="1899-12-30T10:03:00"/>
    <s v="JDE Approval cannot be approved or transferred"/>
    <s v="Kenex Willows"/>
    <s v="kwillows@yahoo.com"/>
    <x v="2"/>
    <x v="1"/>
    <x v="1"/>
    <x v="0"/>
    <x v="0"/>
    <x v="140"/>
    <d v="1899-12-30T17:09:00"/>
    <x v="2"/>
    <m/>
    <n v="0"/>
    <n v="1"/>
    <s v="Jared Smith"/>
    <x v="1"/>
    <x v="32"/>
    <n v="2"/>
    <s v="PROD"/>
    <s v="DEVELOPMENT"/>
    <x v="1"/>
    <x v="151"/>
    <x v="0"/>
  </r>
  <r>
    <n v="111384"/>
    <d v="2020-02-10T00:00:00"/>
    <d v="1899-12-30T11:11:00"/>
    <s v="SQL Access Manager SQL Error"/>
    <s v="Aurora Miller"/>
    <s v="aurora.miller@outlook.com"/>
    <x v="1"/>
    <x v="1"/>
    <x v="1"/>
    <x v="0"/>
    <x v="0"/>
    <x v="138"/>
    <d v="1899-12-30T15:44:00"/>
    <x v="2"/>
    <m/>
    <n v="0"/>
    <n v="1"/>
    <s v="Jared Smith"/>
    <x v="5"/>
    <x v="15"/>
    <n v="2"/>
    <s v="PROD"/>
    <s v="PRODUCTION"/>
    <x v="2"/>
    <x v="152"/>
    <x v="0"/>
  </r>
  <r>
    <n v="111385"/>
    <d v="2020-02-11T00:00:00"/>
    <d v="1899-12-30T12:16:00"/>
    <s v="Units Overload"/>
    <s v="Aurora Miller"/>
    <s v="aurora.miller@outlook.com"/>
    <x v="0"/>
    <x v="1"/>
    <x v="1"/>
    <x v="0"/>
    <x v="0"/>
    <x v="121"/>
    <d v="1899-12-30T17:30:00"/>
    <x v="2"/>
    <m/>
    <n v="0"/>
    <n v="1"/>
    <s v="Jared Smith"/>
    <x v="2"/>
    <x v="31"/>
    <n v="1"/>
    <s v="PROD"/>
    <s v="PRODUCTION"/>
    <x v="2"/>
    <x v="153"/>
    <x v="0"/>
  </r>
  <r>
    <n v="111386"/>
    <d v="2020-02-12T00:00:00"/>
    <d v="1899-12-30T14:12:00"/>
    <s v="PROD: Correct Latest Start Date of Employee"/>
    <s v="Melody Thompson"/>
    <s v="mthompson@yahoo.com"/>
    <x v="0"/>
    <x v="1"/>
    <x v="2"/>
    <x v="0"/>
    <x v="0"/>
    <x v="141"/>
    <d v="1899-12-30T17:20:00"/>
    <x v="2"/>
    <m/>
    <n v="0"/>
    <n v="1"/>
    <s v="Jared Smith"/>
    <x v="1"/>
    <x v="6"/>
    <n v="4"/>
    <s v="PROD"/>
    <s v="DEVELOPMENT"/>
    <x v="1"/>
    <x v="3"/>
    <x v="0"/>
  </r>
  <r>
    <n v="111387"/>
    <d v="2020-02-13T00:00:00"/>
    <d v="1899-12-30T09:13:00"/>
    <s v="PROD: Slowdown of JDE in Production instance"/>
    <s v="Melody Thompson"/>
    <s v="mthompson@yahoo.com"/>
    <x v="1"/>
    <x v="1"/>
    <x v="1"/>
    <x v="0"/>
    <x v="0"/>
    <x v="142"/>
    <d v="1899-12-30T14:03:00"/>
    <x v="2"/>
    <m/>
    <n v="0"/>
    <n v="1"/>
    <s v="Jared Smith"/>
    <x v="1"/>
    <x v="20"/>
    <n v="7"/>
    <s v="PROD"/>
    <s v="DEVELOPMENT"/>
    <x v="1"/>
    <x v="154"/>
    <x v="0"/>
  </r>
  <r>
    <n v="111388"/>
    <d v="2020-02-13T00:00:00"/>
    <d v="1899-12-30T11:26:00"/>
    <s v="COS - Application Error"/>
    <s v="Troy Daniels"/>
    <s v="troy.daniels@outlook.com"/>
    <x v="0"/>
    <x v="1"/>
    <x v="1"/>
    <x v="0"/>
    <x v="0"/>
    <x v="143"/>
    <d v="1899-12-30T17:09:00"/>
    <x v="2"/>
    <m/>
    <n v="0"/>
    <n v="1"/>
    <s v="Jared Smith"/>
    <x v="1"/>
    <x v="20"/>
    <n v="4"/>
    <s v="PROD"/>
    <s v="DEVELOPMENT"/>
    <x v="1"/>
    <x v="155"/>
    <x v="0"/>
  </r>
  <r>
    <n v="111389"/>
    <d v="2020-02-13T00:00:00"/>
    <d v="1899-12-30T12:20:00"/>
    <s v="Unable to startup the VNCServer"/>
    <s v="John Brown"/>
    <s v="jbrown@outlook.com"/>
    <x v="0"/>
    <x v="1"/>
    <x v="1"/>
    <x v="0"/>
    <x v="0"/>
    <x v="129"/>
    <d v="1899-12-30T10:00:00"/>
    <x v="2"/>
    <m/>
    <n v="0"/>
    <n v="1"/>
    <s v="Jared Smith"/>
    <x v="2"/>
    <x v="4"/>
    <n v="1"/>
    <s v="NON-PROD"/>
    <s v="DEVELOPMENT"/>
    <x v="1"/>
    <x v="155"/>
    <x v="0"/>
  </r>
  <r>
    <n v="111390"/>
    <d v="2020-02-18T00:00:00"/>
    <d v="1899-12-30T11:05:00"/>
    <s v="Expense Report Stuck At AME Approval Process/Block"/>
    <s v="Kenex Willows"/>
    <s v="kwillows@yahoo.com"/>
    <x v="2"/>
    <x v="1"/>
    <x v="1"/>
    <x v="0"/>
    <x v="0"/>
    <x v="144"/>
    <d v="1899-12-30T15:46:00"/>
    <x v="2"/>
    <m/>
    <n v="0"/>
    <n v="1"/>
    <s v="Jared Smith"/>
    <x v="1"/>
    <x v="18"/>
    <n v="2"/>
    <s v="PROD"/>
    <s v="PRODUCTION"/>
    <x v="2"/>
    <x v="156"/>
    <x v="0"/>
  </r>
  <r>
    <n v="111391"/>
    <d v="2020-02-26T00:00:00"/>
    <d v="1899-12-30T15:36:00"/>
    <s v="PROD: Security changed in latest start date field"/>
    <s v="Melody Thompson"/>
    <s v="mthompson@yahoo.com"/>
    <x v="2"/>
    <x v="1"/>
    <x v="2"/>
    <x v="0"/>
    <x v="0"/>
    <x v="145"/>
    <d v="1899-12-30T14:11:00"/>
    <x v="2"/>
    <m/>
    <n v="0"/>
    <n v="1"/>
    <s v="Jared Smith"/>
    <x v="1"/>
    <x v="24"/>
    <n v="10"/>
    <s v="PROD"/>
    <s v="DEVELOPMENT"/>
    <x v="1"/>
    <x v="3"/>
    <x v="0"/>
  </r>
  <r>
    <n v="111392"/>
    <d v="2020-02-27T00:00:00"/>
    <d v="1899-12-30T09:14:00"/>
    <s v="Tagging Completion Error"/>
    <s v="Jasper John"/>
    <s v="jasper.john@gmail.com"/>
    <x v="3"/>
    <x v="1"/>
    <x v="1"/>
    <x v="0"/>
    <x v="0"/>
    <x v="146"/>
    <d v="1899-12-30T17:24:00"/>
    <x v="2"/>
    <m/>
    <n v="0"/>
    <n v="1"/>
    <s v="Jared Smith"/>
    <x v="2"/>
    <x v="22"/>
    <n v="5"/>
    <s v="PROD"/>
    <s v="DEVELOPMENT"/>
    <x v="1"/>
    <x v="157"/>
    <x v="0"/>
  </r>
  <r>
    <n v="111393"/>
    <d v="2020-02-28T00:00:00"/>
    <d v="1899-12-30T13:48:00"/>
    <s v="Can't Access Test Instance"/>
    <s v="Jane Wilberts"/>
    <s v="jwilberts@mailinator.com"/>
    <x v="2"/>
    <x v="1"/>
    <x v="1"/>
    <x v="0"/>
    <x v="0"/>
    <x v="147"/>
    <d v="1899-12-30T13:06:00"/>
    <x v="2"/>
    <m/>
    <n v="0"/>
    <n v="1"/>
    <s v="Jared Smith"/>
    <x v="1"/>
    <x v="42"/>
    <n v="3"/>
    <s v="NON-PROD"/>
    <s v="DEVELOPMENT"/>
    <x v="1"/>
    <x v="158"/>
    <x v="0"/>
  </r>
  <r>
    <n v="111394"/>
    <d v="2020-03-02T00:00:00"/>
    <d v="1899-12-30T15:29:00"/>
    <s v="No search results returned in CS 9.2"/>
    <s v="John Brown"/>
    <s v="jbrown@outlook.com"/>
    <x v="3"/>
    <x v="1"/>
    <x v="2"/>
    <x v="0"/>
    <x v="0"/>
    <x v="148"/>
    <d v="1899-12-30T17:46:00"/>
    <x v="2"/>
    <m/>
    <n v="0"/>
    <n v="1"/>
    <s v="Jared Smith"/>
    <x v="2"/>
    <x v="4"/>
    <n v="1"/>
    <s v="NON-PROD"/>
    <s v="DEVELOPMENT"/>
    <x v="1"/>
    <x v="3"/>
    <x v="0"/>
  </r>
  <r>
    <n v="111395"/>
    <d v="2020-03-02T00:00:00"/>
    <d v="1899-12-30T16:06:00"/>
    <s v="Separate Remittance Advices Setup"/>
    <s v="Erick White"/>
    <s v="ewhite@yahoo.com"/>
    <x v="3"/>
    <x v="1"/>
    <x v="2"/>
    <x v="0"/>
    <x v="1"/>
    <x v="149"/>
    <d v="1899-12-30T11:19:00"/>
    <x v="149"/>
    <d v="1899-12-30T04:06:00"/>
    <n v="0"/>
    <n v="0"/>
    <s v="Jose Satary"/>
    <x v="1"/>
    <x v="43"/>
    <n v="21"/>
    <s v="NON-PROD"/>
    <s v="TEST"/>
    <x v="1"/>
    <x v="3"/>
    <x v="0"/>
  </r>
  <r>
    <n v="111396"/>
    <d v="2020-03-03T00:00:00"/>
    <d v="1899-12-30T14:29:00"/>
    <s v="PROD: Gray out fields, cannot input data"/>
    <s v="Melody Thompson"/>
    <s v="mthompson@yahoo.com"/>
    <x v="0"/>
    <x v="1"/>
    <x v="1"/>
    <x v="0"/>
    <x v="0"/>
    <x v="143"/>
    <d v="1899-12-30T17:09:00"/>
    <x v="2"/>
    <m/>
    <n v="0"/>
    <n v="1"/>
    <s v="Jared Smith"/>
    <x v="1"/>
    <x v="13"/>
    <n v="5"/>
    <s v="PROD"/>
    <s v="DEVELOPMENT"/>
    <x v="1"/>
    <x v="159"/>
    <x v="0"/>
  </r>
  <r>
    <n v="111397"/>
    <d v="2020-03-04T00:00:00"/>
    <d v="1899-12-30T13:01:00"/>
    <s v="Dev Instance Redirecting to Prod"/>
    <s v="Aurora Miller"/>
    <s v="aurora.miller@outlook.com"/>
    <x v="0"/>
    <x v="1"/>
    <x v="1"/>
    <x v="0"/>
    <x v="0"/>
    <x v="150"/>
    <d v="1899-12-30T18:42:00"/>
    <x v="2"/>
    <m/>
    <n v="0"/>
    <n v="1"/>
    <s v="Jared Smith"/>
    <x v="2"/>
    <x v="2"/>
    <n v="2"/>
    <s v="NON-PROD"/>
    <s v="DEVELOPMENT"/>
    <x v="1"/>
    <x v="160"/>
    <x v="0"/>
  </r>
  <r>
    <n v="111398"/>
    <d v="2020-03-04T00:00:00"/>
    <d v="1899-12-30T14:31:00"/>
    <s v="PO Approval Timeouts"/>
    <s v="Reah Junes"/>
    <s v="rjunes@yahoo.com"/>
    <x v="0"/>
    <x v="1"/>
    <x v="2"/>
    <x v="0"/>
    <x v="0"/>
    <x v="151"/>
    <d v="1899-12-30T17:38:00"/>
    <x v="2"/>
    <m/>
    <n v="0"/>
    <n v="1"/>
    <s v="Jared Smith"/>
    <x v="1"/>
    <x v="7"/>
    <n v="3"/>
    <s v="NON-PROD"/>
    <s v="TEST"/>
    <x v="1"/>
    <x v="3"/>
    <x v="0"/>
  </r>
  <r>
    <n v="111399"/>
    <d v="2020-03-06T00:00:00"/>
    <d v="1899-12-30T12:34:00"/>
    <s v="Personalization of iProcurement icons/button"/>
    <s v="Reah Junes"/>
    <s v="rjunes@yahoo.com"/>
    <x v="0"/>
    <x v="1"/>
    <x v="2"/>
    <x v="0"/>
    <x v="0"/>
    <x v="152"/>
    <d v="1899-12-30T17:06:00"/>
    <x v="150"/>
    <d v="1899-12-30T00:34:00"/>
    <n v="0"/>
    <n v="1"/>
    <s v="Jared Smith"/>
    <x v="1"/>
    <x v="24"/>
    <n v="1"/>
    <s v="PROD"/>
    <s v="PRODUCTION"/>
    <x v="1"/>
    <x v="3"/>
    <x v="0"/>
  </r>
  <r>
    <n v="111400"/>
    <d v="2020-03-11T00:00:00"/>
    <d v="1899-12-30T18:17:00"/>
    <s v="Assistance for iProcurement Page Personalization"/>
    <s v="Riza Richardson"/>
    <s v="rrichardson@mailinator.com"/>
    <x v="3"/>
    <x v="1"/>
    <x v="2"/>
    <x v="0"/>
    <x v="0"/>
    <x v="153"/>
    <d v="1899-12-30T14:18:00"/>
    <x v="151"/>
    <d v="1899-12-30T18:17:00"/>
    <n v="0"/>
    <n v="1"/>
    <s v="Jared Smith"/>
    <x v="1"/>
    <x v="44"/>
    <n v="8"/>
    <s v="NON-PROD"/>
    <s v="PRODUCTION"/>
    <x v="2"/>
    <x v="3"/>
    <x v="0"/>
  </r>
  <r>
    <n v="111401"/>
    <d v="2020-03-13T00:00:00"/>
    <d v="1899-12-30T11:12:00"/>
    <s v="Application Designer in 9.0 PROD"/>
    <s v="John Brown"/>
    <s v="jbrown@outlook.com"/>
    <x v="2"/>
    <x v="1"/>
    <x v="1"/>
    <x v="0"/>
    <x v="0"/>
    <x v="143"/>
    <d v="1899-12-30T17:08:00"/>
    <x v="2"/>
    <m/>
    <n v="0"/>
    <n v="1"/>
    <s v="Jared Smith"/>
    <x v="2"/>
    <x v="11"/>
    <n v="1"/>
    <s v="PROD"/>
    <s v="DEVELOPMENT"/>
    <x v="1"/>
    <x v="161"/>
    <x v="0"/>
  </r>
  <r>
    <n v="111402"/>
    <d v="2020-03-17T00:00:00"/>
    <d v="1899-12-30T09:02:00"/>
    <s v="SMTP issue in SAP Prod"/>
    <s v="Aurora Miller"/>
    <s v="aurora.miller@outlook.com"/>
    <x v="0"/>
    <x v="1"/>
    <x v="1"/>
    <x v="0"/>
    <x v="0"/>
    <x v="146"/>
    <d v="1899-12-30T17:23:00"/>
    <x v="2"/>
    <m/>
    <n v="0"/>
    <n v="1"/>
    <s v="Jared Smith"/>
    <x v="2"/>
    <x v="20"/>
    <n v="2"/>
    <s v="PROD"/>
    <s v="DEVELOPMENT"/>
    <x v="2"/>
    <x v="162"/>
    <x v="0"/>
  </r>
  <r>
    <n v="111403"/>
    <d v="2020-03-23T00:00:00"/>
    <d v="1899-12-30T09:36:00"/>
    <s v="PROD: Inactive Phase / Status: No Manager"/>
    <s v="Melody Thompson"/>
    <s v="mthompson@yahoo.com"/>
    <x v="1"/>
    <x v="1"/>
    <x v="1"/>
    <x v="0"/>
    <x v="0"/>
    <x v="150"/>
    <d v="1899-12-30T18:40:00"/>
    <x v="2"/>
    <m/>
    <n v="0"/>
    <n v="1"/>
    <s v="Jared Smith"/>
    <x v="1"/>
    <x v="4"/>
    <n v="2"/>
    <s v="PROD"/>
    <s v="DEVELOPMENT"/>
    <x v="1"/>
    <x v="163"/>
    <x v="0"/>
  </r>
  <r>
    <n v="111404"/>
    <d v="2020-03-23T00:00:00"/>
    <d v="1899-12-30T16:08:00"/>
    <s v="CS 9.2 Server Issue"/>
    <s v="John Brown"/>
    <s v="jbrown@outlook.com"/>
    <x v="2"/>
    <x v="1"/>
    <x v="1"/>
    <x v="0"/>
    <x v="0"/>
    <x v="146"/>
    <d v="1899-12-30T17:22:00"/>
    <x v="2"/>
    <m/>
    <n v="0"/>
    <n v="1"/>
    <s v="Jared Smith"/>
    <x v="2"/>
    <x v="2"/>
    <n v="1"/>
    <s v="NON-PROD"/>
    <s v="DEVELOPMENT"/>
    <x v="2"/>
    <x v="164"/>
    <x v="0"/>
  </r>
  <r>
    <n v="111405"/>
    <d v="2020-04-03T00:00:00"/>
    <d v="1899-12-30T09:29:00"/>
    <s v="DV Approval"/>
    <s v="Kenex Willows"/>
    <s v="kwillows@yahoo.com"/>
    <x v="3"/>
    <x v="1"/>
    <x v="1"/>
    <x v="0"/>
    <x v="0"/>
    <x v="136"/>
    <d v="1899-12-30T17:51:00"/>
    <x v="2"/>
    <m/>
    <n v="0"/>
    <n v="1"/>
    <s v="Jared Smith"/>
    <x v="1"/>
    <x v="13"/>
    <n v="4"/>
    <s v="PROD"/>
    <s v="PRODUCTION"/>
    <x v="1"/>
    <x v="165"/>
    <x v="0"/>
  </r>
  <r>
    <n v="111406"/>
    <d v="2020-04-06T00:00:00"/>
    <d v="1899-12-30T13:08:00"/>
    <s v="JDE TEST: Error when updating email via SQL"/>
    <s v="Melody Thompson"/>
    <s v="mthompson@yahoo.com"/>
    <x v="0"/>
    <x v="1"/>
    <x v="1"/>
    <x v="0"/>
    <x v="0"/>
    <x v="154"/>
    <d v="1899-12-30T17:29:00"/>
    <x v="2"/>
    <m/>
    <n v="0"/>
    <n v="1"/>
    <s v="Jared Smith"/>
    <x v="1"/>
    <x v="22"/>
    <n v="9"/>
    <s v="NON-PROD"/>
    <s v="TEST"/>
    <x v="1"/>
    <x v="166"/>
    <x v="0"/>
  </r>
  <r>
    <n v="111407"/>
    <d v="2020-04-07T00:00:00"/>
    <d v="1899-12-30T19:01:00"/>
    <s v="Error in Email of Ms. Eliza"/>
    <s v="Grace Evans"/>
    <s v="gevans@mailinator.com"/>
    <x v="0"/>
    <x v="0"/>
    <x v="1"/>
    <x v="0"/>
    <x v="0"/>
    <x v="155"/>
    <d v="1899-12-30T16:05:00"/>
    <x v="152"/>
    <d v="1899-12-30T07:01:00"/>
    <n v="0"/>
    <n v="1"/>
    <s v="Jared Smith"/>
    <x v="6"/>
    <x v="37"/>
    <n v="0"/>
    <s v="NA"/>
    <s v="PRODUCTION"/>
    <x v="2"/>
    <x v="167"/>
    <x v="0"/>
  </r>
  <r>
    <n v="111408"/>
    <d v="2020-04-13T00:00:00"/>
    <d v="1899-12-30T13:57:00"/>
    <s v="Auto creation of PO from Approved ReqJDEitions"/>
    <s v="Reah Junes"/>
    <s v="rjunes@yahoo.com"/>
    <x v="0"/>
    <x v="1"/>
    <x v="1"/>
    <x v="0"/>
    <x v="0"/>
    <x v="156"/>
    <d v="1899-12-30T08:31:00"/>
    <x v="2"/>
    <m/>
    <n v="0"/>
    <n v="1"/>
    <s v="Jared Smith"/>
    <x v="1"/>
    <x v="11"/>
    <n v="6"/>
    <s v="NON-PROD"/>
    <s v="TEST"/>
    <x v="1"/>
    <x v="168"/>
    <x v="0"/>
  </r>
  <r>
    <n v="111409"/>
    <d v="2020-04-15T00:00:00"/>
    <d v="1899-12-30T11:46:00"/>
    <s v="Server failed to start (Application Server)"/>
    <s v="John Brown"/>
    <s v="jbrown@outlook.com"/>
    <x v="2"/>
    <x v="1"/>
    <x v="1"/>
    <x v="0"/>
    <x v="0"/>
    <x v="157"/>
    <d v="1899-12-30T15:34:00"/>
    <x v="2"/>
    <m/>
    <n v="0"/>
    <n v="1"/>
    <s v="Jared Smith"/>
    <x v="5"/>
    <x v="2"/>
    <n v="1"/>
    <s v="NON-PROD"/>
    <s v="DEVELOPMENT"/>
    <x v="2"/>
    <x v="168"/>
    <x v="0"/>
  </r>
  <r>
    <n v="111410"/>
    <d v="2020-04-15T00:00:00"/>
    <d v="1899-12-30T12:51:00"/>
    <s v="Processmaker 3.3.7 Production Upgrade"/>
    <s v="Pradeep Sharma"/>
    <s v="pradeep.sharma@outlook.com"/>
    <x v="0"/>
    <x v="0"/>
    <x v="1"/>
    <x v="1"/>
    <x v="0"/>
    <x v="158"/>
    <d v="1899-12-30T17:31:00"/>
    <x v="153"/>
    <d v="1899-12-30T17:00:00"/>
    <n v="0"/>
    <n v="1"/>
    <s v="Stellar Murad"/>
    <x v="4"/>
    <x v="5"/>
    <n v="2"/>
    <s v="NA"/>
    <s v="NA"/>
    <x v="2"/>
    <x v="169"/>
    <x v="0"/>
  </r>
  <r>
    <n v="111411"/>
    <d v="2020-04-15T00:00:00"/>
    <d v="1899-12-30T17:54:00"/>
    <s v="External Learning - Navigation"/>
    <s v="Troy Daniels"/>
    <s v="troy.daniels@outlook.com"/>
    <x v="0"/>
    <x v="1"/>
    <x v="2"/>
    <x v="0"/>
    <x v="0"/>
    <x v="159"/>
    <d v="1899-12-30T17:02:00"/>
    <x v="2"/>
    <m/>
    <n v="0"/>
    <n v="1"/>
    <s v="Jared Smith"/>
    <x v="1"/>
    <x v="6"/>
    <n v="7"/>
    <s v="NON-PROD"/>
    <s v="TEST"/>
    <x v="2"/>
    <x v="3"/>
    <x v="0"/>
  </r>
  <r>
    <n v="111412"/>
    <d v="2020-04-17T00:00:00"/>
    <d v="1899-12-30T11:32:00"/>
    <s v="TEST: Cannot Save Batch Element with Costing"/>
    <s v="Melody Thompson"/>
    <s v="mthompson@yahoo.com"/>
    <x v="0"/>
    <x v="1"/>
    <x v="1"/>
    <x v="0"/>
    <x v="0"/>
    <x v="136"/>
    <d v="1899-12-30T17:50:00"/>
    <x v="2"/>
    <m/>
    <n v="0"/>
    <n v="1"/>
    <s v="Jared Smith"/>
    <x v="1"/>
    <x v="20"/>
    <n v="2"/>
    <s v="NON-PROD"/>
    <s v="TEST"/>
    <x v="2"/>
    <x v="170"/>
    <x v="0"/>
  </r>
  <r>
    <n v="111413"/>
    <d v="2020-04-17T00:00:00"/>
    <d v="1899-12-30T18:29:00"/>
    <s v="test"/>
    <s v="Jovan Brown"/>
    <s v="jovan_brown@mailinator.com"/>
    <x v="0"/>
    <x v="0"/>
    <x v="1"/>
    <x v="0"/>
    <x v="1"/>
    <x v="160"/>
    <d v="1899-12-30T18:29:00"/>
    <x v="154"/>
    <d v="1899-12-30T06:29:00"/>
    <n v="1"/>
    <n v="0"/>
    <s v="Jose Satary"/>
    <x v="3"/>
    <x v="45"/>
    <n v="0"/>
    <s v="PROD"/>
    <s v="PRODUCTION"/>
    <x v="1"/>
    <x v="170"/>
    <x v="0"/>
  </r>
  <r>
    <n v="111414"/>
    <d v="2020-04-17T00:00:00"/>
    <d v="1899-12-30T19:20:00"/>
    <s v="Run SQR file in CS 9.2"/>
    <s v="John Brown"/>
    <s v="jbrown@outlook.com"/>
    <x v="3"/>
    <x v="1"/>
    <x v="2"/>
    <x v="0"/>
    <x v="1"/>
    <x v="161"/>
    <d v="1899-12-30T10:56:00"/>
    <x v="155"/>
    <d v="1899-12-30T07:20:00"/>
    <n v="0"/>
    <n v="0"/>
    <s v="Raya Musk"/>
    <x v="2"/>
    <x v="4"/>
    <n v="0"/>
    <s v="NON-PROD"/>
    <s v="DEVELOPMENT"/>
    <x v="1"/>
    <x v="3"/>
    <x v="0"/>
  </r>
  <r>
    <n v="111415"/>
    <d v="2020-04-20T00:00:00"/>
    <d v="1899-12-30T13:00:00"/>
    <s v="COS- Application Error has occurred in your proces"/>
    <s v="Troy Daniels"/>
    <s v="troy.daniels@outlook.com"/>
    <x v="0"/>
    <x v="1"/>
    <x v="1"/>
    <x v="0"/>
    <x v="0"/>
    <x v="136"/>
    <d v="1899-12-30T17:49:00"/>
    <x v="2"/>
    <m/>
    <n v="0"/>
    <n v="1"/>
    <s v="Jared Smith"/>
    <x v="1"/>
    <x v="3"/>
    <n v="6"/>
    <s v="PROD"/>
    <s v="PRODUCTION"/>
    <x v="2"/>
    <x v="171"/>
    <x v="0"/>
  </r>
  <r>
    <n v="111416"/>
    <d v="2020-04-27T00:00:00"/>
    <d v="1899-12-30T09:24:00"/>
    <s v="System Downtime"/>
    <s v="Aurora Miller"/>
    <s v="aurora.miller@outlook.com"/>
    <x v="1"/>
    <x v="1"/>
    <x v="1"/>
    <x v="0"/>
    <x v="0"/>
    <x v="162"/>
    <d v="1899-12-30T17:12:00"/>
    <x v="2"/>
    <m/>
    <n v="0"/>
    <n v="1"/>
    <s v="Jared Smith"/>
    <x v="2"/>
    <x v="15"/>
    <n v="2"/>
    <s v="PROD"/>
    <s v="PRODUCTION"/>
    <x v="1"/>
    <x v="172"/>
    <x v="0"/>
  </r>
  <r>
    <n v="111417"/>
    <d v="2020-04-29T00:00:00"/>
    <d v="1899-12-30T07:45:00"/>
    <s v="Workspace Problem after BPM version Upgrade"/>
    <s v="Willard Smith"/>
    <s v="willard.smith@mailinator.com"/>
    <x v="2"/>
    <x v="0"/>
    <x v="1"/>
    <x v="0"/>
    <x v="0"/>
    <x v="155"/>
    <d v="1899-12-30T16:39:00"/>
    <x v="156"/>
    <d v="1899-12-30T19:45:00"/>
    <n v="0"/>
    <n v="1"/>
    <s v="Jared Smith"/>
    <x v="7"/>
    <x v="2"/>
    <n v="4"/>
    <s v="NA"/>
    <s v="PRODUCTION"/>
    <x v="3"/>
    <x v="173"/>
    <x v="0"/>
  </r>
  <r>
    <n v="111418"/>
    <d v="2020-04-29T00:00:00"/>
    <d v="1899-12-30T13:26:00"/>
    <s v="Altering Field - External Learning"/>
    <s v="Troy Daniels"/>
    <s v="troy.daniels@outlook.com"/>
    <x v="0"/>
    <x v="1"/>
    <x v="1"/>
    <x v="0"/>
    <x v="0"/>
    <x v="163"/>
    <d v="1899-12-30T12:12:00"/>
    <x v="2"/>
    <m/>
    <n v="0"/>
    <n v="1"/>
    <s v="Jared Smith"/>
    <x v="1"/>
    <x v="4"/>
    <n v="1"/>
    <s v="NON-PROD"/>
    <s v="TEST"/>
    <x v="2"/>
    <x v="174"/>
    <x v="0"/>
  </r>
  <r>
    <n v="111419"/>
    <d v="2020-04-30T00:00:00"/>
    <d v="1899-12-30T18:55:00"/>
    <s v="Processes are stock on queued"/>
    <s v="Aurora Miller"/>
    <s v="aurora.miller@outlook.com"/>
    <x v="0"/>
    <x v="1"/>
    <x v="1"/>
    <x v="0"/>
    <x v="0"/>
    <x v="164"/>
    <d v="1899-12-30T18:16:00"/>
    <x v="2"/>
    <m/>
    <n v="0"/>
    <n v="1"/>
    <s v="Jared Smith"/>
    <x v="2"/>
    <x v="15"/>
    <n v="1"/>
    <s v="PROD"/>
    <s v="PRODUCTION"/>
    <x v="1"/>
    <x v="175"/>
    <x v="0"/>
  </r>
  <r>
    <n v="111420"/>
    <d v="2020-05-05T00:00:00"/>
    <d v="1899-12-30T02:18:00"/>
    <s v="Deferred PO Transactions"/>
    <s v="Riza Richardson"/>
    <s v="rrichardson@mailinator.com"/>
    <x v="0"/>
    <x v="1"/>
    <x v="1"/>
    <x v="0"/>
    <x v="1"/>
    <x v="165"/>
    <d v="1899-12-30T14:53:00"/>
    <x v="157"/>
    <d v="1899-12-30T02:18:00"/>
    <n v="1"/>
    <n v="0"/>
    <s v="Satya Prakash"/>
    <x v="1"/>
    <x v="46"/>
    <n v="43"/>
    <s v="PROD"/>
    <s v="PRODUCTION"/>
    <x v="1"/>
    <x v="176"/>
    <x v="0"/>
  </r>
  <r>
    <n v="111421"/>
    <d v="2020-05-07T00:00:00"/>
    <d v="1899-12-30T14:58:00"/>
    <s v="Unable to boot the Application Server"/>
    <s v="Pradeep Sharma"/>
    <s v="pradeep.sharma@outlook.com"/>
    <x v="0"/>
    <x v="1"/>
    <x v="2"/>
    <x v="0"/>
    <x v="0"/>
    <x v="164"/>
    <d v="1899-12-30T09:40:00"/>
    <x v="2"/>
    <m/>
    <n v="0"/>
    <n v="1"/>
    <s v="Jared Smith"/>
    <x v="2"/>
    <x v="2"/>
    <n v="0"/>
    <s v="NON-PROD"/>
    <s v="DEVELOPMENT"/>
    <x v="2"/>
    <x v="3"/>
    <x v="0"/>
  </r>
  <r>
    <n v="111422"/>
    <d v="2020-05-15T00:00:00"/>
    <d v="1899-12-30T18:10:00"/>
    <s v="JDE Error Page After Prod Activity"/>
    <s v="Kenex Willows"/>
    <s v="kwillows@yahoo.com"/>
    <x v="3"/>
    <x v="1"/>
    <x v="1"/>
    <x v="0"/>
    <x v="0"/>
    <x v="136"/>
    <d v="1899-12-30T17:48:00"/>
    <x v="2"/>
    <m/>
    <n v="0"/>
    <n v="1"/>
    <s v="Jared Smith"/>
    <x v="1"/>
    <x v="3"/>
    <n v="2"/>
    <s v="PROD"/>
    <s v="PRODUCTION"/>
    <x v="1"/>
    <x v="177"/>
    <x v="0"/>
  </r>
  <r>
    <n v="111423"/>
    <d v="2020-05-20T00:00:00"/>
    <d v="1899-12-30T14:51:00"/>
    <s v="Renaming in JDE via Page Personalization"/>
    <s v="Kian Rogers"/>
    <s v="krogers@mailinator.com"/>
    <x v="0"/>
    <x v="1"/>
    <x v="2"/>
    <x v="0"/>
    <x v="0"/>
    <x v="166"/>
    <d v="1899-12-30T17:03:00"/>
    <x v="2"/>
    <m/>
    <n v="0"/>
    <n v="1"/>
    <s v="Jared Smith"/>
    <x v="1"/>
    <x v="37"/>
    <n v="3"/>
    <s v="NON-PROD"/>
    <s v="TEST"/>
    <x v="2"/>
    <x v="3"/>
    <x v="0"/>
  </r>
  <r>
    <n v="111424"/>
    <d v="2020-05-27T00:00:00"/>
    <d v="1899-12-30T09:26:00"/>
    <s v="SAP PRODUCTION IS DOWN"/>
    <s v="Aurora Miller"/>
    <s v="aurora.miller@outlook.com"/>
    <x v="1"/>
    <x v="1"/>
    <x v="1"/>
    <x v="0"/>
    <x v="0"/>
    <x v="154"/>
    <d v="1899-12-30T17:25:00"/>
    <x v="2"/>
    <m/>
    <n v="0"/>
    <n v="1"/>
    <s v="Jared Smith"/>
    <x v="2"/>
    <x v="17"/>
    <n v="20"/>
    <s v="PROD"/>
    <s v="PRODUCTION"/>
    <x v="1"/>
    <x v="178"/>
    <x v="0"/>
  </r>
  <r>
    <n v="111425"/>
    <d v="2020-05-27T00:00:00"/>
    <d v="1899-12-30T14:15:00"/>
    <s v="Disable &quot;Sickness&quot; and &quot;Other&quot;"/>
    <s v="Kian Rogers"/>
    <s v="krogers@mailinator.com"/>
    <x v="0"/>
    <x v="1"/>
    <x v="1"/>
    <x v="0"/>
    <x v="0"/>
    <x v="163"/>
    <d v="1899-12-30T12:12:00"/>
    <x v="158"/>
    <d v="1899-12-30T02:15:00"/>
    <n v="0"/>
    <n v="1"/>
    <s v="Jared Smith"/>
    <x v="1"/>
    <x v="20"/>
    <n v="3"/>
    <s v="NON-PROD"/>
    <s v="TEST"/>
    <x v="2"/>
    <x v="179"/>
    <x v="0"/>
  </r>
  <r>
    <n v="111426"/>
    <d v="2020-05-28T00:00:00"/>
    <d v="1899-12-30T11:05:00"/>
    <s v="Adding &quot;Leave Management&quot; Menu"/>
    <s v="Kian Rogers"/>
    <s v="krogers@mailinator.com"/>
    <x v="0"/>
    <x v="1"/>
    <x v="2"/>
    <x v="0"/>
    <x v="0"/>
    <x v="166"/>
    <d v="1899-12-30T17:02:00"/>
    <x v="2"/>
    <m/>
    <n v="0"/>
    <n v="1"/>
    <s v="Jared Smith"/>
    <x v="1"/>
    <x v="37"/>
    <n v="0"/>
    <s v="NON-PROD"/>
    <s v="TEST"/>
    <x v="2"/>
    <x v="3"/>
    <x v="0"/>
  </r>
  <r>
    <n v="111427"/>
    <d v="2020-05-29T00:00:00"/>
    <d v="1899-12-30T12:30:00"/>
    <s v="Inactive session in Web Server"/>
    <s v="John Brown"/>
    <s v="jbrown@outlook.com"/>
    <x v="3"/>
    <x v="1"/>
    <x v="2"/>
    <x v="0"/>
    <x v="0"/>
    <x v="167"/>
    <d v="1899-12-30T17:31:00"/>
    <x v="2"/>
    <m/>
    <n v="0"/>
    <n v="1"/>
    <s v="Jared Smith"/>
    <x v="2"/>
    <x v="37"/>
    <n v="0"/>
    <s v="NON-PROD"/>
    <s v="DEVELOPMENT"/>
    <x v="1"/>
    <x v="3"/>
    <x v="0"/>
  </r>
  <r>
    <n v="111428"/>
    <d v="2020-05-29T00:00:00"/>
    <d v="1899-12-30T17:23:00"/>
    <s v="Restart of Physical Server in Coloc"/>
    <s v="Aurora Miller"/>
    <s v="aurora.miller@outlook.com"/>
    <x v="0"/>
    <x v="1"/>
    <x v="2"/>
    <x v="0"/>
    <x v="0"/>
    <x v="168"/>
    <d v="1899-12-30T14:13:00"/>
    <x v="2"/>
    <m/>
    <n v="0"/>
    <n v="1"/>
    <s v="Jared Smith"/>
    <x v="2"/>
    <x v="15"/>
    <n v="0"/>
    <s v="NON-PROD"/>
    <s v="DEVELOPMENT"/>
    <x v="2"/>
    <x v="3"/>
    <x v="0"/>
  </r>
  <r>
    <n v="111429"/>
    <d v="2020-06-01T00:00:00"/>
    <d v="1899-12-30T19:39:00"/>
    <s v="Journal Import Error"/>
    <s v="Kimberly Jones"/>
    <s v="kjones@outlook.com"/>
    <x v="0"/>
    <x v="1"/>
    <x v="2"/>
    <x v="0"/>
    <x v="0"/>
    <x v="31"/>
    <d v="1899-12-30T07:54:00"/>
    <x v="159"/>
    <d v="1899-12-30T07:39:00"/>
    <n v="0"/>
    <n v="1"/>
    <s v="Jared Smith"/>
    <x v="1"/>
    <x v="24"/>
    <n v="0"/>
    <s v="NON-PROD"/>
    <s v="TEST"/>
    <x v="2"/>
    <x v="3"/>
    <x v="0"/>
  </r>
  <r>
    <n v="111430"/>
    <d v="2020-06-02T00:00:00"/>
    <d v="1899-12-30T10:26:00"/>
    <s v="SAP NOT ACCESSIBLE"/>
    <s v="Aurora Miller"/>
    <s v="aurora.miller@outlook.com"/>
    <x v="1"/>
    <x v="1"/>
    <x v="1"/>
    <x v="0"/>
    <x v="0"/>
    <x v="136"/>
    <d v="1899-12-30T17:47:00"/>
    <x v="2"/>
    <m/>
    <n v="0"/>
    <n v="1"/>
    <s v="Jared Smith"/>
    <x v="2"/>
    <x v="13"/>
    <n v="2"/>
    <s v="PROD"/>
    <s v="PRODUCTION"/>
    <x v="2"/>
    <x v="180"/>
    <x v="0"/>
  </r>
  <r>
    <n v="111431"/>
    <d v="2020-06-02T00:00:00"/>
    <d v="1899-12-30T19:31:00"/>
    <s v="Unable to add iSCSI Software Adapter"/>
    <s v="Charles Thomas"/>
    <s v="charles.thomas@outlook.com"/>
    <x v="0"/>
    <x v="0"/>
    <x v="1"/>
    <x v="1"/>
    <x v="0"/>
    <x v="154"/>
    <d v="1899-12-30T15:29:00"/>
    <x v="160"/>
    <d v="1899-12-30T17:00:00"/>
    <n v="0"/>
    <n v="1"/>
    <s v="Stellar Murad"/>
    <x v="4"/>
    <x v="37"/>
    <n v="0"/>
    <s v="NA"/>
    <s v="PRODUCTION"/>
    <x v="1"/>
    <x v="181"/>
    <x v="0"/>
  </r>
  <r>
    <n v="111432"/>
    <d v="2020-06-03T00:00:00"/>
    <d v="1899-12-30T14:14:00"/>
    <s v="Request to restart again the SAP Dev Server"/>
    <s v="Aurora Miller"/>
    <s v="aurora.miller@outlook.com"/>
    <x v="0"/>
    <x v="1"/>
    <x v="2"/>
    <x v="0"/>
    <x v="0"/>
    <x v="169"/>
    <d v="1899-12-30T17:05:00"/>
    <x v="161"/>
    <d v="1899-12-30T02:14:00"/>
    <n v="0"/>
    <n v="1"/>
    <s v="Jared Smith"/>
    <x v="2"/>
    <x v="15"/>
    <n v="0"/>
    <s v="NON-PROD"/>
    <s v="DEVELOPMENT"/>
    <x v="1"/>
    <x v="3"/>
    <x v="0"/>
  </r>
  <r>
    <n v="111433"/>
    <d v="2020-06-03T00:00:00"/>
    <d v="1899-12-30T14:35:00"/>
    <s v="Request ECI for the Student Advisor Page"/>
    <s v="Aurora Miller"/>
    <s v="aurora.miller@outlook.com"/>
    <x v="3"/>
    <x v="1"/>
    <x v="2"/>
    <x v="0"/>
    <x v="0"/>
    <x v="170"/>
    <d v="1899-12-30T17:58:00"/>
    <x v="2"/>
    <m/>
    <n v="0"/>
    <n v="1"/>
    <s v="Jared Smith"/>
    <x v="2"/>
    <x v="10"/>
    <n v="3"/>
    <s v="NON-PROD"/>
    <s v="DEVELOPMENT"/>
    <x v="1"/>
    <x v="3"/>
    <x v="0"/>
  </r>
  <r>
    <n v="111434"/>
    <d v="2020-06-03T00:00:00"/>
    <d v="1899-12-30T16:30:00"/>
    <s v="Find oracle table of Position Occupancy"/>
    <s v="Melody Thompson"/>
    <s v="mthompson@yahoo.com"/>
    <x v="2"/>
    <x v="1"/>
    <x v="2"/>
    <x v="0"/>
    <x v="0"/>
    <x v="171"/>
    <d v="1899-12-30T15:39:00"/>
    <x v="2"/>
    <m/>
    <n v="0"/>
    <n v="1"/>
    <s v="Jared Smith"/>
    <x v="1"/>
    <x v="25"/>
    <n v="10"/>
    <s v="PROD"/>
    <s v="PRODUCTION"/>
    <x v="1"/>
    <x v="3"/>
    <x v="0"/>
  </r>
  <r>
    <n v="111435"/>
    <d v="2020-06-05T00:00:00"/>
    <d v="1899-12-30T18:05:00"/>
    <s v="Laptop - Battery repair"/>
    <s v="Jane Wilberts"/>
    <s v="jwilberts@mailinator.com"/>
    <x v="0"/>
    <x v="0"/>
    <x v="2"/>
    <x v="3"/>
    <x v="0"/>
    <x v="139"/>
    <d v="1899-12-30T10:16:00"/>
    <x v="162"/>
    <d v="1899-12-30T17:00:00"/>
    <n v="0"/>
    <n v="1"/>
    <s v="Jared Smith"/>
    <x v="6"/>
    <x v="15"/>
    <n v="0"/>
    <s v="NA"/>
    <s v="PRODUCTION"/>
    <x v="1"/>
    <x v="3"/>
    <x v="0"/>
  </r>
  <r>
    <n v="111436"/>
    <d v="2020-06-08T00:00:00"/>
    <d v="1899-12-30T10:41:00"/>
    <s v="slow performance laptop"/>
    <s v="Sophia Walker"/>
    <s v="swalker@outlook.com"/>
    <x v="0"/>
    <x v="0"/>
    <x v="1"/>
    <x v="3"/>
    <x v="0"/>
    <x v="155"/>
    <d v="1899-12-30T16:09:00"/>
    <x v="163"/>
    <d v="1899-12-30T17:00:00"/>
    <n v="0"/>
    <n v="1"/>
    <s v="Jared Smith"/>
    <x v="4"/>
    <x v="15"/>
    <n v="0"/>
    <s v="NA"/>
    <s v="PRODUCTION"/>
    <x v="1"/>
    <x v="182"/>
    <x v="0"/>
  </r>
  <r>
    <n v="111437"/>
    <d v="2020-06-08T00:00:00"/>
    <d v="1899-12-30T11:35:00"/>
    <s v="Replace actual email in TEST instance"/>
    <s v="Melody Thompson"/>
    <s v="mthompson@yahoo.com"/>
    <x v="2"/>
    <x v="1"/>
    <x v="2"/>
    <x v="0"/>
    <x v="0"/>
    <x v="172"/>
    <d v="1899-12-30T08:43:00"/>
    <x v="2"/>
    <m/>
    <n v="0"/>
    <n v="1"/>
    <s v="Jared Smith"/>
    <x v="1"/>
    <x v="5"/>
    <n v="2"/>
    <s v="NON-PROD"/>
    <s v="TEST"/>
    <x v="2"/>
    <x v="3"/>
    <x v="0"/>
  </r>
  <r>
    <n v="111438"/>
    <d v="2020-06-08T00:00:00"/>
    <d v="1899-12-30T13:17:00"/>
    <s v="ECI is not working in SAP 9.0"/>
    <s v="Jasper John"/>
    <s v="jasper.john@gmail.com"/>
    <x v="0"/>
    <x v="1"/>
    <x v="1"/>
    <x v="0"/>
    <x v="0"/>
    <x v="136"/>
    <d v="1899-12-30T17:47:00"/>
    <x v="2"/>
    <m/>
    <n v="0"/>
    <n v="1"/>
    <s v="Jared Smith"/>
    <x v="2"/>
    <x v="1"/>
    <n v="2"/>
    <s v="PROD"/>
    <s v="PRODUCTION"/>
    <x v="1"/>
    <x v="182"/>
    <x v="0"/>
  </r>
  <r>
    <n v="111439"/>
    <d v="2020-06-09T00:00:00"/>
    <d v="1899-12-30T11:27:00"/>
    <s v="Installation of empson printer and scanner"/>
    <s v="Monique Smiths"/>
    <s v="msmiths@yahoo.com"/>
    <x v="0"/>
    <x v="0"/>
    <x v="2"/>
    <x v="3"/>
    <x v="0"/>
    <x v="154"/>
    <d v="1899-12-30T15:25:00"/>
    <x v="164"/>
    <d v="1899-12-30T17:00:00"/>
    <n v="0"/>
    <n v="1"/>
    <s v="Stellar Murad"/>
    <x v="3"/>
    <x v="37"/>
    <n v="0"/>
    <s v="NA"/>
    <s v="PRODUCTION"/>
    <x v="1"/>
    <x v="3"/>
    <x v="0"/>
  </r>
  <r>
    <n v="111440"/>
    <d v="2020-06-09T00:00:00"/>
    <d v="1899-12-30T11:52:00"/>
    <s v="Slow performance laptop"/>
    <s v="Kenneth Greene"/>
    <s v="k.greene@yahoo.com"/>
    <x v="0"/>
    <x v="0"/>
    <x v="1"/>
    <x v="3"/>
    <x v="0"/>
    <x v="173"/>
    <d v="1899-12-30T17:45:00"/>
    <x v="164"/>
    <d v="1899-12-30T17:00:00"/>
    <n v="0"/>
    <n v="1"/>
    <s v="Jared Smith"/>
    <x v="6"/>
    <x v="37"/>
    <n v="0"/>
    <s v="NA"/>
    <s v="PRODUCTION"/>
    <x v="1"/>
    <x v="183"/>
    <x v="0"/>
  </r>
  <r>
    <n v="111441"/>
    <d v="2020-06-14T00:00:00"/>
    <d v="1899-12-30T10:43:00"/>
    <s v="PALO ALTO CONFIGURATION"/>
    <s v="Tomi Yamamoto"/>
    <s v="tyamamoto@gmail.com"/>
    <x v="0"/>
    <x v="0"/>
    <x v="2"/>
    <x v="0"/>
    <x v="0"/>
    <x v="155"/>
    <d v="1899-12-30T16:38:00"/>
    <x v="165"/>
    <d v="1899-12-30T22:43:00"/>
    <n v="0"/>
    <n v="1"/>
    <s v="Jared Smith"/>
    <x v="6"/>
    <x v="37"/>
    <n v="0"/>
    <s v="NA"/>
    <s v="PRODUCTION"/>
    <x v="1"/>
    <x v="3"/>
    <x v="0"/>
  </r>
  <r>
    <n v="111442"/>
    <d v="2020-06-15T00:00:00"/>
    <d v="1899-12-30T10:24:00"/>
    <s v="App Engine not Posting"/>
    <s v="Aurora Miller"/>
    <s v="aurora.miller@outlook.com"/>
    <x v="0"/>
    <x v="1"/>
    <x v="1"/>
    <x v="0"/>
    <x v="0"/>
    <x v="174"/>
    <d v="1899-12-30T09:43:00"/>
    <x v="2"/>
    <m/>
    <n v="0"/>
    <n v="1"/>
    <s v="Jared Smith"/>
    <x v="2"/>
    <x v="1"/>
    <n v="3"/>
    <s v="PROD"/>
    <s v="PRODUCTION"/>
    <x v="2"/>
    <x v="184"/>
    <x v="0"/>
  </r>
  <r>
    <n v="111443"/>
    <d v="2020-06-15T00:00:00"/>
    <d v="1899-12-30T11:57:00"/>
    <s v="Create Accounting Issues"/>
    <s v="Kimberly Jones"/>
    <s v="kjones@outlook.com"/>
    <x v="0"/>
    <x v="1"/>
    <x v="1"/>
    <x v="0"/>
    <x v="0"/>
    <x v="152"/>
    <d v="1899-12-30T17:06:00"/>
    <x v="2"/>
    <m/>
    <n v="0"/>
    <n v="1"/>
    <s v="Jared Smith"/>
    <x v="1"/>
    <x v="10"/>
    <n v="1"/>
    <s v="PROD"/>
    <s v="PRODUCTION"/>
    <x v="2"/>
    <x v="184"/>
    <x v="0"/>
  </r>
  <r>
    <n v="111444"/>
    <d v="2020-06-16T00:00:00"/>
    <d v="1899-12-30T09:01:00"/>
    <s v="Unable to process Batch Term Activate"/>
    <s v="Aurora Miller"/>
    <s v="aurora.miller@outlook.com"/>
    <x v="0"/>
    <x v="1"/>
    <x v="1"/>
    <x v="0"/>
    <x v="0"/>
    <x v="174"/>
    <d v="1899-12-30T18:01:00"/>
    <x v="2"/>
    <m/>
    <n v="0"/>
    <n v="1"/>
    <s v="Jared Smith"/>
    <x v="2"/>
    <x v="6"/>
    <n v="6"/>
    <s v="PROD"/>
    <s v="PRODUCTION"/>
    <x v="2"/>
    <x v="185"/>
    <x v="0"/>
  </r>
  <r>
    <n v="111445"/>
    <d v="2020-06-16T00:00:00"/>
    <d v="1899-12-30T09:27:00"/>
    <s v="Procedure or Document about Refreshing DB"/>
    <s v="Aurora Miller"/>
    <s v="aurora.miller@outlook.com"/>
    <x v="3"/>
    <x v="1"/>
    <x v="2"/>
    <x v="0"/>
    <x v="1"/>
    <x v="175"/>
    <d v="1899-12-30T20:13:00"/>
    <x v="166"/>
    <d v="1899-12-30T21:27:00"/>
    <n v="0"/>
    <n v="0"/>
    <s v="Jose Satary"/>
    <x v="2"/>
    <x v="37"/>
    <n v="0"/>
    <s v="NON-PROD"/>
    <s v="DEVELOPMENT"/>
    <x v="1"/>
    <x v="3"/>
    <x v="0"/>
  </r>
  <r>
    <n v="111446"/>
    <d v="2020-06-18T00:00:00"/>
    <d v="1899-12-30T15:35:00"/>
    <s v="URL Attachment - Authority to Fill"/>
    <s v="Troy Daniels"/>
    <s v="troy.daniels@outlook.com"/>
    <x v="2"/>
    <x v="1"/>
    <x v="1"/>
    <x v="0"/>
    <x v="0"/>
    <x v="152"/>
    <d v="1899-12-30T17:03:00"/>
    <x v="167"/>
    <d v="1899-12-30T03:35:00"/>
    <n v="0"/>
    <n v="1"/>
    <s v="Jared Smith"/>
    <x v="1"/>
    <x v="15"/>
    <n v="4"/>
    <s v="PROD"/>
    <s v="PRODUCTION"/>
    <x v="1"/>
    <x v="185"/>
    <x v="0"/>
  </r>
  <r>
    <n v="111447"/>
    <d v="2020-06-18T00:00:00"/>
    <d v="1899-12-30T17:03:00"/>
    <s v="Microsoft Office Installation"/>
    <s v="Monique Smiths"/>
    <s v="msmiths@yahoo.com"/>
    <x v="0"/>
    <x v="0"/>
    <x v="2"/>
    <x v="3"/>
    <x v="0"/>
    <x v="171"/>
    <d v="1899-12-30T17:34:00"/>
    <x v="167"/>
    <d v="1899-12-30T17:00:00"/>
    <n v="0"/>
    <n v="1"/>
    <s v="Jared Smith"/>
    <x v="3"/>
    <x v="37"/>
    <n v="0"/>
    <s v="NA"/>
    <s v="PRODUCTION"/>
    <x v="1"/>
    <x v="3"/>
    <x v="0"/>
  </r>
  <r>
    <n v="111448"/>
    <d v="2020-06-23T00:00:00"/>
    <d v="1899-12-30T13:31:00"/>
    <s v="Zoom unable to install"/>
    <s v="Sophia Walker"/>
    <s v="swalker@outlook.com"/>
    <x v="0"/>
    <x v="0"/>
    <x v="2"/>
    <x v="0"/>
    <x v="0"/>
    <x v="155"/>
    <d v="1899-12-30T15:11:00"/>
    <x v="168"/>
    <d v="1899-12-30T01:31:00"/>
    <n v="0"/>
    <n v="1"/>
    <s v="Jared Smith"/>
    <x v="6"/>
    <x v="15"/>
    <n v="0"/>
    <s v="NA"/>
    <s v="TEST"/>
    <x v="2"/>
    <x v="3"/>
    <x v="0"/>
  </r>
  <r>
    <n v="111449"/>
    <d v="2020-06-23T00:00:00"/>
    <d v="1899-12-30T14:48:00"/>
    <s v="Error: Site Can't be reach"/>
    <s v="Grace Evans"/>
    <s v="gevans@mailinator.com"/>
    <x v="0"/>
    <x v="0"/>
    <x v="1"/>
    <x v="0"/>
    <x v="0"/>
    <x v="176"/>
    <d v="1899-12-30T17:07:00"/>
    <x v="168"/>
    <d v="1899-12-30T02:48:00"/>
    <n v="0"/>
    <n v="1"/>
    <s v="Jared Smith"/>
    <x v="6"/>
    <x v="15"/>
    <n v="0"/>
    <s v="NA"/>
    <s v="PRODUCTION"/>
    <x v="1"/>
    <x v="186"/>
    <x v="0"/>
  </r>
  <r>
    <n v="111450"/>
    <d v="2020-06-23T00:00:00"/>
    <d v="1899-12-30T14:56:00"/>
    <s v="Baliwag - Desktop Error"/>
    <s v="Grace Evans"/>
    <s v="gevans@mailinator.com"/>
    <x v="0"/>
    <x v="0"/>
    <x v="2"/>
    <x v="0"/>
    <x v="0"/>
    <x v="176"/>
    <d v="1899-12-30T17:06:00"/>
    <x v="168"/>
    <d v="1899-12-30T02:56:00"/>
    <n v="0"/>
    <n v="1"/>
    <s v="Jared Smith"/>
    <x v="6"/>
    <x v="37"/>
    <n v="0"/>
    <s v="NA"/>
    <s v="PRODUCTION"/>
    <x v="1"/>
    <x v="3"/>
    <x v="0"/>
  </r>
  <r>
    <n v="111451"/>
    <d v="2020-07-01T00:00:00"/>
    <d v="1899-12-30T09:12:00"/>
    <s v="Laptop Repair"/>
    <s v="Monique Smiths"/>
    <s v="msmiths@yahoo.com"/>
    <x v="1"/>
    <x v="0"/>
    <x v="1"/>
    <x v="3"/>
    <x v="0"/>
    <x v="156"/>
    <d v="1899-12-30T15:16:00"/>
    <x v="169"/>
    <d v="1899-12-30T17:00:00"/>
    <n v="0"/>
    <n v="1"/>
    <s v="Jared Smith"/>
    <x v="6"/>
    <x v="37"/>
    <n v="0"/>
    <s v="NON-PROD"/>
    <s v="DEVELOPMENT"/>
    <x v="1"/>
    <x v="187"/>
    <x v="0"/>
  </r>
  <r>
    <n v="111452"/>
    <d v="2020-07-01T00:00:00"/>
    <d v="1899-12-30T16:39:00"/>
    <s v="Replace actual emails in JDE test isntance"/>
    <s v="Melody Thompson"/>
    <s v="mthompson@yahoo.com"/>
    <x v="0"/>
    <x v="1"/>
    <x v="2"/>
    <x v="0"/>
    <x v="0"/>
    <x v="177"/>
    <d v="1899-12-30T17:28:00"/>
    <x v="169"/>
    <d v="1899-12-30T04:39:00"/>
    <n v="0"/>
    <n v="1"/>
    <s v="Jared Smith"/>
    <x v="1"/>
    <x v="18"/>
    <n v="4"/>
    <s v="NON-PROD"/>
    <s v="TEST"/>
    <x v="2"/>
    <x v="3"/>
    <x v="0"/>
  </r>
  <r>
    <n v="111455"/>
    <d v="2020-07-02T00:00:00"/>
    <d v="1899-12-30T08:41:00"/>
    <s v="Error in Grade Roster"/>
    <s v="Jasper John"/>
    <s v="jasper.john@gmail.com"/>
    <x v="0"/>
    <x v="1"/>
    <x v="1"/>
    <x v="0"/>
    <x v="0"/>
    <x v="177"/>
    <d v="1899-12-30T17:30:00"/>
    <x v="169"/>
    <d v="1899-12-30T20:41:00"/>
    <n v="0"/>
    <n v="1"/>
    <s v="Jared Smith"/>
    <x v="2"/>
    <x v="20"/>
    <n v="3"/>
    <s v="PROD"/>
    <s v="PRODUCTION"/>
    <x v="1"/>
    <x v="188"/>
    <x v="0"/>
  </r>
  <r>
    <n v="111456"/>
    <d v="2020-07-02T00:00:00"/>
    <d v="1899-12-30T12:11:00"/>
    <s v="Notifications"/>
    <s v="Jane Wilberts"/>
    <s v="jwilberts@mailinator.com"/>
    <x v="2"/>
    <x v="1"/>
    <x v="2"/>
    <x v="0"/>
    <x v="0"/>
    <x v="178"/>
    <d v="1899-12-30T17:36:00"/>
    <x v="2"/>
    <m/>
    <n v="0"/>
    <n v="1"/>
    <s v="Jared Smith"/>
    <x v="1"/>
    <x v="37"/>
    <n v="1"/>
    <s v="NON-PROD"/>
    <s v="TEST"/>
    <x v="2"/>
    <x v="3"/>
    <x v="0"/>
  </r>
  <r>
    <n v="111457"/>
    <d v="2020-07-07T00:00:00"/>
    <d v="1899-12-30T13:27:00"/>
    <s v="DV Approval Error"/>
    <s v="Kimberly Jones"/>
    <s v="kjones@outlook.com"/>
    <x v="0"/>
    <x v="1"/>
    <x v="1"/>
    <x v="0"/>
    <x v="1"/>
    <x v="10"/>
    <d v="1899-12-30T11:25:00"/>
    <x v="170"/>
    <d v="1899-12-30T01:27:00"/>
    <n v="1"/>
    <n v="1"/>
    <s v="Raya Musk"/>
    <x v="1"/>
    <x v="21"/>
    <n v="3"/>
    <s v="PROD"/>
    <s v="PRODUCTION"/>
    <x v="1"/>
    <x v="189"/>
    <x v="0"/>
  </r>
  <r>
    <n v="111458"/>
    <d v="2020-07-07T00:00:00"/>
    <d v="1899-12-30T14:33:00"/>
    <s v="Iphone support"/>
    <s v="Grace Evans"/>
    <s v="gevans@mailinator.com"/>
    <x v="0"/>
    <x v="0"/>
    <x v="2"/>
    <x v="3"/>
    <x v="0"/>
    <x v="139"/>
    <d v="1899-12-30T12:14:00"/>
    <x v="170"/>
    <d v="1899-12-30T17:00:00"/>
    <n v="0"/>
    <n v="1"/>
    <s v="Jared Smith"/>
    <x v="3"/>
    <x v="37"/>
    <n v="0"/>
    <s v="NON-PROD"/>
    <s v="DEVELOPMENT"/>
    <x v="1"/>
    <x v="3"/>
    <x v="0"/>
  </r>
  <r>
    <n v="111460"/>
    <d v="2020-07-09T00:00:00"/>
    <d v="1899-12-30T12:06:00"/>
    <s v="cannot see category in ticketing"/>
    <s v="Jovan Brown"/>
    <s v="jovan_brown@mailinator.com"/>
    <x v="0"/>
    <x v="0"/>
    <x v="1"/>
    <x v="0"/>
    <x v="1"/>
    <x v="156"/>
    <d v="1899-12-30T12:06:00"/>
    <x v="171"/>
    <d v="1899-12-30T00:06:00"/>
    <n v="1"/>
    <n v="0"/>
    <s v="Raya Musk"/>
    <x v="3"/>
    <x v="45"/>
    <n v="0"/>
    <s v="PROD"/>
    <s v="DEVELOPMENT"/>
    <x v="1"/>
    <x v="190"/>
    <x v="0"/>
  </r>
  <r>
    <n v="111461"/>
    <d v="2020-07-09T00:00:00"/>
    <d v="1899-12-30T12:09:00"/>
    <s v="testing ticketing not appearing"/>
    <s v="Jovan Brown"/>
    <s v="jovan_brown@mailinator.com"/>
    <x v="0"/>
    <x v="0"/>
    <x v="1"/>
    <x v="0"/>
    <x v="1"/>
    <x v="156"/>
    <d v="1899-12-30T12:09:00"/>
    <x v="171"/>
    <d v="1899-12-30T00:09:00"/>
    <n v="1"/>
    <n v="0"/>
    <s v="Raya Musk"/>
    <x v="3"/>
    <x v="45"/>
    <n v="0"/>
    <s v="PROD"/>
    <s v="DEVELOPMENT"/>
    <x v="1"/>
    <x v="190"/>
    <x v="0"/>
  </r>
  <r>
    <n v="111462"/>
    <d v="2020-07-09T00:00:00"/>
    <d v="1899-12-30T12:12:00"/>
    <s v="testing not working"/>
    <s v="Jovan Brown"/>
    <s v="jovan_brown@mailinator.com"/>
    <x v="0"/>
    <x v="0"/>
    <x v="1"/>
    <x v="0"/>
    <x v="1"/>
    <x v="156"/>
    <d v="1899-12-30T12:12:00"/>
    <x v="171"/>
    <d v="1899-12-30T00:12:00"/>
    <n v="1"/>
    <n v="0"/>
    <s v="Raya Musk"/>
    <x v="3"/>
    <x v="45"/>
    <n v="0"/>
    <s v="NON-PROD"/>
    <s v="DEVELOPMENT"/>
    <x v="1"/>
    <x v="190"/>
    <x v="0"/>
  </r>
  <r>
    <n v="111463"/>
    <d v="2020-07-09T00:00:00"/>
    <d v="1899-12-30T12:18:00"/>
    <s v="assdasd testing"/>
    <s v="Jovan Brown"/>
    <s v="jovan_brown@mailinator.com"/>
    <x v="0"/>
    <x v="0"/>
    <x v="1"/>
    <x v="0"/>
    <x v="1"/>
    <x v="156"/>
    <d v="1899-12-30T12:18:00"/>
    <x v="171"/>
    <d v="1899-12-30T00:18:00"/>
    <n v="1"/>
    <n v="0"/>
    <s v="Raya Musk"/>
    <x v="3"/>
    <x v="45"/>
    <n v="0"/>
    <s v="PROD"/>
    <s v="DEVELOPMENT"/>
    <x v="1"/>
    <x v="190"/>
    <x v="0"/>
  </r>
  <r>
    <n v="111465"/>
    <d v="2020-07-09T00:00:00"/>
    <d v="1899-12-30T12:28:00"/>
    <s v="test"/>
    <s v="Jovan Brown"/>
    <s v="jovan_brown@mailinator.com"/>
    <x v="3"/>
    <x v="0"/>
    <x v="1"/>
    <x v="0"/>
    <x v="1"/>
    <x v="156"/>
    <d v="1899-12-30T12:28:00"/>
    <x v="171"/>
    <d v="1899-12-30T00:28:00"/>
    <n v="1"/>
    <n v="0"/>
    <s v="Raya Musk"/>
    <x v="3"/>
    <x v="45"/>
    <n v="0"/>
    <s v="NON-PROD"/>
    <s v="TEST"/>
    <x v="1"/>
    <x v="191"/>
    <x v="0"/>
  </r>
  <r>
    <n v="111466"/>
    <d v="2020-07-09T00:00:00"/>
    <d v="1899-12-30T12:40:00"/>
    <s v="test using list"/>
    <s v="Jovan Brown"/>
    <s v="jovan_brown@mailinator.com"/>
    <x v="0"/>
    <x v="0"/>
    <x v="1"/>
    <x v="0"/>
    <x v="1"/>
    <x v="156"/>
    <d v="1899-12-30T12:40:00"/>
    <x v="171"/>
    <d v="1899-12-30T00:40:00"/>
    <n v="1"/>
    <n v="0"/>
    <s v="Raya Musk"/>
    <x v="3"/>
    <x v="45"/>
    <n v="0"/>
    <s v="NON-PROD"/>
    <s v="DEVELOPMENT"/>
    <x v="1"/>
    <x v="190"/>
    <x v="0"/>
  </r>
  <r>
    <n v="111468"/>
    <d v="2020-07-09T00:00:00"/>
    <d v="1899-12-30T15:52:00"/>
    <s v="Defective hardisk"/>
    <s v="Paul Smith"/>
    <s v="paul.smith@mailinator.com"/>
    <x v="0"/>
    <x v="0"/>
    <x v="1"/>
    <x v="1"/>
    <x v="0"/>
    <x v="179"/>
    <d v="1899-12-30T17:04:00"/>
    <x v="171"/>
    <d v="1899-12-30T03:52:00"/>
    <n v="0"/>
    <n v="1"/>
    <s v="Jared Smith"/>
    <x v="3"/>
    <x v="37"/>
    <n v="0"/>
    <s v="NON-PROD"/>
    <s v="DEVELOPMENT"/>
    <x v="1"/>
    <x v="190"/>
    <x v="0"/>
  </r>
  <r>
    <n v="111469"/>
    <d v="2020-07-13T00:00:00"/>
    <d v="1899-12-30T11:03:00"/>
    <s v="Error page in BEE spreadsheet Interface"/>
    <s v="Melody Thompson"/>
    <s v="mthompson@yahoo.com"/>
    <x v="2"/>
    <x v="1"/>
    <x v="1"/>
    <x v="0"/>
    <x v="0"/>
    <x v="163"/>
    <d v="1899-12-30T12:12:00"/>
    <x v="172"/>
    <d v="1899-12-30T23:03:00"/>
    <n v="0"/>
    <n v="1"/>
    <s v="Jared Smith"/>
    <x v="1"/>
    <x v="13"/>
    <n v="5"/>
    <s v="PROD"/>
    <s v="PRODUCTION"/>
    <x v="2"/>
    <x v="190"/>
    <x v="0"/>
  </r>
  <r>
    <n v="111470"/>
    <d v="2020-07-14T00:00:00"/>
    <d v="1899-12-30T18:38:00"/>
    <s v="Error Page"/>
    <s v="Riza Richardson"/>
    <s v="rrichardson@mailinator.com"/>
    <x v="0"/>
    <x v="1"/>
    <x v="1"/>
    <x v="0"/>
    <x v="0"/>
    <x v="180"/>
    <d v="1899-12-30T17:45:00"/>
    <x v="173"/>
    <d v="1899-12-30T06:38:00"/>
    <n v="0"/>
    <n v="1"/>
    <s v="Jared Smith"/>
    <x v="1"/>
    <x v="17"/>
    <n v="3"/>
    <s v="PROD"/>
    <s v="PRODUCTION"/>
    <x v="2"/>
    <x v="192"/>
    <x v="0"/>
  </r>
  <r>
    <n v="111471"/>
    <d v="2020-07-16T00:00:00"/>
    <d v="1899-12-30T18:22:00"/>
    <s v="Slow performance laptop"/>
    <s v="Rue Whitaker"/>
    <s v="rue.whitaker@yahoo.com"/>
    <x v="0"/>
    <x v="0"/>
    <x v="1"/>
    <x v="3"/>
    <x v="1"/>
    <x v="181"/>
    <d v="1899-12-30T18:34:00"/>
    <x v="174"/>
    <d v="1899-12-30T17:00:00"/>
    <n v="1"/>
    <n v="1"/>
    <s v="Raya Musk"/>
    <x v="3"/>
    <x v="37"/>
    <n v="0"/>
    <s v="NON-PROD"/>
    <s v="TEST"/>
    <x v="1"/>
    <x v="191"/>
    <x v="0"/>
  </r>
  <r>
    <n v="111472"/>
    <d v="2020-07-17T00:00:00"/>
    <d v="1899-12-30T10:47:00"/>
    <s v="Error upon saving template"/>
    <s v="Marvin Peters"/>
    <s v="mpeters@outlook.com"/>
    <x v="3"/>
    <x v="1"/>
    <x v="1"/>
    <x v="0"/>
    <x v="0"/>
    <x v="182"/>
    <d v="1899-12-30T18:12:00"/>
    <x v="174"/>
    <d v="1899-12-30T22:47:00"/>
    <n v="0"/>
    <n v="1"/>
    <s v="Jared Smith"/>
    <x v="2"/>
    <x v="10"/>
    <n v="1"/>
    <s v="NON-PROD"/>
    <s v="DEVELOPMENT"/>
    <x v="2"/>
    <x v="193"/>
    <x v="0"/>
  </r>
  <r>
    <n v="111473"/>
    <d v="2020-07-20T00:00:00"/>
    <d v="1899-12-30T16:19:00"/>
    <s v="Approval - Personal Information (Basic Details)"/>
    <s v="Troy Daniels"/>
    <s v="troy.daniels@outlook.com"/>
    <x v="0"/>
    <x v="1"/>
    <x v="1"/>
    <x v="0"/>
    <x v="0"/>
    <x v="183"/>
    <d v="1899-12-30T17:51:00"/>
    <x v="175"/>
    <d v="1899-12-30T04:19:00"/>
    <n v="0"/>
    <n v="1"/>
    <s v="Jared Smith"/>
    <x v="1"/>
    <x v="47"/>
    <n v="5"/>
    <s v="NON-PROD"/>
    <s v="DEVELOPMENT"/>
    <x v="2"/>
    <x v="194"/>
    <x v="0"/>
  </r>
  <r>
    <n v="111474"/>
    <d v="2020-07-21T00:00:00"/>
    <d v="1899-12-30T13:39:00"/>
    <s v="Oracle Web ADI: Fatal Error"/>
    <s v="Kimberly Jones"/>
    <s v="kjones@outlook.com"/>
    <x v="2"/>
    <x v="1"/>
    <x v="1"/>
    <x v="0"/>
    <x v="0"/>
    <x v="169"/>
    <d v="1899-12-30T17:49:00"/>
    <x v="176"/>
    <d v="1899-12-30T01:39:00"/>
    <n v="0"/>
    <n v="1"/>
    <s v="Jared Smith"/>
    <x v="1"/>
    <x v="5"/>
    <n v="4"/>
    <s v="PROD"/>
    <s v="PRODUCTION"/>
    <x v="2"/>
    <x v="195"/>
    <x v="0"/>
  </r>
  <r>
    <n v="111475"/>
    <d v="2020-07-21T00:00:00"/>
    <d v="1899-12-30T16:48:00"/>
    <s v="Leave Management - Leave Balance Issue"/>
    <s v="Kian Rogers"/>
    <s v="krogers@mailinator.com"/>
    <x v="0"/>
    <x v="1"/>
    <x v="2"/>
    <x v="0"/>
    <x v="0"/>
    <x v="184"/>
    <d v="1899-12-30T17:38:00"/>
    <x v="176"/>
    <d v="1899-12-30T04:48:00"/>
    <n v="0"/>
    <n v="1"/>
    <s v="Jared Smith"/>
    <x v="1"/>
    <x v="17"/>
    <n v="3"/>
    <s v="NON-PROD"/>
    <s v="TEST"/>
    <x v="2"/>
    <x v="3"/>
    <x v="0"/>
  </r>
  <r>
    <n v="111476"/>
    <d v="2020-07-24T00:00:00"/>
    <d v="1899-12-30T13:16:00"/>
    <s v="Cannot Terminate Employment"/>
    <s v="Melody Thompson"/>
    <s v="mthompson@yahoo.com"/>
    <x v="0"/>
    <x v="1"/>
    <x v="1"/>
    <x v="0"/>
    <x v="0"/>
    <x v="185"/>
    <d v="1899-12-30T15:10:00"/>
    <x v="177"/>
    <d v="1899-12-30T13:16:00"/>
    <n v="0"/>
    <n v="1"/>
    <s v="Jared Smith"/>
    <x v="1"/>
    <x v="48"/>
    <n v="27"/>
    <s v="PROD"/>
    <s v="PRODUCTION"/>
    <x v="2"/>
    <x v="193"/>
    <x v="0"/>
  </r>
  <r>
    <n v="111477"/>
    <d v="2020-07-27T00:00:00"/>
    <d v="1899-12-30T14:44:00"/>
    <s v="Apply Patch"/>
    <s v="Aurora Miller"/>
    <s v="aurora.miller@outlook.com"/>
    <x v="3"/>
    <x v="1"/>
    <x v="2"/>
    <x v="0"/>
    <x v="0"/>
    <x v="186"/>
    <d v="1899-12-30T17:52:00"/>
    <x v="178"/>
    <d v="1899-12-30T02:44:00"/>
    <n v="0"/>
    <n v="1"/>
    <s v="Jared Smith"/>
    <x v="2"/>
    <x v="15"/>
    <n v="0"/>
    <s v="NON-PROD"/>
    <s v="DEVELOPMENT"/>
    <x v="2"/>
    <x v="3"/>
    <x v="0"/>
  </r>
  <r>
    <n v="111478"/>
    <d v="2020-07-30T00:00:00"/>
    <d v="1899-12-30T13:27:00"/>
    <s v="Create Accounting Warning Error Messages"/>
    <s v="Kimberly Jones"/>
    <s v="kjones@outlook.com"/>
    <x v="2"/>
    <x v="1"/>
    <x v="1"/>
    <x v="0"/>
    <x v="1"/>
    <x v="187"/>
    <d v="1899-12-30T15:18:00"/>
    <x v="179"/>
    <d v="1899-12-30T19:27:00"/>
    <n v="1"/>
    <n v="1"/>
    <s v="Mark Jikkins"/>
    <x v="1"/>
    <x v="49"/>
    <n v="25"/>
    <s v="PROD"/>
    <s v="PRODUCTION"/>
    <x v="1"/>
    <x v="196"/>
    <x v="0"/>
  </r>
  <r>
    <n v="111479"/>
    <d v="2020-08-07T00:00:00"/>
    <d v="1899-12-30T13:44:00"/>
    <s v="ERROR FOR WINSCP APPLICATION"/>
    <s v="Tomi Yamamoto"/>
    <s v="tyamamoto@gmail.com"/>
    <x v="1"/>
    <x v="0"/>
    <x v="1"/>
    <x v="0"/>
    <x v="0"/>
    <x v="188"/>
    <d v="1899-12-30T17:09:00"/>
    <x v="180"/>
    <d v="1899-12-30T01:44:00"/>
    <n v="0"/>
    <n v="1"/>
    <s v="Jared Smith"/>
    <x v="6"/>
    <x v="37"/>
    <n v="1"/>
    <s v="PROD"/>
    <s v="DEVELOPMENT"/>
    <x v="1"/>
    <x v="197"/>
    <x v="0"/>
  </r>
  <r>
    <n v="111480"/>
    <d v="2020-08-10T00:00:00"/>
    <d v="1899-12-30T10:17:00"/>
    <s v="OPENVPN Account"/>
    <s v="Bladimir Macdonald"/>
    <s v="bmacdonald@outlook.com"/>
    <x v="0"/>
    <x v="1"/>
    <x v="2"/>
    <x v="0"/>
    <x v="0"/>
    <x v="189"/>
    <d v="1899-12-30T09:20:00"/>
    <x v="181"/>
    <d v="1899-12-30T22:17:00"/>
    <n v="0"/>
    <n v="1"/>
    <s v="Jared Smith"/>
    <x v="5"/>
    <x v="2"/>
    <n v="1"/>
    <s v="PROD"/>
    <s v="PRODUCTION"/>
    <x v="1"/>
    <x v="3"/>
    <x v="0"/>
  </r>
  <r>
    <n v="111481"/>
    <d v="2020-08-11T00:00:00"/>
    <d v="1899-12-30T09:53:00"/>
    <s v="Exclude Public Holidays from Absence Duration"/>
    <s v="Kian Rogers"/>
    <s v="krogers@mailinator.com"/>
    <x v="3"/>
    <x v="1"/>
    <x v="2"/>
    <x v="0"/>
    <x v="0"/>
    <x v="190"/>
    <d v="1899-12-30T16:53:00"/>
    <x v="182"/>
    <d v="1899-12-30T09:53:00"/>
    <n v="0"/>
    <n v="1"/>
    <s v="Jared Smith"/>
    <x v="1"/>
    <x v="23"/>
    <n v="5"/>
    <s v="NON-PROD"/>
    <s v="TEST"/>
    <x v="2"/>
    <x v="3"/>
    <x v="0"/>
  </r>
  <r>
    <n v="111482"/>
    <d v="2020-08-12T00:00:00"/>
    <d v="1899-12-30T22:10:00"/>
    <s v="Tasks and Targets Editing (SPMS)"/>
    <s v="Jane Wilberts"/>
    <s v="jwilberts@mailinator.com"/>
    <x v="0"/>
    <x v="1"/>
    <x v="2"/>
    <x v="0"/>
    <x v="0"/>
    <x v="191"/>
    <d v="1899-12-30T09:47:00"/>
    <x v="183"/>
    <d v="1899-12-30T10:10:00"/>
    <n v="0"/>
    <n v="1"/>
    <s v="Jared Smith"/>
    <x v="1"/>
    <x v="50"/>
    <n v="4"/>
    <s v="NON-PROD"/>
    <s v="TEST"/>
    <x v="1"/>
    <x v="3"/>
    <x v="0"/>
  </r>
  <r>
    <n v="111484"/>
    <d v="2020-08-14T00:00:00"/>
    <d v="1899-12-30T10:00:00"/>
    <s v="Unique Value for Transaction Flexfield Issue"/>
    <s v="Kenex Willows"/>
    <s v="kwillows@yahoo.com"/>
    <x v="0"/>
    <x v="1"/>
    <x v="2"/>
    <x v="0"/>
    <x v="0"/>
    <x v="192"/>
    <d v="1899-12-30T17:13:00"/>
    <x v="184"/>
    <d v="1899-12-30T22:00:00"/>
    <n v="0"/>
    <n v="1"/>
    <s v="Jared Smith"/>
    <x v="1"/>
    <x v="17"/>
    <n v="0"/>
    <s v="PROD"/>
    <s v="TEST"/>
    <x v="1"/>
    <x v="3"/>
    <x v="0"/>
  </r>
  <r>
    <n v="111485"/>
    <d v="2020-08-14T00:00:00"/>
    <d v="1899-12-30T12:35:00"/>
    <s v="VPN accounts"/>
    <s v="Erick White"/>
    <s v="ewhite@yahoo.com"/>
    <x v="0"/>
    <x v="0"/>
    <x v="2"/>
    <x v="0"/>
    <x v="0"/>
    <x v="193"/>
    <d v="1899-12-30T16:37:00"/>
    <x v="185"/>
    <d v="1899-12-30T00:35:00"/>
    <n v="0"/>
    <n v="1"/>
    <s v="Jared Smith"/>
    <x v="3"/>
    <x v="15"/>
    <n v="0"/>
    <s v="PROD"/>
    <s v="PRODUCTION"/>
    <x v="1"/>
    <x v="3"/>
    <x v="0"/>
  </r>
  <r>
    <n v="111486"/>
    <d v="2020-08-14T00:00:00"/>
    <d v="1899-12-30T18:27:00"/>
    <s v="VPN accounts creation"/>
    <s v="Erick White"/>
    <s v="ewhite@yahoo.com"/>
    <x v="0"/>
    <x v="0"/>
    <x v="2"/>
    <x v="0"/>
    <x v="0"/>
    <x v="193"/>
    <d v="1899-12-30T16:38:00"/>
    <x v="185"/>
    <d v="1899-12-30T06:27:00"/>
    <n v="0"/>
    <n v="1"/>
    <s v="Jared Smith"/>
    <x v="8"/>
    <x v="37"/>
    <n v="0"/>
    <s v="PROD"/>
    <s v="PRODUCTION"/>
    <x v="1"/>
    <x v="3"/>
    <x v="0"/>
  </r>
  <r>
    <n v="111487"/>
    <d v="2020-08-15T00:00:00"/>
    <d v="1899-12-30T12:41:00"/>
    <s v="ERROR 504 GATEWAY TIMEOUT"/>
    <s v="Marvin Peters"/>
    <s v="mpeters@outlook.com"/>
    <x v="1"/>
    <x v="1"/>
    <x v="1"/>
    <x v="0"/>
    <x v="0"/>
    <x v="194"/>
    <d v="1899-12-30T18:15:00"/>
    <x v="186"/>
    <d v="1899-12-30T00:41:00"/>
    <n v="0"/>
    <n v="1"/>
    <s v="Jared Smith"/>
    <x v="2"/>
    <x v="1"/>
    <n v="1"/>
    <s v="PROD"/>
    <s v="PRODUCTION"/>
    <x v="1"/>
    <x v="198"/>
    <x v="0"/>
  </r>
  <r>
    <n v="111488"/>
    <d v="2020-08-17T00:00:00"/>
    <d v="1899-12-30T07:44:00"/>
    <s v="VPN accounts creation"/>
    <s v="Erick White"/>
    <s v="ewhite@yahoo.com"/>
    <x v="0"/>
    <x v="0"/>
    <x v="2"/>
    <x v="0"/>
    <x v="0"/>
    <x v="194"/>
    <d v="1899-12-30T18:05:00"/>
    <x v="187"/>
    <d v="1899-12-30T19:44:00"/>
    <n v="0"/>
    <n v="1"/>
    <s v="Jared Smith"/>
    <x v="8"/>
    <x v="37"/>
    <n v="0"/>
    <s v="PROD"/>
    <s v="PRODUCTION"/>
    <x v="1"/>
    <x v="3"/>
    <x v="0"/>
  </r>
  <r>
    <n v="111489"/>
    <d v="2020-08-18T00:00:00"/>
    <d v="1899-12-30T08:26:00"/>
    <s v="Open IP ports"/>
    <s v="Erick White"/>
    <s v="ewhite@yahoo.com"/>
    <x v="0"/>
    <x v="0"/>
    <x v="2"/>
    <x v="0"/>
    <x v="0"/>
    <x v="194"/>
    <d v="1899-12-30T18:06:00"/>
    <x v="188"/>
    <d v="1899-12-30T20:26:00"/>
    <n v="0"/>
    <n v="1"/>
    <s v="Jared Smith"/>
    <x v="8"/>
    <x v="15"/>
    <n v="0"/>
    <s v="PROD"/>
    <s v="PRODUCTION"/>
    <x v="1"/>
    <x v="3"/>
    <x v="0"/>
  </r>
  <r>
    <n v="111490"/>
    <d v="2020-08-19T00:00:00"/>
    <d v="1899-12-30T12:14:00"/>
    <s v="Request additional storage"/>
    <s v="Erick White"/>
    <s v="ewhite@yahoo.com"/>
    <x v="0"/>
    <x v="0"/>
    <x v="2"/>
    <x v="0"/>
    <x v="0"/>
    <x v="195"/>
    <d v="1899-12-30T17:14:00"/>
    <x v="189"/>
    <d v="1899-12-30T00:14:00"/>
    <n v="0"/>
    <n v="1"/>
    <s v="Jared Smith"/>
    <x v="8"/>
    <x v="15"/>
    <n v="0"/>
    <s v="PROD"/>
    <s v="PRODUCTION"/>
    <x v="1"/>
    <x v="3"/>
    <x v="0"/>
  </r>
  <r>
    <n v="111491"/>
    <d v="2020-08-20T00:00:00"/>
    <d v="1899-12-30T09:36:00"/>
    <s v="ERROR 504 GATEWAY TIMEOUT AGAIN"/>
    <s v="Aurora Miller"/>
    <s v="aurora.miller@outlook.com"/>
    <x v="1"/>
    <x v="1"/>
    <x v="1"/>
    <x v="0"/>
    <x v="0"/>
    <x v="196"/>
    <d v="1899-12-30T16:37:00"/>
    <x v="189"/>
    <d v="1899-12-30T21:36:00"/>
    <n v="0"/>
    <n v="1"/>
    <s v="Jared Smith"/>
    <x v="2"/>
    <x v="13"/>
    <n v="1"/>
    <s v="PROD"/>
    <s v="PRODUCTION"/>
    <x v="2"/>
    <x v="199"/>
    <x v="0"/>
  </r>
  <r>
    <n v="111492"/>
    <d v="2020-08-20T00:00:00"/>
    <d v="1899-12-30T12:39:00"/>
    <s v="VPN accounts creation"/>
    <s v="Erick White"/>
    <s v="ewhite@yahoo.com"/>
    <x v="0"/>
    <x v="0"/>
    <x v="2"/>
    <x v="0"/>
    <x v="0"/>
    <x v="197"/>
    <d v="1899-12-30T17:25:00"/>
    <x v="190"/>
    <d v="1899-12-30T00:39:00"/>
    <n v="0"/>
    <n v="1"/>
    <s v="Jared Smith"/>
    <x v="8"/>
    <x v="15"/>
    <n v="0"/>
    <s v="PROD"/>
    <s v="PRODUCTION"/>
    <x v="1"/>
    <x v="3"/>
    <x v="0"/>
  </r>
  <r>
    <n v="111493"/>
    <d v="2020-08-23T00:00:00"/>
    <d v="1899-12-30T11:39:00"/>
    <s v="Port Issue After Patching Activity (23-AUG-20)"/>
    <s v="Kenex Willows"/>
    <s v="kwillows@yahoo.com"/>
    <x v="1"/>
    <x v="1"/>
    <x v="1"/>
    <x v="0"/>
    <x v="0"/>
    <x v="198"/>
    <d v="1899-12-30T17:08:00"/>
    <x v="191"/>
    <d v="1899-12-30T23:39:00"/>
    <n v="0"/>
    <n v="1"/>
    <s v="Jared Smith"/>
    <x v="1"/>
    <x v="17"/>
    <n v="3"/>
    <s v="PROD"/>
    <s v="PRODUCTION"/>
    <x v="1"/>
    <x v="200"/>
    <x v="0"/>
  </r>
  <r>
    <n v="111494"/>
    <d v="2020-08-23T00:00:00"/>
    <d v="1899-12-30T12:03:00"/>
    <s v="Secure Connection Failed page - TEST Instance"/>
    <s v="Riza Richardson"/>
    <s v="rrichardson@mailinator.com"/>
    <x v="0"/>
    <x v="1"/>
    <x v="1"/>
    <x v="0"/>
    <x v="0"/>
    <x v="199"/>
    <d v="1899-12-30T17:51:00"/>
    <x v="192"/>
    <d v="1899-12-30T00:03:00"/>
    <n v="0"/>
    <n v="1"/>
    <s v="Jared Smith"/>
    <x v="1"/>
    <x v="4"/>
    <n v="1"/>
    <s v="NON-PROD"/>
    <s v="TEST"/>
    <x v="2"/>
    <x v="201"/>
    <x v="0"/>
  </r>
  <r>
    <n v="111495"/>
    <d v="2020-08-23T00:00:00"/>
    <d v="1899-12-30T14:23:00"/>
    <s v="Web ADI Issue"/>
    <s v="Kimberly Jones"/>
    <s v="kjones@outlook.com"/>
    <x v="2"/>
    <x v="1"/>
    <x v="1"/>
    <x v="0"/>
    <x v="0"/>
    <x v="200"/>
    <d v="1899-12-30T18:27:00"/>
    <x v="192"/>
    <d v="1899-12-30T02:23:00"/>
    <n v="0"/>
    <n v="1"/>
    <s v="Jared Smith"/>
    <x v="1"/>
    <x v="16"/>
    <n v="2"/>
    <s v="PROD"/>
    <s v="PRODUCTION"/>
    <x v="1"/>
    <x v="202"/>
    <x v="0"/>
  </r>
  <r>
    <n v="111496"/>
    <d v="2020-08-25T00:00:00"/>
    <d v="1899-12-30T11:01:00"/>
    <s v="Open Ports fro FTP data connection"/>
    <s v="Erick White"/>
    <s v="ewhite@yahoo.com"/>
    <x v="0"/>
    <x v="0"/>
    <x v="2"/>
    <x v="0"/>
    <x v="0"/>
    <x v="197"/>
    <d v="1899-12-30T17:25:00"/>
    <x v="193"/>
    <d v="1899-12-30T23:01:00"/>
    <n v="0"/>
    <n v="1"/>
    <s v="Jared Smith"/>
    <x v="8"/>
    <x v="2"/>
    <n v="0"/>
    <s v="PROD"/>
    <s v="PRODUCTION"/>
    <x v="1"/>
    <x v="3"/>
    <x v="0"/>
  </r>
  <r>
    <n v="111497"/>
    <d v="2020-08-27T00:00:00"/>
    <d v="1899-12-30T07:29:00"/>
    <s v="New VPN Account"/>
    <s v="Erick White"/>
    <s v="ewhite@yahoo.com"/>
    <x v="0"/>
    <x v="0"/>
    <x v="2"/>
    <x v="0"/>
    <x v="0"/>
    <x v="201"/>
    <d v="1899-12-30T17:18:00"/>
    <x v="194"/>
    <d v="1899-12-30T19:29:00"/>
    <n v="0"/>
    <n v="1"/>
    <s v="Jared Smith"/>
    <x v="8"/>
    <x v="37"/>
    <n v="0"/>
    <s v="PROD"/>
    <s v="PRODUCTION"/>
    <x v="1"/>
    <x v="3"/>
    <x v="0"/>
  </r>
  <r>
    <n v="111498"/>
    <d v="2020-08-27T00:00:00"/>
    <d v="1899-12-30T10:53:00"/>
    <s v="Error still occured in BEE Spreadsheet page"/>
    <s v="Melody Thompson"/>
    <s v="mthompson@yahoo.com"/>
    <x v="2"/>
    <x v="1"/>
    <x v="1"/>
    <x v="0"/>
    <x v="0"/>
    <x v="184"/>
    <d v="1899-12-30T14:17:00"/>
    <x v="194"/>
    <d v="1899-12-30T22:53:00"/>
    <n v="0"/>
    <n v="1"/>
    <s v="Jared Smith"/>
    <x v="1"/>
    <x v="10"/>
    <n v="3"/>
    <s v="PROD"/>
    <s v="PRODUCTION"/>
    <x v="1"/>
    <x v="203"/>
    <x v="0"/>
  </r>
  <r>
    <n v="111499"/>
    <d v="2020-09-02T00:00:00"/>
    <d v="1899-12-30T14:13:00"/>
    <s v="Open UDP ports 161 and 162"/>
    <s v="Erick White"/>
    <s v="ewhite@yahoo.com"/>
    <x v="0"/>
    <x v="0"/>
    <x v="2"/>
    <x v="0"/>
    <x v="0"/>
    <x v="184"/>
    <d v="1899-12-30T17:03:00"/>
    <x v="195"/>
    <d v="1899-12-30T02:13:00"/>
    <n v="0"/>
    <n v="1"/>
    <s v="Jared Smith"/>
    <x v="8"/>
    <x v="37"/>
    <n v="0"/>
    <s v="PROD"/>
    <s v="PRODUCTION"/>
    <x v="1"/>
    <x v="3"/>
    <x v="0"/>
  </r>
  <r>
    <n v="111500"/>
    <d v="2020-09-04T00:00:00"/>
    <d v="1899-12-30T09:18:00"/>
    <s v="Error in log-in"/>
    <s v="Jasper John"/>
    <s v="jasper.john@gmail.com"/>
    <x v="0"/>
    <x v="1"/>
    <x v="1"/>
    <x v="0"/>
    <x v="0"/>
    <x v="201"/>
    <d v="1899-12-30T14:40:00"/>
    <x v="196"/>
    <d v="1899-12-30T21:18:00"/>
    <n v="0"/>
    <n v="1"/>
    <s v="Jared Smith"/>
    <x v="2"/>
    <x v="15"/>
    <n v="1"/>
    <s v="PROD"/>
    <s v="PRODUCTION"/>
    <x v="1"/>
    <x v="204"/>
    <x v="0"/>
  </r>
  <r>
    <n v="111501"/>
    <d v="2020-09-09T00:00:00"/>
    <d v="1899-12-30T13:27:00"/>
    <s v="Self Service - Legislative Information"/>
    <s v="Troy Daniels"/>
    <s v="troy.daniels@outlook.com"/>
    <x v="2"/>
    <x v="1"/>
    <x v="1"/>
    <x v="0"/>
    <x v="0"/>
    <x v="202"/>
    <d v="1899-12-30T18:56:00"/>
    <x v="197"/>
    <d v="1899-12-30T13:27:00"/>
    <n v="0"/>
    <n v="1"/>
    <s v="Jared Smith"/>
    <x v="1"/>
    <x v="51"/>
    <n v="8"/>
    <s v="PROD"/>
    <s v="PRODUCTION"/>
    <x v="1"/>
    <x v="205"/>
    <x v="0"/>
  </r>
  <r>
    <n v="111504"/>
    <d v="2020-09-14T00:00:00"/>
    <d v="1899-12-30T13:14:00"/>
    <s v="HP Printer not working"/>
    <s v="Pradeep Sharma"/>
    <s v="pradeep.sharma@outlook.com"/>
    <x v="0"/>
    <x v="0"/>
    <x v="1"/>
    <x v="3"/>
    <x v="0"/>
    <x v="203"/>
    <d v="1899-12-30T09:37:00"/>
    <x v="198"/>
    <d v="1899-12-30T17:00:00"/>
    <n v="0"/>
    <n v="1"/>
    <s v="Jared Smith"/>
    <x v="6"/>
    <x v="15"/>
    <n v="0"/>
    <s v="NON-PROD"/>
    <s v="TEST"/>
    <x v="1"/>
    <x v="206"/>
    <x v="0"/>
  </r>
  <r>
    <n v="111505"/>
    <d v="2020-09-23T00:00:00"/>
    <d v="1899-12-30T15:30:00"/>
    <s v="Buffer Error in Class COST 110"/>
    <s v="Jasper John"/>
    <s v="jasper.john@gmail.com"/>
    <x v="0"/>
    <x v="1"/>
    <x v="1"/>
    <x v="0"/>
    <x v="0"/>
    <x v="204"/>
    <d v="1899-12-30T17:42:00"/>
    <x v="2"/>
    <m/>
    <n v="0"/>
    <n v="1"/>
    <s v="Jared Smith"/>
    <x v="2"/>
    <x v="11"/>
    <n v="5"/>
    <s v="PROD"/>
    <s v="PRODUCTION"/>
    <x v="1"/>
    <x v="207"/>
    <x v="0"/>
  </r>
  <r>
    <n v="111506"/>
    <d v="2020-09-23T00:00:00"/>
    <d v="1899-12-30T18:02:00"/>
    <s v="Create Accounting - Accounting Class Error"/>
    <s v="Kimberly Jones"/>
    <s v="kjones@outlook.com"/>
    <x v="2"/>
    <x v="1"/>
    <x v="1"/>
    <x v="0"/>
    <x v="1"/>
    <x v="205"/>
    <d v="1899-12-30T12:30:00"/>
    <x v="199"/>
    <d v="1899-12-30T00:02:00"/>
    <n v="1"/>
    <n v="0"/>
    <s v="Mark Jikkins"/>
    <x v="1"/>
    <x v="38"/>
    <n v="3"/>
    <s v="PROD"/>
    <s v="PRODUCTION"/>
    <x v="1"/>
    <x v="208"/>
    <x v="0"/>
  </r>
  <r>
    <n v="111507"/>
    <d v="2020-09-24T00:00:00"/>
    <d v="1899-12-30T10:11:00"/>
    <s v="No Success when Generating Reports"/>
    <s v="Aurora Miller"/>
    <s v="aurora.miller@outlook.com"/>
    <x v="0"/>
    <x v="1"/>
    <x v="1"/>
    <x v="0"/>
    <x v="0"/>
    <x v="192"/>
    <d v="1899-12-30T17:15:00"/>
    <x v="199"/>
    <d v="1899-12-30T22:11:00"/>
    <n v="0"/>
    <n v="1"/>
    <s v="Jared Smith"/>
    <x v="2"/>
    <x v="25"/>
    <n v="3"/>
    <s v="PROD"/>
    <s v="PRODUCTION"/>
    <x v="1"/>
    <x v="209"/>
    <x v="0"/>
  </r>
  <r>
    <n v="111508"/>
    <d v="2020-09-28T00:00:00"/>
    <d v="1899-12-30T10:43:00"/>
    <s v="Vacation Leave Issue"/>
    <s v="Kian Rogers"/>
    <s v="krogers@mailinator.com"/>
    <x v="3"/>
    <x v="1"/>
    <x v="2"/>
    <x v="0"/>
    <x v="1"/>
    <x v="206"/>
    <d v="1899-12-30T12:06:00"/>
    <x v="200"/>
    <d v="1899-12-30T22:43:00"/>
    <n v="0"/>
    <n v="0"/>
    <s v="Jose Satary"/>
    <x v="1"/>
    <x v="6"/>
    <n v="2"/>
    <s v="NON-PROD"/>
    <s v="TEST"/>
    <x v="3"/>
    <x v="3"/>
    <x v="0"/>
  </r>
  <r>
    <n v="111509"/>
    <d v="2020-09-28T00:00:00"/>
    <d v="1899-12-30T13:36:00"/>
    <s v="Old System unit parts and unused laptops (beacon a"/>
    <s v="Pradeep Sharma"/>
    <s v="pradeep.sharma@outlook.com"/>
    <x v="0"/>
    <x v="0"/>
    <x v="2"/>
    <x v="3"/>
    <x v="0"/>
    <x v="207"/>
    <d v="1899-12-30T20:44:00"/>
    <x v="201"/>
    <d v="1899-12-30T17:00:00"/>
    <n v="0"/>
    <n v="1"/>
    <s v="Jared Smith"/>
    <x v="6"/>
    <x v="37"/>
    <n v="0"/>
    <s v="NON-PROD"/>
    <s v="TEST"/>
    <x v="1"/>
    <x v="3"/>
    <x v="0"/>
  </r>
  <r>
    <n v="111510"/>
    <d v="2020-09-28T00:00:00"/>
    <d v="1899-12-30T14:26:00"/>
    <s v="HR Technical Analyzer Output"/>
    <s v="Troy Daniels"/>
    <s v="troy.daniels@outlook.com"/>
    <x v="0"/>
    <x v="1"/>
    <x v="2"/>
    <x v="0"/>
    <x v="0"/>
    <x v="208"/>
    <d v="1899-12-30T15:58:00"/>
    <x v="201"/>
    <d v="1899-12-30T02:26:00"/>
    <n v="0"/>
    <n v="1"/>
    <s v="Jared Smith"/>
    <x v="1"/>
    <x v="1"/>
    <n v="5"/>
    <s v="NON-PROD"/>
    <s v="TEST"/>
    <x v="2"/>
    <x v="3"/>
    <x v="0"/>
  </r>
  <r>
    <n v="111511"/>
    <d v="2020-09-28T00:00:00"/>
    <d v="1899-12-30T14:53:00"/>
    <s v="Requesting a Server for Deployment"/>
    <s v="Jane Wilberts"/>
    <s v="jwilberts@mailinator.com"/>
    <x v="1"/>
    <x v="0"/>
    <x v="2"/>
    <x v="1"/>
    <x v="0"/>
    <x v="208"/>
    <d v="1899-12-30T13:57:00"/>
    <x v="202"/>
    <d v="1899-12-30T18:53:00"/>
    <n v="0"/>
    <n v="1"/>
    <s v="Jared Smith"/>
    <x v="6"/>
    <x v="15"/>
    <n v="0"/>
    <s v="PROD"/>
    <s v="DEVELOPMENT"/>
    <x v="1"/>
    <x v="3"/>
    <x v="0"/>
  </r>
  <r>
    <n v="111512"/>
    <d v="2020-09-30T00:00:00"/>
    <d v="1899-12-30T11:38:00"/>
    <s v="Dell SoppotAssist has detected a failing component"/>
    <s v="Paul Rivers"/>
    <s v="privers@mailinator.com"/>
    <x v="0"/>
    <x v="0"/>
    <x v="1"/>
    <x v="1"/>
    <x v="1"/>
    <x v="209"/>
    <d v="1899-12-30T11:38:00"/>
    <x v="203"/>
    <d v="1899-12-30T17:00:00"/>
    <n v="1"/>
    <n v="1"/>
    <s v="Raya Musk"/>
    <x v="6"/>
    <x v="27"/>
    <n v="0"/>
    <s v="NON-PROD"/>
    <s v="TEST"/>
    <x v="1"/>
    <x v="210"/>
    <x v="0"/>
  </r>
  <r>
    <n v="111513"/>
    <d v="2020-09-30T00:00:00"/>
    <d v="1899-12-30T12:16:00"/>
    <s v="Dell SoppotAssist has detected a failing component"/>
    <s v="Paul Rivers"/>
    <s v="privers@mailinator.com"/>
    <x v="0"/>
    <x v="0"/>
    <x v="1"/>
    <x v="1"/>
    <x v="1"/>
    <x v="209"/>
    <d v="1899-12-30T12:16:00"/>
    <x v="203"/>
    <d v="1899-12-30T17:00:00"/>
    <n v="1"/>
    <n v="1"/>
    <s v="Raya Musk"/>
    <x v="6"/>
    <x v="27"/>
    <n v="0"/>
    <s v="NON-PROD"/>
    <s v="TEST"/>
    <x v="1"/>
    <x v="210"/>
    <x v="0"/>
  </r>
  <r>
    <n v="111514"/>
    <d v="2020-09-30T00:00:00"/>
    <d v="1899-12-30T12:18:00"/>
    <s v="Dell SoppotAssist has detected a failing component"/>
    <s v="Paul Rivers"/>
    <s v="privers@mailinator.com"/>
    <x v="0"/>
    <x v="0"/>
    <x v="1"/>
    <x v="1"/>
    <x v="1"/>
    <x v="209"/>
    <d v="1899-12-30T12:18:00"/>
    <x v="203"/>
    <d v="1899-12-30T17:00:00"/>
    <n v="1"/>
    <n v="1"/>
    <s v="Raya Musk"/>
    <x v="6"/>
    <x v="27"/>
    <n v="0"/>
    <s v="PROD"/>
    <s v="TEST"/>
    <x v="1"/>
    <x v="210"/>
    <x v="0"/>
  </r>
  <r>
    <n v="111515"/>
    <d v="2020-09-30T00:00:00"/>
    <d v="1899-12-30T22:44:00"/>
    <s v="Submission of Leave"/>
    <s v="Kian Rogers"/>
    <s v="krogers@mailinator.com"/>
    <x v="3"/>
    <x v="1"/>
    <x v="2"/>
    <x v="0"/>
    <x v="0"/>
    <x v="210"/>
    <d v="1899-12-30T16:50:00"/>
    <x v="203"/>
    <d v="1899-12-30T22:44:00"/>
    <n v="0"/>
    <n v="1"/>
    <s v="Jared Smith"/>
    <x v="1"/>
    <x v="26"/>
    <n v="2"/>
    <s v="NON-PROD"/>
    <s v="TEST"/>
    <x v="2"/>
    <x v="3"/>
    <x v="0"/>
  </r>
  <r>
    <n v="111516"/>
    <d v="2020-10-05T00:00:00"/>
    <d v="1899-12-30T09:36:00"/>
    <s v="Desktop Service"/>
    <s v="Pradeep Sharma"/>
    <s v="pradeep.sharma@outlook.com"/>
    <x v="0"/>
    <x v="0"/>
    <x v="1"/>
    <x v="1"/>
    <x v="0"/>
    <x v="207"/>
    <d v="1899-12-30T20:46:00"/>
    <x v="204"/>
    <d v="1899-12-30T17:00:00"/>
    <n v="0"/>
    <n v="1"/>
    <s v="Jared Smith"/>
    <x v="6"/>
    <x v="37"/>
    <n v="0"/>
    <s v="NON-PROD"/>
    <s v="TEST"/>
    <x v="1"/>
    <x v="211"/>
    <x v="0"/>
  </r>
  <r>
    <n v="111517"/>
    <d v="2020-10-05T00:00:00"/>
    <d v="1899-12-30T13:03:00"/>
    <s v="Cannot Generate report after DB Downgrade"/>
    <s v="Aurora Miller"/>
    <s v="aurora.miller@outlook.com"/>
    <x v="2"/>
    <x v="1"/>
    <x v="1"/>
    <x v="0"/>
    <x v="0"/>
    <x v="192"/>
    <d v="1899-12-30T17:16:00"/>
    <x v="204"/>
    <d v="1899-12-30T01:03:00"/>
    <n v="0"/>
    <n v="1"/>
    <s v="Jared Smith"/>
    <x v="2"/>
    <x v="2"/>
    <n v="1"/>
    <s v="PROD"/>
    <s v="PRODUCTION"/>
    <x v="1"/>
    <x v="212"/>
    <x v="0"/>
  </r>
  <r>
    <n v="111518"/>
    <d v="2020-10-05T00:00:00"/>
    <d v="1899-12-30T14:56:00"/>
    <s v="Error on My ReqJDEition Table"/>
    <s v="Riza Richardson"/>
    <s v="rrichardson@mailinator.com"/>
    <x v="0"/>
    <x v="1"/>
    <x v="1"/>
    <x v="0"/>
    <x v="0"/>
    <x v="211"/>
    <d v="1899-12-30T17:01:00"/>
    <x v="204"/>
    <d v="1899-12-30T02:56:00"/>
    <n v="0"/>
    <n v="1"/>
    <s v="Jared Smith"/>
    <x v="1"/>
    <x v="52"/>
    <n v="3"/>
    <s v="NON-PROD"/>
    <s v="TEST"/>
    <x v="2"/>
    <x v="211"/>
    <x v="0"/>
  </r>
  <r>
    <n v="111519"/>
    <d v="2020-10-05T00:00:00"/>
    <d v="1899-12-30T16:10:00"/>
    <s v="Password Reset Issue (AY 2020-2021 1st Sem)"/>
    <s v="Aurora Miller"/>
    <s v="aurora.miller@outlook.com"/>
    <x v="0"/>
    <x v="1"/>
    <x v="1"/>
    <x v="0"/>
    <x v="0"/>
    <x v="192"/>
    <d v="1899-12-30T17:17:00"/>
    <x v="2"/>
    <m/>
    <n v="0"/>
    <n v="1"/>
    <s v="Jared Smith"/>
    <x v="2"/>
    <x v="3"/>
    <n v="3"/>
    <s v="PROD"/>
    <s v="PRODUCTION"/>
    <x v="2"/>
    <x v="211"/>
    <x v="0"/>
  </r>
  <r>
    <n v="111520"/>
    <d v="2020-10-05T00:00:00"/>
    <d v="1899-12-30T17:07:00"/>
    <s v="ODSM Issue (AY 2020-2021 1st Sem)"/>
    <s v="Aurora Miller"/>
    <s v="aurora.miller@outlook.com"/>
    <x v="0"/>
    <x v="1"/>
    <x v="1"/>
    <x v="0"/>
    <x v="0"/>
    <x v="212"/>
    <d v="1899-12-30T17:43:00"/>
    <x v="2"/>
    <m/>
    <n v="0"/>
    <n v="1"/>
    <s v="Jared Smith"/>
    <x v="2"/>
    <x v="1"/>
    <n v="2"/>
    <s v="PROD"/>
    <s v="PRODUCTION"/>
    <x v="2"/>
    <x v="211"/>
    <x v="0"/>
  </r>
  <r>
    <n v="111521"/>
    <d v="2020-10-05T00:00:00"/>
    <d v="1899-12-30T17:17:00"/>
    <s v="Login Issues(AY 2020-2021 1st Sem)"/>
    <s v="Aurora Miller"/>
    <s v="aurora.miller@outlook.com"/>
    <x v="0"/>
    <x v="1"/>
    <x v="1"/>
    <x v="0"/>
    <x v="0"/>
    <x v="192"/>
    <d v="1899-12-30T17:18:00"/>
    <x v="2"/>
    <m/>
    <n v="0"/>
    <n v="1"/>
    <s v="Jared Smith"/>
    <x v="2"/>
    <x v="4"/>
    <n v="2"/>
    <s v="PROD"/>
    <s v="PRODUCTION"/>
    <x v="2"/>
    <x v="211"/>
    <x v="0"/>
  </r>
  <r>
    <n v="111522"/>
    <d v="2020-10-05T00:00:00"/>
    <d v="1899-12-30T18:56:00"/>
    <s v="Password Issue (AY 2020-2021 1st Sem)"/>
    <s v="Aurora Miller"/>
    <s v="aurora.miller@outlook.com"/>
    <x v="0"/>
    <x v="1"/>
    <x v="1"/>
    <x v="0"/>
    <x v="0"/>
    <x v="192"/>
    <d v="1899-12-30T17:19:00"/>
    <x v="2"/>
    <m/>
    <n v="0"/>
    <n v="1"/>
    <s v="Jared Smith"/>
    <x v="2"/>
    <x v="2"/>
    <n v="2"/>
    <s v="PROD"/>
    <s v="PRODUCTION"/>
    <x v="1"/>
    <x v="211"/>
    <x v="0"/>
  </r>
  <r>
    <n v="111523"/>
    <d v="2020-10-05T00:00:00"/>
    <d v="1899-12-30T18:58:00"/>
    <s v="ODSM Issue (AY 2020-2021 1st Sem)"/>
    <s v="Aurora Miller"/>
    <s v="aurora.miller@outlook.com"/>
    <x v="0"/>
    <x v="1"/>
    <x v="1"/>
    <x v="0"/>
    <x v="0"/>
    <x v="192"/>
    <d v="1899-12-30T17:20:00"/>
    <x v="2"/>
    <m/>
    <n v="0"/>
    <n v="1"/>
    <s v="Jared Smith"/>
    <x v="2"/>
    <x v="2"/>
    <n v="2"/>
    <s v="PROD"/>
    <s v="PRODUCTION"/>
    <x v="1"/>
    <x v="211"/>
    <x v="0"/>
  </r>
  <r>
    <n v="111524"/>
    <d v="2020-10-05T00:00:00"/>
    <d v="1899-12-30T19:00:00"/>
    <s v="Login Issues (AY 2020-2021 1st Sem)"/>
    <s v="Aurora Miller"/>
    <s v="aurora.miller@outlook.com"/>
    <x v="0"/>
    <x v="1"/>
    <x v="1"/>
    <x v="0"/>
    <x v="0"/>
    <x v="213"/>
    <d v="1899-12-30T14:00:00"/>
    <x v="2"/>
    <m/>
    <n v="0"/>
    <n v="1"/>
    <s v="Jared Smith"/>
    <x v="2"/>
    <x v="1"/>
    <n v="3"/>
    <s v="PROD"/>
    <s v="PRODUCTION"/>
    <x v="1"/>
    <x v="211"/>
    <x v="0"/>
  </r>
  <r>
    <n v="111525"/>
    <d v="2020-10-05T00:00:00"/>
    <d v="1899-12-30T19:35:00"/>
    <s v="Slow Performance issue (AY 2020-2021 1st Sem)"/>
    <s v="Aurora Miller"/>
    <s v="aurora.miller@outlook.com"/>
    <x v="0"/>
    <x v="1"/>
    <x v="1"/>
    <x v="0"/>
    <x v="0"/>
    <x v="213"/>
    <d v="1899-12-30T13:57:00"/>
    <x v="2"/>
    <m/>
    <n v="0"/>
    <n v="1"/>
    <s v="Jared Smith"/>
    <x v="2"/>
    <x v="2"/>
    <n v="2"/>
    <s v="PROD"/>
    <s v="PRODUCTION"/>
    <x v="1"/>
    <x v="211"/>
    <x v="0"/>
  </r>
  <r>
    <n v="111526"/>
    <d v="2020-10-05T00:00:00"/>
    <d v="1899-12-30T20:02:00"/>
    <s v="Sending Email Notification (AY 2020-2021 1st Sem)"/>
    <s v="Aurora Miller"/>
    <s v="aurora.miller@outlook.com"/>
    <x v="0"/>
    <x v="1"/>
    <x v="1"/>
    <x v="0"/>
    <x v="0"/>
    <x v="213"/>
    <d v="1899-12-30T13:56:00"/>
    <x v="2"/>
    <m/>
    <n v="0"/>
    <n v="1"/>
    <s v="Jared Smith"/>
    <x v="2"/>
    <x v="2"/>
    <n v="2"/>
    <s v="PROD"/>
    <s v="PRODUCTION"/>
    <x v="1"/>
    <x v="211"/>
    <x v="0"/>
  </r>
  <r>
    <n v="111527"/>
    <d v="2020-10-06T00:00:00"/>
    <d v="1899-12-30T11:31:00"/>
    <s v="Sophos Firewall Support"/>
    <s v="Charles Thomas"/>
    <s v="charles.thomas@outlook.com"/>
    <x v="0"/>
    <x v="0"/>
    <x v="1"/>
    <x v="1"/>
    <x v="0"/>
    <x v="214"/>
    <d v="1899-12-30T18:17:00"/>
    <x v="205"/>
    <d v="1899-12-30T17:00:00"/>
    <n v="0"/>
    <n v="1"/>
    <s v="Jared Smith"/>
    <x v="6"/>
    <x v="2"/>
    <n v="1"/>
    <s v="NON-PROD"/>
    <s v="TEST"/>
    <x v="1"/>
    <x v="213"/>
    <x v="0"/>
  </r>
  <r>
    <n v="111530"/>
    <d v="2020-10-08T00:00:00"/>
    <d v="1899-12-30T17:29:00"/>
    <s v="Absence Duration"/>
    <s v="Kian Rogers"/>
    <s v="krogers@mailinator.com"/>
    <x v="1"/>
    <x v="1"/>
    <x v="2"/>
    <x v="0"/>
    <x v="0"/>
    <x v="213"/>
    <d v="1899-12-30T13:55:00"/>
    <x v="206"/>
    <d v="1899-12-30T05:29:00"/>
    <n v="0"/>
    <n v="1"/>
    <s v="Jared Smith"/>
    <x v="1"/>
    <x v="5"/>
    <n v="1"/>
    <s v="NON-PROD"/>
    <s v="TEST"/>
    <x v="2"/>
    <x v="3"/>
    <x v="0"/>
  </r>
  <r>
    <n v="111531"/>
    <d v="2020-10-09T00:00:00"/>
    <d v="1899-12-30T11:57:00"/>
    <s v="Vacation Leave Rule"/>
    <s v="Kian Rogers"/>
    <s v="krogers@mailinator.com"/>
    <x v="3"/>
    <x v="1"/>
    <x v="2"/>
    <x v="0"/>
    <x v="1"/>
    <x v="215"/>
    <d v="1899-12-30T14:04:00"/>
    <x v="207"/>
    <d v="1899-12-30T23:57:00"/>
    <n v="0"/>
    <n v="0"/>
    <s v="Jose Satary"/>
    <x v="1"/>
    <x v="16"/>
    <n v="2"/>
    <s v="NON-PROD"/>
    <s v="TEST"/>
    <x v="3"/>
    <x v="3"/>
    <x v="0"/>
  </r>
  <r>
    <n v="111532"/>
    <d v="2020-10-09T00:00:00"/>
    <d v="1899-12-30T15:19:00"/>
    <s v="9.2 Dev DB backup, then restore to 9.2 Test"/>
    <s v="Aurora Miller"/>
    <s v="aurora.miller@outlook.com"/>
    <x v="3"/>
    <x v="1"/>
    <x v="2"/>
    <x v="0"/>
    <x v="1"/>
    <x v="214"/>
    <d v="1899-12-30T15:20:00"/>
    <x v="208"/>
    <d v="1899-12-30T03:19:00"/>
    <n v="0"/>
    <n v="1"/>
    <s v="Jose Satary"/>
    <x v="2"/>
    <x v="27"/>
    <n v="0"/>
    <s v="NON-PROD"/>
    <s v="DEVELOPMENT"/>
    <x v="1"/>
    <x v="3"/>
    <x v="0"/>
  </r>
  <r>
    <n v="111533"/>
    <d v="2020-10-09T00:00:00"/>
    <d v="1899-12-30T15:34:00"/>
    <s v="Customized SQL script in report - Internet Details"/>
    <s v="Aurora Miller"/>
    <s v="aurora.miller@outlook.com"/>
    <x v="0"/>
    <x v="1"/>
    <x v="2"/>
    <x v="0"/>
    <x v="0"/>
    <x v="216"/>
    <d v="1899-12-30T10:35:00"/>
    <x v="209"/>
    <d v="1899-12-30T03:34:00"/>
    <n v="0"/>
    <n v="1"/>
    <s v="Jared Smith"/>
    <x v="2"/>
    <x v="15"/>
    <n v="3"/>
    <s v="NON-PROD"/>
    <s v="PRODUCTION"/>
    <x v="2"/>
    <x v="3"/>
    <x v="0"/>
  </r>
  <r>
    <n v="111534"/>
    <d v="2020-10-15T00:00:00"/>
    <d v="1899-12-30T14:27:00"/>
    <s v="Process multiple payroll runs of Employees"/>
    <s v="Melody Thompson"/>
    <s v="mthompson@yahoo.com"/>
    <x v="0"/>
    <x v="1"/>
    <x v="2"/>
    <x v="0"/>
    <x v="0"/>
    <x v="217"/>
    <d v="1899-12-30T21:04:00"/>
    <x v="2"/>
    <m/>
    <n v="0"/>
    <n v="1"/>
    <s v="Jared Smith"/>
    <x v="1"/>
    <x v="1"/>
    <n v="0"/>
    <s v="NON-PROD"/>
    <s v="TEST"/>
    <x v="1"/>
    <x v="3"/>
    <x v="0"/>
  </r>
  <r>
    <n v="111535"/>
    <d v="2020-10-19T00:00:00"/>
    <d v="1899-12-30T10:00:00"/>
    <s v="VPN Setup"/>
    <s v="Tomi Yamamoto"/>
    <s v="tyamamoto@gmail.com"/>
    <x v="2"/>
    <x v="0"/>
    <x v="2"/>
    <x v="0"/>
    <x v="0"/>
    <x v="218"/>
    <d v="1899-12-30T12:22:00"/>
    <x v="210"/>
    <d v="1899-12-30T22:00:00"/>
    <n v="0"/>
    <n v="1"/>
    <s v="Jared Smith"/>
    <x v="3"/>
    <x v="37"/>
    <n v="0"/>
    <s v="PROD"/>
    <s v="DEVELOPMENT"/>
    <x v="1"/>
    <x v="3"/>
    <x v="0"/>
  </r>
  <r>
    <n v="111536"/>
    <d v="2020-10-19T00:00:00"/>
    <d v="1899-12-30T13:56:00"/>
    <s v="Google Drive not working"/>
    <s v="Atom Short"/>
    <s v="atom.short@gmail.com"/>
    <x v="0"/>
    <x v="0"/>
    <x v="1"/>
    <x v="3"/>
    <x v="0"/>
    <x v="207"/>
    <d v="1899-12-30T20:47:00"/>
    <x v="211"/>
    <d v="1899-12-30T17:00:00"/>
    <n v="0"/>
    <n v="1"/>
    <s v="Jared Smith"/>
    <x v="6"/>
    <x v="37"/>
    <n v="0"/>
    <s v="NON-PROD"/>
    <s v="TEST"/>
    <x v="1"/>
    <x v="214"/>
    <x v="0"/>
  </r>
  <r>
    <n v="111537"/>
    <d v="2020-10-19T00:00:00"/>
    <d v="1899-12-30T18:30:00"/>
    <s v="Application of Leave Error"/>
    <s v="Kian Rogers"/>
    <s v="krogers@mailinator.com"/>
    <x v="3"/>
    <x v="1"/>
    <x v="1"/>
    <x v="0"/>
    <x v="1"/>
    <x v="219"/>
    <d v="1899-12-30T18:30:00"/>
    <x v="212"/>
    <d v="1899-12-30T06:30:00"/>
    <n v="0"/>
    <n v="1"/>
    <s v="Jose Satary"/>
    <x v="1"/>
    <x v="37"/>
    <n v="1"/>
    <s v="NON-PROD"/>
    <s v="TEST"/>
    <x v="3"/>
    <x v="215"/>
    <x v="0"/>
  </r>
  <r>
    <n v="111538"/>
    <d v="2020-10-20T00:00:00"/>
    <d v="1899-12-30T14:34:00"/>
    <s v="Microsoft Office Installation and Firmware update"/>
    <s v="Grace Evans"/>
    <s v="gevans@mailinator.com"/>
    <x v="0"/>
    <x v="0"/>
    <x v="1"/>
    <x v="3"/>
    <x v="0"/>
    <x v="207"/>
    <d v="1899-12-30T20:48:00"/>
    <x v="213"/>
    <d v="1899-12-30T17:00:00"/>
    <n v="0"/>
    <n v="1"/>
    <s v="Jared Smith"/>
    <x v="6"/>
    <x v="37"/>
    <n v="0"/>
    <s v="NON-PROD"/>
    <s v="TEST"/>
    <x v="1"/>
    <x v="216"/>
    <x v="0"/>
  </r>
  <r>
    <n v="111539"/>
    <d v="2020-10-21T00:00:00"/>
    <d v="1899-12-30T15:16:00"/>
    <s v="APP-SQLAP-10000 in Payables Module"/>
    <s v="Kenex Willows"/>
    <s v="kwillows@yahoo.com"/>
    <x v="2"/>
    <x v="1"/>
    <x v="2"/>
    <x v="0"/>
    <x v="0"/>
    <x v="31"/>
    <d v="1899-12-30T08:00:00"/>
    <x v="214"/>
    <d v="1899-12-30T03:16:00"/>
    <n v="0"/>
    <n v="1"/>
    <s v="Jared Smith"/>
    <x v="1"/>
    <x v="4"/>
    <n v="0"/>
    <s v="NON-PROD"/>
    <s v="TEST"/>
    <x v="2"/>
    <x v="3"/>
    <x v="0"/>
  </r>
  <r>
    <n v="111540"/>
    <d v="2020-10-22T00:00:00"/>
    <d v="1899-12-30T15:55:00"/>
    <s v="Training Process Name"/>
    <s v="Troy Daniels"/>
    <s v="troy.daniels@outlook.com"/>
    <x v="3"/>
    <x v="1"/>
    <x v="2"/>
    <x v="0"/>
    <x v="1"/>
    <x v="220"/>
    <d v="1899-12-30T16:25:00"/>
    <x v="215"/>
    <d v="1899-12-30T03:55:00"/>
    <n v="0"/>
    <n v="0"/>
    <s v="Jose Satary"/>
    <x v="1"/>
    <x v="15"/>
    <n v="0"/>
    <s v="NON-PROD"/>
    <s v="TEST"/>
    <x v="1"/>
    <x v="3"/>
    <x v="0"/>
  </r>
  <r>
    <n v="111541"/>
    <d v="2020-10-26T00:00:00"/>
    <d v="1899-12-30T11:43:00"/>
    <s v="Laptop running slow"/>
    <s v="Grace Evans"/>
    <s v="gevans@mailinator.com"/>
    <x v="0"/>
    <x v="0"/>
    <x v="1"/>
    <x v="1"/>
    <x v="0"/>
    <x v="191"/>
    <d v="1899-12-30T22:20:00"/>
    <x v="216"/>
    <d v="1899-12-30T17:00:00"/>
    <n v="0"/>
    <n v="1"/>
    <s v="Jared Smith"/>
    <x v="6"/>
    <x v="37"/>
    <n v="0"/>
    <s v="PROD"/>
    <s v="PRODUCTION"/>
    <x v="1"/>
    <x v="215"/>
    <x v="0"/>
  </r>
  <r>
    <n v="111542"/>
    <d v="2020-10-26T00:00:00"/>
    <d v="1899-12-30T12:29:00"/>
    <s v="communication error with SQL client(HRIS system)"/>
    <s v="Grace Evans"/>
    <s v="gevans@mailinator.com"/>
    <x v="0"/>
    <x v="0"/>
    <x v="1"/>
    <x v="1"/>
    <x v="0"/>
    <x v="31"/>
    <d v="1899-12-30T17:25:00"/>
    <x v="216"/>
    <d v="1899-12-30T17:00:00"/>
    <n v="0"/>
    <n v="1"/>
    <s v="Jared Smith"/>
    <x v="6"/>
    <x v="15"/>
    <n v="0"/>
    <s v="PROD"/>
    <s v="TEST"/>
    <x v="1"/>
    <x v="215"/>
    <x v="0"/>
  </r>
  <r>
    <n v="111543"/>
    <d v="2020-10-27T00:00:00"/>
    <d v="1899-12-30T08:23:00"/>
    <s v="Set Timeout in Oracle Workflow"/>
    <s v="Kian Rogers"/>
    <s v="krogers@mailinator.com"/>
    <x v="3"/>
    <x v="1"/>
    <x v="2"/>
    <x v="0"/>
    <x v="1"/>
    <x v="185"/>
    <d v="1899-12-30T13:25:00"/>
    <x v="217"/>
    <d v="1899-12-30T20:23:00"/>
    <n v="0"/>
    <n v="0"/>
    <s v="Jose Satary"/>
    <x v="1"/>
    <x v="25"/>
    <n v="1"/>
    <s v="NON-PROD"/>
    <s v="TEST"/>
    <x v="3"/>
    <x v="3"/>
    <x v="0"/>
  </r>
  <r>
    <n v="111544"/>
    <d v="2020-10-28T00:00:00"/>
    <d v="1899-12-30T09:34:00"/>
    <s v="laptop memory upgrade"/>
    <s v="Grace Evans"/>
    <s v="gevans@mailinator.com"/>
    <x v="0"/>
    <x v="0"/>
    <x v="1"/>
    <x v="3"/>
    <x v="0"/>
    <x v="204"/>
    <d v="1899-12-30T17:31:00"/>
    <x v="218"/>
    <d v="1899-12-30T17:00:00"/>
    <n v="0"/>
    <n v="1"/>
    <s v="Jared Smith"/>
    <x v="6"/>
    <x v="37"/>
    <n v="0"/>
    <s v="NON-PROD"/>
    <s v="TEST"/>
    <x v="1"/>
    <x v="217"/>
    <x v="0"/>
  </r>
  <r>
    <n v="111545"/>
    <d v="2020-11-05T00:00:00"/>
    <d v="1899-12-30T16:09:00"/>
    <s v="VPN password reset"/>
    <s v="Erick White"/>
    <s v="ewhite@yahoo.com"/>
    <x v="0"/>
    <x v="0"/>
    <x v="2"/>
    <x v="0"/>
    <x v="0"/>
    <x v="221"/>
    <d v="1899-12-30T14:39:00"/>
    <x v="219"/>
    <d v="1899-12-30T04:09:00"/>
    <n v="0"/>
    <n v="1"/>
    <s v="Jared Smith"/>
    <x v="3"/>
    <x v="0"/>
    <n v="0"/>
    <s v="PROD"/>
    <s v="DEVELOPMENT"/>
    <x v="1"/>
    <x v="3"/>
    <x v="0"/>
  </r>
  <r>
    <n v="111546"/>
    <d v="2020-11-08T00:00:00"/>
    <d v="1899-12-30T20:24:00"/>
    <s v="Demo Units for Pullout"/>
    <s v="Paul Smith"/>
    <s v="paul.smith@mailinator.com"/>
    <x v="0"/>
    <x v="0"/>
    <x v="2"/>
    <x v="1"/>
    <x v="0"/>
    <x v="222"/>
    <d v="1899-12-30T17:02:00"/>
    <x v="220"/>
    <d v="1899-12-30T08:24:00"/>
    <n v="0"/>
    <n v="1"/>
    <s v="Jared Smith"/>
    <x v="6"/>
    <x v="15"/>
    <n v="0"/>
    <s v="NON-PROD"/>
    <s v="TEST"/>
    <x v="1"/>
    <x v="3"/>
    <x v="0"/>
  </r>
  <r>
    <n v="111547"/>
    <d v="2020-11-09T00:00:00"/>
    <d v="1899-12-30T14:20:00"/>
    <s v="New VPN account"/>
    <s v="Erick White"/>
    <s v="ewhite@yahoo.com"/>
    <x v="0"/>
    <x v="0"/>
    <x v="2"/>
    <x v="0"/>
    <x v="0"/>
    <x v="221"/>
    <d v="1899-12-30T14:40:00"/>
    <x v="221"/>
    <d v="1899-12-30T02:20:00"/>
    <n v="0"/>
    <n v="1"/>
    <s v="Jared Smith"/>
    <x v="3"/>
    <x v="37"/>
    <n v="0"/>
    <s v="PROD"/>
    <s v="PRODUCTION"/>
    <x v="1"/>
    <x v="3"/>
    <x v="0"/>
  </r>
  <r>
    <n v="111548"/>
    <d v="2020-11-09T00:00:00"/>
    <d v="1899-12-30T15:04:00"/>
    <s v="Request Status 'No Manager'"/>
    <s v="Riza Richardson"/>
    <s v="rrichardson@mailinator.com"/>
    <x v="0"/>
    <x v="1"/>
    <x v="1"/>
    <x v="0"/>
    <x v="0"/>
    <x v="223"/>
    <d v="1899-12-30T14:57:00"/>
    <x v="221"/>
    <d v="1899-12-30T03:04:00"/>
    <n v="0"/>
    <n v="1"/>
    <s v="Jared Smith"/>
    <x v="1"/>
    <x v="1"/>
    <n v="1"/>
    <s v="NON-PROD"/>
    <s v="TEST"/>
    <x v="2"/>
    <x v="218"/>
    <x v="0"/>
  </r>
  <r>
    <n v="111549"/>
    <d v="2020-11-10T00:00:00"/>
    <d v="1899-12-30T10:16:00"/>
    <s v="Java loads but won't launch applet"/>
    <s v="Kenex Willows"/>
    <s v="kwillows@yahoo.com"/>
    <x v="2"/>
    <x v="1"/>
    <x v="1"/>
    <x v="0"/>
    <x v="0"/>
    <x v="224"/>
    <d v="1899-12-30T18:08:00"/>
    <x v="221"/>
    <d v="1899-12-30T22:16:00"/>
    <n v="0"/>
    <n v="1"/>
    <s v="Jared Smith"/>
    <x v="1"/>
    <x v="11"/>
    <n v="11"/>
    <s v="PROD"/>
    <s v="PRODUCTION"/>
    <x v="2"/>
    <x v="219"/>
    <x v="0"/>
  </r>
  <r>
    <n v="111550"/>
    <d v="2020-11-10T00:00:00"/>
    <d v="1899-12-30T10:49:00"/>
    <s v="Can't Access PROD Instance"/>
    <s v="Riza Richardson"/>
    <s v="rrichardson@mailinator.com"/>
    <x v="1"/>
    <x v="1"/>
    <x v="1"/>
    <x v="0"/>
    <x v="0"/>
    <x v="223"/>
    <d v="1899-12-30T14:59:00"/>
    <x v="221"/>
    <d v="1899-12-30T22:49:00"/>
    <n v="0"/>
    <n v="1"/>
    <s v="Jared Smith"/>
    <x v="1"/>
    <x v="1"/>
    <n v="1"/>
    <s v="PROD"/>
    <s v="PRODUCTION"/>
    <x v="2"/>
    <x v="220"/>
    <x v="0"/>
  </r>
  <r>
    <n v="111555"/>
    <d v="2020-11-10T00:00:00"/>
    <d v="1899-12-30T22:14:00"/>
    <s v="test"/>
    <s v="Cheena Carols"/>
    <s v="cheena.carols@mailinator.com"/>
    <x v="0"/>
    <x v="0"/>
    <x v="2"/>
    <x v="0"/>
    <x v="1"/>
    <x v="191"/>
    <d v="1899-12-30T22:14:00"/>
    <x v="222"/>
    <d v="1899-12-30T10:14:00"/>
    <n v="1"/>
    <n v="0"/>
    <s v="Raya Musk"/>
    <x v="3"/>
    <x v="45"/>
    <n v="0"/>
    <s v="PROD"/>
    <s v="TEST"/>
    <x v="1"/>
    <x v="3"/>
    <x v="0"/>
  </r>
  <r>
    <n v="111556"/>
    <d v="2020-11-16T00:00:00"/>
    <d v="1899-12-30T16:05:00"/>
    <s v="Java Web Start Implementation"/>
    <s v="Kimberly Jones"/>
    <s v="kjones@outlook.com"/>
    <x v="0"/>
    <x v="1"/>
    <x v="1"/>
    <x v="0"/>
    <x v="1"/>
    <x v="225"/>
    <d v="1899-12-30T16:30:00"/>
    <x v="223"/>
    <d v="1899-12-30T04:05:00"/>
    <n v="1"/>
    <n v="1"/>
    <s v="Raya Musk"/>
    <x v="1"/>
    <x v="53"/>
    <n v="0"/>
    <s v="PROD"/>
    <s v="PRODUCTION"/>
    <x v="1"/>
    <x v="221"/>
    <x v="0"/>
  </r>
  <r>
    <n v="111557"/>
    <d v="2020-11-18T00:00:00"/>
    <d v="1899-12-30T20:22:00"/>
    <s v="Deletion of NID data in Add/Update a Person Module"/>
    <s v="Bladimir Macdonald"/>
    <s v="bmacdonald@outlook.com"/>
    <x v="0"/>
    <x v="1"/>
    <x v="2"/>
    <x v="0"/>
    <x v="0"/>
    <x v="206"/>
    <d v="1899-12-30T17:57:00"/>
    <x v="224"/>
    <d v="1899-12-30T08:22:00"/>
    <n v="0"/>
    <n v="1"/>
    <s v="Jared Smith"/>
    <x v="2"/>
    <x v="6"/>
    <n v="1"/>
    <s v="PROD"/>
    <s v="PRODUCTION"/>
    <x v="1"/>
    <x v="3"/>
    <x v="0"/>
  </r>
  <r>
    <n v="111558"/>
    <d v="2020-11-18T00:00:00"/>
    <d v="1899-12-30T20:59:00"/>
    <s v="ITDC Servers not accessible"/>
    <s v="Aurora Miller"/>
    <s v="aurora.miller@outlook.com"/>
    <x v="0"/>
    <x v="1"/>
    <x v="2"/>
    <x v="0"/>
    <x v="0"/>
    <x v="196"/>
    <d v="1899-12-30T16:42:00"/>
    <x v="224"/>
    <d v="1899-12-30T08:59:00"/>
    <n v="0"/>
    <n v="1"/>
    <s v="Jared Smith"/>
    <x v="2"/>
    <x v="1"/>
    <n v="2"/>
    <s v="NON-PROD"/>
    <s v="DEVELOPMENT"/>
    <x v="1"/>
    <x v="3"/>
    <x v="0"/>
  </r>
  <r>
    <n v="111559"/>
    <d v="2020-11-19T00:00:00"/>
    <d v="1899-12-30T09:35:00"/>
    <s v="JDE Downtime (Post Issue Ticket)"/>
    <s v="Vic Vincent"/>
    <s v="vic.vincent@yahoo.com"/>
    <x v="0"/>
    <x v="1"/>
    <x v="1"/>
    <x v="0"/>
    <x v="0"/>
    <x v="226"/>
    <d v="1899-12-30T17:39:00"/>
    <x v="224"/>
    <d v="1899-12-30T13:35:00"/>
    <n v="0"/>
    <n v="1"/>
    <s v="Jared Smith"/>
    <x v="1"/>
    <x v="4"/>
    <n v="2"/>
    <s v="PROD"/>
    <s v="PRODUCTION"/>
    <x v="3"/>
    <x v="222"/>
    <x v="0"/>
  </r>
  <r>
    <n v="111560"/>
    <d v="2020-11-19T00:00:00"/>
    <d v="1899-12-30T12:18:00"/>
    <s v="STUCK PR and PPMP Approval"/>
    <s v="Riza Richardson"/>
    <s v="rrichardson@mailinator.com"/>
    <x v="0"/>
    <x v="1"/>
    <x v="1"/>
    <x v="0"/>
    <x v="0"/>
    <x v="165"/>
    <d v="1899-12-30T17:34:00"/>
    <x v="225"/>
    <d v="1899-12-30T12:18:00"/>
    <n v="0"/>
    <n v="1"/>
    <s v="Jared Smith"/>
    <x v="1"/>
    <x v="8"/>
    <n v="8"/>
    <s v="PROD"/>
    <s v="PRODUCTION"/>
    <x v="2"/>
    <x v="222"/>
    <x v="0"/>
  </r>
  <r>
    <n v="111561"/>
    <d v="2020-11-20T00:00:00"/>
    <d v="1899-12-30T16:01:00"/>
    <s v="Windows Error"/>
    <s v="Jovan Brown"/>
    <s v="jovan_brown@mailinator.com"/>
    <x v="0"/>
    <x v="0"/>
    <x v="1"/>
    <x v="3"/>
    <x v="0"/>
    <x v="227"/>
    <d v="1899-12-30T17:06:00"/>
    <x v="226"/>
    <d v="1899-12-30T04:01:00"/>
    <n v="0"/>
    <n v="1"/>
    <s v="Jared Smith"/>
    <x v="6"/>
    <x v="37"/>
    <n v="0"/>
    <s v="NON-PROD"/>
    <s v="TEST"/>
    <x v="1"/>
    <x v="223"/>
    <x v="0"/>
  </r>
  <r>
    <n v="111562"/>
    <d v="2020-11-23T00:00:00"/>
    <d v="1899-12-30T09:33:00"/>
    <s v="license is not yet activated / reflected in fortic"/>
    <s v="Grace Evans"/>
    <s v="gevans@mailinator.com"/>
    <x v="0"/>
    <x v="0"/>
    <x v="2"/>
    <x v="3"/>
    <x v="0"/>
    <x v="222"/>
    <d v="1899-12-30T17:00:00"/>
    <x v="227"/>
    <d v="1899-12-30T21:33:00"/>
    <n v="0"/>
    <n v="1"/>
    <s v="Jared Smith"/>
    <x v="6"/>
    <x v="2"/>
    <n v="1"/>
    <s v="NON-PROD"/>
    <s v="TEST"/>
    <x v="1"/>
    <x v="3"/>
    <x v="0"/>
  </r>
  <r>
    <n v="111563"/>
    <d v="2020-11-25T00:00:00"/>
    <d v="1899-12-30T06:59:00"/>
    <s v="VPN password reset"/>
    <s v="Erick White"/>
    <s v="ewhite@yahoo.com"/>
    <x v="0"/>
    <x v="0"/>
    <x v="2"/>
    <x v="0"/>
    <x v="0"/>
    <x v="221"/>
    <d v="1899-12-30T14:43:00"/>
    <x v="228"/>
    <d v="1899-12-30T18:59:00"/>
    <n v="0"/>
    <n v="1"/>
    <s v="Jared Smith"/>
    <x v="3"/>
    <x v="37"/>
    <n v="0"/>
    <s v="PROD"/>
    <s v="PRODUCTION"/>
    <x v="1"/>
    <x v="3"/>
    <x v="0"/>
  </r>
  <r>
    <n v="111564"/>
    <d v="2020-11-25T00:00:00"/>
    <d v="1899-12-30T15:51:00"/>
    <s v="LOGIN ISSUE"/>
    <s v="Aurora Miller"/>
    <s v="aurora.miller@outlook.com"/>
    <x v="1"/>
    <x v="1"/>
    <x v="1"/>
    <x v="0"/>
    <x v="0"/>
    <x v="228"/>
    <d v="1899-12-30T17:15:00"/>
    <x v="229"/>
    <d v="1899-12-30T03:51:00"/>
    <n v="0"/>
    <n v="1"/>
    <s v="Stellar Murad"/>
    <x v="2"/>
    <x v="15"/>
    <n v="1"/>
    <s v="PROD"/>
    <s v="PRODUCTION"/>
    <x v="1"/>
    <x v="224"/>
    <x v="0"/>
  </r>
  <r>
    <n v="111565"/>
    <d v="2020-12-01T00:00:00"/>
    <d v="1899-12-30T09:47:00"/>
    <s v="Slowdown in JDE Prod"/>
    <s v="Melody Thompson"/>
    <s v="mthompson@yahoo.com"/>
    <x v="2"/>
    <x v="1"/>
    <x v="1"/>
    <x v="0"/>
    <x v="0"/>
    <x v="229"/>
    <d v="1899-12-30T17:31:00"/>
    <x v="230"/>
    <d v="1899-12-30T21:47:00"/>
    <n v="0"/>
    <n v="1"/>
    <s v="Jared Smith"/>
    <x v="1"/>
    <x v="9"/>
    <n v="2"/>
    <s v="PROD"/>
    <s v="PRODUCTION"/>
    <x v="1"/>
    <x v="225"/>
    <x v="0"/>
  </r>
  <r>
    <n v="111566"/>
    <d v="2020-12-01T00:00:00"/>
    <d v="1899-12-30T11:51:00"/>
    <s v="Slow performance and defective dell battery"/>
    <s v="Rex Farris"/>
    <s v="rfarris@yahoo.com"/>
    <x v="0"/>
    <x v="0"/>
    <x v="2"/>
    <x v="3"/>
    <x v="1"/>
    <x v="36"/>
    <d v="1899-12-30T11:51:00"/>
    <x v="230"/>
    <d v="1899-12-30T23:51:00"/>
    <n v="1"/>
    <n v="1"/>
    <s v="Raya Musk"/>
    <x v="3"/>
    <x v="15"/>
    <n v="0"/>
    <s v="NON-PROD"/>
    <s v="TEST"/>
    <x v="1"/>
    <x v="3"/>
    <x v="0"/>
  </r>
  <r>
    <n v="111567"/>
    <d v="2020-12-01T00:00:00"/>
    <d v="1899-12-30T11:55:00"/>
    <s v="Slow performance and defective dell battery"/>
    <s v="Rex Farris"/>
    <s v="rfarris@yahoo.com"/>
    <x v="0"/>
    <x v="0"/>
    <x v="2"/>
    <x v="3"/>
    <x v="0"/>
    <x v="221"/>
    <d v="1899-12-30T17:32:00"/>
    <x v="230"/>
    <d v="1899-12-30T23:55:00"/>
    <n v="0"/>
    <n v="1"/>
    <s v="Jared Smith"/>
    <x v="3"/>
    <x v="15"/>
    <n v="0"/>
    <s v="NON-PROD"/>
    <s v="TEST"/>
    <x v="1"/>
    <x v="3"/>
    <x v="0"/>
  </r>
  <r>
    <n v="111568"/>
    <d v="2020-12-01T00:00:00"/>
    <d v="1899-12-30T15:29:00"/>
    <s v="OS Installation for DOT Client"/>
    <s v="Pradeep Sharma"/>
    <s v="pradeep.sharma@outlook.com"/>
    <x v="0"/>
    <x v="0"/>
    <x v="2"/>
    <x v="3"/>
    <x v="0"/>
    <x v="216"/>
    <d v="1899-12-30T15:38:00"/>
    <x v="231"/>
    <d v="1899-12-30T03:29:00"/>
    <n v="0"/>
    <n v="1"/>
    <s v="Jared Smith"/>
    <x v="3"/>
    <x v="2"/>
    <n v="0"/>
    <s v="NON-PROD"/>
    <s v="TEST"/>
    <x v="1"/>
    <x v="3"/>
    <x v="0"/>
  </r>
  <r>
    <n v="111569"/>
    <d v="2020-12-02T00:00:00"/>
    <d v="1899-12-30T18:51:00"/>
    <s v="100% usage Disk (Windows 10)"/>
    <s v="Belle Garner"/>
    <s v="belle.garner@mailinator.com"/>
    <x v="0"/>
    <x v="0"/>
    <x v="1"/>
    <x v="3"/>
    <x v="1"/>
    <x v="230"/>
    <d v="1899-12-30T18:51:00"/>
    <x v="232"/>
    <d v="1899-12-30T06:51:00"/>
    <n v="1"/>
    <n v="1"/>
    <s v="Raya Musk"/>
    <x v="6"/>
    <x v="0"/>
    <n v="3"/>
    <s v="NON-PROD"/>
    <s v="TEST"/>
    <x v="1"/>
    <x v="226"/>
    <x v="0"/>
  </r>
  <r>
    <n v="111570"/>
    <d v="2020-12-04T00:00:00"/>
    <d v="1899-12-30T09:35:00"/>
    <s v="Applying Withholding Tax"/>
    <s v="Kimberly Jones"/>
    <s v="kjones@outlook.com"/>
    <x v="2"/>
    <x v="1"/>
    <x v="1"/>
    <x v="0"/>
    <x v="2"/>
    <x v="149"/>
    <d v="1899-12-30T11:52:00"/>
    <x v="233"/>
    <d v="1899-12-30T15:35:00"/>
    <n v="1"/>
    <n v="1"/>
    <s v="Mark Jikkins"/>
    <x v="1"/>
    <x v="54"/>
    <n v="5"/>
    <s v="PROD"/>
    <s v="PRODUCTION"/>
    <x v="1"/>
    <x v="226"/>
    <x v="0"/>
  </r>
  <r>
    <n v="111571"/>
    <d v="2020-12-10T00:00:00"/>
    <d v="1899-12-30T09:35:00"/>
    <s v="11/25/2020 8:34PM LOGIN ISSUE"/>
    <s v="Aurora Miller"/>
    <s v="aurora.miller@outlook.com"/>
    <x v="1"/>
    <x v="1"/>
    <x v="1"/>
    <x v="0"/>
    <x v="0"/>
    <x v="231"/>
    <d v="1899-12-30T17:49:00"/>
    <x v="234"/>
    <d v="1899-12-30T21:35:00"/>
    <n v="0"/>
    <n v="1"/>
    <s v="Jared Smith"/>
    <x v="2"/>
    <x v="15"/>
    <n v="4"/>
    <s v="PROD"/>
    <s v="PRODUCTION"/>
    <x v="3"/>
    <x v="227"/>
    <x v="0"/>
  </r>
  <r>
    <n v="111572"/>
    <d v="2020-12-10T00:00:00"/>
    <d v="1899-12-30T09:37:00"/>
    <s v="11/25/2020 1:41PM LOGIN ISSUE"/>
    <s v="Aurora Miller"/>
    <s v="aurora.miller@outlook.com"/>
    <x v="1"/>
    <x v="1"/>
    <x v="1"/>
    <x v="0"/>
    <x v="0"/>
    <x v="231"/>
    <d v="1899-12-30T17:48:00"/>
    <x v="234"/>
    <d v="1899-12-30T21:37:00"/>
    <n v="0"/>
    <n v="1"/>
    <s v="Jared Smith"/>
    <x v="2"/>
    <x v="15"/>
    <n v="1"/>
    <s v="PROD"/>
    <s v="PRODUCTION"/>
    <x v="3"/>
    <x v="228"/>
    <x v="0"/>
  </r>
  <r>
    <n v="111573"/>
    <d v="2020-12-10T00:00:00"/>
    <d v="1899-12-30T09:49:00"/>
    <s v="11/26/2020 9:10PM LOGIN ISSUE"/>
    <s v="Aurora Miller"/>
    <s v="aurora.miller@outlook.com"/>
    <x v="1"/>
    <x v="1"/>
    <x v="1"/>
    <x v="0"/>
    <x v="0"/>
    <x v="231"/>
    <d v="1899-12-30T17:47:00"/>
    <x v="234"/>
    <d v="1899-12-30T21:49:00"/>
    <n v="0"/>
    <n v="1"/>
    <s v="Jared Smith"/>
    <x v="2"/>
    <x v="15"/>
    <n v="1"/>
    <s v="PROD"/>
    <s v="PRODUCTION"/>
    <x v="3"/>
    <x v="229"/>
    <x v="0"/>
  </r>
  <r>
    <n v="111574"/>
    <d v="2020-12-10T00:00:00"/>
    <d v="1899-12-30T09:52:00"/>
    <s v="12/01/2020 11:58AM ODSM Login Issue"/>
    <s v="Aurora Miller"/>
    <s v="aurora.miller@outlook.com"/>
    <x v="2"/>
    <x v="1"/>
    <x v="1"/>
    <x v="0"/>
    <x v="0"/>
    <x v="231"/>
    <d v="1899-12-30T17:46:00"/>
    <x v="234"/>
    <d v="1899-12-30T21:52:00"/>
    <n v="0"/>
    <n v="1"/>
    <s v="Jared Smith"/>
    <x v="2"/>
    <x v="15"/>
    <n v="1"/>
    <s v="PROD"/>
    <s v="PRODUCTION"/>
    <x v="3"/>
    <x v="230"/>
    <x v="0"/>
  </r>
  <r>
    <n v="111575"/>
    <d v="2020-12-10T00:00:00"/>
    <d v="1899-12-30T09:59:00"/>
    <s v="12/01/2020 12:00PM &quot;bea.jolt&quot; login error"/>
    <s v="Aurora Miller"/>
    <s v="aurora.miller@outlook.com"/>
    <x v="1"/>
    <x v="1"/>
    <x v="1"/>
    <x v="0"/>
    <x v="0"/>
    <x v="231"/>
    <d v="1899-12-30T17:45:00"/>
    <x v="234"/>
    <d v="1899-12-30T21:59:00"/>
    <n v="0"/>
    <n v="1"/>
    <s v="Jared Smith"/>
    <x v="2"/>
    <x v="15"/>
    <n v="1"/>
    <s v="PROD"/>
    <s v="PRODUCTION"/>
    <x v="3"/>
    <x v="231"/>
    <x v="0"/>
  </r>
  <r>
    <n v="111576"/>
    <d v="2020-12-10T00:00:00"/>
    <d v="1899-12-30T10:04:00"/>
    <s v="12/03/2020 7:45-7:55 Slow Performance"/>
    <s v="Aurora Miller"/>
    <s v="aurora.miller@outlook.com"/>
    <x v="1"/>
    <x v="1"/>
    <x v="1"/>
    <x v="0"/>
    <x v="0"/>
    <x v="231"/>
    <d v="1899-12-30T17:44:00"/>
    <x v="234"/>
    <d v="1899-12-30T22:04:00"/>
    <n v="0"/>
    <n v="1"/>
    <s v="Jared Smith"/>
    <x v="2"/>
    <x v="15"/>
    <n v="1"/>
    <s v="PROD"/>
    <s v="PRODUCTION"/>
    <x v="3"/>
    <x v="232"/>
    <x v="0"/>
  </r>
  <r>
    <n v="111577"/>
    <d v="2020-12-10T00:00:00"/>
    <d v="1899-12-30T10:15:00"/>
    <s v="12/03/2020 11:37AM ODSM Issue"/>
    <s v="Aurora Miller"/>
    <s v="aurora.miller@outlook.com"/>
    <x v="2"/>
    <x v="1"/>
    <x v="1"/>
    <x v="0"/>
    <x v="0"/>
    <x v="231"/>
    <d v="1899-12-30T17:42:00"/>
    <x v="234"/>
    <d v="1899-12-30T22:15:00"/>
    <n v="0"/>
    <n v="1"/>
    <s v="Jared Smith"/>
    <x v="2"/>
    <x v="15"/>
    <n v="1"/>
    <s v="PROD"/>
    <s v="PRODUCTION"/>
    <x v="3"/>
    <x v="230"/>
    <x v="0"/>
  </r>
  <r>
    <n v="111578"/>
    <d v="2020-12-10T00:00:00"/>
    <d v="1899-12-30T10:42:00"/>
    <s v="Clear Cache Browser Concern"/>
    <s v="Aurora Miller"/>
    <s v="aurora.miller@outlook.com"/>
    <x v="3"/>
    <x v="1"/>
    <x v="2"/>
    <x v="0"/>
    <x v="0"/>
    <x v="232"/>
    <d v="1899-12-30T17:28:00"/>
    <x v="235"/>
    <d v="1899-12-30T10:42:00"/>
    <n v="0"/>
    <n v="1"/>
    <s v="Jared Smith"/>
    <x v="2"/>
    <x v="17"/>
    <n v="1"/>
    <s v="PROD"/>
    <s v="PRODUCTION"/>
    <x v="2"/>
    <x v="3"/>
    <x v="0"/>
  </r>
  <r>
    <n v="111579"/>
    <d v="2020-12-11T00:00:00"/>
    <d v="1899-12-30T15:46:00"/>
    <s v="SPMS Report"/>
    <s v="Jane Wilberts"/>
    <s v="jwilberts@mailinator.com"/>
    <x v="3"/>
    <x v="1"/>
    <x v="2"/>
    <x v="0"/>
    <x v="1"/>
    <x v="175"/>
    <d v="1899-12-30T15:46:00"/>
    <x v="236"/>
    <d v="1899-12-30T03:46:00"/>
    <n v="0"/>
    <n v="1"/>
    <s v="Jose Satary"/>
    <x v="1"/>
    <x v="37"/>
    <n v="0"/>
    <s v="NON-PROD"/>
    <s v="TEST"/>
    <x v="1"/>
    <x v="3"/>
    <x v="0"/>
  </r>
  <r>
    <n v="111580"/>
    <d v="2020-12-14T00:00:00"/>
    <d v="1899-12-30T18:52:00"/>
    <s v="[ODSM] cannot extract LDIF file"/>
    <s v="Aurora Miller"/>
    <s v="aurora.miller@outlook.com"/>
    <x v="0"/>
    <x v="1"/>
    <x v="1"/>
    <x v="0"/>
    <x v="0"/>
    <x v="233"/>
    <d v="1899-12-30T17:13:00"/>
    <x v="237"/>
    <d v="1899-12-30T06:52:00"/>
    <n v="0"/>
    <n v="1"/>
    <s v="Jared Smith"/>
    <x v="2"/>
    <x v="15"/>
    <n v="2"/>
    <s v="PROD"/>
    <s v="PRODUCTION"/>
    <x v="3"/>
    <x v="233"/>
    <x v="0"/>
  </r>
  <r>
    <n v="111581"/>
    <d v="2020-12-18T00:00:00"/>
    <d v="1899-12-30T10:17:00"/>
    <s v="HR Technical Analyzer in TEST"/>
    <s v="Kian Rogers"/>
    <s v="krogers@mailinator.com"/>
    <x v="1"/>
    <x v="1"/>
    <x v="2"/>
    <x v="0"/>
    <x v="0"/>
    <x v="231"/>
    <d v="1899-12-30T12:02:00"/>
    <x v="238"/>
    <d v="1899-12-30T22:17:00"/>
    <n v="0"/>
    <n v="1"/>
    <s v="Jared Smith"/>
    <x v="1"/>
    <x v="3"/>
    <n v="2"/>
    <s v="NON-PROD"/>
    <s v="TEST"/>
    <x v="2"/>
    <x v="3"/>
    <x v="0"/>
  </r>
  <r>
    <n v="111582"/>
    <d v="2020-12-18T00:00:00"/>
    <d v="1899-12-30T14:21:00"/>
    <s v="Error upon sending notification."/>
    <s v="Marvin Peters"/>
    <s v="mpeters@outlook.com"/>
    <x v="0"/>
    <x v="1"/>
    <x v="1"/>
    <x v="0"/>
    <x v="0"/>
    <x v="206"/>
    <d v="1899-12-30T18:06:00"/>
    <x v="239"/>
    <d v="1899-12-30T02:21:00"/>
    <n v="0"/>
    <n v="1"/>
    <s v="Jared Smith"/>
    <x v="2"/>
    <x v="20"/>
    <n v="2"/>
    <s v="PROD"/>
    <s v="PRODUCTION"/>
    <x v="1"/>
    <x v="234"/>
    <x v="0"/>
  </r>
  <r>
    <n v="111583"/>
    <d v="2020-12-22T00:00:00"/>
    <d v="1899-12-30T10:34:00"/>
    <s v="RetroPay Report not displaying in PDF"/>
    <s v="Melody Thompson"/>
    <s v="mthompson@yahoo.com"/>
    <x v="0"/>
    <x v="1"/>
    <x v="1"/>
    <x v="0"/>
    <x v="0"/>
    <x v="10"/>
    <d v="1899-12-30T13:35:00"/>
    <x v="240"/>
    <d v="1899-12-30T10:34:00"/>
    <n v="0"/>
    <n v="1"/>
    <s v="Jared Smith"/>
    <x v="1"/>
    <x v="55"/>
    <n v="11"/>
    <s v="PROD"/>
    <s v="PRODUCTION"/>
    <x v="2"/>
    <x v="235"/>
    <x v="0"/>
  </r>
  <r>
    <n v="111584"/>
    <d v="2020-12-22T00:00:00"/>
    <d v="1899-12-30T15:05:00"/>
    <s v="Request to update the Privacy Policy Link"/>
    <s v="Aurora Miller"/>
    <s v="aurora.miller@outlook.com"/>
    <x v="0"/>
    <x v="1"/>
    <x v="2"/>
    <x v="0"/>
    <x v="0"/>
    <x v="234"/>
    <d v="1899-12-30T16:27:00"/>
    <x v="241"/>
    <d v="1899-12-30T03:05:00"/>
    <n v="0"/>
    <n v="1"/>
    <s v="Jared Smith"/>
    <x v="2"/>
    <x v="15"/>
    <n v="0"/>
    <s v="PROD"/>
    <s v="PRODUCTION"/>
    <x v="2"/>
    <x v="3"/>
    <x v="0"/>
  </r>
  <r>
    <n v="111585"/>
    <d v="2020-12-23T00:00:00"/>
    <d v="1899-12-30T13:47:00"/>
    <s v="OPEN VPN ACCOUNT LOCKED"/>
    <s v="Marvin Peters"/>
    <s v="mpeters@outlook.com"/>
    <x v="0"/>
    <x v="1"/>
    <x v="2"/>
    <x v="0"/>
    <x v="0"/>
    <x v="234"/>
    <d v="1899-12-30T17:07:00"/>
    <x v="242"/>
    <d v="1899-12-30T01:47:00"/>
    <n v="0"/>
    <n v="1"/>
    <s v="Jared Smith"/>
    <x v="5"/>
    <x v="13"/>
    <n v="0"/>
    <s v="NON-PROD"/>
    <s v="DEVELOPMENT"/>
    <x v="1"/>
    <x v="3"/>
    <x v="0"/>
  </r>
  <r>
    <n v="111586"/>
    <d v="2020-12-23T00:00:00"/>
    <d v="1899-12-30T15:17:00"/>
    <s v="Open VPN Authenticator App Setup"/>
    <s v="Kenex Willows"/>
    <s v="kwillows@yahoo.com"/>
    <x v="1"/>
    <x v="1"/>
    <x v="2"/>
    <x v="0"/>
    <x v="0"/>
    <x v="235"/>
    <d v="1899-12-30T17:37:00"/>
    <x v="242"/>
    <d v="1899-12-30T03:17:00"/>
    <n v="0"/>
    <n v="1"/>
    <s v="Jared Smith"/>
    <x v="1"/>
    <x v="4"/>
    <n v="0"/>
    <s v="PROD"/>
    <s v="PRODUCTION"/>
    <x v="2"/>
    <x v="3"/>
    <x v="0"/>
  </r>
  <r>
    <n v="111587"/>
    <d v="2020-12-29T00:00:00"/>
    <d v="1899-12-30T12:22:00"/>
    <s v="Errors in ODSM"/>
    <s v="Jasper John"/>
    <s v="jasper.john@gmail.com"/>
    <x v="2"/>
    <x v="1"/>
    <x v="1"/>
    <x v="0"/>
    <x v="0"/>
    <x v="236"/>
    <d v="1899-12-30T17:04:00"/>
    <x v="243"/>
    <d v="1899-12-30T00:22:00"/>
    <n v="0"/>
    <n v="1"/>
    <s v="Jared Smith"/>
    <x v="2"/>
    <x v="4"/>
    <n v="2"/>
    <s v="NON-PROD"/>
    <s v="PRODUCTION"/>
    <x v="1"/>
    <x v="236"/>
    <x v="0"/>
  </r>
  <r>
    <n v="111588"/>
    <d v="2020-12-29T00:00:00"/>
    <d v="1899-12-30T12:37:00"/>
    <s v="End date element entries for 300 Employees"/>
    <s v="Melody Thompson"/>
    <s v="mthompson@yahoo.com"/>
    <x v="2"/>
    <x v="1"/>
    <x v="2"/>
    <x v="0"/>
    <x v="0"/>
    <x v="229"/>
    <d v="1899-12-30T17:38:00"/>
    <x v="243"/>
    <d v="1899-12-30T00:37:00"/>
    <n v="0"/>
    <n v="1"/>
    <s v="Jared Smith"/>
    <x v="1"/>
    <x v="20"/>
    <n v="1"/>
    <s v="NON-PROD"/>
    <s v="TEST"/>
    <x v="1"/>
    <x v="3"/>
    <x v="0"/>
  </r>
  <r>
    <n v="111589"/>
    <d v="2021-01-06T00:00:00"/>
    <d v="1899-12-30T15:26:00"/>
    <s v="View Leave Balance Error Page"/>
    <s v="Kian Rogers"/>
    <s v="krogers@mailinator.com"/>
    <x v="3"/>
    <x v="1"/>
    <x v="1"/>
    <x v="0"/>
    <x v="0"/>
    <x v="237"/>
    <d v="1899-12-30T18:05:00"/>
    <x v="244"/>
    <d v="1899-12-30T03:26:00"/>
    <n v="0"/>
    <n v="1"/>
    <s v="Jared Smith"/>
    <x v="1"/>
    <x v="2"/>
    <n v="2"/>
    <s v="NON-PROD"/>
    <s v="TEST"/>
    <x v="2"/>
    <x v="237"/>
    <x v="0"/>
  </r>
  <r>
    <n v="111590"/>
    <d v="2021-01-10T00:00:00"/>
    <d v="1899-12-30T21:35:00"/>
    <s v="SPMS - Approver's Page"/>
    <s v="Jane Wilberts"/>
    <s v="jwilberts@mailinator.com"/>
    <x v="2"/>
    <x v="1"/>
    <x v="1"/>
    <x v="0"/>
    <x v="0"/>
    <x v="238"/>
    <d v="1899-12-30T17:02:00"/>
    <x v="245"/>
    <d v="1899-12-30T03:35:00"/>
    <n v="0"/>
    <n v="1"/>
    <s v="Jared Smith"/>
    <x v="1"/>
    <x v="5"/>
    <n v="4"/>
    <s v="PROD"/>
    <s v="PRODUCTION"/>
    <x v="1"/>
    <x v="238"/>
    <x v="0"/>
  </r>
  <r>
    <n v="111591"/>
    <d v="2021-01-12T00:00:00"/>
    <d v="1899-12-30T16:26:00"/>
    <s v="Instance Connection Details"/>
    <s v="Troy Daniels"/>
    <s v="troy.daniels@outlook.com"/>
    <x v="3"/>
    <x v="1"/>
    <x v="2"/>
    <x v="0"/>
    <x v="0"/>
    <x v="239"/>
    <d v="1899-12-30T17:21:00"/>
    <x v="246"/>
    <d v="1899-12-30T16:26:00"/>
    <n v="0"/>
    <n v="1"/>
    <s v="Jared Smith"/>
    <x v="1"/>
    <x v="13"/>
    <n v="2"/>
    <s v="NON-PROD"/>
    <s v="TEST"/>
    <x v="2"/>
    <x v="3"/>
    <x v="0"/>
  </r>
  <r>
    <n v="111592"/>
    <d v="2021-01-15T00:00:00"/>
    <d v="1899-12-30T07:37:00"/>
    <s v="New VPN account"/>
    <s v="Erick White"/>
    <s v="ewhite@yahoo.com"/>
    <x v="0"/>
    <x v="0"/>
    <x v="2"/>
    <x v="0"/>
    <x v="0"/>
    <x v="224"/>
    <d v="1899-12-30T16:02:00"/>
    <x v="247"/>
    <d v="1899-12-30T19:37:00"/>
    <n v="0"/>
    <n v="1"/>
    <s v="Jared Smith"/>
    <x v="3"/>
    <x v="15"/>
    <n v="0"/>
    <s v="PROD"/>
    <s v="PRODUCTION"/>
    <x v="1"/>
    <x v="3"/>
    <x v="0"/>
  </r>
  <r>
    <n v="111593"/>
    <d v="2021-01-19T00:00:00"/>
    <d v="1899-12-30T23:31:00"/>
    <s v="Change Password"/>
    <s v="Aurora Miller"/>
    <s v="aurora.miller@outlook.com"/>
    <x v="0"/>
    <x v="1"/>
    <x v="1"/>
    <x v="0"/>
    <x v="0"/>
    <x v="240"/>
    <d v="1899-12-30T17:04:00"/>
    <x v="248"/>
    <d v="1899-12-30T11:31:00"/>
    <n v="0"/>
    <n v="1"/>
    <s v="Jared Smith"/>
    <x v="2"/>
    <x v="9"/>
    <n v="1"/>
    <s v="PROD"/>
    <s v="PRODUCTION"/>
    <x v="2"/>
    <x v="239"/>
    <x v="0"/>
  </r>
  <r>
    <n v="111594"/>
    <d v="2021-01-21T00:00:00"/>
    <d v="1899-12-30T08:49:00"/>
    <s v="Laptop has been experiencing more crashes"/>
    <s v="Willard Smith"/>
    <s v="willard.smith@mailinator.com"/>
    <x v="0"/>
    <x v="0"/>
    <x v="1"/>
    <x v="3"/>
    <x v="1"/>
    <x v="241"/>
    <d v="1899-12-30T08:49:00"/>
    <x v="249"/>
    <d v="1899-12-30T20:49:00"/>
    <n v="1"/>
    <n v="1"/>
    <s v="Raya Musk"/>
    <x v="6"/>
    <x v="27"/>
    <n v="0"/>
    <s v="NON-PROD"/>
    <s v="TEST"/>
    <x v="1"/>
    <x v="240"/>
    <x v="0"/>
  </r>
  <r>
    <n v="111595"/>
    <d v="2021-01-22T00:00:00"/>
    <d v="1899-12-30T10:14:00"/>
    <s v="ISO copying problem"/>
    <s v="Erick White"/>
    <s v="ewhite@yahoo.com"/>
    <x v="0"/>
    <x v="0"/>
    <x v="1"/>
    <x v="0"/>
    <x v="1"/>
    <x v="224"/>
    <d v="1899-12-30T10:14:00"/>
    <x v="250"/>
    <d v="1899-12-30T22:14:00"/>
    <n v="1"/>
    <n v="1"/>
    <s v="Raya Musk"/>
    <x v="3"/>
    <x v="0"/>
    <n v="0"/>
    <s v="NON-PROD"/>
    <s v="DEVELOPMENT"/>
    <x v="1"/>
    <x v="241"/>
    <x v="0"/>
  </r>
  <r>
    <n v="111596"/>
    <d v="2021-01-22T00:00:00"/>
    <d v="1899-12-30T10:58:00"/>
    <s v="JDE Slow Down"/>
    <s v="Riza Richardson"/>
    <s v="rrichardson@mailinator.com"/>
    <x v="1"/>
    <x v="1"/>
    <x v="1"/>
    <x v="0"/>
    <x v="0"/>
    <x v="239"/>
    <d v="1899-12-30T17:19:00"/>
    <x v="250"/>
    <d v="1899-12-30T22:58:00"/>
    <n v="0"/>
    <n v="1"/>
    <s v="Jared Smith"/>
    <x v="1"/>
    <x v="4"/>
    <n v="1"/>
    <s v="PROD"/>
    <s v="PRODUCTION"/>
    <x v="2"/>
    <x v="242"/>
    <x v="0"/>
  </r>
  <r>
    <n v="111597"/>
    <d v="2021-01-22T00:00:00"/>
    <d v="1899-12-30T13:59:00"/>
    <s v="UP Los Baños not included in PMP"/>
    <s v="Jane Wilberts"/>
    <s v="jwilberts@mailinator.com"/>
    <x v="2"/>
    <x v="1"/>
    <x v="1"/>
    <x v="0"/>
    <x v="0"/>
    <x v="222"/>
    <d v="1899-12-30T17:31:00"/>
    <x v="250"/>
    <d v="1899-12-30T19:59:00"/>
    <n v="0"/>
    <n v="1"/>
    <s v="Jared Smith"/>
    <x v="1"/>
    <x v="9"/>
    <n v="5"/>
    <s v="PROD"/>
    <s v="PRODUCTION"/>
    <x v="1"/>
    <x v="243"/>
    <x v="0"/>
  </r>
  <r>
    <n v="111598"/>
    <d v="2021-01-25T00:00:00"/>
    <d v="1899-12-30T17:07:00"/>
    <s v="Personalization on Shopping Cart buttons"/>
    <s v="Riza Richardson"/>
    <s v="rrichardson@mailinator.com"/>
    <x v="0"/>
    <x v="1"/>
    <x v="2"/>
    <x v="0"/>
    <x v="1"/>
    <x v="206"/>
    <d v="1899-12-30T17:07:00"/>
    <x v="251"/>
    <d v="1899-12-30T05:07:00"/>
    <n v="0"/>
    <n v="1"/>
    <s v="Raya Musk"/>
    <x v="1"/>
    <x v="27"/>
    <n v="2"/>
    <s v="NON-PROD"/>
    <s v="TEST"/>
    <x v="1"/>
    <x v="3"/>
    <x v="0"/>
  </r>
  <r>
    <n v="111599"/>
    <d v="2021-01-28T00:00:00"/>
    <d v="1899-12-30T10:39:00"/>
    <s v="Extraction of Data on ODSM."/>
    <s v="Marvin Peters"/>
    <s v="mpeters@outlook.com"/>
    <x v="0"/>
    <x v="1"/>
    <x v="2"/>
    <x v="0"/>
    <x v="0"/>
    <x v="202"/>
    <d v="1899-12-30T17:10:00"/>
    <x v="252"/>
    <d v="1899-12-30T10:39:00"/>
    <n v="0"/>
    <n v="1"/>
    <s v="Jared Smith"/>
    <x v="2"/>
    <x v="17"/>
    <n v="3"/>
    <s v="NON-PROD"/>
    <s v="DEVELOPMENT"/>
    <x v="1"/>
    <x v="3"/>
    <x v="0"/>
  </r>
  <r>
    <n v="111600"/>
    <d v="2021-01-28T00:00:00"/>
    <d v="1899-12-30T16:57:00"/>
    <s v="Contact Details Update (Landing Page)"/>
    <s v="Aurora Miller"/>
    <s v="aurora.miller@outlook.com"/>
    <x v="0"/>
    <x v="1"/>
    <x v="2"/>
    <x v="0"/>
    <x v="0"/>
    <x v="222"/>
    <d v="1899-12-30T17:41:00"/>
    <x v="253"/>
    <d v="1899-12-30T04:57:00"/>
    <n v="0"/>
    <n v="1"/>
    <s v="Jared Smith"/>
    <x v="2"/>
    <x v="3"/>
    <n v="2"/>
    <s v="PROD"/>
    <s v="PRODUCTION"/>
    <x v="1"/>
    <x v="3"/>
    <x v="0"/>
  </r>
  <r>
    <n v="111601"/>
    <d v="2021-01-28T00:00:00"/>
    <d v="1899-12-30T17:07:00"/>
    <s v="Slow Performance"/>
    <s v="Aurora Miller"/>
    <s v="aurora.miller@outlook.com"/>
    <x v="2"/>
    <x v="1"/>
    <x v="1"/>
    <x v="0"/>
    <x v="0"/>
    <x v="239"/>
    <d v="1899-12-30T17:14:00"/>
    <x v="254"/>
    <d v="1899-12-30T23:07:00"/>
    <n v="0"/>
    <n v="1"/>
    <s v="Jared Smith"/>
    <x v="2"/>
    <x v="2"/>
    <n v="2"/>
    <s v="PROD"/>
    <s v="PRODUCTION"/>
    <x v="2"/>
    <x v="244"/>
    <x v="0"/>
  </r>
  <r>
    <n v="111602"/>
    <d v="2021-01-28T00:00:00"/>
    <d v="1899-12-30T18:31:00"/>
    <s v="Past due balance posted in Student Center"/>
    <s v="Marvin Peters"/>
    <s v="mpeters@outlook.com"/>
    <x v="0"/>
    <x v="1"/>
    <x v="2"/>
    <x v="0"/>
    <x v="2"/>
    <x v="242"/>
    <d v="1899-12-30T13:22:00"/>
    <x v="253"/>
    <d v="1899-12-30T06:31:00"/>
    <n v="1"/>
    <n v="0"/>
    <s v="Satya Prakash"/>
    <x v="2"/>
    <x v="30"/>
    <n v="5"/>
    <s v="PROD"/>
    <s v="PRODUCTION"/>
    <x v="2"/>
    <x v="3"/>
    <x v="0"/>
  </r>
  <r>
    <n v="111603"/>
    <d v="2021-01-29T00:00:00"/>
    <d v="1899-12-30T11:37:00"/>
    <s v="Error on ODSM."/>
    <s v="Marvin Peters"/>
    <s v="mpeters@outlook.com"/>
    <x v="0"/>
    <x v="1"/>
    <x v="1"/>
    <x v="0"/>
    <x v="1"/>
    <x v="239"/>
    <d v="1899-12-30T11:37:00"/>
    <x v="255"/>
    <d v="1899-12-30T11:37:00"/>
    <n v="1"/>
    <n v="1"/>
    <s v="Raya Musk"/>
    <x v="2"/>
    <x v="27"/>
    <n v="1"/>
    <s v="PROD"/>
    <s v="PRODUCTION"/>
    <x v="1"/>
    <x v="245"/>
    <x v="0"/>
  </r>
  <r>
    <n v="111604"/>
    <d v="2021-02-03T00:00:00"/>
    <d v="1899-12-30T14:11:00"/>
    <s v="Received email notifs on 01-FEB-2021"/>
    <s v="Melody Thompson"/>
    <s v="mthompson@yahoo.com"/>
    <x v="0"/>
    <x v="1"/>
    <x v="1"/>
    <x v="0"/>
    <x v="0"/>
    <x v="243"/>
    <d v="1899-12-30T17:47:00"/>
    <x v="256"/>
    <d v="1899-12-30T02:11:00"/>
    <n v="0"/>
    <n v="1"/>
    <s v="Jared Smith"/>
    <x v="1"/>
    <x v="3"/>
    <n v="1"/>
    <s v="NON-PROD"/>
    <s v="TEST"/>
    <x v="1"/>
    <x v="246"/>
    <x v="0"/>
  </r>
  <r>
    <n v="111605"/>
    <d v="2021-02-08T00:00:00"/>
    <d v="1899-12-30T16:34:00"/>
    <s v="Revising the Contact Information"/>
    <s v="Aurora Miller"/>
    <s v="aurora.miller@outlook.com"/>
    <x v="0"/>
    <x v="1"/>
    <x v="1"/>
    <x v="0"/>
    <x v="0"/>
    <x v="244"/>
    <d v="1899-12-30T17:35:00"/>
    <x v="257"/>
    <d v="1899-12-30T04:34:00"/>
    <n v="0"/>
    <n v="1"/>
    <s v="Jared Smith"/>
    <x v="2"/>
    <x v="11"/>
    <n v="2"/>
    <s v="PROD"/>
    <s v="PRODUCTION"/>
    <x v="1"/>
    <x v="247"/>
    <x v="0"/>
  </r>
  <r>
    <n v="111606"/>
    <d v="2021-02-10T00:00:00"/>
    <d v="1899-12-30T10:53:00"/>
    <s v="OpenVPN error"/>
    <s v="Melody Thompson"/>
    <s v="mthompson@yahoo.com"/>
    <x v="0"/>
    <x v="1"/>
    <x v="1"/>
    <x v="0"/>
    <x v="0"/>
    <x v="245"/>
    <d v="1899-12-30T17:25:00"/>
    <x v="258"/>
    <d v="1899-12-30T22:53:00"/>
    <n v="0"/>
    <n v="1"/>
    <s v="Raya Musk"/>
    <x v="5"/>
    <x v="4"/>
    <n v="2"/>
    <s v="PROD"/>
    <s v="PRODUCTION"/>
    <x v="1"/>
    <x v="248"/>
    <x v="0"/>
  </r>
  <r>
    <n v="111607"/>
    <d v="2021-02-12T00:00:00"/>
    <d v="1899-12-30T19:25:00"/>
    <s v="Person Analyzer"/>
    <s v="Kian Rogers"/>
    <s v="krogers@mailinator.com"/>
    <x v="0"/>
    <x v="1"/>
    <x v="2"/>
    <x v="0"/>
    <x v="0"/>
    <x v="210"/>
    <d v="1899-12-30T16:49:00"/>
    <x v="259"/>
    <d v="1899-12-30T07:25:00"/>
    <n v="0"/>
    <n v="1"/>
    <s v="Jared Smith"/>
    <x v="1"/>
    <x v="1"/>
    <n v="3"/>
    <s v="NON-PROD"/>
    <s v="TEST"/>
    <x v="2"/>
    <x v="3"/>
    <x v="0"/>
  </r>
  <r>
    <n v="111608"/>
    <d v="2021-02-15T00:00:00"/>
    <d v="1899-12-30T11:41:00"/>
    <s v="JDE Slowdown"/>
    <s v="Riza Richardson"/>
    <s v="rrichardson@mailinator.com"/>
    <x v="1"/>
    <x v="1"/>
    <x v="1"/>
    <x v="0"/>
    <x v="0"/>
    <x v="246"/>
    <d v="1899-12-30T17:40:00"/>
    <x v="260"/>
    <d v="1899-12-30T23:41:00"/>
    <n v="0"/>
    <n v="1"/>
    <s v="Jared Smith"/>
    <x v="1"/>
    <x v="17"/>
    <n v="1"/>
    <s v="PROD"/>
    <s v="PRODUCTION"/>
    <x v="2"/>
    <x v="249"/>
    <x v="0"/>
  </r>
  <r>
    <n v="111609"/>
    <d v="2021-02-15T00:00:00"/>
    <d v="1899-12-30T13:45:00"/>
    <s v="Post Issue - Bind Failed / ODSM down"/>
    <s v="Marvin Peters"/>
    <s v="mpeters@outlook.com"/>
    <x v="0"/>
    <x v="1"/>
    <x v="1"/>
    <x v="0"/>
    <x v="0"/>
    <x v="247"/>
    <d v="1899-12-30T17:42:00"/>
    <x v="2"/>
    <m/>
    <n v="0"/>
    <n v="1"/>
    <s v="Jared Smith"/>
    <x v="2"/>
    <x v="2"/>
    <n v="2"/>
    <s v="PROD"/>
    <s v="PRODUCTION"/>
    <x v="1"/>
    <x v="250"/>
    <x v="0"/>
  </r>
  <r>
    <n v="111610"/>
    <d v="2021-02-15T00:00:00"/>
    <d v="1899-12-30T13:47:00"/>
    <s v="Slow performance of SAP/SAP too long to load"/>
    <s v="Marvin Peters"/>
    <s v="mpeters@outlook.com"/>
    <x v="0"/>
    <x v="1"/>
    <x v="1"/>
    <x v="0"/>
    <x v="0"/>
    <x v="246"/>
    <d v="1899-12-30T17:38:00"/>
    <x v="261"/>
    <d v="1899-12-30T01:47:00"/>
    <n v="0"/>
    <n v="1"/>
    <s v="Jared Smith"/>
    <x v="2"/>
    <x v="15"/>
    <n v="1"/>
    <s v="PROD"/>
    <s v="PRODUCTION"/>
    <x v="1"/>
    <x v="250"/>
    <x v="0"/>
  </r>
  <r>
    <n v="111611"/>
    <d v="2021-02-15T00:00:00"/>
    <d v="1899-12-30T13:50:00"/>
    <s v="Post Issue - Can't login to SAP"/>
    <s v="Marvin Peters"/>
    <s v="mpeters@outlook.com"/>
    <x v="0"/>
    <x v="1"/>
    <x v="1"/>
    <x v="0"/>
    <x v="0"/>
    <x v="244"/>
    <d v="1899-12-30T17:34:00"/>
    <x v="2"/>
    <m/>
    <n v="0"/>
    <n v="1"/>
    <s v="Jared Smith"/>
    <x v="2"/>
    <x v="4"/>
    <n v="1"/>
    <s v="PROD"/>
    <s v="PRODUCTION"/>
    <x v="1"/>
    <x v="250"/>
    <x v="0"/>
  </r>
  <r>
    <n v="111612"/>
    <d v="2021-02-15T00:00:00"/>
    <d v="1899-12-30T13:53:00"/>
    <s v="Cashier officer can't use search in SAP (UPCEB)"/>
    <s v="Marvin Peters"/>
    <s v="mpeters@outlook.com"/>
    <x v="0"/>
    <x v="1"/>
    <x v="1"/>
    <x v="0"/>
    <x v="0"/>
    <x v="246"/>
    <d v="1899-12-30T17:37:00"/>
    <x v="261"/>
    <d v="1899-12-30T01:53:00"/>
    <n v="0"/>
    <n v="1"/>
    <s v="Jared Smith"/>
    <x v="2"/>
    <x v="15"/>
    <n v="1"/>
    <s v="PROD"/>
    <s v="PRODUCTION"/>
    <x v="1"/>
    <x v="250"/>
    <x v="0"/>
  </r>
  <r>
    <n v="111613"/>
    <d v="2021-02-15T00:00:00"/>
    <d v="1899-12-30T13:56:00"/>
    <s v="Post Issue - SQL Access ManagerSQL"/>
    <s v="Marvin Peters"/>
    <s v="mpeters@outlook.com"/>
    <x v="0"/>
    <x v="1"/>
    <x v="1"/>
    <x v="0"/>
    <x v="0"/>
    <x v="246"/>
    <d v="1899-12-30T17:34:00"/>
    <x v="2"/>
    <m/>
    <n v="0"/>
    <n v="1"/>
    <s v="Jared Smith"/>
    <x v="2"/>
    <x v="15"/>
    <n v="1"/>
    <s v="PROD"/>
    <s v="PRODUCTION"/>
    <x v="1"/>
    <x v="250"/>
    <x v="0"/>
  </r>
  <r>
    <n v="111614"/>
    <d v="2021-02-15T00:00:00"/>
    <d v="1899-12-30T14:02:00"/>
    <s v="Error appeared Maintain Schedule of Classes module"/>
    <s v="Marvin Peters"/>
    <s v="mpeters@outlook.com"/>
    <x v="0"/>
    <x v="1"/>
    <x v="1"/>
    <x v="0"/>
    <x v="0"/>
    <x v="246"/>
    <d v="1899-12-30T17:28:00"/>
    <x v="261"/>
    <d v="1899-12-30T02:02:00"/>
    <n v="0"/>
    <n v="1"/>
    <s v="Jared Smith"/>
    <x v="2"/>
    <x v="15"/>
    <n v="1"/>
    <s v="PROD"/>
    <s v="PRODUCTION"/>
    <x v="1"/>
    <x v="250"/>
    <x v="0"/>
  </r>
  <r>
    <n v="111615"/>
    <d v="2021-02-15T00:00:00"/>
    <d v="1899-12-30T14:04:00"/>
    <s v="Post Issue - Getting &quot;No space left on device&quot; "/>
    <s v="Marvin Peters"/>
    <s v="mpeters@outlook.com"/>
    <x v="0"/>
    <x v="1"/>
    <x v="1"/>
    <x v="0"/>
    <x v="0"/>
    <x v="248"/>
    <d v="1899-12-30T15:06:00"/>
    <x v="2"/>
    <m/>
    <n v="0"/>
    <n v="1"/>
    <s v="Jared Smith"/>
    <x v="2"/>
    <x v="2"/>
    <n v="2"/>
    <s v="PROD"/>
    <s v="PRODUCTION"/>
    <x v="1"/>
    <x v="250"/>
    <x v="0"/>
  </r>
  <r>
    <n v="111616"/>
    <d v="2021-02-15T00:00:00"/>
    <d v="1899-12-30T15:57:00"/>
    <s v="Request for VPN Account"/>
    <s v="Cheena Carols"/>
    <s v="cheena.carols@mailinator.com"/>
    <x v="0"/>
    <x v="1"/>
    <x v="2"/>
    <x v="0"/>
    <x v="0"/>
    <x v="210"/>
    <d v="1899-12-30T14:12:00"/>
    <x v="261"/>
    <d v="1899-12-30T03:57:00"/>
    <n v="0"/>
    <n v="1"/>
    <s v="Jared Smith"/>
    <x v="5"/>
    <x v="15"/>
    <n v="0"/>
    <s v="PROD"/>
    <s v="PRODUCTION"/>
    <x v="2"/>
    <x v="3"/>
    <x v="0"/>
  </r>
  <r>
    <n v="111617"/>
    <d v="2021-02-15T00:00:00"/>
    <d v="1899-12-30T16:55:00"/>
    <s v="Integration Broker Issue"/>
    <s v="Aurora Miller"/>
    <s v="aurora.miller@outlook.com"/>
    <x v="0"/>
    <x v="1"/>
    <x v="1"/>
    <x v="0"/>
    <x v="0"/>
    <x v="225"/>
    <d v="1899-12-30T17:03:00"/>
    <x v="261"/>
    <d v="1899-12-30T04:55:00"/>
    <n v="0"/>
    <n v="1"/>
    <s v="Jared Smith"/>
    <x v="2"/>
    <x v="23"/>
    <n v="4"/>
    <s v="PROD"/>
    <s v="PRODUCTION"/>
    <x v="2"/>
    <x v="250"/>
    <x v="0"/>
  </r>
  <r>
    <n v="111618"/>
    <d v="2021-02-15T00:00:00"/>
    <d v="1899-12-30T17:07:00"/>
    <s v="Integration Broker Issue (TEST)"/>
    <s v="Aurora Miller"/>
    <s v="aurora.miller@outlook.com"/>
    <x v="0"/>
    <x v="1"/>
    <x v="1"/>
    <x v="0"/>
    <x v="1"/>
    <x v="249"/>
    <d v="1899-12-30T17:07:00"/>
    <x v="262"/>
    <d v="1899-12-30T05:07:00"/>
    <n v="0"/>
    <n v="1"/>
    <s v="Raya Musk"/>
    <x v="2"/>
    <x v="27"/>
    <n v="1"/>
    <s v="NON-PROD"/>
    <s v="TEST"/>
    <x v="1"/>
    <x v="250"/>
    <x v="0"/>
  </r>
  <r>
    <n v="111619"/>
    <d v="2021-02-17T00:00:00"/>
    <d v="1899-12-30T15:32:00"/>
    <s v="issues in UP General Payroll Scholars Report"/>
    <s v="Melody Thompson"/>
    <s v="mthompson@yahoo.com"/>
    <x v="0"/>
    <x v="1"/>
    <x v="1"/>
    <x v="0"/>
    <x v="0"/>
    <x v="250"/>
    <d v="1899-12-30T17:11:00"/>
    <x v="263"/>
    <d v="1899-12-30T03:32:00"/>
    <n v="0"/>
    <n v="1"/>
    <s v="Jared Smith"/>
    <x v="1"/>
    <x v="16"/>
    <n v="11"/>
    <s v="PROD"/>
    <s v="PRODUCTION"/>
    <x v="2"/>
    <x v="251"/>
    <x v="0"/>
  </r>
  <r>
    <n v="111620"/>
    <d v="2021-02-19T00:00:00"/>
    <d v="1899-12-30T15:07:00"/>
    <s v="Closing Payables Accounting Period Issue"/>
    <s v="Kimberly Jones"/>
    <s v="kjones@outlook.com"/>
    <x v="0"/>
    <x v="1"/>
    <x v="1"/>
    <x v="0"/>
    <x v="1"/>
    <x v="210"/>
    <d v="1899-12-30T15:07:00"/>
    <x v="264"/>
    <d v="1899-12-30T03:07:00"/>
    <n v="0"/>
    <n v="1"/>
    <s v="Raya Musk"/>
    <x v="1"/>
    <x v="27"/>
    <n v="0"/>
    <s v="NON-PROD"/>
    <s v="TEST"/>
    <x v="1"/>
    <x v="252"/>
    <x v="0"/>
  </r>
  <r>
    <n v="111621"/>
    <d v="2021-02-22T00:00:00"/>
    <d v="1899-12-30T12:08:00"/>
    <s v="Public IP Trusted Certificate Authority Error"/>
    <s v="Tomi Yamamoto"/>
    <s v="tyamamoto@gmail.com"/>
    <x v="1"/>
    <x v="0"/>
    <x v="1"/>
    <x v="0"/>
    <x v="0"/>
    <x v="190"/>
    <d v="1899-12-30T14:40:00"/>
    <x v="265"/>
    <d v="1899-12-30T00:08:00"/>
    <n v="0"/>
    <n v="1"/>
    <s v="Jared Smith"/>
    <x v="6"/>
    <x v="15"/>
    <n v="1"/>
    <s v="PROD"/>
    <s v="PRODUCTION"/>
    <x v="1"/>
    <x v="253"/>
    <x v="0"/>
  </r>
  <r>
    <n v="111622"/>
    <d v="2021-02-22T00:00:00"/>
    <d v="1899-12-30T15:16:00"/>
    <s v="Unable to Attach Update XML file in Data Def"/>
    <s v="Kian Rogers"/>
    <s v="krogers@mailinator.com"/>
    <x v="0"/>
    <x v="1"/>
    <x v="1"/>
    <x v="0"/>
    <x v="2"/>
    <x v="10"/>
    <d v="1899-12-30T14:01:00"/>
    <x v="265"/>
    <d v="1899-12-30T03:16:00"/>
    <n v="1"/>
    <n v="0"/>
    <s v="Raya Musk"/>
    <x v="1"/>
    <x v="5"/>
    <n v="1"/>
    <s v="NON-PROD"/>
    <s v="TEST"/>
    <x v="1"/>
    <x v="254"/>
    <x v="0"/>
  </r>
  <r>
    <n v="111623"/>
    <d v="2021-02-22T00:00:00"/>
    <d v="1899-12-30T16:55:00"/>
    <s v="Person Analyzer for 132939"/>
    <s v="Kian Rogers"/>
    <s v="krogers@mailinator.com"/>
    <x v="0"/>
    <x v="1"/>
    <x v="2"/>
    <x v="0"/>
    <x v="1"/>
    <x v="251"/>
    <d v="1899-12-30T16:20:00"/>
    <x v="266"/>
    <d v="1899-12-30T04:55:00"/>
    <n v="0"/>
    <n v="0"/>
    <s v="Raya Musk"/>
    <x v="1"/>
    <x v="37"/>
    <n v="0"/>
    <s v="NON-PROD"/>
    <s v="TEST"/>
    <x v="1"/>
    <x v="3"/>
    <x v="0"/>
  </r>
  <r>
    <n v="111624"/>
    <d v="2021-02-24T00:00:00"/>
    <d v="1899-12-30T08:31:00"/>
    <s v="Employee Legislative Information - Mismatch"/>
    <s v="Troy Daniels"/>
    <s v="troy.daniels@outlook.com"/>
    <x v="0"/>
    <x v="1"/>
    <x v="1"/>
    <x v="0"/>
    <x v="1"/>
    <x v="187"/>
    <d v="1899-12-30T11:24:00"/>
    <x v="267"/>
    <d v="1899-12-30T20:31:00"/>
    <n v="0"/>
    <n v="1"/>
    <s v="Mark Jikkins"/>
    <x v="1"/>
    <x v="32"/>
    <n v="4"/>
    <s v="PROD"/>
    <s v="PRODUCTION"/>
    <x v="1"/>
    <x v="255"/>
    <x v="0"/>
  </r>
  <r>
    <n v="111625"/>
    <d v="2021-02-24T00:00:00"/>
    <d v="1899-12-30T11:34:00"/>
    <s v="Tuition Calculation Issue"/>
    <s v="Jasper John"/>
    <s v="jasper.john@gmail.com"/>
    <x v="0"/>
    <x v="1"/>
    <x v="2"/>
    <x v="0"/>
    <x v="0"/>
    <x v="248"/>
    <d v="1899-12-30T08:48:00"/>
    <x v="268"/>
    <d v="1899-12-30T23:34:00"/>
    <n v="0"/>
    <n v="1"/>
    <s v="Jared Smith"/>
    <x v="2"/>
    <x v="17"/>
    <n v="3"/>
    <s v="PROD"/>
    <s v="PRODUCTION"/>
    <x v="1"/>
    <x v="3"/>
    <x v="0"/>
  </r>
  <r>
    <n v="111626"/>
    <d v="2021-03-03T00:00:00"/>
    <d v="1899-12-30T15:44:00"/>
    <s v="Person Analyzer"/>
    <s v="Kian Rogers"/>
    <s v="krogers@mailinator.com"/>
    <x v="0"/>
    <x v="1"/>
    <x v="2"/>
    <x v="0"/>
    <x v="0"/>
    <x v="252"/>
    <d v="1899-12-30T16:38:00"/>
    <x v="269"/>
    <d v="1899-12-30T03:44:00"/>
    <n v="0"/>
    <n v="1"/>
    <s v="Jared Smith"/>
    <x v="1"/>
    <x v="0"/>
    <n v="0"/>
    <s v="NON-PROD"/>
    <s v="TEST"/>
    <x v="2"/>
    <x v="3"/>
    <x v="0"/>
  </r>
  <r>
    <n v="111627"/>
    <d v="2021-03-04T00:00:00"/>
    <d v="1899-12-30T13:13:00"/>
    <s v="Post Issue - SAP LOGIN ISSUES ENCOUNTERED"/>
    <s v="Bladimir Macdonald"/>
    <s v="bmacdonald@outlook.com"/>
    <x v="0"/>
    <x v="1"/>
    <x v="1"/>
    <x v="0"/>
    <x v="0"/>
    <x v="202"/>
    <d v="1899-12-30T17:09:00"/>
    <x v="270"/>
    <d v="1899-12-30T13:13:00"/>
    <n v="0"/>
    <n v="1"/>
    <s v="Jared Smith"/>
    <x v="2"/>
    <x v="15"/>
    <n v="1"/>
    <s v="PROD"/>
    <s v="PRODUCTION"/>
    <x v="1"/>
    <x v="256"/>
    <x v="0"/>
  </r>
  <r>
    <n v="111628"/>
    <d v="2021-03-04T00:00:00"/>
    <d v="1899-12-30T13:15:00"/>
    <s v="Post Issue - SAP SLOW PERFORMANCE ISSUE"/>
    <s v="Bladimir Macdonald"/>
    <s v="bmacdonald@outlook.com"/>
    <x v="0"/>
    <x v="1"/>
    <x v="1"/>
    <x v="0"/>
    <x v="0"/>
    <x v="202"/>
    <d v="1899-12-30T17:06:00"/>
    <x v="270"/>
    <d v="1899-12-30T13:15:00"/>
    <n v="0"/>
    <n v="1"/>
    <s v="Jared Smith"/>
    <x v="2"/>
    <x v="15"/>
    <n v="1"/>
    <s v="PROD"/>
    <s v="PRODUCTION"/>
    <x v="1"/>
    <x v="256"/>
    <x v="0"/>
  </r>
  <r>
    <n v="111629"/>
    <d v="2021-03-05T00:00:00"/>
    <d v="1899-12-30T10:49:00"/>
    <s v="Test Ticket"/>
    <s v="Cherie Mercurie"/>
    <s v="cmercurie@outlook.com"/>
    <x v="0"/>
    <x v="0"/>
    <x v="1"/>
    <x v="0"/>
    <x v="1"/>
    <x v="190"/>
    <d v="1899-12-30T10:49:00"/>
    <x v="271"/>
    <d v="1899-12-30T17:00:00"/>
    <n v="1"/>
    <n v="0"/>
    <s v="Raya Musk"/>
    <x v="3"/>
    <x v="0"/>
    <n v="0"/>
    <s v="NON-PROD"/>
    <s v="TEST"/>
    <x v="1"/>
    <x v="257"/>
    <x v="0"/>
  </r>
  <r>
    <n v="111630"/>
    <d v="2021-03-05T00:00:00"/>
    <d v="1899-12-30T12:34:00"/>
    <s v="JDE Payables UPMin Attachment"/>
    <s v="Erick White"/>
    <s v="ewhite@yahoo.com"/>
    <x v="0"/>
    <x v="1"/>
    <x v="1"/>
    <x v="0"/>
    <x v="1"/>
    <x v="165"/>
    <d v="1899-12-30T08:39:00"/>
    <x v="272"/>
    <d v="1899-12-30T00:34:00"/>
    <n v="1"/>
    <n v="0"/>
    <s v="Satya Prakash"/>
    <x v="1"/>
    <x v="1"/>
    <n v="2"/>
    <s v="PROD"/>
    <s v="PRODUCTION"/>
    <x v="1"/>
    <x v="257"/>
    <x v="0"/>
  </r>
  <r>
    <n v="111631"/>
    <d v="2021-03-05T00:00:00"/>
    <d v="1899-12-30T15:49:00"/>
    <s v="[SAP] Page is not available"/>
    <s v="Cherie Mercurie"/>
    <s v="cmercurie@outlook.com"/>
    <x v="0"/>
    <x v="0"/>
    <x v="1"/>
    <x v="0"/>
    <x v="1"/>
    <x v="190"/>
    <d v="1899-12-30T15:49:00"/>
    <x v="273"/>
    <d v="1899-12-30T15:49:00"/>
    <n v="1"/>
    <n v="0"/>
    <s v="Raya Musk"/>
    <x v="3"/>
    <x v="27"/>
    <n v="0"/>
    <s v="PROD"/>
    <s v="PRODUCTION"/>
    <x v="1"/>
    <x v="257"/>
    <x v="0"/>
  </r>
  <r>
    <n v="111632"/>
    <d v="2021-03-10T00:00:00"/>
    <d v="1899-12-30T16:21:00"/>
    <s v="Approval Workflow Error"/>
    <s v="Erick White"/>
    <s v="ewhite@yahoo.com"/>
    <x v="1"/>
    <x v="1"/>
    <x v="1"/>
    <x v="0"/>
    <x v="2"/>
    <x v="215"/>
    <d v="1899-12-30T17:16:00"/>
    <x v="274"/>
    <d v="1899-12-30T16:21:00"/>
    <n v="1"/>
    <n v="1"/>
    <s v="Mark Jikkins"/>
    <x v="1"/>
    <x v="56"/>
    <n v="6"/>
    <s v="PROD"/>
    <s v="PRODUCTION"/>
    <x v="1"/>
    <x v="258"/>
    <x v="0"/>
  </r>
  <r>
    <n v="111633"/>
    <d v="2021-03-11T00:00:00"/>
    <d v="1899-12-30T10:41:00"/>
    <s v="Chedft_2018 Error Generating"/>
    <s v="Jasper John"/>
    <s v="jasper.john@gmail.com"/>
    <x v="2"/>
    <x v="1"/>
    <x v="1"/>
    <x v="0"/>
    <x v="2"/>
    <x v="165"/>
    <d v="1899-12-30T15:05:00"/>
    <x v="275"/>
    <d v="1899-12-30T10:41:00"/>
    <n v="1"/>
    <n v="0"/>
    <s v="Mark Jikkins"/>
    <x v="2"/>
    <x v="36"/>
    <n v="8"/>
    <s v="PROD"/>
    <s v="PRODUCTION"/>
    <x v="1"/>
    <x v="259"/>
    <x v="0"/>
  </r>
  <r>
    <n v="111634"/>
    <d v="2021-03-11T00:00:00"/>
    <d v="1899-12-30T10:44:00"/>
    <s v="1900 emails from JDE workflow notif mailer 2/22/21"/>
    <s v="Erick White"/>
    <s v="ewhite@yahoo.com"/>
    <x v="0"/>
    <x v="1"/>
    <x v="1"/>
    <x v="2"/>
    <x v="2"/>
    <x v="10"/>
    <d v="1899-12-30T13:16:00"/>
    <x v="276"/>
    <d v="1899-12-30T22:44:00"/>
    <n v="0"/>
    <n v="1"/>
    <s v="Raya Musk"/>
    <x v="1"/>
    <x v="2"/>
    <n v="0"/>
    <s v="NON-PROD"/>
    <s v="TEST"/>
    <x v="1"/>
    <x v="260"/>
    <x v="0"/>
  </r>
  <r>
    <n v="111635"/>
    <d v="2021-03-11T00:00:00"/>
    <d v="1899-12-30T11:54:00"/>
    <s v="Configuration related to web browser to open Java"/>
    <s v="Erick White"/>
    <s v="ewhite@yahoo.com"/>
    <x v="0"/>
    <x v="1"/>
    <x v="1"/>
    <x v="2"/>
    <x v="1"/>
    <x v="252"/>
    <d v="1899-12-30T11:54:00"/>
    <x v="276"/>
    <d v="1899-12-30T23:54:00"/>
    <n v="0"/>
    <n v="1"/>
    <s v="Raya Musk"/>
    <x v="1"/>
    <x v="0"/>
    <n v="1"/>
    <s v="NON-PROD"/>
    <s v="TEST"/>
    <x v="1"/>
    <x v="260"/>
    <x v="0"/>
  </r>
  <r>
    <n v="111636"/>
    <d v="2021-03-12T00:00:00"/>
    <d v="1899-12-30T09:57:00"/>
    <s v="Error Displaying in Different Module"/>
    <s v="Jasper John"/>
    <s v="jasper.john@gmail.com"/>
    <x v="1"/>
    <x v="1"/>
    <x v="1"/>
    <x v="0"/>
    <x v="0"/>
    <x v="185"/>
    <d v="1899-12-30T17:19:00"/>
    <x v="271"/>
    <d v="1899-12-30T13:57:00"/>
    <n v="0"/>
    <n v="1"/>
    <s v="Jared Smith"/>
    <x v="2"/>
    <x v="25"/>
    <n v="2"/>
    <s v="PROD"/>
    <s v="PRODUCTION"/>
    <x v="1"/>
    <x v="261"/>
    <x v="0"/>
  </r>
  <r>
    <n v="111637"/>
    <d v="2021-03-16T00:00:00"/>
    <d v="1899-12-30T10:02:00"/>
    <s v="Special Leave Issues"/>
    <s v="Kian Rogers"/>
    <s v="krogers@mailinator.com"/>
    <x v="0"/>
    <x v="1"/>
    <x v="1"/>
    <x v="0"/>
    <x v="2"/>
    <x v="185"/>
    <d v="1899-12-30T13:23:00"/>
    <x v="277"/>
    <d v="1899-12-30T22:02:00"/>
    <n v="0"/>
    <n v="0"/>
    <s v="Raya Musk"/>
    <x v="1"/>
    <x v="2"/>
    <n v="3"/>
    <s v="NON-PROD"/>
    <s v="TEST"/>
    <x v="2"/>
    <x v="262"/>
    <x v="0"/>
  </r>
  <r>
    <n v="111638"/>
    <d v="2021-03-16T00:00:00"/>
    <d v="1899-12-30T16:26:00"/>
    <s v="Test Ticket"/>
    <s v="Cherie Mercurie"/>
    <s v="cmercurie@outlook.com"/>
    <x v="0"/>
    <x v="0"/>
    <x v="1"/>
    <x v="1"/>
    <x v="1"/>
    <x v="253"/>
    <d v="1899-12-30T16:26:00"/>
    <x v="278"/>
    <d v="1899-12-30T16:26:00"/>
    <n v="1"/>
    <n v="0"/>
    <s v="Raya Musk"/>
    <x v="3"/>
    <x v="27"/>
    <n v="0"/>
    <s v="PROD"/>
    <s v="PRODUCTION"/>
    <x v="1"/>
    <x v="262"/>
    <x v="0"/>
  </r>
  <r>
    <n v="111639"/>
    <d v="2021-03-17T00:00:00"/>
    <d v="1899-12-30T13:35:00"/>
    <s v="Appraisal Issue"/>
    <s v="Jane Wilberts"/>
    <s v="jwilberts@mailinator.com"/>
    <x v="0"/>
    <x v="1"/>
    <x v="1"/>
    <x v="0"/>
    <x v="1"/>
    <x v="242"/>
    <d v="1899-12-30T14:21:00"/>
    <x v="279"/>
    <d v="1899-12-30T01:35:00"/>
    <n v="0"/>
    <n v="1"/>
    <s v="Satya Prakash"/>
    <x v="1"/>
    <x v="1"/>
    <n v="4"/>
    <s v="PROD"/>
    <s v="TEST"/>
    <x v="1"/>
    <x v="263"/>
    <x v="0"/>
  </r>
  <r>
    <n v="111640"/>
    <d v="2021-03-17T00:00:00"/>
    <d v="1899-12-30T16:24:00"/>
    <s v="Loading upon saving Expression on Query Manager"/>
    <s v="Marvin Peters"/>
    <s v="mpeters@outlook.com"/>
    <x v="0"/>
    <x v="1"/>
    <x v="1"/>
    <x v="0"/>
    <x v="1"/>
    <x v="225"/>
    <d v="1899-12-30T18:00:00"/>
    <x v="279"/>
    <d v="1899-12-30T04:24:00"/>
    <n v="0"/>
    <n v="1"/>
    <s v="Satya Prakash"/>
    <x v="2"/>
    <x v="10"/>
    <n v="0"/>
    <s v="PROD"/>
    <s v="DEVELOPMENT"/>
    <x v="1"/>
    <x v="263"/>
    <x v="0"/>
  </r>
  <r>
    <n v="111641"/>
    <d v="2021-03-17T00:00:00"/>
    <d v="1899-12-30T16:37:00"/>
    <s v="Past due balance posted in Student Center"/>
    <s v="Marvin Peters"/>
    <s v="mpeters@outlook.com"/>
    <x v="0"/>
    <x v="1"/>
    <x v="1"/>
    <x v="0"/>
    <x v="2"/>
    <x v="225"/>
    <d v="1899-12-30T17:55:00"/>
    <x v="279"/>
    <d v="1899-12-30T04:37:00"/>
    <n v="0"/>
    <n v="0"/>
    <s v="Satya Prakash"/>
    <x v="2"/>
    <x v="26"/>
    <n v="0"/>
    <s v="PROD"/>
    <s v="PRODUCTION"/>
    <x v="2"/>
    <x v="263"/>
    <x v="0"/>
  </r>
  <r>
    <n v="111642"/>
    <d v="2021-03-18T00:00:00"/>
    <d v="1899-12-30T14:16:00"/>
    <s v="Creation of Separate nodes"/>
    <s v="Aurora Miller"/>
    <s v="aurora.miller@outlook.com"/>
    <x v="0"/>
    <x v="1"/>
    <x v="2"/>
    <x v="0"/>
    <x v="1"/>
    <x v="225"/>
    <d v="1899-12-30T18:58:00"/>
    <x v="280"/>
    <d v="1899-12-30T02:16:00"/>
    <n v="0"/>
    <n v="0"/>
    <s v="Satya Prakash"/>
    <x v="2"/>
    <x v="0"/>
    <n v="1"/>
    <s v="NON-PROD"/>
    <s v="DEVELOPMENT"/>
    <x v="1"/>
    <x v="3"/>
    <x v="0"/>
  </r>
  <r>
    <n v="111643"/>
    <d v="2021-03-18T00:00:00"/>
    <d v="1899-12-30T14:18:00"/>
    <s v="How to prevent our API to SQL injection"/>
    <s v="Aurora Miller"/>
    <s v="aurora.miller@outlook.com"/>
    <x v="0"/>
    <x v="1"/>
    <x v="2"/>
    <x v="0"/>
    <x v="1"/>
    <x v="165"/>
    <d v="1899-12-30T12:33:00"/>
    <x v="280"/>
    <d v="1899-12-30T02:18:00"/>
    <n v="0"/>
    <n v="0"/>
    <s v="Satya Prakash"/>
    <x v="2"/>
    <x v="4"/>
    <n v="0"/>
    <s v="NON-PROD"/>
    <s v="DEVELOPMENT"/>
    <x v="1"/>
    <x v="3"/>
    <x v="0"/>
  </r>
  <r>
    <n v="111644"/>
    <d v="2021-03-18T00:00:00"/>
    <d v="1899-12-30T14:23:00"/>
    <s v="How to whitelist domain name in SAP API"/>
    <s v="Aurora Miller"/>
    <s v="aurora.miller@outlook.com"/>
    <x v="0"/>
    <x v="1"/>
    <x v="2"/>
    <x v="0"/>
    <x v="1"/>
    <x v="149"/>
    <d v="1899-12-30T10:46:00"/>
    <x v="280"/>
    <d v="1899-12-30T02:23:00"/>
    <n v="0"/>
    <n v="1"/>
    <s v="Satya Prakash"/>
    <x v="2"/>
    <x v="15"/>
    <n v="0"/>
    <s v="NON-PROD"/>
    <s v="DEVELOPMENT"/>
    <x v="1"/>
    <x v="3"/>
    <x v="0"/>
  </r>
  <r>
    <n v="111645"/>
    <d v="2021-03-19T00:00:00"/>
    <d v="1899-12-30T08:52:00"/>
    <s v="How to override set-up in created element"/>
    <s v="Melody Thompson"/>
    <s v="mthompson@yahoo.com"/>
    <x v="0"/>
    <x v="1"/>
    <x v="2"/>
    <x v="0"/>
    <x v="2"/>
    <x v="254"/>
    <d v="1899-12-30T08:52:00"/>
    <x v="280"/>
    <d v="1899-12-30T20:52:00"/>
    <n v="0"/>
    <n v="1"/>
    <s v="Raya Musk"/>
    <x v="1"/>
    <x v="15"/>
    <n v="2"/>
    <s v="PROD"/>
    <s v="PRODUCTION"/>
    <x v="2"/>
    <x v="3"/>
    <x v="0"/>
  </r>
  <r>
    <n v="111646"/>
    <d v="2021-03-22T00:00:00"/>
    <d v="1899-12-30T18:25:00"/>
    <s v="[Test Only]:::[SAP]Page not available"/>
    <s v="Cherie Mercurie"/>
    <s v="cmercurie@outlook.com"/>
    <x v="0"/>
    <x v="0"/>
    <x v="1"/>
    <x v="0"/>
    <x v="2"/>
    <x v="255"/>
    <d v="1899-12-30T18:25:00"/>
    <x v="281"/>
    <d v="1899-12-30T18:25:00"/>
    <n v="1"/>
    <n v="1"/>
    <s v="Raya Musk"/>
    <x v="3"/>
    <x v="15"/>
    <n v="1"/>
    <s v="NON-PROD"/>
    <s v="TEST"/>
    <x v="1"/>
    <x v="264"/>
    <x v="0"/>
  </r>
  <r>
    <n v="111647"/>
    <d v="2021-03-22T00:00:00"/>
    <d v="1899-12-30T18:33:00"/>
    <s v="[Test Only]:::SAP Reset Password"/>
    <s v="Cherie Mercurie"/>
    <s v="cmercurie@outlook.com"/>
    <x v="0"/>
    <x v="0"/>
    <x v="2"/>
    <x v="3"/>
    <x v="1"/>
    <x v="255"/>
    <d v="1899-12-30T18:33:00"/>
    <x v="281"/>
    <d v="1899-12-30T18:33:00"/>
    <n v="1"/>
    <n v="1"/>
    <s v="Raya Musk"/>
    <x v="3"/>
    <x v="0"/>
    <n v="0"/>
    <s v="NON-PROD"/>
    <s v="TEST"/>
    <x v="1"/>
    <x v="3"/>
    <x v="0"/>
  </r>
  <r>
    <n v="111648"/>
    <d v="2021-03-23T00:00:00"/>
    <d v="1899-12-30T11:16:00"/>
    <s v="Locked Out OpenVPN Account"/>
    <s v="Cherie Mercurie"/>
    <s v="cmercurie@outlook.com"/>
    <x v="0"/>
    <x v="1"/>
    <x v="2"/>
    <x v="0"/>
    <x v="0"/>
    <x v="256"/>
    <d v="1899-12-30T17:29:00"/>
    <x v="282"/>
    <d v="1899-12-30T23:16:00"/>
    <n v="0"/>
    <n v="1"/>
    <s v="Jared Smith"/>
    <x v="5"/>
    <x v="4"/>
    <n v="0"/>
    <s v="NON-PROD"/>
    <s v="DEVELOPMENT"/>
    <x v="2"/>
    <x v="3"/>
    <x v="0"/>
  </r>
  <r>
    <n v="111649"/>
    <d v="2021-03-23T00:00:00"/>
    <d v="1899-12-30T16:39:00"/>
    <s v="Error Uploading Template in Report Definition"/>
    <s v="Jasper John"/>
    <s v="jasper.john@gmail.com"/>
    <x v="2"/>
    <x v="1"/>
    <x v="1"/>
    <x v="0"/>
    <x v="1"/>
    <x v="257"/>
    <d v="1899-12-30T08:50:00"/>
    <x v="283"/>
    <d v="1899-12-30T04:39:00"/>
    <n v="0"/>
    <n v="1"/>
    <s v="Mark Jikkins"/>
    <x v="2"/>
    <x v="2"/>
    <n v="2"/>
    <s v="PROD"/>
    <s v="PRODUCTION"/>
    <x v="1"/>
    <x v="265"/>
    <x v="0"/>
  </r>
  <r>
    <n v="111650"/>
    <d v="2021-03-24T00:00:00"/>
    <d v="1899-12-30T15:13:00"/>
    <s v="BEE Spreadsheet Issue"/>
    <s v="Melody Thompson"/>
    <s v="mthompson@yahoo.com"/>
    <x v="0"/>
    <x v="1"/>
    <x v="1"/>
    <x v="0"/>
    <x v="2"/>
    <x v="165"/>
    <d v="1899-12-30T14:09:00"/>
    <x v="284"/>
    <d v="1899-12-30T03:13:00"/>
    <n v="0"/>
    <n v="1"/>
    <s v="Satya Prakash"/>
    <x v="1"/>
    <x v="2"/>
    <n v="3"/>
    <s v="PROD"/>
    <s v="PRODUCTION"/>
    <x v="1"/>
    <x v="266"/>
    <x v="0"/>
  </r>
  <r>
    <n v="111651"/>
    <d v="2021-03-24T00:00:00"/>
    <d v="1899-12-30T16:54:00"/>
    <s v="Post Issue - SAP Slow Performance"/>
    <s v="Aurora Miller"/>
    <s v="aurora.miller@outlook.com"/>
    <x v="0"/>
    <x v="1"/>
    <x v="1"/>
    <x v="3"/>
    <x v="1"/>
    <x v="225"/>
    <d v="1899-12-30T18:54:00"/>
    <x v="285"/>
    <d v="1899-12-30T16:54:00"/>
    <n v="1"/>
    <n v="0"/>
    <s v="Satya Prakash"/>
    <x v="2"/>
    <x v="37"/>
    <n v="0"/>
    <s v="PROD"/>
    <s v="PRODUCTION"/>
    <x v="2"/>
    <x v="266"/>
    <x v="0"/>
  </r>
  <r>
    <n v="111652"/>
    <d v="2021-03-24T00:00:00"/>
    <d v="1899-12-30T17:54:00"/>
    <s v="Tablespace Issue"/>
    <s v="John Brown"/>
    <s v="jbrown@outlook.com"/>
    <x v="0"/>
    <x v="1"/>
    <x v="2"/>
    <x v="0"/>
    <x v="1"/>
    <x v="258"/>
    <d v="1899-12-30T13:25:00"/>
    <x v="284"/>
    <d v="1899-12-30T05:54:00"/>
    <n v="0"/>
    <n v="0"/>
    <s v="Raya Musk"/>
    <x v="2"/>
    <x v="37"/>
    <n v="0"/>
    <s v="NON-PROD"/>
    <s v="TEST"/>
    <x v="1"/>
    <x v="3"/>
    <x v="0"/>
  </r>
  <r>
    <n v="111653"/>
    <d v="2021-03-25T00:00:00"/>
    <d v="1899-12-30T19:06:00"/>
    <s v="Expression output on Query Manager,"/>
    <s v="Marvin Peters"/>
    <s v="mpeters@outlook.com"/>
    <x v="0"/>
    <x v="1"/>
    <x v="1"/>
    <x v="0"/>
    <x v="1"/>
    <x v="258"/>
    <d v="1899-12-30T16:37:00"/>
    <x v="286"/>
    <d v="1899-12-30T07:06:00"/>
    <n v="0"/>
    <n v="1"/>
    <s v="Raya Musk"/>
    <x v="2"/>
    <x v="15"/>
    <n v="0"/>
    <s v="PROD"/>
    <s v="PRODUCTION"/>
    <x v="2"/>
    <x v="267"/>
    <x v="0"/>
  </r>
  <r>
    <n v="111654"/>
    <d v="2021-03-26T00:00:00"/>
    <d v="1899-12-30T10:23:00"/>
    <s v="Cloudflare blocked uploading xml"/>
    <s v="Erick White"/>
    <s v="ewhite@yahoo.com"/>
    <x v="0"/>
    <x v="1"/>
    <x v="1"/>
    <x v="0"/>
    <x v="1"/>
    <x v="225"/>
    <d v="1899-12-30T14:33:00"/>
    <x v="286"/>
    <d v="1899-12-30T22:23:00"/>
    <n v="0"/>
    <n v="0"/>
    <s v="Raya Musk"/>
    <x v="1"/>
    <x v="32"/>
    <n v="0"/>
    <s v="NON-PROD"/>
    <s v="TEST"/>
    <x v="1"/>
    <x v="268"/>
    <x v="0"/>
  </r>
  <r>
    <n v="111655"/>
    <d v="2021-03-29T00:00:00"/>
    <d v="1899-12-30T16:18:00"/>
    <s v="Optimize the created Query."/>
    <s v="Marvin Peters"/>
    <s v="mpeters@outlook.com"/>
    <x v="0"/>
    <x v="1"/>
    <x v="2"/>
    <x v="0"/>
    <x v="1"/>
    <x v="242"/>
    <d v="1899-12-30T16:31:00"/>
    <x v="287"/>
    <d v="1899-12-30T04:18:00"/>
    <n v="0"/>
    <n v="1"/>
    <s v="Satya Prakash"/>
    <x v="2"/>
    <x v="4"/>
    <n v="0"/>
    <s v="PROD"/>
    <s v="PRODUCTION"/>
    <x v="1"/>
    <x v="3"/>
    <x v="0"/>
  </r>
  <r>
    <n v="111656"/>
    <d v="2021-03-31T00:00:00"/>
    <d v="1899-12-30T10:32:00"/>
    <s v="Cannot access JDE-SIT in MAC"/>
    <s v="Melody Thompson"/>
    <s v="mthompson@yahoo.com"/>
    <x v="0"/>
    <x v="1"/>
    <x v="1"/>
    <x v="0"/>
    <x v="1"/>
    <x v="259"/>
    <d v="1899-12-30T09:15:00"/>
    <x v="288"/>
    <d v="1899-12-30T22:32:00"/>
    <n v="0"/>
    <n v="0"/>
    <s v="Mark Jikkins"/>
    <x v="1"/>
    <x v="0"/>
    <n v="1"/>
    <s v="NON-PROD"/>
    <s v="TEST"/>
    <x v="2"/>
    <x v="269"/>
    <x v="0"/>
  </r>
  <r>
    <n v="111657"/>
    <d v="2021-04-05T00:00:00"/>
    <d v="1899-12-30T16:22:00"/>
    <s v="Display footer on generated report."/>
    <s v="Marvin Peters"/>
    <s v="mpeters@outlook.com"/>
    <x v="0"/>
    <x v="1"/>
    <x v="2"/>
    <x v="0"/>
    <x v="1"/>
    <x v="165"/>
    <d v="1899-12-30T16:34:00"/>
    <x v="289"/>
    <d v="1899-12-30T04:22:00"/>
    <n v="0"/>
    <n v="0"/>
    <s v="Satya Prakash"/>
    <x v="2"/>
    <x v="37"/>
    <n v="1"/>
    <s v="NON-PROD"/>
    <s v="TEST"/>
    <x v="1"/>
    <x v="3"/>
    <x v="0"/>
  </r>
  <r>
    <n v="111658"/>
    <d v="2021-04-06T00:00:00"/>
    <d v="1899-12-30T15:28:00"/>
    <s v="Creation of User for Integration Broker permission"/>
    <s v="Aurora Miller"/>
    <s v="aurora.miller@outlook.com"/>
    <x v="0"/>
    <x v="1"/>
    <x v="1"/>
    <x v="0"/>
    <x v="1"/>
    <x v="242"/>
    <d v="1899-12-30T15:28:00"/>
    <x v="290"/>
    <d v="1899-12-30T03:28:00"/>
    <n v="0"/>
    <n v="0"/>
    <s v="Satya Prakash"/>
    <x v="2"/>
    <x v="27"/>
    <n v="0"/>
    <s v="NON-PROD"/>
    <s v="DEVELOPMENT"/>
    <x v="1"/>
    <x v="270"/>
    <x v="0"/>
  </r>
  <r>
    <n v="111659"/>
    <d v="2021-04-07T00:00:00"/>
    <d v="1899-12-30T13:16:00"/>
    <s v="How to run SQL package"/>
    <s v="Melody Thompson"/>
    <s v="mthompson@yahoo.com"/>
    <x v="0"/>
    <x v="1"/>
    <x v="2"/>
    <x v="0"/>
    <x v="1"/>
    <x v="165"/>
    <d v="1899-12-30T16:42:00"/>
    <x v="291"/>
    <d v="1899-12-30T01:16:00"/>
    <n v="0"/>
    <n v="1"/>
    <s v="Satya Prakash"/>
    <x v="1"/>
    <x v="15"/>
    <n v="1"/>
    <s v="PROD"/>
    <s v="PRODUCTION"/>
    <x v="1"/>
    <x v="3"/>
    <x v="0"/>
  </r>
  <r>
    <n v="111660"/>
    <d v="2021-04-08T00:00:00"/>
    <d v="1899-12-30T08:40:00"/>
    <s v="Cannot open attachment in JDE SIT"/>
    <s v="Erick White"/>
    <s v="ewhite@yahoo.com"/>
    <x v="0"/>
    <x v="1"/>
    <x v="1"/>
    <x v="0"/>
    <x v="1"/>
    <x v="187"/>
    <d v="1899-12-30T08:40:00"/>
    <x v="291"/>
    <d v="1899-12-30T20:40:00"/>
    <n v="0"/>
    <n v="1"/>
    <s v="Mark Jikkins"/>
    <x v="1"/>
    <x v="0"/>
    <n v="0"/>
    <s v="NON-PROD"/>
    <s v="TEST"/>
    <x v="1"/>
    <x v="271"/>
    <x v="0"/>
  </r>
  <r>
    <n v="135991"/>
    <d v="2018-10-08T00:00:00"/>
    <d v="1899-12-30T00:32:00"/>
    <s v="FORTIGATE 200E Expiration."/>
    <s v="Joseph Reynolds"/>
    <s v="jreynolds@yahoo.com"/>
    <x v="1"/>
    <x v="0"/>
    <x v="2"/>
    <x v="0"/>
    <x v="2"/>
    <x v="260"/>
    <d v="1899-12-30T01:09:00"/>
    <x v="115"/>
    <d v="1899-12-30T17:00:00"/>
    <n v="1"/>
    <n v="1"/>
    <s v="Stellar Murad"/>
    <x v="0"/>
    <x v="1"/>
    <n v="3"/>
    <s v="NA"/>
    <s v="NA"/>
    <x v="0"/>
    <x v="3"/>
    <x v="0"/>
  </r>
  <r>
    <n v="543539"/>
    <d v="2018-11-07T00:00:00"/>
    <d v="1899-12-30T09:33:00"/>
    <s v="BPM Upgrade from 3.1 to 3.3"/>
    <s v="Pradeep Sharma"/>
    <s v="pradeep.sharma@outlook.com"/>
    <x v="0"/>
    <x v="0"/>
    <x v="2"/>
    <x v="1"/>
    <x v="0"/>
    <x v="261"/>
    <d v="1899-12-30T12:52:00"/>
    <x v="292"/>
    <d v="1899-12-30T09:00:00"/>
    <n v="0"/>
    <n v="1"/>
    <s v="Stellar Murad"/>
    <x v="4"/>
    <x v="16"/>
    <n v="0"/>
    <s v="NA"/>
    <s v="NA"/>
    <x v="1"/>
    <x v="3"/>
    <x v="0"/>
  </r>
  <r>
    <n v="627778"/>
    <d v="2018-07-30T00:00:00"/>
    <d v="1899-12-30T07:54:00"/>
    <s v="Firewall policy migration"/>
    <s v="Joseph Reynolds"/>
    <s v="jreynolds@yahoo.com"/>
    <x v="2"/>
    <x v="0"/>
    <x v="1"/>
    <x v="0"/>
    <x v="2"/>
    <x v="260"/>
    <d v="1899-12-30T01:12:00"/>
    <x v="293"/>
    <d v="1899-12-30T13:54:00"/>
    <n v="1"/>
    <n v="1"/>
    <s v="Satya Prakash"/>
    <x v="4"/>
    <x v="10"/>
    <n v="0"/>
    <s v="NON-PROD"/>
    <s v="DEVELOPMENT"/>
    <x v="0"/>
    <x v="272"/>
    <x v="0"/>
  </r>
  <r>
    <n v="694807"/>
    <d v="2018-11-06T00:00:00"/>
    <d v="1899-12-30T06:39:00"/>
    <s v="[HELP] Update Process Maker"/>
    <s v="Pradeep Sharma"/>
    <s v="pradeep.sharma@outlook.com"/>
    <x v="3"/>
    <x v="0"/>
    <x v="1"/>
    <x v="0"/>
    <x v="1"/>
    <x v="262"/>
    <d v="1899-12-30T06:39:00"/>
    <x v="294"/>
    <d v="1899-12-30T06:39:00"/>
    <n v="1"/>
    <n v="1"/>
    <s v="Jose Satary"/>
    <x v="4"/>
    <x v="27"/>
    <n v="0"/>
    <s v="NA"/>
    <s v="NA"/>
    <x v="1"/>
    <x v="273"/>
    <x v="0"/>
  </r>
  <r>
    <n v="694809"/>
    <d v="2018-07-11T00:00:00"/>
    <d v="1899-12-30T06:00:00"/>
    <s v="GMP-infra"/>
    <s v="Roland Brown"/>
    <s v="rbrown@yahoo.com"/>
    <x v="3"/>
    <x v="0"/>
    <x v="0"/>
    <x v="0"/>
    <x v="0"/>
    <x v="263"/>
    <d v="1899-12-30T08:38:00"/>
    <x v="295"/>
    <d v="1899-12-30T06:00:00"/>
    <n v="0"/>
    <n v="1"/>
    <s v="Jose Satary"/>
    <x v="4"/>
    <x v="27"/>
    <n v="0"/>
    <s v="NA"/>
    <s v="NA"/>
    <x v="0"/>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F3249-307E-B848-ACE8-8B6BFF1AB9FE}" name="PivotTable2" cacheId="6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9" rowHeaderCaption="Teams" colHeaderCaption="Priority">
  <location ref="A3:B5" firstHeaderRow="1" firstDataRow="1" firstDataCol="1"/>
  <pivotFields count="32">
    <pivotField dataField="1" compact="0" showAll="0">
      <extLst>
        <ext xmlns:x14="http://schemas.microsoft.com/office/spreadsheetml/2009/9/main" uri="{2946ED86-A175-432a-8AC1-64E0C546D7DE}">
          <x14:pivotField fillDownLabels="1"/>
        </ext>
      </extLst>
    </pivotField>
    <pivotField compact="0" numFmtId="14" showAll="0">
      <extLst>
        <ext xmlns:x14="http://schemas.microsoft.com/office/spreadsheetml/2009/9/main" uri="{2946ED86-A175-432a-8AC1-64E0C546D7DE}">
          <x14:pivotField fillDownLabels="1"/>
        </ext>
      </extLst>
    </pivotField>
    <pivotField compact="0" numFmtId="165"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multipleItemSelectionAllowed="1" showAll="0">
      <items count="5">
        <item x="1"/>
        <item x="2"/>
        <item x="3"/>
        <item x="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4">
        <item x="0"/>
        <item x="1"/>
        <item x="2"/>
        <item t="default"/>
      </items>
      <extLst>
        <ext xmlns:x14="http://schemas.microsoft.com/office/spreadsheetml/2009/9/main" uri="{2946ED86-A175-432a-8AC1-64E0C546D7DE}">
          <x14:pivotField fillDownLabels="1"/>
        </ext>
      </extLst>
    </pivotField>
    <pivotField compact="0" numFmtId="14" showAll="0">
      <items count="265">
        <item x="263"/>
        <item x="0"/>
        <item x="262"/>
        <item x="260"/>
        <item x="4"/>
        <item x="13"/>
        <item x="9"/>
        <item x="6"/>
        <item x="16"/>
        <item x="3"/>
        <item x="20"/>
        <item x="18"/>
        <item x="17"/>
        <item x="14"/>
        <item x="2"/>
        <item x="12"/>
        <item x="15"/>
        <item x="23"/>
        <item x="19"/>
        <item x="1"/>
        <item x="28"/>
        <item x="11"/>
        <item x="5"/>
        <item x="24"/>
        <item x="26"/>
        <item x="27"/>
        <item x="40"/>
        <item x="45"/>
        <item x="33"/>
        <item x="25"/>
        <item x="21"/>
        <item x="29"/>
        <item x="37"/>
        <item x="42"/>
        <item x="38"/>
        <item x="46"/>
        <item x="44"/>
        <item x="55"/>
        <item x="30"/>
        <item x="54"/>
        <item x="51"/>
        <item x="58"/>
        <item x="50"/>
        <item x="43"/>
        <item x="49"/>
        <item x="62"/>
        <item x="63"/>
        <item x="32"/>
        <item x="64"/>
        <item x="7"/>
        <item x="67"/>
        <item x="22"/>
        <item x="66"/>
        <item x="69"/>
        <item x="41"/>
        <item x="52"/>
        <item x="72"/>
        <item x="70"/>
        <item x="74"/>
        <item x="73"/>
        <item x="61"/>
        <item x="79"/>
        <item x="78"/>
        <item x="48"/>
        <item x="77"/>
        <item x="80"/>
        <item x="81"/>
        <item x="83"/>
        <item x="53"/>
        <item x="35"/>
        <item x="56"/>
        <item x="76"/>
        <item x="87"/>
        <item x="82"/>
        <item x="34"/>
        <item x="68"/>
        <item x="47"/>
        <item x="59"/>
        <item x="8"/>
        <item x="91"/>
        <item x="88"/>
        <item x="86"/>
        <item x="92"/>
        <item x="90"/>
        <item x="95"/>
        <item x="39"/>
        <item x="97"/>
        <item x="94"/>
        <item x="96"/>
        <item x="75"/>
        <item x="98"/>
        <item x="85"/>
        <item x="99"/>
        <item x="102"/>
        <item x="93"/>
        <item x="71"/>
        <item x="100"/>
        <item x="106"/>
        <item x="107"/>
        <item x="113"/>
        <item x="108"/>
        <item x="114"/>
        <item x="89"/>
        <item x="105"/>
        <item x="65"/>
        <item x="115"/>
        <item x="111"/>
        <item x="116"/>
        <item x="118"/>
        <item x="109"/>
        <item x="119"/>
        <item x="117"/>
        <item x="84"/>
        <item x="112"/>
        <item x="120"/>
        <item x="104"/>
        <item x="110"/>
        <item x="124"/>
        <item x="126"/>
        <item x="125"/>
        <item x="122"/>
        <item x="57"/>
        <item x="101"/>
        <item x="60"/>
        <item x="127"/>
        <item x="133"/>
        <item x="128"/>
        <item x="135"/>
        <item x="137"/>
        <item x="138"/>
        <item x="129"/>
        <item x="142"/>
        <item x="134"/>
        <item x="132"/>
        <item x="148"/>
        <item x="141"/>
        <item x="145"/>
        <item x="123"/>
        <item x="130"/>
        <item x="131"/>
        <item x="147"/>
        <item x="143"/>
        <item x="150"/>
        <item x="146"/>
        <item x="140"/>
        <item x="261"/>
        <item x="157"/>
        <item x="160"/>
        <item x="158"/>
        <item x="162"/>
        <item x="144"/>
        <item x="103"/>
        <item x="164"/>
        <item x="121"/>
        <item x="151"/>
        <item x="161"/>
        <item x="154"/>
        <item x="172"/>
        <item x="136"/>
        <item x="168"/>
        <item x="167"/>
        <item x="166"/>
        <item x="174"/>
        <item x="171"/>
        <item x="155"/>
        <item x="170"/>
        <item x="173"/>
        <item x="178"/>
        <item x="156"/>
        <item x="139"/>
        <item x="177"/>
        <item x="181"/>
        <item x="159"/>
        <item x="180"/>
        <item x="176"/>
        <item x="182"/>
        <item x="152"/>
        <item x="163"/>
        <item x="169"/>
        <item x="188"/>
        <item x="193"/>
        <item x="194"/>
        <item x="195"/>
        <item x="198"/>
        <item x="186"/>
        <item x="197"/>
        <item x="199"/>
        <item x="201"/>
        <item x="183"/>
        <item x="184"/>
        <item x="200"/>
        <item x="203"/>
        <item x="209"/>
        <item x="208"/>
        <item x="214"/>
        <item x="192"/>
        <item x="213"/>
        <item x="219"/>
        <item x="207"/>
        <item x="179"/>
        <item x="204"/>
        <item x="217"/>
        <item x="191"/>
        <item x="223"/>
        <item x="218"/>
        <item x="212"/>
        <item x="220"/>
        <item x="189"/>
        <item x="226"/>
        <item x="36"/>
        <item x="230"/>
        <item x="31"/>
        <item x="221"/>
        <item x="205"/>
        <item x="228"/>
        <item x="175"/>
        <item x="216"/>
        <item x="233"/>
        <item x="235"/>
        <item x="231"/>
        <item x="234"/>
        <item x="227"/>
        <item x="236"/>
        <item x="196"/>
        <item x="237"/>
        <item x="229"/>
        <item x="241"/>
        <item x="224"/>
        <item x="206"/>
        <item x="239"/>
        <item x="211"/>
        <item x="222"/>
        <item x="238"/>
        <item x="232"/>
        <item x="240"/>
        <item x="249"/>
        <item x="153"/>
        <item x="210"/>
        <item x="244"/>
        <item x="243"/>
        <item x="246"/>
        <item x="245"/>
        <item x="251"/>
        <item x="247"/>
        <item x="190"/>
        <item x="248"/>
        <item x="250"/>
        <item x="252"/>
        <item x="202"/>
        <item x="253"/>
        <item x="215"/>
        <item x="254"/>
        <item x="255"/>
        <item x="256"/>
        <item x="185"/>
        <item x="258"/>
        <item x="10"/>
        <item x="225"/>
        <item x="149"/>
        <item x="257"/>
        <item x="242"/>
        <item x="165"/>
        <item x="187"/>
        <item x="259"/>
        <item t="default"/>
      </items>
      <extLst>
        <ext xmlns:x14="http://schemas.microsoft.com/office/spreadsheetml/2009/9/main" uri="{2946ED86-A175-432a-8AC1-64E0C546D7DE}">
          <x14:pivotField fillDownLabels="1"/>
        </ext>
      </extLst>
    </pivotField>
    <pivotField compact="0" numFmtId="165" showAll="0">
      <extLst>
        <ext xmlns:x14="http://schemas.microsoft.com/office/spreadsheetml/2009/9/main" uri="{2946ED86-A175-432a-8AC1-64E0C546D7DE}">
          <x14:pivotField fillDownLabels="1"/>
        </ext>
      </extLst>
    </pivotField>
    <pivotField compact="0" showAll="0">
      <items count="297">
        <item x="295"/>
        <item x="293"/>
        <item x="0"/>
        <item x="294"/>
        <item x="34"/>
        <item x="292"/>
        <item x="42"/>
        <item x="1"/>
        <item x="3"/>
        <item x="4"/>
        <item x="7"/>
        <item x="8"/>
        <item x="9"/>
        <item x="11"/>
        <item x="12"/>
        <item x="13"/>
        <item x="14"/>
        <item x="15"/>
        <item x="16"/>
        <item x="17"/>
        <item x="18"/>
        <item x="19"/>
        <item x="20"/>
        <item x="21"/>
        <item x="22"/>
        <item x="23"/>
        <item x="24"/>
        <item x="25"/>
        <item x="26"/>
        <item x="27"/>
        <item x="28"/>
        <item x="29"/>
        <item x="30"/>
        <item x="31"/>
        <item x="32"/>
        <item x="33"/>
        <item x="35"/>
        <item x="36"/>
        <item x="37"/>
        <item x="40"/>
        <item x="39"/>
        <item x="43"/>
        <item x="44"/>
        <item x="45"/>
        <item x="46"/>
        <item x="47"/>
        <item x="48"/>
        <item x="49"/>
        <item x="50"/>
        <item x="51"/>
        <item x="52"/>
        <item x="41"/>
        <item x="53"/>
        <item x="55"/>
        <item x="56"/>
        <item x="57"/>
        <item x="58"/>
        <item x="59"/>
        <item x="60"/>
        <item x="62"/>
        <item x="63"/>
        <item x="68"/>
        <item x="69"/>
        <item x="67"/>
        <item x="71"/>
        <item x="61"/>
        <item x="72"/>
        <item x="73"/>
        <item x="66"/>
        <item x="70"/>
        <item x="65"/>
        <item x="74"/>
        <item x="75"/>
        <item x="76"/>
        <item x="77"/>
        <item x="78"/>
        <item x="54"/>
        <item x="81"/>
        <item x="79"/>
        <item x="82"/>
        <item x="80"/>
        <item x="83"/>
        <item x="84"/>
        <item x="85"/>
        <item x="86"/>
        <item x="87"/>
        <item x="88"/>
        <item x="89"/>
        <item x="91"/>
        <item x="92"/>
        <item x="90"/>
        <item x="94"/>
        <item x="95"/>
        <item x="93"/>
        <item x="96"/>
        <item x="97"/>
        <item x="38"/>
        <item x="98"/>
        <item x="100"/>
        <item x="99"/>
        <item x="101"/>
        <item x="103"/>
        <item x="64"/>
        <item x="105"/>
        <item x="102"/>
        <item x="106"/>
        <item x="107"/>
        <item x="108"/>
        <item x="109"/>
        <item x="110"/>
        <item x="111"/>
        <item x="104"/>
        <item x="112"/>
        <item x="113"/>
        <item x="114"/>
        <item x="115"/>
        <item x="117"/>
        <item x="119"/>
        <item x="120"/>
        <item x="121"/>
        <item x="124"/>
        <item x="116"/>
        <item x="125"/>
        <item x="123"/>
        <item x="122"/>
        <item x="118"/>
        <item x="126"/>
        <item x="127"/>
        <item x="128"/>
        <item x="131"/>
        <item x="132"/>
        <item x="134"/>
        <item x="135"/>
        <item x="133"/>
        <item x="130"/>
        <item x="136"/>
        <item x="137"/>
        <item x="138"/>
        <item x="139"/>
        <item x="140"/>
        <item x="141"/>
        <item x="142"/>
        <item x="143"/>
        <item x="129"/>
        <item x="144"/>
        <item x="145"/>
        <item x="146"/>
        <item x="147"/>
        <item x="148"/>
        <item x="150"/>
        <item x="151"/>
        <item x="152"/>
        <item x="153"/>
        <item x="154"/>
        <item x="156"/>
        <item x="157"/>
        <item x="158"/>
        <item x="159"/>
        <item x="160"/>
        <item x="161"/>
        <item x="162"/>
        <item x="163"/>
        <item x="164"/>
        <item x="165"/>
        <item x="167"/>
        <item x="168"/>
        <item x="169"/>
        <item x="170"/>
        <item x="171"/>
        <item x="172"/>
        <item x="173"/>
        <item x="174"/>
        <item x="175"/>
        <item x="176"/>
        <item x="178"/>
        <item x="177"/>
        <item x="179"/>
        <item x="180"/>
        <item x="181"/>
        <item x="182"/>
        <item x="183"/>
        <item x="184"/>
        <item x="185"/>
        <item x="186"/>
        <item x="187"/>
        <item x="188"/>
        <item x="189"/>
        <item x="190"/>
        <item x="191"/>
        <item x="192"/>
        <item x="193"/>
        <item x="194"/>
        <item x="195"/>
        <item x="196"/>
        <item x="197"/>
        <item x="198"/>
        <item x="199"/>
        <item x="202"/>
        <item x="201"/>
        <item x="203"/>
        <item x="204"/>
        <item x="205"/>
        <item x="206"/>
        <item x="209"/>
        <item x="210"/>
        <item x="211"/>
        <item x="213"/>
        <item x="214"/>
        <item x="216"/>
        <item x="218"/>
        <item x="219"/>
        <item x="220"/>
        <item x="221"/>
        <item x="222"/>
        <item x="223"/>
        <item x="224"/>
        <item x="226"/>
        <item x="227"/>
        <item x="225"/>
        <item x="228"/>
        <item x="229"/>
        <item x="230"/>
        <item x="231"/>
        <item x="232"/>
        <item x="233"/>
        <item x="234"/>
        <item x="235"/>
        <item x="237"/>
        <item x="238"/>
        <item x="239"/>
        <item x="241"/>
        <item x="242"/>
        <item x="240"/>
        <item x="243"/>
        <item x="244"/>
        <item x="245"/>
        <item x="246"/>
        <item x="247"/>
        <item x="248"/>
        <item x="249"/>
        <item x="250"/>
        <item x="254"/>
        <item x="253"/>
        <item x="252"/>
        <item x="255"/>
        <item x="256"/>
        <item x="257"/>
        <item x="258"/>
        <item x="259"/>
        <item x="260"/>
        <item x="261"/>
        <item x="263"/>
        <item x="265"/>
        <item x="268"/>
        <item x="269"/>
        <item x="272"/>
        <item x="270"/>
        <item x="273"/>
        <item x="271"/>
        <item x="274"/>
        <item x="275"/>
        <item x="278"/>
        <item x="281"/>
        <item x="285"/>
        <item x="5"/>
        <item x="6"/>
        <item x="10"/>
        <item x="149"/>
        <item x="155"/>
        <item x="166"/>
        <item x="200"/>
        <item x="207"/>
        <item x="208"/>
        <item x="212"/>
        <item x="215"/>
        <item x="217"/>
        <item x="236"/>
        <item x="251"/>
        <item x="262"/>
        <item x="264"/>
        <item x="266"/>
        <item x="267"/>
        <item x="276"/>
        <item x="277"/>
        <item x="279"/>
        <item x="280"/>
        <item x="282"/>
        <item x="283"/>
        <item x="284"/>
        <item x="286"/>
        <item x="287"/>
        <item x="288"/>
        <item x="289"/>
        <item x="290"/>
        <item x="291"/>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sortType="ascending">
      <items count="10">
        <item x="5"/>
        <item x="7"/>
        <item x="0"/>
        <item x="3"/>
        <item x="1"/>
        <item x="6"/>
        <item x="8"/>
        <item x="2"/>
        <item x="4"/>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showAll="0">
      <items count="2">
        <item sd="0" x="0"/>
        <item t="default"/>
      </items>
      <extLst>
        <ext xmlns:x14="http://schemas.microsoft.com/office/spreadsheetml/2009/9/main" uri="{2946ED86-A175-432a-8AC1-64E0C546D7DE}">
          <x14:pivotField fillDownLabels="1"/>
        </ext>
      </extLst>
    </pivotField>
    <pivotField compact="0" subtotalTop="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subtotalTop="0" showAll="0">
      <items count="7">
        <item x="0"/>
        <item x="1"/>
        <item x="2"/>
        <item x="3"/>
        <item x="4"/>
        <item x="5"/>
        <item t="default"/>
      </items>
      <extLst>
        <ext xmlns:x14="http://schemas.microsoft.com/office/spreadsheetml/2009/9/main" uri="{2946ED86-A175-432a-8AC1-64E0C546D7DE}">
          <x14:pivotField fillDownLabels="1"/>
        </ext>
      </extLst>
    </pivotField>
    <pivotField compact="0" subtotalTop="0" showAll="0">
      <items count="7">
        <item x="0"/>
        <item x="1"/>
        <item x="2"/>
        <item x="3"/>
        <item x="4"/>
        <item x="5"/>
        <item t="default"/>
      </items>
      <extLst>
        <ext xmlns:x14="http://schemas.microsoft.com/office/spreadsheetml/2009/9/main" uri="{2946ED86-A175-432a-8AC1-64E0C546D7DE}">
          <x14:pivotField fillDownLabels="1"/>
        </ext>
      </extLst>
    </pivotField>
    <pivotField compact="0" subtotalTop="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subtotalTop="0" showAll="0">
      <items count="7">
        <item x="0"/>
        <item x="1"/>
        <item x="2"/>
        <item x="3"/>
        <item x="4"/>
        <item x="5"/>
        <item t="default"/>
      </items>
      <extLst>
        <ext xmlns:x14="http://schemas.microsoft.com/office/spreadsheetml/2009/9/main" uri="{2946ED86-A175-432a-8AC1-64E0C546D7DE}">
          <x14:pivotField fillDownLabels="1"/>
        </ext>
      </extLst>
    </pivotField>
    <pivotField compact="0" subtotalTop="0" showAll="0">
      <items count="9">
        <item x="0"/>
        <item x="1"/>
        <item x="2"/>
        <item x="3"/>
        <item x="4"/>
        <item x="5"/>
        <item x="6"/>
        <item x="7"/>
        <item t="default"/>
      </items>
      <extLst>
        <ext xmlns:x14="http://schemas.microsoft.com/office/spreadsheetml/2009/9/main" uri="{2946ED86-A175-432a-8AC1-64E0C546D7DE}">
          <x14:pivotField fillDownLabels="1"/>
        </ext>
      </extLst>
    </pivotField>
  </pivotFields>
  <rowFields count="1">
    <field x="25"/>
  </rowFields>
  <rowItems count="2">
    <i>
      <x/>
    </i>
    <i t="grand">
      <x/>
    </i>
  </rowItems>
  <colItems count="1">
    <i/>
  </colItems>
  <dataFields count="1">
    <dataField name="Total tickets Per Team" fld="0" subtotal="countNums" baseField="0" baseItem="0"/>
  </dataFields>
  <chartFormats count="2">
    <chartFormat chart="0" format="20" series="1">
      <pivotArea type="data" outline="0" fieldPosition="0">
        <references count="1">
          <reference field="4294967294" count="1" selected="0">
            <x v="0"/>
          </reference>
        </references>
      </pivotArea>
    </chartFormat>
    <chartFormat chart="0" format="21">
      <pivotArea type="data" outline="0" fieldPosition="0">
        <references count="2">
          <reference field="4294967294" count="1" selected="0">
            <x v="0"/>
          </reference>
          <reference field="25" count="1" selected="0">
            <x v="0"/>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B48A4-6844-A147-AB7B-D4B291FBC8A6}"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us">
  <location ref="A1:B3" firstHeaderRow="1" firstDataRow="1" firstDataCol="1"/>
  <pivotFields count="32">
    <pivotField dataField="1" showAll="0"/>
    <pivotField numFmtId="14" showAll="0"/>
    <pivotField numFmtId="165" showAll="0"/>
    <pivotField showAll="0"/>
    <pivotField showAll="0"/>
    <pivotField showAll="0"/>
    <pivotField showAll="0">
      <items count="5">
        <item x="1"/>
        <item x="2"/>
        <item x="3"/>
        <item x="0"/>
        <item t="default"/>
      </items>
    </pivotField>
    <pivotField showAll="0">
      <items count="3">
        <item x="0"/>
        <item x="1"/>
        <item t="default"/>
      </items>
    </pivotField>
    <pivotField showAll="0">
      <items count="4">
        <item x="1"/>
        <item x="0"/>
        <item x="2"/>
        <item t="default"/>
      </items>
    </pivotField>
    <pivotField showAll="0">
      <items count="5">
        <item x="1"/>
        <item x="2"/>
        <item x="3"/>
        <item x="0"/>
        <item t="default"/>
      </items>
    </pivotField>
    <pivotField showAll="0">
      <items count="4">
        <item sd="0" x="0"/>
        <item sd="0" x="1"/>
        <item sd="0" x="2"/>
        <item t="default"/>
      </items>
    </pivotField>
    <pivotField numFmtId="14" showAll="0">
      <items count="265">
        <item x="263"/>
        <item x="0"/>
        <item x="262"/>
        <item x="260"/>
        <item x="4"/>
        <item x="13"/>
        <item x="9"/>
        <item x="6"/>
        <item x="16"/>
        <item x="3"/>
        <item x="20"/>
        <item x="18"/>
        <item x="17"/>
        <item x="14"/>
        <item x="2"/>
        <item x="12"/>
        <item x="15"/>
        <item x="23"/>
        <item x="19"/>
        <item x="1"/>
        <item x="28"/>
        <item x="11"/>
        <item x="5"/>
        <item x="24"/>
        <item x="26"/>
        <item x="27"/>
        <item x="40"/>
        <item x="45"/>
        <item x="33"/>
        <item x="25"/>
        <item x="21"/>
        <item x="29"/>
        <item x="37"/>
        <item x="42"/>
        <item x="38"/>
        <item x="46"/>
        <item x="44"/>
        <item x="55"/>
        <item x="30"/>
        <item x="54"/>
        <item x="51"/>
        <item x="58"/>
        <item x="50"/>
        <item x="43"/>
        <item x="49"/>
        <item x="62"/>
        <item x="63"/>
        <item x="32"/>
        <item x="64"/>
        <item x="7"/>
        <item x="67"/>
        <item x="22"/>
        <item x="66"/>
        <item x="69"/>
        <item x="41"/>
        <item x="52"/>
        <item x="72"/>
        <item x="70"/>
        <item x="74"/>
        <item x="73"/>
        <item x="61"/>
        <item x="79"/>
        <item x="78"/>
        <item x="48"/>
        <item x="77"/>
        <item x="80"/>
        <item x="81"/>
        <item x="83"/>
        <item x="53"/>
        <item x="35"/>
        <item x="56"/>
        <item x="76"/>
        <item x="87"/>
        <item x="82"/>
        <item x="34"/>
        <item x="68"/>
        <item x="47"/>
        <item x="59"/>
        <item x="8"/>
        <item x="91"/>
        <item x="88"/>
        <item x="86"/>
        <item x="92"/>
        <item x="90"/>
        <item x="95"/>
        <item x="39"/>
        <item x="97"/>
        <item x="94"/>
        <item x="96"/>
        <item x="75"/>
        <item x="98"/>
        <item x="85"/>
        <item x="99"/>
        <item x="102"/>
        <item x="93"/>
        <item x="71"/>
        <item x="100"/>
        <item x="106"/>
        <item x="107"/>
        <item x="113"/>
        <item x="108"/>
        <item x="114"/>
        <item x="89"/>
        <item x="105"/>
        <item x="65"/>
        <item x="115"/>
        <item x="111"/>
        <item x="116"/>
        <item x="118"/>
        <item x="109"/>
        <item x="119"/>
        <item x="117"/>
        <item x="84"/>
        <item x="112"/>
        <item x="120"/>
        <item x="104"/>
        <item x="110"/>
        <item x="124"/>
        <item x="126"/>
        <item x="125"/>
        <item x="122"/>
        <item x="57"/>
        <item x="101"/>
        <item x="60"/>
        <item x="127"/>
        <item x="133"/>
        <item x="128"/>
        <item x="135"/>
        <item x="137"/>
        <item x="138"/>
        <item x="129"/>
        <item x="142"/>
        <item x="134"/>
        <item x="132"/>
        <item x="148"/>
        <item x="141"/>
        <item x="145"/>
        <item x="123"/>
        <item x="130"/>
        <item x="131"/>
        <item x="147"/>
        <item x="143"/>
        <item x="150"/>
        <item x="146"/>
        <item x="140"/>
        <item x="261"/>
        <item x="157"/>
        <item x="160"/>
        <item x="158"/>
        <item x="162"/>
        <item x="144"/>
        <item x="103"/>
        <item x="164"/>
        <item x="121"/>
        <item x="151"/>
        <item x="161"/>
        <item x="154"/>
        <item x="172"/>
        <item x="136"/>
        <item x="168"/>
        <item x="167"/>
        <item x="166"/>
        <item x="174"/>
        <item x="171"/>
        <item x="155"/>
        <item x="170"/>
        <item x="173"/>
        <item x="178"/>
        <item x="156"/>
        <item x="139"/>
        <item x="177"/>
        <item x="181"/>
        <item x="159"/>
        <item x="180"/>
        <item x="176"/>
        <item x="182"/>
        <item x="152"/>
        <item x="163"/>
        <item x="169"/>
        <item x="188"/>
        <item x="193"/>
        <item x="194"/>
        <item x="195"/>
        <item x="198"/>
        <item x="186"/>
        <item x="197"/>
        <item x="199"/>
        <item x="201"/>
        <item x="183"/>
        <item x="184"/>
        <item x="200"/>
        <item x="203"/>
        <item x="209"/>
        <item x="208"/>
        <item x="214"/>
        <item x="192"/>
        <item x="213"/>
        <item x="219"/>
        <item x="207"/>
        <item x="179"/>
        <item x="204"/>
        <item x="217"/>
        <item x="191"/>
        <item x="223"/>
        <item x="218"/>
        <item x="212"/>
        <item x="220"/>
        <item x="189"/>
        <item x="226"/>
        <item x="36"/>
        <item x="230"/>
        <item x="31"/>
        <item x="221"/>
        <item x="205"/>
        <item x="228"/>
        <item x="175"/>
        <item x="216"/>
        <item x="233"/>
        <item x="235"/>
        <item x="231"/>
        <item x="234"/>
        <item x="227"/>
        <item x="236"/>
        <item x="196"/>
        <item x="237"/>
        <item x="229"/>
        <item x="241"/>
        <item x="224"/>
        <item x="206"/>
        <item x="239"/>
        <item x="211"/>
        <item x="222"/>
        <item x="238"/>
        <item x="232"/>
        <item x="240"/>
        <item x="249"/>
        <item x="153"/>
        <item x="210"/>
        <item x="244"/>
        <item x="243"/>
        <item x="246"/>
        <item x="245"/>
        <item x="251"/>
        <item x="247"/>
        <item x="190"/>
        <item x="248"/>
        <item x="250"/>
        <item x="252"/>
        <item x="202"/>
        <item x="253"/>
        <item x="215"/>
        <item x="254"/>
        <item x="255"/>
        <item x="256"/>
        <item x="185"/>
        <item x="258"/>
        <item x="10"/>
        <item x="225"/>
        <item x="149"/>
        <item x="257"/>
        <item x="242"/>
        <item x="165"/>
        <item x="187"/>
        <item x="259"/>
        <item t="default"/>
      </items>
    </pivotField>
    <pivotField numFmtId="165" showAll="0"/>
    <pivotField showAll="0">
      <items count="297">
        <item x="295"/>
        <item x="293"/>
        <item x="0"/>
        <item x="294"/>
        <item x="34"/>
        <item x="292"/>
        <item x="42"/>
        <item x="1"/>
        <item x="3"/>
        <item x="4"/>
        <item x="7"/>
        <item x="8"/>
        <item x="9"/>
        <item x="11"/>
        <item x="12"/>
        <item x="13"/>
        <item x="14"/>
        <item x="15"/>
        <item x="16"/>
        <item x="17"/>
        <item x="18"/>
        <item x="19"/>
        <item x="20"/>
        <item x="21"/>
        <item x="22"/>
        <item x="23"/>
        <item x="24"/>
        <item x="25"/>
        <item x="26"/>
        <item x="27"/>
        <item x="28"/>
        <item x="29"/>
        <item x="30"/>
        <item x="31"/>
        <item x="32"/>
        <item x="33"/>
        <item x="35"/>
        <item x="36"/>
        <item x="37"/>
        <item x="40"/>
        <item x="39"/>
        <item x="43"/>
        <item x="44"/>
        <item x="45"/>
        <item x="46"/>
        <item x="47"/>
        <item x="48"/>
        <item x="49"/>
        <item x="50"/>
        <item x="51"/>
        <item x="52"/>
        <item x="41"/>
        <item x="53"/>
        <item x="55"/>
        <item x="56"/>
        <item x="57"/>
        <item x="58"/>
        <item x="59"/>
        <item x="60"/>
        <item x="62"/>
        <item x="63"/>
        <item x="68"/>
        <item x="69"/>
        <item x="67"/>
        <item x="71"/>
        <item x="61"/>
        <item x="72"/>
        <item x="73"/>
        <item x="66"/>
        <item x="70"/>
        <item x="65"/>
        <item x="74"/>
        <item x="75"/>
        <item x="76"/>
        <item x="77"/>
        <item x="78"/>
        <item x="54"/>
        <item x="81"/>
        <item x="79"/>
        <item x="82"/>
        <item x="80"/>
        <item x="83"/>
        <item x="84"/>
        <item x="85"/>
        <item x="86"/>
        <item x="87"/>
        <item x="88"/>
        <item x="89"/>
        <item x="91"/>
        <item x="92"/>
        <item x="90"/>
        <item x="94"/>
        <item x="95"/>
        <item x="93"/>
        <item x="96"/>
        <item x="97"/>
        <item x="38"/>
        <item x="98"/>
        <item x="100"/>
        <item x="99"/>
        <item x="101"/>
        <item x="103"/>
        <item x="64"/>
        <item x="105"/>
        <item x="102"/>
        <item x="106"/>
        <item x="107"/>
        <item x="108"/>
        <item x="109"/>
        <item x="110"/>
        <item x="111"/>
        <item x="104"/>
        <item x="112"/>
        <item x="113"/>
        <item x="114"/>
        <item x="115"/>
        <item x="117"/>
        <item x="119"/>
        <item x="120"/>
        <item x="121"/>
        <item x="124"/>
        <item x="116"/>
        <item x="125"/>
        <item x="123"/>
        <item x="122"/>
        <item x="118"/>
        <item x="126"/>
        <item x="127"/>
        <item x="128"/>
        <item x="131"/>
        <item x="132"/>
        <item x="134"/>
        <item x="135"/>
        <item x="133"/>
        <item x="130"/>
        <item x="136"/>
        <item x="137"/>
        <item x="138"/>
        <item x="139"/>
        <item x="140"/>
        <item x="141"/>
        <item x="142"/>
        <item x="143"/>
        <item x="129"/>
        <item x="144"/>
        <item x="145"/>
        <item x="146"/>
        <item x="147"/>
        <item x="148"/>
        <item x="150"/>
        <item x="151"/>
        <item x="152"/>
        <item x="153"/>
        <item x="154"/>
        <item x="156"/>
        <item x="157"/>
        <item x="158"/>
        <item x="159"/>
        <item x="160"/>
        <item x="161"/>
        <item x="162"/>
        <item x="163"/>
        <item x="164"/>
        <item x="165"/>
        <item x="167"/>
        <item x="168"/>
        <item x="169"/>
        <item x="170"/>
        <item x="171"/>
        <item x="172"/>
        <item x="173"/>
        <item x="174"/>
        <item x="175"/>
        <item x="176"/>
        <item x="178"/>
        <item x="177"/>
        <item x="179"/>
        <item x="180"/>
        <item x="181"/>
        <item x="182"/>
        <item x="183"/>
        <item x="184"/>
        <item x="185"/>
        <item x="186"/>
        <item x="187"/>
        <item x="188"/>
        <item x="189"/>
        <item x="190"/>
        <item x="191"/>
        <item x="192"/>
        <item x="193"/>
        <item x="194"/>
        <item x="195"/>
        <item x="196"/>
        <item x="197"/>
        <item x="198"/>
        <item x="199"/>
        <item x="202"/>
        <item x="201"/>
        <item x="203"/>
        <item x="204"/>
        <item x="205"/>
        <item x="206"/>
        <item x="209"/>
        <item x="210"/>
        <item x="211"/>
        <item x="213"/>
        <item x="214"/>
        <item x="216"/>
        <item x="218"/>
        <item x="219"/>
        <item x="220"/>
        <item x="221"/>
        <item x="222"/>
        <item x="223"/>
        <item x="224"/>
        <item x="226"/>
        <item x="227"/>
        <item x="225"/>
        <item x="228"/>
        <item x="229"/>
        <item x="230"/>
        <item x="231"/>
        <item x="232"/>
        <item x="233"/>
        <item x="234"/>
        <item x="235"/>
        <item x="237"/>
        <item x="238"/>
        <item x="239"/>
        <item x="241"/>
        <item x="242"/>
        <item x="240"/>
        <item x="243"/>
        <item x="244"/>
        <item x="245"/>
        <item x="246"/>
        <item x="247"/>
        <item x="248"/>
        <item x="249"/>
        <item x="250"/>
        <item x="254"/>
        <item x="253"/>
        <item x="252"/>
        <item x="255"/>
        <item x="256"/>
        <item x="257"/>
        <item x="258"/>
        <item x="259"/>
        <item x="260"/>
        <item x="261"/>
        <item x="263"/>
        <item x="265"/>
        <item x="268"/>
        <item x="269"/>
        <item x="272"/>
        <item x="270"/>
        <item x="273"/>
        <item x="271"/>
        <item x="274"/>
        <item x="275"/>
        <item x="278"/>
        <item x="281"/>
        <item x="285"/>
        <item x="5"/>
        <item x="6"/>
        <item x="10"/>
        <item x="149"/>
        <item x="155"/>
        <item x="166"/>
        <item x="200"/>
        <item x="207"/>
        <item x="208"/>
        <item x="212"/>
        <item x="215"/>
        <item x="217"/>
        <item x="236"/>
        <item x="251"/>
        <item x="262"/>
        <item x="264"/>
        <item x="266"/>
        <item x="267"/>
        <item x="276"/>
        <item x="277"/>
        <item x="279"/>
        <item x="280"/>
        <item x="282"/>
        <item x="283"/>
        <item x="284"/>
        <item x="286"/>
        <item x="287"/>
        <item x="288"/>
        <item x="289"/>
        <item x="290"/>
        <item x="291"/>
        <item x="2"/>
        <item t="default"/>
      </items>
    </pivotField>
    <pivotField showAll="0"/>
    <pivotField showAll="0"/>
    <pivotField showAll="0"/>
    <pivotField showAll="0"/>
    <pivotField showAll="0"/>
    <pivotField showAll="0">
      <items count="58">
        <item x="45"/>
        <item x="27"/>
        <item x="0"/>
        <item x="37"/>
        <item x="15"/>
        <item x="2"/>
        <item x="4"/>
        <item x="1"/>
        <item x="3"/>
        <item x="20"/>
        <item x="13"/>
        <item x="17"/>
        <item x="5"/>
        <item x="9"/>
        <item x="6"/>
        <item x="25"/>
        <item x="32"/>
        <item x="10"/>
        <item x="11"/>
        <item x="24"/>
        <item x="16"/>
        <item x="23"/>
        <item x="26"/>
        <item x="18"/>
        <item x="22"/>
        <item x="7"/>
        <item x="55"/>
        <item x="56"/>
        <item x="42"/>
        <item x="40"/>
        <item x="38"/>
        <item x="36"/>
        <item x="21"/>
        <item x="30"/>
        <item x="19"/>
        <item x="35"/>
        <item x="29"/>
        <item x="54"/>
        <item x="34"/>
        <item x="8"/>
        <item x="53"/>
        <item x="31"/>
        <item x="33"/>
        <item x="50"/>
        <item x="47"/>
        <item x="39"/>
        <item x="44"/>
        <item x="51"/>
        <item x="28"/>
        <item x="52"/>
        <item x="12"/>
        <item x="41"/>
        <item x="48"/>
        <item x="43"/>
        <item x="14"/>
        <item x="49"/>
        <item x="46"/>
        <item t="default"/>
      </items>
    </pivotField>
    <pivotField showAll="0"/>
    <pivotField showAll="0"/>
    <pivotField showAll="0"/>
    <pivotField showAll="0">
      <items count="5">
        <item x="2"/>
        <item x="1"/>
        <item x="3"/>
        <item x="0"/>
        <item t="default"/>
      </items>
    </pivotField>
    <pivotField showAll="0">
      <items count="276">
        <item x="3"/>
        <item x="274"/>
        <item x="272"/>
        <item x="0"/>
        <item x="273"/>
        <item x="40"/>
        <item x="4"/>
        <item x="6"/>
        <item x="7"/>
        <item x="5"/>
        <item x="1"/>
        <item x="2"/>
        <item x="9"/>
        <item x="10"/>
        <item x="8"/>
        <item x="11"/>
        <item x="12"/>
        <item x="13"/>
        <item x="14"/>
        <item x="15"/>
        <item x="16"/>
        <item x="17"/>
        <item x="19"/>
        <item x="18"/>
        <item x="22"/>
        <item x="21"/>
        <item x="20"/>
        <item x="24"/>
        <item x="23"/>
        <item x="25"/>
        <item x="26"/>
        <item x="27"/>
        <item x="32"/>
        <item x="28"/>
        <item x="29"/>
        <item x="35"/>
        <item x="30"/>
        <item x="31"/>
        <item x="33"/>
        <item x="34"/>
        <item x="36"/>
        <item x="37"/>
        <item x="41"/>
        <item x="38"/>
        <item x="39"/>
        <item x="43"/>
        <item x="42"/>
        <item x="45"/>
        <item x="44"/>
        <item x="48"/>
        <item x="46"/>
        <item x="47"/>
        <item x="49"/>
        <item x="50"/>
        <item x="51"/>
        <item x="52"/>
        <item x="53"/>
        <item x="56"/>
        <item x="54"/>
        <item x="57"/>
        <item x="59"/>
        <item x="55"/>
        <item x="58"/>
        <item x="60"/>
        <item x="61"/>
        <item x="65"/>
        <item x="62"/>
        <item x="64"/>
        <item x="67"/>
        <item x="66"/>
        <item x="68"/>
        <item x="63"/>
        <item x="69"/>
        <item x="70"/>
        <item x="72"/>
        <item x="73"/>
        <item x="76"/>
        <item x="74"/>
        <item x="71"/>
        <item x="75"/>
        <item x="77"/>
        <item x="78"/>
        <item x="81"/>
        <item x="79"/>
        <item x="83"/>
        <item x="80"/>
        <item x="82"/>
        <item x="87"/>
        <item x="84"/>
        <item x="85"/>
        <item x="86"/>
        <item x="88"/>
        <item x="90"/>
        <item x="92"/>
        <item x="91"/>
        <item x="93"/>
        <item x="94"/>
        <item x="89"/>
        <item x="96"/>
        <item x="95"/>
        <item x="98"/>
        <item x="97"/>
        <item x="100"/>
        <item x="99"/>
        <item x="101"/>
        <item x="102"/>
        <item x="104"/>
        <item x="103"/>
        <item x="105"/>
        <item x="107"/>
        <item x="106"/>
        <item x="108"/>
        <item x="112"/>
        <item x="109"/>
        <item x="110"/>
        <item x="111"/>
        <item x="113"/>
        <item x="114"/>
        <item x="116"/>
        <item x="115"/>
        <item x="118"/>
        <item x="117"/>
        <item x="120"/>
        <item x="119"/>
        <item x="121"/>
        <item x="122"/>
        <item x="123"/>
        <item x="126"/>
        <item x="124"/>
        <item x="125"/>
        <item x="127"/>
        <item x="128"/>
        <item x="129"/>
        <item x="130"/>
        <item x="131"/>
        <item x="132"/>
        <item x="134"/>
        <item x="133"/>
        <item x="135"/>
        <item x="136"/>
        <item x="137"/>
        <item x="138"/>
        <item x="139"/>
        <item x="140"/>
        <item x="142"/>
        <item x="141"/>
        <item x="143"/>
        <item x="144"/>
        <item x="145"/>
        <item x="146"/>
        <item x="147"/>
        <item x="148"/>
        <item x="149"/>
        <item x="152"/>
        <item x="150"/>
        <item x="151"/>
        <item x="154"/>
        <item x="153"/>
        <item x="155"/>
        <item x="156"/>
        <item x="158"/>
        <item x="159"/>
        <item x="160"/>
        <item x="157"/>
        <item x="161"/>
        <item x="163"/>
        <item x="162"/>
        <item x="164"/>
        <item x="166"/>
        <item x="167"/>
        <item x="165"/>
        <item x="168"/>
        <item x="169"/>
        <item x="170"/>
        <item x="171"/>
        <item x="172"/>
        <item x="173"/>
        <item x="174"/>
        <item x="175"/>
        <item x="176"/>
        <item x="178"/>
        <item x="177"/>
        <item x="180"/>
        <item x="179"/>
        <item x="181"/>
        <item x="182"/>
        <item x="183"/>
        <item x="184"/>
        <item x="185"/>
        <item x="186"/>
        <item x="187"/>
        <item x="188"/>
        <item x="189"/>
        <item x="190"/>
        <item x="192"/>
        <item x="191"/>
        <item x="195"/>
        <item x="194"/>
        <item x="193"/>
        <item x="196"/>
        <item x="197"/>
        <item x="198"/>
        <item x="199"/>
        <item x="200"/>
        <item x="202"/>
        <item x="201"/>
        <item x="203"/>
        <item x="204"/>
        <item x="205"/>
        <item x="206"/>
        <item x="208"/>
        <item x="207"/>
        <item x="209"/>
        <item x="210"/>
        <item x="212"/>
        <item x="211"/>
        <item x="213"/>
        <item x="214"/>
        <item x="216"/>
        <item x="215"/>
        <item x="217"/>
        <item x="220"/>
        <item x="219"/>
        <item x="218"/>
        <item x="221"/>
        <item x="224"/>
        <item x="222"/>
        <item x="223"/>
        <item x="225"/>
        <item x="226"/>
        <item x="227"/>
        <item x="228"/>
        <item x="229"/>
        <item x="231"/>
        <item x="232"/>
        <item x="230"/>
        <item x="233"/>
        <item x="234"/>
        <item x="235"/>
        <item x="236"/>
        <item x="238"/>
        <item x="237"/>
        <item x="242"/>
        <item x="239"/>
        <item x="243"/>
        <item x="240"/>
        <item x="241"/>
        <item x="244"/>
        <item x="245"/>
        <item x="246"/>
        <item x="247"/>
        <item x="249"/>
        <item x="248"/>
        <item x="250"/>
        <item x="253"/>
        <item x="251"/>
        <item x="252"/>
        <item x="254"/>
        <item x="255"/>
        <item x="258"/>
        <item x="256"/>
        <item x="257"/>
        <item x="261"/>
        <item x="259"/>
        <item x="260"/>
        <item x="262"/>
        <item x="263"/>
        <item x="265"/>
        <item x="264"/>
        <item x="266"/>
        <item x="267"/>
        <item x="268"/>
        <item x="269"/>
        <item x="270"/>
        <item x="271"/>
        <item t="default"/>
      </items>
    </pivotField>
    <pivotField axis="axisRow" showAll="0">
      <items count="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5"/>
  </rowFields>
  <rowItems count="2">
    <i>
      <x/>
    </i>
    <i t="grand">
      <x/>
    </i>
  </rowItems>
  <colItems count="1">
    <i/>
  </colItems>
  <dataFields count="1">
    <dataField name="Total Ticket Per Status" fld="0" subtotal="count" baseField="0" baseItem="0"/>
  </dataFields>
  <formats count="3">
    <format dxfId="20">
      <pivotArea dataOnly="0" labelOnly="1" outline="0" axis="axisValues" fieldPosition="0"/>
    </format>
    <format dxfId="19">
      <pivotArea dataOnly="0" labelOnly="1" outline="0" axis="axisValues" fieldPosition="0"/>
    </format>
    <format dxfId="18">
      <pivotArea field="10"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5"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2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AB74913-4D8D-C44D-8513-830AD4C38E35}" autoFormatId="16" applyNumberFormats="0" applyBorderFormats="0" applyFontFormats="0" applyPatternFormats="0" applyAlignmentFormats="0" applyWidthHeightFormats="0">
  <queryTableRefresh nextId="29" unboundColumnsRight="2">
    <queryTableFields count="26">
      <queryTableField id="1" name="Ticket Number" tableColumnId="1"/>
      <queryTableField id="2" name="Date Created" tableColumnId="2"/>
      <queryTableField id="3" name="Time Created" tableColumnId="3"/>
      <queryTableField id="4" name="Subject" tableColumnId="4"/>
      <queryTableField id="5" name="From" tableColumnId="5"/>
      <queryTableField id="6" name="From Email" tableColumnId="6"/>
      <queryTableField id="7" name="Priority" tableColumnId="7"/>
      <queryTableField id="8" name="Department" tableColumnId="8"/>
      <queryTableField id="9" name="Type" tableColumnId="9"/>
      <queryTableField id="10" name="Source" tableColumnId="10"/>
      <queryTableField id="11" name="Current Status" tableColumnId="11"/>
      <queryTableField id="12" name="Last Updated Date" tableColumnId="12"/>
      <queryTableField id="13" name="Last updated Time" tableColumnId="13"/>
      <queryTableField id="14" name="Due Date " tableColumnId="14"/>
      <queryTableField id="15" name="Due Time" tableColumnId="15"/>
      <queryTableField id="16" name="Overdue" tableColumnId="16"/>
      <queryTableField id="17" name="Answered" tableColumnId="17"/>
      <queryTableField id="18" name="Agent Assigned" tableColumnId="18"/>
      <queryTableField id="19" name="Team Assigned" tableColumnId="19"/>
      <queryTableField id="20" name="Thread Count" tableColumnId="20"/>
      <queryTableField id="21" name="Attachment Count" tableColumnId="21"/>
      <queryTableField id="22" name="Category" tableColumnId="22"/>
      <queryTableField id="23" name="Issue Origin" tableColumnId="23"/>
      <queryTableField id="24" name="Select Ticket Status Update" tableColumnId="24"/>
      <queryTableField id="27" dataBound="0" tableColumnId="27"/>
      <queryTableField id="28" dataBound="0"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4617BA1E-0A45-1C48-AA10-E2743DED6504}" sourceName="Priority">
  <pivotTables>
    <pivotTable tabId="12" name="PivotTable3"/>
  </pivotTables>
  <data>
    <tabular pivotCacheId="1493633599">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EC93BA8-F625-524D-BEA0-7B5EB3316658}" sourceName="Department">
  <pivotTables>
    <pivotTable tabId="12" name="PivotTable3"/>
  </pivotTables>
  <data>
    <tabular pivotCacheId="14936335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0D4007A-A99F-2247-BABF-E5CEBE6068CC}" sourceName="Type">
  <pivotTables>
    <pivotTable tabId="12" name="PivotTable3"/>
  </pivotTables>
  <data>
    <tabular pivotCacheId="149363359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4715219D-2968-F34D-A3BE-3020ECC51053}" sourceName="Source">
  <pivotTables>
    <pivotTable tabId="12" name="PivotTable3"/>
  </pivotTables>
  <data>
    <tabular pivotCacheId="1493633599">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ched_SLA" xr10:uid="{57E3CBC8-AB7C-0A41-BC7A-9F3736F429F1}" sourceName="Brached SLA">
  <pivotTables>
    <pivotTable tabId="12" name="PivotTable3"/>
  </pivotTables>
  <data>
    <tabular pivotCacheId="1493633599">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E0E79DDC-6FB1-024B-8AF8-E581020E2AA7}" cache="Slicer_Priority" caption="Priority" style="SlicerStyleDark2" rowHeight="251883"/>
  <slicer name="Department" xr10:uid="{AC37F4B4-CE01-4E4B-B78E-E9D30AA43A5D}" cache="Slicer_Department" caption="Department" style="SlicerStyleDark2" rowHeight="251883"/>
  <slicer name="Type" xr10:uid="{FBB36C1A-9D78-2C46-8AF7-E1E2B40922BD}" cache="Slicer_Type" caption="Type" style="SlicerStyleDark2" rowHeight="251883"/>
  <slicer name="Source" xr10:uid="{C11FE575-4A74-AB46-BAC0-8A9EAFDFDACA}" cache="Slicer_Source" caption="Source" style="SlicerStyleDark2" rowHeight="251883"/>
  <slicer name="Brached SLA" xr10:uid="{23B6E417-A743-E142-B007-3C7F4450BB66}" cache="Slicer_Brached_SLA" caption="Brached SLA" style="SlicerStyleDark2"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69B9B7-1918-9048-957E-C6DA8676978C}" name="Table2" displayName="Table2" ref="A1:C566" totalsRowShown="0">
  <autoFilter ref="A1:C566" xr:uid="{C569B9B7-1918-9048-957E-C6DA8676978C}"/>
  <sortState xmlns:xlrd2="http://schemas.microsoft.com/office/spreadsheetml/2017/richdata2" ref="A2:C566">
    <sortCondition ref="A1:A566"/>
  </sortState>
  <tableColumns count="3">
    <tableColumn id="1" xr3:uid="{D150B356-8AA5-F546-B061-5F39BFC19CB3}" name="Ticket Number"/>
    <tableColumn id="2" xr3:uid="{7A7DBC23-2834-5042-A0F8-E84F68E8D8AB}" name="Date Created" dataDxfId="41"/>
    <tableColumn id="3" xr3:uid="{E781E7C7-1DA7-C542-ADDA-6BF3031D82DE}" name="Last Updated" dataDxfId="4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9F0397-0705-CC40-84C9-DCC3A5919B95}" name="Help_Desk_Ticket" displayName="Help_Desk_Ticket" ref="A1:Z550" tableType="queryTable" totalsRowShown="0">
  <autoFilter ref="A1:Z550" xr:uid="{249F0397-0705-CC40-84C9-DCC3A5919B95}">
    <filterColumn colId="16">
      <filters>
        <filter val="1"/>
      </filters>
    </filterColumn>
  </autoFilter>
  <tableColumns count="26">
    <tableColumn id="1" xr3:uid="{2E87BBCD-FE59-9C44-B1B8-B2058FD406D6}" uniqueName="1" name="Ticket Number" queryTableFieldId="1"/>
    <tableColumn id="2" xr3:uid="{4C05914C-FE0A-C444-A8A3-568BE9E0E9C2}" uniqueName="2" name="Date Created" queryTableFieldId="2" dataDxfId="39"/>
    <tableColumn id="3" xr3:uid="{DE31C461-1BF6-F34D-90E8-4BFFC364FD69}" uniqueName="3" name="Time Created" queryTableFieldId="3" dataDxfId="38"/>
    <tableColumn id="4" xr3:uid="{3A6C4E9F-D62B-7840-9C39-58D0A1EFFE1C}" uniqueName="4" name="Subject" queryTableFieldId="4" dataDxfId="37"/>
    <tableColumn id="5" xr3:uid="{077799D8-88D7-ED4B-BFEE-177B72C04F5B}" uniqueName="5" name="From" queryTableFieldId="5" dataDxfId="36"/>
    <tableColumn id="6" xr3:uid="{5541D38C-AE97-2D4C-80C5-4C8654528348}" uniqueName="6" name="From Email" queryTableFieldId="6" dataDxfId="35"/>
    <tableColumn id="7" xr3:uid="{D258F26E-598C-014F-B880-2C1C181B6850}" uniqueName="7" name="Priority" queryTableFieldId="7" dataDxfId="34"/>
    <tableColumn id="8" xr3:uid="{9FC03E1D-11A4-C343-941B-E8FC5F55464A}" uniqueName="8" name="Department" queryTableFieldId="8" dataDxfId="33"/>
    <tableColumn id="9" xr3:uid="{3A7FFA4E-6916-A844-A7AC-624D7D36684A}" uniqueName="9" name="Type" queryTableFieldId="9" dataDxfId="32"/>
    <tableColumn id="10" xr3:uid="{F342BA24-25D7-3D40-93C5-273EC2A556B9}" uniqueName="10" name="Source" queryTableFieldId="10" dataDxfId="31"/>
    <tableColumn id="11" xr3:uid="{5E90C5F0-809A-7F4D-B8CC-4C4F7E4767AE}" uniqueName="11" name="Current Status" queryTableFieldId="11" dataDxfId="30"/>
    <tableColumn id="12" xr3:uid="{68D38BE4-5FF2-C74B-80C3-870AC778A3E0}" uniqueName="12" name="Last Updated Date" queryTableFieldId="12" dataDxfId="29"/>
    <tableColumn id="13" xr3:uid="{0B43EBE5-677D-AB47-998B-54FA0F00A4CB}" uniqueName="13" name="Last updated Time" queryTableFieldId="13" dataDxfId="28"/>
    <tableColumn id="14" xr3:uid="{34086470-3286-FF40-8C67-D4C738789921}" uniqueName="14" name="Due Date " queryTableFieldId="14" dataDxfId="27"/>
    <tableColumn id="15" xr3:uid="{A90EA05D-72E7-D944-94E8-D02F304FF698}" uniqueName="15" name="Due Time" queryTableFieldId="15" dataDxfId="26"/>
    <tableColumn id="16" xr3:uid="{6208A470-C89C-CC4D-A26F-32A098F4D24D}" uniqueName="16" name="Overdue" queryTableFieldId="16"/>
    <tableColumn id="17" xr3:uid="{B8A6AEEC-1FA0-1F46-B323-4C3CB152E75A}" uniqueName="17" name="Answered" queryTableFieldId="17"/>
    <tableColumn id="18" xr3:uid="{9FCA2AAB-F175-EE4B-94D3-F7C630C0FF9C}" uniqueName="18" name="Agent Assigned" queryTableFieldId="18" dataDxfId="25"/>
    <tableColumn id="19" xr3:uid="{5D84B357-24B5-6349-B384-7059A5DAEBFC}" uniqueName="19" name="Assigned Team" queryTableFieldId="19" dataDxfId="24"/>
    <tableColumn id="20" xr3:uid="{E96B0A1E-73CD-5A4C-AE44-D558E9C62E25}" uniqueName="20" name="Thread Count" queryTableFieldId="20"/>
    <tableColumn id="21" xr3:uid="{E1A97F87-2F3C-994A-8A15-4D8A4F3F0659}" uniqueName="21" name="Attachment Count" queryTableFieldId="21"/>
    <tableColumn id="22" xr3:uid="{F4573219-8488-7440-B52C-F83222161449}" uniqueName="22" name="Category" queryTableFieldId="22" dataDxfId="23"/>
    <tableColumn id="23" xr3:uid="{68A226E1-32AC-3340-809F-025F415866F7}" uniqueName="23" name="Issue Origin" queryTableFieldId="23"/>
    <tableColumn id="24" xr3:uid="{304DD613-85C3-324D-BE0D-4032EDE44F54}" uniqueName="24" name="Select Ticket Status Update" queryTableFieldId="24"/>
    <tableColumn id="27" xr3:uid="{4A6C9BB0-4CD9-2249-9CE8-CF9FD5CE7A91}" uniqueName="27" name="SLA Due Date" queryTableFieldId="27" dataDxfId="22">
      <calculatedColumnFormula>IF(I2="Request", "No SLA For Request",
IF(G2="Emergency", B2 + C2 + TIME(4,0,0),
IF(G2="High", WORKDAY(B2, 3),
IF(G2="Normal", WORKDAY(B2, 5),
IF(G2="Low", WORKDAY(B2, 10),
"Chill")))))</calculatedColumnFormula>
    </tableColumn>
    <tableColumn id="28" xr3:uid="{D0502EEB-1332-844E-BFF2-9AA01BDAC177}" uniqueName="28" name="Brached SLA" queryTableFieldId="28" dataDxfId="21">
      <calculatedColumnFormula>IF(Y2&gt;M2, "Yes", "No")</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152FC-CB1C-C84D-8857-EE0872AF217A}">
  <sheetPr>
    <tabColor theme="3" tint="0.39997558519241921"/>
  </sheetPr>
  <dimension ref="A1:C566"/>
  <sheetViews>
    <sheetView topLeftCell="B10" zoomScale="150" workbookViewId="0">
      <selection activeCell="C24" sqref="C24"/>
    </sheetView>
  </sheetViews>
  <sheetFormatPr baseColWidth="10" defaultRowHeight="16" x14ac:dyDescent="0.2"/>
  <cols>
    <col min="1" max="1" width="15.6640625" customWidth="1"/>
    <col min="2" max="3" width="18.5" style="1" bestFit="1" customWidth="1"/>
  </cols>
  <sheetData>
    <row r="1" spans="1:3" x14ac:dyDescent="0.2">
      <c r="A1" t="s">
        <v>0</v>
      </c>
      <c r="B1" s="1" t="s">
        <v>1</v>
      </c>
      <c r="C1" s="1" t="s">
        <v>2</v>
      </c>
    </row>
    <row r="2" spans="1:3" x14ac:dyDescent="0.2">
      <c r="A2">
        <v>2</v>
      </c>
      <c r="B2" s="1">
        <v>43311.252083333333</v>
      </c>
      <c r="C2" s="1">
        <v>43321.113194444442</v>
      </c>
    </row>
    <row r="3" spans="1:3" x14ac:dyDescent="0.2">
      <c r="A3">
        <v>111100</v>
      </c>
      <c r="B3" s="1">
        <v>43496.969444444447</v>
      </c>
      <c r="C3" s="1">
        <v>43556.604166666664</v>
      </c>
    </row>
    <row r="4" spans="1:3" x14ac:dyDescent="0.2">
      <c r="A4">
        <v>111101</v>
      </c>
      <c r="B4" s="1">
        <v>43496.984722222223</v>
      </c>
      <c r="C4" s="1">
        <v>43544.717361111114</v>
      </c>
    </row>
    <row r="5" spans="1:3" x14ac:dyDescent="0.2">
      <c r="A5">
        <v>111102</v>
      </c>
      <c r="B5" s="1">
        <v>43496.993750000001</v>
      </c>
      <c r="C5" s="1">
        <v>43529.74722222222</v>
      </c>
    </row>
    <row r="6" spans="1:3" x14ac:dyDescent="0.2">
      <c r="A6">
        <v>111103</v>
      </c>
      <c r="B6" s="1">
        <v>43497</v>
      </c>
      <c r="C6" s="1">
        <v>43498.813888888886</v>
      </c>
    </row>
    <row r="7" spans="1:3" x14ac:dyDescent="0.2">
      <c r="A7">
        <v>111104</v>
      </c>
      <c r="B7" s="1">
        <v>43497.017361111109</v>
      </c>
      <c r="C7" s="1">
        <v>43565.748611111114</v>
      </c>
    </row>
    <row r="8" spans="1:3" x14ac:dyDescent="0.2">
      <c r="A8">
        <v>111105</v>
      </c>
      <c r="B8" s="1">
        <v>43497.030555555553</v>
      </c>
      <c r="C8" s="1">
        <v>43516.634027777778</v>
      </c>
    </row>
    <row r="9" spans="1:3" x14ac:dyDescent="0.2">
      <c r="A9">
        <v>111106</v>
      </c>
      <c r="B9" s="1">
        <v>43497.037499999999</v>
      </c>
      <c r="C9" s="1">
        <v>43637.757638888892</v>
      </c>
    </row>
    <row r="10" spans="1:3" x14ac:dyDescent="0.2">
      <c r="A10">
        <v>111107</v>
      </c>
      <c r="B10" s="1">
        <v>43497.04583333333</v>
      </c>
      <c r="C10" s="1">
        <v>43556.631944444445</v>
      </c>
    </row>
    <row r="11" spans="1:3" x14ac:dyDescent="0.2">
      <c r="A11">
        <v>111108</v>
      </c>
      <c r="B11" s="1">
        <v>43497.079861111109</v>
      </c>
      <c r="C11" s="1">
        <v>43556.635416666664</v>
      </c>
    </row>
    <row r="12" spans="1:3" x14ac:dyDescent="0.2">
      <c r="A12">
        <v>111109</v>
      </c>
      <c r="B12" s="1">
        <v>43497.085416666669</v>
      </c>
      <c r="C12" s="1">
        <v>43556.637499999997</v>
      </c>
    </row>
    <row r="13" spans="1:3" x14ac:dyDescent="0.2">
      <c r="A13">
        <v>111110</v>
      </c>
      <c r="B13" s="1">
        <v>43497.090277777781</v>
      </c>
      <c r="C13" s="1">
        <v>43556.642361111109</v>
      </c>
    </row>
    <row r="14" spans="1:3" x14ac:dyDescent="0.2">
      <c r="A14">
        <v>111111</v>
      </c>
      <c r="B14" s="1">
        <v>43497.095833333333</v>
      </c>
      <c r="C14" s="1">
        <v>43556.647916666669</v>
      </c>
    </row>
    <row r="15" spans="1:3" x14ac:dyDescent="0.2">
      <c r="A15">
        <v>111112</v>
      </c>
      <c r="B15" s="1">
        <v>43497.098611111112</v>
      </c>
      <c r="C15" s="1">
        <v>43556.647916666669</v>
      </c>
    </row>
    <row r="16" spans="1:3" x14ac:dyDescent="0.2">
      <c r="A16">
        <v>111114</v>
      </c>
      <c r="B16" s="1">
        <v>43497.425000000003</v>
      </c>
      <c r="C16" s="1">
        <v>43719.727083333331</v>
      </c>
    </row>
    <row r="17" spans="1:3" x14ac:dyDescent="0.2">
      <c r="A17">
        <v>111115</v>
      </c>
      <c r="B17" s="1">
        <v>43497.427083333336</v>
      </c>
      <c r="C17" s="1">
        <v>43510.619444444441</v>
      </c>
    </row>
    <row r="18" spans="1:3" x14ac:dyDescent="0.2">
      <c r="A18">
        <v>111116</v>
      </c>
      <c r="B18" s="1">
        <v>43497.499305555553</v>
      </c>
      <c r="C18" s="1">
        <v>43529.754861111112</v>
      </c>
    </row>
    <row r="19" spans="1:3" x14ac:dyDescent="0.2">
      <c r="A19">
        <v>111117</v>
      </c>
      <c r="B19" s="1">
        <v>43497.580555555556</v>
      </c>
      <c r="C19" s="1">
        <v>43516.606944444444</v>
      </c>
    </row>
    <row r="20" spans="1:3" x14ac:dyDescent="0.2">
      <c r="A20">
        <v>111118</v>
      </c>
      <c r="B20" s="1">
        <v>43500.419444444444</v>
      </c>
      <c r="C20" s="1">
        <v>43516.60833333333</v>
      </c>
    </row>
    <row r="21" spans="1:3" x14ac:dyDescent="0.2">
      <c r="A21">
        <v>111119</v>
      </c>
      <c r="B21" s="1">
        <v>43500.455555555556</v>
      </c>
      <c r="C21" s="1">
        <v>44284.588888888888</v>
      </c>
    </row>
    <row r="22" spans="1:3" x14ac:dyDescent="0.2">
      <c r="A22">
        <v>111120</v>
      </c>
      <c r="B22" s="1">
        <v>43502.404861111114</v>
      </c>
      <c r="C22" s="1">
        <v>43719.727083333331</v>
      </c>
    </row>
    <row r="23" spans="1:3" x14ac:dyDescent="0.2">
      <c r="A23">
        <v>111121</v>
      </c>
      <c r="B23" s="1">
        <v>43502.637499999997</v>
      </c>
      <c r="C23" s="1">
        <v>43559.728472222225</v>
      </c>
    </row>
    <row r="24" spans="1:3" x14ac:dyDescent="0.2">
      <c r="A24">
        <v>111122</v>
      </c>
      <c r="B24" s="1">
        <v>43502.683333333334</v>
      </c>
      <c r="C24" s="1">
        <v>43546.777083333334</v>
      </c>
    </row>
    <row r="25" spans="1:3" x14ac:dyDescent="0.2">
      <c r="A25">
        <v>111123</v>
      </c>
      <c r="B25" s="1">
        <v>43503.432638888888</v>
      </c>
      <c r="C25" s="1">
        <v>43516.681250000001</v>
      </c>
    </row>
    <row r="26" spans="1:3" x14ac:dyDescent="0.2">
      <c r="A26">
        <v>111124</v>
      </c>
      <c r="B26" s="1">
        <v>43504.406944444447</v>
      </c>
      <c r="C26" s="1">
        <v>43509.40625</v>
      </c>
    </row>
    <row r="27" spans="1:3" x14ac:dyDescent="0.2">
      <c r="A27">
        <v>111125</v>
      </c>
      <c r="B27" s="1">
        <v>43504.463888888888</v>
      </c>
      <c r="C27" s="1">
        <v>43543.722222222219</v>
      </c>
    </row>
    <row r="28" spans="1:3" x14ac:dyDescent="0.2">
      <c r="A28">
        <v>111126</v>
      </c>
      <c r="B28" s="1">
        <v>43508.698611111111</v>
      </c>
      <c r="C28" s="1">
        <v>43516.605555555558</v>
      </c>
    </row>
    <row r="29" spans="1:3" x14ac:dyDescent="0.2">
      <c r="A29">
        <v>111127</v>
      </c>
      <c r="B29" s="1">
        <v>43509.665972222225</v>
      </c>
      <c r="C29" s="1">
        <v>43549.760416666664</v>
      </c>
    </row>
    <row r="30" spans="1:3" x14ac:dyDescent="0.2">
      <c r="A30">
        <v>111128</v>
      </c>
      <c r="B30" s="1">
        <v>43511.695833333331</v>
      </c>
      <c r="C30" s="1">
        <v>43529.754861111112</v>
      </c>
    </row>
    <row r="31" spans="1:3" x14ac:dyDescent="0.2">
      <c r="A31">
        <v>111129</v>
      </c>
      <c r="B31" s="1">
        <v>43514.411111111112</v>
      </c>
      <c r="C31" s="1">
        <v>43526.400000000001</v>
      </c>
    </row>
    <row r="32" spans="1:3" x14ac:dyDescent="0.2">
      <c r="A32">
        <v>111130</v>
      </c>
      <c r="B32" s="1">
        <v>43514.445833333331</v>
      </c>
      <c r="C32" s="1">
        <v>43556.652777777781</v>
      </c>
    </row>
    <row r="33" spans="1:3" x14ac:dyDescent="0.2">
      <c r="A33">
        <v>111131</v>
      </c>
      <c r="B33" s="1">
        <v>43515.46875</v>
      </c>
      <c r="C33" s="1">
        <v>43542.759027777778</v>
      </c>
    </row>
    <row r="34" spans="1:3" x14ac:dyDescent="0.2">
      <c r="A34">
        <v>111132</v>
      </c>
      <c r="B34" s="1">
        <v>43515.472916666666</v>
      </c>
      <c r="C34" s="1">
        <v>43529.755555555559</v>
      </c>
    </row>
    <row r="35" spans="1:3" x14ac:dyDescent="0.2">
      <c r="A35">
        <v>111133</v>
      </c>
      <c r="B35" s="1">
        <v>43515.661111111112</v>
      </c>
      <c r="C35" s="1">
        <v>43529.75277777778</v>
      </c>
    </row>
    <row r="36" spans="1:3" x14ac:dyDescent="0.2">
      <c r="A36">
        <v>111134</v>
      </c>
      <c r="B36" s="1">
        <v>43516.340277777781</v>
      </c>
      <c r="C36" s="1">
        <v>43537.665972222225</v>
      </c>
    </row>
    <row r="37" spans="1:3" x14ac:dyDescent="0.2">
      <c r="A37">
        <v>111135</v>
      </c>
      <c r="B37" s="1">
        <v>43516.36041666667</v>
      </c>
      <c r="C37" s="1">
        <v>43542.759722222225</v>
      </c>
    </row>
    <row r="38" spans="1:3" x14ac:dyDescent="0.2">
      <c r="A38">
        <v>111136</v>
      </c>
      <c r="B38" s="1">
        <v>43517.708333333336</v>
      </c>
      <c r="C38" s="1">
        <v>43552.736111111109</v>
      </c>
    </row>
    <row r="39" spans="1:3" x14ac:dyDescent="0.2">
      <c r="A39">
        <v>111137</v>
      </c>
      <c r="B39" s="1">
        <v>43522.484722222223</v>
      </c>
      <c r="C39" s="1">
        <v>43526.400000000001</v>
      </c>
    </row>
    <row r="40" spans="1:3" x14ac:dyDescent="0.2">
      <c r="A40">
        <v>111138</v>
      </c>
      <c r="B40" s="1">
        <v>43523.439583333333</v>
      </c>
      <c r="C40" s="1">
        <v>43544.71875</v>
      </c>
    </row>
    <row r="41" spans="1:3" x14ac:dyDescent="0.2">
      <c r="A41">
        <v>111139</v>
      </c>
      <c r="B41" s="1">
        <v>43528.378472222219</v>
      </c>
      <c r="C41" s="1">
        <v>43544.719444444447</v>
      </c>
    </row>
    <row r="42" spans="1:3" x14ac:dyDescent="0.2">
      <c r="A42">
        <v>111140</v>
      </c>
      <c r="B42" s="1">
        <v>43528.416666666664</v>
      </c>
      <c r="C42" s="1">
        <v>43532.738888888889</v>
      </c>
    </row>
    <row r="43" spans="1:3" x14ac:dyDescent="0.2">
      <c r="A43">
        <v>111141</v>
      </c>
      <c r="B43" s="1">
        <v>43529.553472222222</v>
      </c>
      <c r="C43" s="1">
        <v>43556.495138888888</v>
      </c>
    </row>
    <row r="44" spans="1:3" x14ac:dyDescent="0.2">
      <c r="A44">
        <v>111142</v>
      </c>
      <c r="B44" s="1">
        <v>43535.654166666667</v>
      </c>
      <c r="C44" s="1">
        <v>43546.77847222222</v>
      </c>
    </row>
    <row r="45" spans="1:3" x14ac:dyDescent="0.2">
      <c r="A45">
        <v>111143</v>
      </c>
      <c r="B45" s="1">
        <v>43536.647222222222</v>
      </c>
      <c r="C45" s="1">
        <v>43552.736111111109</v>
      </c>
    </row>
    <row r="46" spans="1:3" x14ac:dyDescent="0.2">
      <c r="A46">
        <v>111144</v>
      </c>
      <c r="B46" s="1">
        <v>43538.654166666667</v>
      </c>
      <c r="C46" s="1">
        <v>43543.720833333333</v>
      </c>
    </row>
    <row r="47" spans="1:3" x14ac:dyDescent="0.2">
      <c r="A47">
        <v>111145</v>
      </c>
      <c r="B47" s="1">
        <v>43542.549305555556</v>
      </c>
      <c r="C47" s="1">
        <v>43587.731249999997</v>
      </c>
    </row>
    <row r="48" spans="1:3" x14ac:dyDescent="0.2">
      <c r="A48">
        <v>111146</v>
      </c>
      <c r="B48" s="1">
        <v>43543.347916666666</v>
      </c>
      <c r="C48" s="1">
        <v>43647.724305555559</v>
      </c>
    </row>
    <row r="49" spans="1:3" x14ac:dyDescent="0.2">
      <c r="A49">
        <v>111147</v>
      </c>
      <c r="B49" s="1">
        <v>43543.40902777778</v>
      </c>
      <c r="C49" s="1">
        <v>43719.726388888892</v>
      </c>
    </row>
    <row r="50" spans="1:3" x14ac:dyDescent="0.2">
      <c r="A50">
        <v>111148</v>
      </c>
      <c r="B50" s="1">
        <v>43543.623611111114</v>
      </c>
      <c r="C50" s="1">
        <v>43551.719444444447</v>
      </c>
    </row>
    <row r="51" spans="1:3" x14ac:dyDescent="0.2">
      <c r="A51">
        <v>111149</v>
      </c>
      <c r="B51" s="1">
        <v>43544.488888888889</v>
      </c>
      <c r="C51" s="1">
        <v>43565.749305555553</v>
      </c>
    </row>
    <row r="52" spans="1:3" x14ac:dyDescent="0.2">
      <c r="A52">
        <v>111150</v>
      </c>
      <c r="B52" s="1">
        <v>43544.554166666669</v>
      </c>
      <c r="C52" s="1">
        <v>43719.725694444445</v>
      </c>
    </row>
    <row r="53" spans="1:3" x14ac:dyDescent="0.2">
      <c r="A53">
        <v>111151</v>
      </c>
      <c r="B53" s="1">
        <v>43544.55972222222</v>
      </c>
      <c r="C53" s="1">
        <v>43565.749305555553</v>
      </c>
    </row>
    <row r="54" spans="1:3" x14ac:dyDescent="0.2">
      <c r="A54">
        <v>111152</v>
      </c>
      <c r="B54" s="1">
        <v>43544.561111111114</v>
      </c>
      <c r="C54" s="1">
        <v>43565.761111111111</v>
      </c>
    </row>
    <row r="55" spans="1:3" x14ac:dyDescent="0.2">
      <c r="A55">
        <v>111153</v>
      </c>
      <c r="B55" s="1">
        <v>43544.65902777778</v>
      </c>
      <c r="C55" s="1">
        <v>43719.725694444445</v>
      </c>
    </row>
    <row r="56" spans="1:3" x14ac:dyDescent="0.2">
      <c r="A56">
        <v>111154</v>
      </c>
      <c r="B56" s="1">
        <v>43545.35</v>
      </c>
      <c r="C56" s="1">
        <v>43552.736111111109</v>
      </c>
    </row>
    <row r="57" spans="1:3" x14ac:dyDescent="0.2">
      <c r="A57">
        <v>111155</v>
      </c>
      <c r="B57" s="1">
        <v>43546.387499999997</v>
      </c>
      <c r="C57" s="1">
        <v>43570.775694444441</v>
      </c>
    </row>
    <row r="58" spans="1:3" x14ac:dyDescent="0.2">
      <c r="A58">
        <v>111156</v>
      </c>
      <c r="B58" s="1">
        <v>43550.654166666667</v>
      </c>
      <c r="C58" s="1">
        <v>43565.75</v>
      </c>
    </row>
    <row r="59" spans="1:3" x14ac:dyDescent="0.2">
      <c r="A59">
        <v>111157</v>
      </c>
      <c r="B59" s="1">
        <v>43552.350694444445</v>
      </c>
      <c r="C59" s="1">
        <v>43585.411805555559</v>
      </c>
    </row>
    <row r="60" spans="1:3" x14ac:dyDescent="0.2">
      <c r="A60">
        <v>111158</v>
      </c>
      <c r="B60" s="1">
        <v>43552.432638888888</v>
      </c>
      <c r="C60" s="1">
        <v>43556.738888888889</v>
      </c>
    </row>
    <row r="61" spans="1:3" x14ac:dyDescent="0.2">
      <c r="A61">
        <v>111159</v>
      </c>
      <c r="B61" s="1">
        <v>43552.490277777775</v>
      </c>
      <c r="C61" s="1">
        <v>43571.746527777781</v>
      </c>
    </row>
    <row r="62" spans="1:3" x14ac:dyDescent="0.2">
      <c r="A62">
        <v>111160</v>
      </c>
      <c r="B62" s="1">
        <v>43552.651388888888</v>
      </c>
      <c r="C62" s="1">
        <v>43577.731944444444</v>
      </c>
    </row>
    <row r="63" spans="1:3" x14ac:dyDescent="0.2">
      <c r="A63">
        <v>111161</v>
      </c>
      <c r="B63" s="1">
        <v>43553.594444444447</v>
      </c>
      <c r="C63" s="1">
        <v>43647.727083333331</v>
      </c>
    </row>
    <row r="64" spans="1:3" x14ac:dyDescent="0.2">
      <c r="A64">
        <v>111162</v>
      </c>
      <c r="B64" s="1">
        <v>43556.472916666666</v>
      </c>
      <c r="C64" s="1">
        <v>43558.754861111112</v>
      </c>
    </row>
    <row r="65" spans="1:3" x14ac:dyDescent="0.2">
      <c r="A65">
        <v>111163</v>
      </c>
      <c r="B65" s="1">
        <v>43556.560416666667</v>
      </c>
      <c r="C65" s="1">
        <v>43577.731944444444</v>
      </c>
    </row>
    <row r="66" spans="1:3" x14ac:dyDescent="0.2">
      <c r="A66">
        <v>111164</v>
      </c>
      <c r="B66" s="1">
        <v>43557.661111111112</v>
      </c>
      <c r="C66" s="1">
        <v>43588.719444444447</v>
      </c>
    </row>
    <row r="67" spans="1:3" x14ac:dyDescent="0.2">
      <c r="A67">
        <v>111165</v>
      </c>
      <c r="B67" s="1">
        <v>43557.703472222223</v>
      </c>
      <c r="C67" s="1">
        <v>43606.759722222225</v>
      </c>
    </row>
    <row r="68" spans="1:3" x14ac:dyDescent="0.2">
      <c r="A68">
        <v>111166</v>
      </c>
      <c r="B68" s="1">
        <v>43558.425000000003</v>
      </c>
      <c r="C68" s="1">
        <v>43565.775000000001</v>
      </c>
    </row>
    <row r="69" spans="1:3" x14ac:dyDescent="0.2">
      <c r="A69">
        <v>111167</v>
      </c>
      <c r="B69" s="1">
        <v>43440.046527777777</v>
      </c>
      <c r="C69" s="1">
        <v>44168.729166666664</v>
      </c>
    </row>
    <row r="70" spans="1:3" x14ac:dyDescent="0.2">
      <c r="A70">
        <v>111168</v>
      </c>
      <c r="B70" s="1">
        <v>43559.666666666664</v>
      </c>
      <c r="C70" s="1">
        <v>43630.574999999997</v>
      </c>
    </row>
    <row r="71" spans="1:3" x14ac:dyDescent="0.2">
      <c r="A71">
        <v>111169</v>
      </c>
      <c r="B71" s="1">
        <v>43559.681944444441</v>
      </c>
      <c r="C71" s="1">
        <v>43577.731944444444</v>
      </c>
    </row>
    <row r="72" spans="1:3" x14ac:dyDescent="0.2">
      <c r="A72">
        <v>111170</v>
      </c>
      <c r="B72" s="1">
        <v>43560.636111111111</v>
      </c>
      <c r="C72" s="1">
        <v>43577.731944444444</v>
      </c>
    </row>
    <row r="73" spans="1:3" x14ac:dyDescent="0.2">
      <c r="A73">
        <v>111171</v>
      </c>
      <c r="B73" s="1">
        <v>43563.368750000001</v>
      </c>
      <c r="C73" s="1">
        <v>43584.712500000001</v>
      </c>
    </row>
    <row r="74" spans="1:3" x14ac:dyDescent="0.2">
      <c r="A74">
        <v>111172</v>
      </c>
      <c r="B74" s="1">
        <v>43563.387499999997</v>
      </c>
      <c r="C74" s="1">
        <v>43711.729861111111</v>
      </c>
    </row>
    <row r="75" spans="1:3" x14ac:dyDescent="0.2">
      <c r="A75">
        <v>111173</v>
      </c>
      <c r="B75" s="1">
        <v>43565.544444444444</v>
      </c>
      <c r="C75" s="1">
        <v>43704.709722222222</v>
      </c>
    </row>
    <row r="76" spans="1:3" x14ac:dyDescent="0.2">
      <c r="A76">
        <v>111174</v>
      </c>
      <c r="B76" s="1">
        <v>43565.615972222222</v>
      </c>
      <c r="C76" s="1">
        <v>44166.71875</v>
      </c>
    </row>
    <row r="77" spans="1:3" x14ac:dyDescent="0.2">
      <c r="A77">
        <v>111175</v>
      </c>
      <c r="B77" s="1">
        <v>43566.444444444445</v>
      </c>
      <c r="C77" s="1">
        <v>43591.780555555553</v>
      </c>
    </row>
    <row r="78" spans="1:3" x14ac:dyDescent="0.2">
      <c r="A78">
        <v>111176</v>
      </c>
      <c r="B78" s="1">
        <v>43567.497916666667</v>
      </c>
      <c r="C78" s="1">
        <v>43594.71875</v>
      </c>
    </row>
    <row r="79" spans="1:3" x14ac:dyDescent="0.2">
      <c r="A79">
        <v>111177</v>
      </c>
      <c r="B79" s="1">
        <v>43482.041666666664</v>
      </c>
      <c r="C79" s="1">
        <v>43739.450694444444</v>
      </c>
    </row>
    <row r="80" spans="1:3" x14ac:dyDescent="0.2">
      <c r="A80">
        <v>111178</v>
      </c>
      <c r="B80" s="1">
        <v>43572.474999999999</v>
      </c>
      <c r="C80" s="1">
        <v>43579.734027777777</v>
      </c>
    </row>
    <row r="81" spans="1:3" x14ac:dyDescent="0.2">
      <c r="A81">
        <v>111179</v>
      </c>
      <c r="B81" s="1">
        <v>43572.544444444444</v>
      </c>
      <c r="C81" s="1">
        <v>43594.720833333333</v>
      </c>
    </row>
    <row r="82" spans="1:3" x14ac:dyDescent="0.2">
      <c r="A82">
        <v>111180</v>
      </c>
      <c r="B82" s="1">
        <v>43572.724999999999</v>
      </c>
      <c r="C82" s="1">
        <v>43655.730555555558</v>
      </c>
    </row>
    <row r="83" spans="1:3" x14ac:dyDescent="0.2">
      <c r="A83">
        <v>111181</v>
      </c>
      <c r="B83" s="1">
        <v>43577.379861111112</v>
      </c>
      <c r="C83" s="1">
        <v>43579.734722222223</v>
      </c>
    </row>
    <row r="84" spans="1:3" x14ac:dyDescent="0.2">
      <c r="A84">
        <v>111182</v>
      </c>
      <c r="B84" s="1">
        <v>43577.473611111112</v>
      </c>
      <c r="C84" s="1">
        <v>43593.720833333333</v>
      </c>
    </row>
    <row r="85" spans="1:3" x14ac:dyDescent="0.2">
      <c r="A85">
        <v>111183</v>
      </c>
      <c r="B85" s="1">
        <v>43577.539583333331</v>
      </c>
      <c r="C85" s="1">
        <v>43620.71875</v>
      </c>
    </row>
    <row r="86" spans="1:3" x14ac:dyDescent="0.2">
      <c r="A86">
        <v>111184</v>
      </c>
      <c r="B86" s="1">
        <v>43579.595833333333</v>
      </c>
      <c r="C86" s="1">
        <v>43599.805555555555</v>
      </c>
    </row>
    <row r="87" spans="1:3" x14ac:dyDescent="0.2">
      <c r="A87">
        <v>111185</v>
      </c>
      <c r="B87" s="1">
        <v>43580.487500000003</v>
      </c>
      <c r="C87" s="1">
        <v>43591.746527777781</v>
      </c>
    </row>
    <row r="88" spans="1:3" x14ac:dyDescent="0.2">
      <c r="A88">
        <v>111186</v>
      </c>
      <c r="B88" s="1">
        <v>43580.675694444442</v>
      </c>
      <c r="C88" s="1">
        <v>43580.675694444442</v>
      </c>
    </row>
    <row r="89" spans="1:3" x14ac:dyDescent="0.2">
      <c r="A89">
        <v>111187</v>
      </c>
      <c r="B89" s="1">
        <v>43584.356249999997</v>
      </c>
      <c r="C89" s="1">
        <v>43595.729861111111</v>
      </c>
    </row>
    <row r="90" spans="1:3" x14ac:dyDescent="0.2">
      <c r="A90">
        <v>111188</v>
      </c>
      <c r="B90" s="1">
        <v>43584.637499999997</v>
      </c>
      <c r="C90" s="1">
        <v>43620.72152777778</v>
      </c>
    </row>
    <row r="91" spans="1:3" x14ac:dyDescent="0.2">
      <c r="A91">
        <v>111189</v>
      </c>
      <c r="B91" s="1">
        <v>43585.59652777778</v>
      </c>
      <c r="C91" s="1">
        <v>43714.726388888892</v>
      </c>
    </row>
    <row r="92" spans="1:3" x14ac:dyDescent="0.2">
      <c r="A92">
        <v>111190</v>
      </c>
      <c r="B92" s="1">
        <v>43585.650694444441</v>
      </c>
      <c r="C92" s="1">
        <v>43678.790972222225</v>
      </c>
    </row>
    <row r="93" spans="1:3" x14ac:dyDescent="0.2">
      <c r="A93">
        <v>111191</v>
      </c>
      <c r="B93" s="1">
        <v>43587.361111111109</v>
      </c>
      <c r="C93" s="1">
        <v>43623.734722222223</v>
      </c>
    </row>
    <row r="94" spans="1:3" x14ac:dyDescent="0.2">
      <c r="A94">
        <v>111192</v>
      </c>
      <c r="B94" s="1">
        <v>43588.470138888886</v>
      </c>
      <c r="C94" s="1">
        <v>43619.727083333331</v>
      </c>
    </row>
    <row r="95" spans="1:3" x14ac:dyDescent="0.2">
      <c r="A95">
        <v>111193</v>
      </c>
      <c r="B95" s="1">
        <v>43591.39166666667</v>
      </c>
      <c r="C95" s="1">
        <v>43623.734027777777</v>
      </c>
    </row>
    <row r="96" spans="1:3" x14ac:dyDescent="0.2">
      <c r="A96">
        <v>111194</v>
      </c>
      <c r="B96" s="1">
        <v>43591.700694444444</v>
      </c>
      <c r="C96" s="1">
        <v>43599.824305555558</v>
      </c>
    </row>
    <row r="97" spans="1:3" x14ac:dyDescent="0.2">
      <c r="A97">
        <v>111195</v>
      </c>
      <c r="B97" s="1">
        <v>43592.375</v>
      </c>
      <c r="C97" s="1">
        <v>43614.627083333333</v>
      </c>
    </row>
    <row r="98" spans="1:3" x14ac:dyDescent="0.2">
      <c r="A98">
        <v>111197</v>
      </c>
      <c r="B98" s="1">
        <v>43593.434027777781</v>
      </c>
      <c r="C98" s="1">
        <v>43656.724305555559</v>
      </c>
    </row>
    <row r="99" spans="1:3" x14ac:dyDescent="0.2">
      <c r="A99">
        <v>111198</v>
      </c>
      <c r="B99" s="1">
        <v>43595.393750000003</v>
      </c>
      <c r="C99" s="1">
        <v>43619.728472222225</v>
      </c>
    </row>
    <row r="100" spans="1:3" x14ac:dyDescent="0.2">
      <c r="A100">
        <v>111199</v>
      </c>
      <c r="B100" s="1">
        <v>43599.40347222222</v>
      </c>
      <c r="C100" s="1">
        <v>43614.707638888889</v>
      </c>
    </row>
    <row r="101" spans="1:3" x14ac:dyDescent="0.2">
      <c r="A101">
        <v>111200</v>
      </c>
      <c r="B101" s="1">
        <v>43599.445833333331</v>
      </c>
      <c r="C101" s="1">
        <v>43619.746527777781</v>
      </c>
    </row>
    <row r="102" spans="1:3" x14ac:dyDescent="0.2">
      <c r="A102">
        <v>111201</v>
      </c>
      <c r="B102" s="1">
        <v>43599.666666666664</v>
      </c>
      <c r="C102" s="1">
        <v>43699.786805555559</v>
      </c>
    </row>
    <row r="103" spans="1:3" x14ac:dyDescent="0.2">
      <c r="A103">
        <v>111202</v>
      </c>
      <c r="B103" s="1">
        <v>43600.546527777777</v>
      </c>
      <c r="C103" s="1">
        <v>43630.577777777777</v>
      </c>
    </row>
    <row r="104" spans="1:3" x14ac:dyDescent="0.2">
      <c r="A104">
        <v>111203</v>
      </c>
      <c r="B104" s="1">
        <v>43600.595833333333</v>
      </c>
      <c r="C104" s="1">
        <v>43656.724999999999</v>
      </c>
    </row>
    <row r="105" spans="1:3" x14ac:dyDescent="0.2">
      <c r="A105">
        <v>111204</v>
      </c>
      <c r="B105" s="1">
        <v>43602.463194444441</v>
      </c>
      <c r="C105" s="1">
        <v>43613.557638888888</v>
      </c>
    </row>
    <row r="106" spans="1:3" x14ac:dyDescent="0.2">
      <c r="A106">
        <v>111205</v>
      </c>
      <c r="B106" s="1">
        <v>43602.647916666669</v>
      </c>
      <c r="C106" s="1">
        <v>43602.743750000001</v>
      </c>
    </row>
    <row r="107" spans="1:3" x14ac:dyDescent="0.2">
      <c r="A107">
        <v>111206</v>
      </c>
      <c r="B107" s="1">
        <v>43606.634027777778</v>
      </c>
      <c r="C107" s="1">
        <v>43704.357638888891</v>
      </c>
    </row>
    <row r="108" spans="1:3" x14ac:dyDescent="0.2">
      <c r="A108">
        <v>111206</v>
      </c>
      <c r="B108" s="1">
        <v>43606.634027777778</v>
      </c>
      <c r="C108" s="1">
        <v>43704.357638888891</v>
      </c>
    </row>
    <row r="109" spans="1:3" x14ac:dyDescent="0.2">
      <c r="A109">
        <v>111207</v>
      </c>
      <c r="B109" s="1">
        <v>43607.422222222223</v>
      </c>
      <c r="C109" s="1">
        <v>43705.526388888888</v>
      </c>
    </row>
    <row r="110" spans="1:3" x14ac:dyDescent="0.2">
      <c r="A110">
        <v>111208</v>
      </c>
      <c r="B110" s="1">
        <v>43608.52847222222</v>
      </c>
      <c r="C110" s="1">
        <v>43656.726388888892</v>
      </c>
    </row>
    <row r="111" spans="1:3" x14ac:dyDescent="0.2">
      <c r="A111">
        <v>111209</v>
      </c>
      <c r="B111" s="1">
        <v>43608.574999999997</v>
      </c>
      <c r="C111" s="1">
        <v>43844.729166666664</v>
      </c>
    </row>
    <row r="112" spans="1:3" x14ac:dyDescent="0.2">
      <c r="A112">
        <v>111210</v>
      </c>
      <c r="B112" s="1">
        <v>43612.449305555558</v>
      </c>
      <c r="C112" s="1">
        <v>43630.57916666667</v>
      </c>
    </row>
    <row r="113" spans="1:3" x14ac:dyDescent="0.2">
      <c r="A113">
        <v>111211</v>
      </c>
      <c r="B113" s="1">
        <v>43612.664583333331</v>
      </c>
      <c r="C113" s="1">
        <v>43739.447916666664</v>
      </c>
    </row>
    <row r="114" spans="1:3" x14ac:dyDescent="0.2">
      <c r="A114">
        <v>111212</v>
      </c>
      <c r="B114" s="1">
        <v>43613.469444444447</v>
      </c>
      <c r="C114" s="1">
        <v>43637.759722222225</v>
      </c>
    </row>
    <row r="115" spans="1:3" x14ac:dyDescent="0.2">
      <c r="A115">
        <v>111213</v>
      </c>
      <c r="B115" s="1">
        <v>43613.570833333331</v>
      </c>
      <c r="C115" s="1">
        <v>43616.745138888888</v>
      </c>
    </row>
    <row r="116" spans="1:3" x14ac:dyDescent="0.2">
      <c r="A116">
        <v>111214</v>
      </c>
      <c r="B116" s="1">
        <v>43613.597916666666</v>
      </c>
      <c r="C116" s="1">
        <v>43717.524305555555</v>
      </c>
    </row>
    <row r="117" spans="1:3" x14ac:dyDescent="0.2">
      <c r="A117">
        <v>111215</v>
      </c>
      <c r="B117" s="1">
        <v>43614.380555555559</v>
      </c>
      <c r="C117" s="1">
        <v>43846.719444444447</v>
      </c>
    </row>
    <row r="118" spans="1:3" x14ac:dyDescent="0.2">
      <c r="A118">
        <v>111216</v>
      </c>
      <c r="B118" s="1">
        <v>43614.672222222223</v>
      </c>
      <c r="C118" s="1">
        <v>43637.615972222222</v>
      </c>
    </row>
    <row r="119" spans="1:3" x14ac:dyDescent="0.2">
      <c r="A119">
        <v>111217</v>
      </c>
      <c r="B119" s="1">
        <v>43614.679166666669</v>
      </c>
      <c r="C119" s="1">
        <v>43630.584722222222</v>
      </c>
    </row>
    <row r="120" spans="1:3" x14ac:dyDescent="0.2">
      <c r="A120">
        <v>111218</v>
      </c>
      <c r="B120" s="1">
        <v>43615.585416666669</v>
      </c>
      <c r="C120" s="1">
        <v>43668.725694444445</v>
      </c>
    </row>
    <row r="121" spans="1:3" x14ac:dyDescent="0.2">
      <c r="A121">
        <v>111218</v>
      </c>
      <c r="B121" s="1">
        <v>43615.585416666669</v>
      </c>
      <c r="C121" s="1">
        <v>43668.725694444445</v>
      </c>
    </row>
    <row r="122" spans="1:3" x14ac:dyDescent="0.2">
      <c r="A122">
        <v>111219</v>
      </c>
      <c r="B122" s="1">
        <v>43616.482638888891</v>
      </c>
      <c r="C122" s="1">
        <v>43626.619444444441</v>
      </c>
    </row>
    <row r="123" spans="1:3" x14ac:dyDescent="0.2">
      <c r="A123">
        <v>111220</v>
      </c>
      <c r="B123" s="1">
        <v>43616.554861111108</v>
      </c>
      <c r="C123" s="1">
        <v>43637.755555555559</v>
      </c>
    </row>
    <row r="124" spans="1:3" x14ac:dyDescent="0.2">
      <c r="A124">
        <v>111221</v>
      </c>
      <c r="B124" s="1">
        <v>43619.399305555555</v>
      </c>
      <c r="C124" s="1">
        <v>43630.737500000003</v>
      </c>
    </row>
    <row r="125" spans="1:3" x14ac:dyDescent="0.2">
      <c r="A125">
        <v>111222</v>
      </c>
      <c r="B125" s="1">
        <v>43620.397916666669</v>
      </c>
      <c r="C125" s="1">
        <v>43630.588888888888</v>
      </c>
    </row>
    <row r="126" spans="1:3" x14ac:dyDescent="0.2">
      <c r="A126">
        <v>111223</v>
      </c>
      <c r="B126" s="1">
        <v>43620.411805555559</v>
      </c>
      <c r="C126" s="1">
        <v>43626.620138888888</v>
      </c>
    </row>
    <row r="127" spans="1:3" x14ac:dyDescent="0.2">
      <c r="A127">
        <v>111224</v>
      </c>
      <c r="B127" s="1">
        <v>43620.456944444442</v>
      </c>
      <c r="C127" s="1">
        <v>43637.685416666667</v>
      </c>
    </row>
    <row r="128" spans="1:3" x14ac:dyDescent="0.2">
      <c r="A128">
        <v>111225</v>
      </c>
      <c r="B128" s="1">
        <v>43622.359027777777</v>
      </c>
      <c r="C128" s="1">
        <v>43629.54583333333</v>
      </c>
    </row>
    <row r="129" spans="1:3" x14ac:dyDescent="0.2">
      <c r="A129">
        <v>111226</v>
      </c>
      <c r="B129" s="1">
        <v>43622.376388888886</v>
      </c>
      <c r="C129" s="1">
        <v>43635.759027777778</v>
      </c>
    </row>
    <row r="130" spans="1:3" x14ac:dyDescent="0.2">
      <c r="A130">
        <v>111227</v>
      </c>
      <c r="B130" s="1">
        <v>43623.595833333333</v>
      </c>
      <c r="C130" s="1">
        <v>43790.745833333334</v>
      </c>
    </row>
    <row r="131" spans="1:3" x14ac:dyDescent="0.2">
      <c r="A131">
        <v>111228</v>
      </c>
      <c r="B131" s="1">
        <v>43626.603472222225</v>
      </c>
      <c r="C131" s="1">
        <v>43650.805555555555</v>
      </c>
    </row>
    <row r="132" spans="1:3" x14ac:dyDescent="0.2">
      <c r="A132">
        <v>111229</v>
      </c>
      <c r="B132" s="1">
        <v>43627.359722222223</v>
      </c>
      <c r="C132" s="1">
        <v>43629.734722222223</v>
      </c>
    </row>
    <row r="133" spans="1:3" x14ac:dyDescent="0.2">
      <c r="A133">
        <v>111230</v>
      </c>
      <c r="B133" s="1">
        <v>43627.419444444444</v>
      </c>
      <c r="C133" s="1">
        <v>43644.717361111114</v>
      </c>
    </row>
    <row r="134" spans="1:3" x14ac:dyDescent="0.2">
      <c r="A134">
        <v>111231</v>
      </c>
      <c r="B134" s="1">
        <v>43627.571527777778</v>
      </c>
      <c r="C134" s="1">
        <v>43647.728472222225</v>
      </c>
    </row>
    <row r="135" spans="1:3" x14ac:dyDescent="0.2">
      <c r="A135">
        <v>111232</v>
      </c>
      <c r="B135" s="1">
        <v>43627.6</v>
      </c>
      <c r="C135" s="1">
        <v>43635.762499999997</v>
      </c>
    </row>
    <row r="136" spans="1:3" x14ac:dyDescent="0.2">
      <c r="A136">
        <v>111233</v>
      </c>
      <c r="B136" s="1">
        <v>43633.438888888886</v>
      </c>
      <c r="C136" s="1">
        <v>43712.42083333333</v>
      </c>
    </row>
    <row r="137" spans="1:3" x14ac:dyDescent="0.2">
      <c r="A137">
        <v>111234</v>
      </c>
      <c r="B137" s="1">
        <v>43635.472916666666</v>
      </c>
      <c r="C137" s="1">
        <v>43739.448611111111</v>
      </c>
    </row>
    <row r="138" spans="1:3" x14ac:dyDescent="0.2">
      <c r="A138">
        <v>111235</v>
      </c>
      <c r="B138" s="1">
        <v>43635.50277777778</v>
      </c>
      <c r="C138" s="1">
        <v>43637.574305555558</v>
      </c>
    </row>
    <row r="139" spans="1:3" x14ac:dyDescent="0.2">
      <c r="A139">
        <v>111236</v>
      </c>
      <c r="B139" s="1">
        <v>43635.541666666664</v>
      </c>
      <c r="C139" s="1">
        <v>43647.729861111111</v>
      </c>
    </row>
    <row r="140" spans="1:3" x14ac:dyDescent="0.2">
      <c r="A140">
        <v>111237</v>
      </c>
      <c r="B140" s="1">
        <v>43635.669444444444</v>
      </c>
      <c r="C140" s="1">
        <v>43651.724999999999</v>
      </c>
    </row>
    <row r="141" spans="1:3" x14ac:dyDescent="0.2">
      <c r="A141">
        <v>111238</v>
      </c>
      <c r="B141" s="1">
        <v>43636.379166666666</v>
      </c>
      <c r="C141" s="1">
        <v>43651.617361111108</v>
      </c>
    </row>
    <row r="142" spans="1:3" x14ac:dyDescent="0.2">
      <c r="A142">
        <v>111239</v>
      </c>
      <c r="B142" s="1">
        <v>43636.625</v>
      </c>
      <c r="C142" s="1">
        <v>43661.638194444444</v>
      </c>
    </row>
    <row r="143" spans="1:3" x14ac:dyDescent="0.2">
      <c r="A143">
        <v>111240</v>
      </c>
      <c r="B143" s="1">
        <v>43640.558333333334</v>
      </c>
      <c r="C143" s="1">
        <v>43647.731249999997</v>
      </c>
    </row>
    <row r="144" spans="1:3" x14ac:dyDescent="0.2">
      <c r="A144">
        <v>111241</v>
      </c>
      <c r="B144" s="1">
        <v>43641.431944444441</v>
      </c>
      <c r="C144" s="1">
        <v>43704.710416666669</v>
      </c>
    </row>
    <row r="145" spans="1:3" x14ac:dyDescent="0.2">
      <c r="A145">
        <v>111241</v>
      </c>
      <c r="B145" s="1">
        <v>43641.431944444441</v>
      </c>
      <c r="C145" s="1">
        <v>43704.710416666669</v>
      </c>
    </row>
    <row r="146" spans="1:3" x14ac:dyDescent="0.2">
      <c r="A146">
        <v>111242</v>
      </c>
      <c r="B146" s="1">
        <v>43643.692361111112</v>
      </c>
      <c r="C146" s="1">
        <v>43651.423611111109</v>
      </c>
    </row>
    <row r="147" spans="1:3" x14ac:dyDescent="0.2">
      <c r="A147">
        <v>111243</v>
      </c>
      <c r="B147" s="1">
        <v>43643.709027777775</v>
      </c>
      <c r="C147" s="1">
        <v>43651.423611111109</v>
      </c>
    </row>
    <row r="148" spans="1:3" x14ac:dyDescent="0.2">
      <c r="A148">
        <v>111244</v>
      </c>
      <c r="B148" s="1">
        <v>43644.445138888892</v>
      </c>
      <c r="C148" s="1">
        <v>43704.711805555555</v>
      </c>
    </row>
    <row r="149" spans="1:3" x14ac:dyDescent="0.2">
      <c r="A149">
        <v>111245</v>
      </c>
      <c r="B149" s="1">
        <v>43644.640972222223</v>
      </c>
      <c r="C149" s="1">
        <v>43655.498611111114</v>
      </c>
    </row>
    <row r="150" spans="1:3" x14ac:dyDescent="0.2">
      <c r="A150">
        <v>111246</v>
      </c>
      <c r="B150" s="1">
        <v>43647.587500000001</v>
      </c>
      <c r="C150" s="1">
        <v>43760.758333333331</v>
      </c>
    </row>
    <row r="151" spans="1:3" x14ac:dyDescent="0.2">
      <c r="A151">
        <v>111247</v>
      </c>
      <c r="B151" s="1">
        <v>43649.451388888891</v>
      </c>
      <c r="C151" s="1">
        <v>43658.731249999997</v>
      </c>
    </row>
    <row r="152" spans="1:3" x14ac:dyDescent="0.2">
      <c r="A152">
        <v>111248</v>
      </c>
      <c r="B152" s="1">
        <v>43650.654166666667</v>
      </c>
      <c r="C152" s="1">
        <v>43661.728472222225</v>
      </c>
    </row>
    <row r="153" spans="1:3" x14ac:dyDescent="0.2">
      <c r="A153">
        <v>111249</v>
      </c>
      <c r="B153" s="1">
        <v>43650.728472222225</v>
      </c>
      <c r="C153" s="1">
        <v>43704.712500000001</v>
      </c>
    </row>
    <row r="154" spans="1:3" x14ac:dyDescent="0.2">
      <c r="A154">
        <v>111250</v>
      </c>
      <c r="B154" s="1">
        <v>43651.623611111114</v>
      </c>
      <c r="C154" s="1">
        <v>43661.726388888892</v>
      </c>
    </row>
    <row r="155" spans="1:3" x14ac:dyDescent="0.2">
      <c r="A155">
        <v>111251</v>
      </c>
      <c r="B155" s="1">
        <v>43654.436805555553</v>
      </c>
      <c r="C155" s="1">
        <v>43664.741666666669</v>
      </c>
    </row>
    <row r="156" spans="1:3" x14ac:dyDescent="0.2">
      <c r="A156">
        <v>111252</v>
      </c>
      <c r="B156" s="1">
        <v>43654.663888888892</v>
      </c>
      <c r="C156" s="1">
        <v>43664.729861111111</v>
      </c>
    </row>
    <row r="157" spans="1:3" x14ac:dyDescent="0.2">
      <c r="A157">
        <v>111253</v>
      </c>
      <c r="B157" s="1">
        <v>43654.692361111112</v>
      </c>
      <c r="C157" s="1">
        <v>43712.40347222222</v>
      </c>
    </row>
    <row r="158" spans="1:3" x14ac:dyDescent="0.2">
      <c r="A158">
        <v>111254</v>
      </c>
      <c r="B158" s="1">
        <v>43655.35833333333</v>
      </c>
      <c r="C158" s="1">
        <v>43719.724305555559</v>
      </c>
    </row>
    <row r="159" spans="1:3" x14ac:dyDescent="0.2">
      <c r="A159">
        <v>111255</v>
      </c>
      <c r="B159" s="1">
        <v>43655.51666666667</v>
      </c>
      <c r="C159" s="1">
        <v>43661.635416666664</v>
      </c>
    </row>
    <row r="160" spans="1:3" x14ac:dyDescent="0.2">
      <c r="A160">
        <v>111256</v>
      </c>
      <c r="B160" s="1">
        <v>43656.4375</v>
      </c>
      <c r="C160" s="1">
        <v>43661.594444444447</v>
      </c>
    </row>
    <row r="161" spans="1:3" x14ac:dyDescent="0.2">
      <c r="A161">
        <v>111257</v>
      </c>
      <c r="B161" s="1">
        <v>43656.473611111112</v>
      </c>
      <c r="C161" s="1">
        <v>43661.636805555558</v>
      </c>
    </row>
    <row r="162" spans="1:3" x14ac:dyDescent="0.2">
      <c r="A162">
        <v>111258</v>
      </c>
      <c r="B162" s="1">
        <v>43657.338194444441</v>
      </c>
      <c r="C162" s="1">
        <v>43663.742361111108</v>
      </c>
    </row>
    <row r="163" spans="1:3" x14ac:dyDescent="0.2">
      <c r="A163">
        <v>111259</v>
      </c>
      <c r="B163" s="1">
        <v>43661.503472222219</v>
      </c>
      <c r="C163" s="1">
        <v>43719.724999999999</v>
      </c>
    </row>
    <row r="164" spans="1:3" x14ac:dyDescent="0.2">
      <c r="A164">
        <v>111260</v>
      </c>
      <c r="B164" s="1">
        <v>43661.629166666666</v>
      </c>
      <c r="C164" s="1">
        <v>43663.743750000001</v>
      </c>
    </row>
    <row r="165" spans="1:3" x14ac:dyDescent="0.2">
      <c r="A165">
        <v>111261</v>
      </c>
      <c r="B165" s="1">
        <v>43662.449305555558</v>
      </c>
      <c r="C165" s="1">
        <v>43746.769444444442</v>
      </c>
    </row>
    <row r="166" spans="1:3" x14ac:dyDescent="0.2">
      <c r="A166">
        <v>111262</v>
      </c>
      <c r="B166" s="1">
        <v>43662.47152777778</v>
      </c>
      <c r="C166" s="1">
        <v>43706.709722222222</v>
      </c>
    </row>
    <row r="167" spans="1:3" x14ac:dyDescent="0.2">
      <c r="A167">
        <v>111263</v>
      </c>
      <c r="B167" s="1">
        <v>43662.478472222225</v>
      </c>
      <c r="C167" s="1">
        <v>43683.73333333333</v>
      </c>
    </row>
    <row r="168" spans="1:3" x14ac:dyDescent="0.2">
      <c r="A168">
        <v>111264</v>
      </c>
      <c r="B168" s="1">
        <v>43663.592361111114</v>
      </c>
      <c r="C168" s="1">
        <v>43675.736111111109</v>
      </c>
    </row>
    <row r="169" spans="1:3" x14ac:dyDescent="0.2">
      <c r="A169">
        <v>111265</v>
      </c>
      <c r="B169" s="1">
        <v>43664.584722222222</v>
      </c>
      <c r="C169" s="1">
        <v>43739.447222222225</v>
      </c>
    </row>
    <row r="170" spans="1:3" x14ac:dyDescent="0.2">
      <c r="A170">
        <v>111266</v>
      </c>
      <c r="B170" s="1">
        <v>43665.404166666667</v>
      </c>
      <c r="C170" s="1">
        <v>43704.713194444441</v>
      </c>
    </row>
    <row r="171" spans="1:3" x14ac:dyDescent="0.2">
      <c r="A171">
        <v>111269</v>
      </c>
      <c r="B171" s="1">
        <v>43669.462500000001</v>
      </c>
      <c r="C171" s="1">
        <v>43675.73541666667</v>
      </c>
    </row>
    <row r="172" spans="1:3" x14ac:dyDescent="0.2">
      <c r="A172">
        <v>111270</v>
      </c>
      <c r="B172" s="1">
        <v>43670.399305555555</v>
      </c>
      <c r="C172" s="1">
        <v>43672.556944444441</v>
      </c>
    </row>
    <row r="173" spans="1:3" x14ac:dyDescent="0.2">
      <c r="A173">
        <v>111270</v>
      </c>
      <c r="B173" s="1">
        <v>43670.399305555555</v>
      </c>
      <c r="C173" s="1">
        <v>43672.556944444441</v>
      </c>
    </row>
    <row r="174" spans="1:3" x14ac:dyDescent="0.2">
      <c r="A174">
        <v>111271</v>
      </c>
      <c r="B174" s="1">
        <v>43670.612500000003</v>
      </c>
      <c r="C174" s="1">
        <v>43739.447222222225</v>
      </c>
    </row>
    <row r="175" spans="1:3" x14ac:dyDescent="0.2">
      <c r="A175">
        <v>111272</v>
      </c>
      <c r="B175" s="1">
        <v>43671.636805555558</v>
      </c>
      <c r="C175" s="1">
        <v>43704.714583333334</v>
      </c>
    </row>
    <row r="176" spans="1:3" x14ac:dyDescent="0.2">
      <c r="A176">
        <v>111273</v>
      </c>
      <c r="B176" s="1">
        <v>43674.672222222223</v>
      </c>
      <c r="C176" s="1">
        <v>43683.355555555558</v>
      </c>
    </row>
    <row r="177" spans="1:3" x14ac:dyDescent="0.2">
      <c r="A177">
        <v>111274</v>
      </c>
      <c r="B177" s="1">
        <v>43675.425000000003</v>
      </c>
      <c r="C177" s="1">
        <v>43684.714583333334</v>
      </c>
    </row>
    <row r="178" spans="1:3" x14ac:dyDescent="0.2">
      <c r="A178">
        <v>111275</v>
      </c>
      <c r="B178" s="1">
        <v>43676.6</v>
      </c>
      <c r="C178" s="1">
        <v>43683.731944444444</v>
      </c>
    </row>
    <row r="179" spans="1:3" x14ac:dyDescent="0.2">
      <c r="A179">
        <v>111276</v>
      </c>
      <c r="B179" s="1">
        <v>43677.409722222219</v>
      </c>
      <c r="C179" s="1">
        <v>43683.731249999997</v>
      </c>
    </row>
    <row r="180" spans="1:3" x14ac:dyDescent="0.2">
      <c r="A180">
        <v>111277</v>
      </c>
      <c r="B180" s="1">
        <v>43677.44027777778</v>
      </c>
      <c r="C180" s="1">
        <v>43683.736805555556</v>
      </c>
    </row>
    <row r="181" spans="1:3" x14ac:dyDescent="0.2">
      <c r="A181">
        <v>111278</v>
      </c>
      <c r="B181" s="1">
        <v>43678.370138888888</v>
      </c>
      <c r="C181" s="1">
        <v>43690.600694444445</v>
      </c>
    </row>
    <row r="182" spans="1:3" x14ac:dyDescent="0.2">
      <c r="A182">
        <v>111279</v>
      </c>
      <c r="B182" s="1">
        <v>43678.416666666664</v>
      </c>
      <c r="C182" s="1">
        <v>43690.601388888892</v>
      </c>
    </row>
    <row r="183" spans="1:3" x14ac:dyDescent="0.2">
      <c r="A183">
        <v>111280</v>
      </c>
      <c r="B183" s="1">
        <v>43678.662499999999</v>
      </c>
      <c r="C183" s="1">
        <v>43710.729166666664</v>
      </c>
    </row>
    <row r="184" spans="1:3" x14ac:dyDescent="0.2">
      <c r="A184">
        <v>111281</v>
      </c>
      <c r="B184" s="1">
        <v>43679.615277777775</v>
      </c>
      <c r="C184" s="1">
        <v>43683.355555555558</v>
      </c>
    </row>
    <row r="185" spans="1:3" x14ac:dyDescent="0.2">
      <c r="A185">
        <v>111282</v>
      </c>
      <c r="B185" s="1">
        <v>43684.590277777781</v>
      </c>
      <c r="C185" s="1">
        <v>43697.709027777775</v>
      </c>
    </row>
    <row r="186" spans="1:3" x14ac:dyDescent="0.2">
      <c r="A186">
        <v>111283</v>
      </c>
      <c r="B186" s="1">
        <v>43685.303472222222</v>
      </c>
      <c r="C186" s="1">
        <v>43705.464583333334</v>
      </c>
    </row>
    <row r="187" spans="1:3" x14ac:dyDescent="0.2">
      <c r="A187">
        <v>111284</v>
      </c>
      <c r="B187" s="1">
        <v>43686.350694444445</v>
      </c>
      <c r="C187" s="1">
        <v>43697.711111111108</v>
      </c>
    </row>
    <row r="188" spans="1:3" x14ac:dyDescent="0.2">
      <c r="A188">
        <v>111285</v>
      </c>
      <c r="B188" s="1">
        <v>43686.545138888891</v>
      </c>
      <c r="C188" s="1">
        <v>43812.754166666666</v>
      </c>
    </row>
    <row r="189" spans="1:3" x14ac:dyDescent="0.2">
      <c r="A189">
        <v>111286</v>
      </c>
      <c r="B189" s="1">
        <v>43690.588194444441</v>
      </c>
      <c r="C189" s="1">
        <v>43710.722222222219</v>
      </c>
    </row>
    <row r="190" spans="1:3" x14ac:dyDescent="0.2">
      <c r="A190">
        <v>111286</v>
      </c>
      <c r="B190" s="1">
        <v>43690.588194444441</v>
      </c>
      <c r="C190" s="1">
        <v>43710.722222222219</v>
      </c>
    </row>
    <row r="191" spans="1:3" x14ac:dyDescent="0.2">
      <c r="A191">
        <v>111287</v>
      </c>
      <c r="B191" s="1">
        <v>43691.709027777775</v>
      </c>
      <c r="C191" s="1">
        <v>43704.715277777781</v>
      </c>
    </row>
    <row r="192" spans="1:3" x14ac:dyDescent="0.2">
      <c r="A192">
        <v>111287</v>
      </c>
      <c r="B192" s="1">
        <v>43691.709027777775</v>
      </c>
      <c r="C192" s="1">
        <v>43704.715277777781</v>
      </c>
    </row>
    <row r="193" spans="1:3" x14ac:dyDescent="0.2">
      <c r="A193">
        <v>111288</v>
      </c>
      <c r="B193" s="1">
        <v>43697.383333333331</v>
      </c>
      <c r="C193" s="1">
        <v>43706.711111111108</v>
      </c>
    </row>
    <row r="194" spans="1:3" x14ac:dyDescent="0.2">
      <c r="A194">
        <v>111288</v>
      </c>
      <c r="B194" s="1">
        <v>43697.383333333331</v>
      </c>
      <c r="C194" s="1">
        <v>43706.711111111108</v>
      </c>
    </row>
    <row r="195" spans="1:3" x14ac:dyDescent="0.2">
      <c r="A195">
        <v>111289</v>
      </c>
      <c r="B195" s="1">
        <v>43697.447222222225</v>
      </c>
      <c r="C195" s="1">
        <v>43753.718055555553</v>
      </c>
    </row>
    <row r="196" spans="1:3" x14ac:dyDescent="0.2">
      <c r="A196">
        <v>111290</v>
      </c>
      <c r="B196" s="1">
        <v>43700.676388888889</v>
      </c>
      <c r="C196" s="1">
        <v>43711.741666666669</v>
      </c>
    </row>
    <row r="197" spans="1:3" x14ac:dyDescent="0.2">
      <c r="A197">
        <v>111291</v>
      </c>
      <c r="B197" s="1">
        <v>43705.386805555558</v>
      </c>
      <c r="C197" s="1">
        <v>43727.725694444445</v>
      </c>
    </row>
    <row r="198" spans="1:3" x14ac:dyDescent="0.2">
      <c r="A198">
        <v>111292</v>
      </c>
      <c r="B198" s="1">
        <v>43705.490277777775</v>
      </c>
      <c r="C198" s="1">
        <v>43719.72152777778</v>
      </c>
    </row>
    <row r="199" spans="1:3" x14ac:dyDescent="0.2">
      <c r="A199">
        <v>111292</v>
      </c>
      <c r="B199" s="1">
        <v>43705.490277777775</v>
      </c>
      <c r="C199" s="1">
        <v>43719.72152777778</v>
      </c>
    </row>
    <row r="200" spans="1:3" x14ac:dyDescent="0.2">
      <c r="A200">
        <v>111293</v>
      </c>
      <c r="B200" s="1">
        <v>43707.368750000001</v>
      </c>
      <c r="C200" s="1">
        <v>43707.612500000003</v>
      </c>
    </row>
    <row r="201" spans="1:3" x14ac:dyDescent="0.2">
      <c r="A201">
        <v>111294</v>
      </c>
      <c r="B201" s="1">
        <v>43710.398611111108</v>
      </c>
      <c r="C201" s="1">
        <v>43726.72152777778</v>
      </c>
    </row>
    <row r="202" spans="1:3" x14ac:dyDescent="0.2">
      <c r="A202">
        <v>111295</v>
      </c>
      <c r="B202" s="1">
        <v>43710.717361111114</v>
      </c>
      <c r="C202" s="1">
        <v>43783.749305555553</v>
      </c>
    </row>
    <row r="203" spans="1:3" x14ac:dyDescent="0.2">
      <c r="A203">
        <v>111296</v>
      </c>
      <c r="B203" s="1">
        <v>43711.43472222222</v>
      </c>
      <c r="C203" s="1">
        <v>43726.722916666666</v>
      </c>
    </row>
    <row r="204" spans="1:3" x14ac:dyDescent="0.2">
      <c r="A204">
        <v>111297</v>
      </c>
      <c r="B204" s="1">
        <v>43717.446527777778</v>
      </c>
      <c r="C204" s="1">
        <v>43734.702777777777</v>
      </c>
    </row>
    <row r="205" spans="1:3" x14ac:dyDescent="0.2">
      <c r="A205">
        <v>111298</v>
      </c>
      <c r="B205" s="1">
        <v>43717.716666666667</v>
      </c>
      <c r="C205" s="1">
        <v>43725.708333333336</v>
      </c>
    </row>
    <row r="206" spans="1:3" x14ac:dyDescent="0.2">
      <c r="A206">
        <v>111299</v>
      </c>
      <c r="B206" s="1">
        <v>43718.395138888889</v>
      </c>
      <c r="C206" s="1">
        <v>43725.709722222222</v>
      </c>
    </row>
    <row r="207" spans="1:3" x14ac:dyDescent="0.2">
      <c r="A207">
        <v>111300</v>
      </c>
      <c r="B207" s="1">
        <v>43719.771527777775</v>
      </c>
      <c r="C207" s="1">
        <v>43728.345833333333</v>
      </c>
    </row>
    <row r="208" spans="1:3" x14ac:dyDescent="0.2">
      <c r="A208">
        <v>111301</v>
      </c>
      <c r="B208" s="1">
        <v>43725.419444444444</v>
      </c>
      <c r="C208" s="1">
        <v>43759.572916666664</v>
      </c>
    </row>
    <row r="209" spans="1:3" x14ac:dyDescent="0.2">
      <c r="A209">
        <v>111302</v>
      </c>
      <c r="B209" s="1">
        <v>43725.7</v>
      </c>
      <c r="C209" s="1">
        <v>43728.443749999999</v>
      </c>
    </row>
    <row r="210" spans="1:3" x14ac:dyDescent="0.2">
      <c r="A210">
        <v>111303</v>
      </c>
      <c r="B210" s="1">
        <v>43727.394444444442</v>
      </c>
      <c r="C210" s="1">
        <v>43812.753472222219</v>
      </c>
    </row>
    <row r="211" spans="1:3" x14ac:dyDescent="0.2">
      <c r="A211">
        <v>111304</v>
      </c>
      <c r="B211" s="1">
        <v>43728.472916666666</v>
      </c>
      <c r="C211" s="1">
        <v>43734.70208333333</v>
      </c>
    </row>
    <row r="212" spans="1:3" x14ac:dyDescent="0.2">
      <c r="A212">
        <v>111305</v>
      </c>
      <c r="B212" s="1">
        <v>43728.679166666669</v>
      </c>
      <c r="C212" s="1">
        <v>43741.736805555556</v>
      </c>
    </row>
    <row r="213" spans="1:3" x14ac:dyDescent="0.2">
      <c r="A213">
        <v>111306</v>
      </c>
      <c r="B213" s="1">
        <v>43729.445138888892</v>
      </c>
      <c r="C213" s="1">
        <v>43735.711111111108</v>
      </c>
    </row>
    <row r="214" spans="1:3" x14ac:dyDescent="0.2">
      <c r="A214">
        <v>111307</v>
      </c>
      <c r="B214" s="1">
        <v>43733.573611111111</v>
      </c>
      <c r="C214" s="1">
        <v>43735.342361111114</v>
      </c>
    </row>
    <row r="215" spans="1:3" x14ac:dyDescent="0.2">
      <c r="A215">
        <v>111308</v>
      </c>
      <c r="B215" s="1">
        <v>43733.690972222219</v>
      </c>
      <c r="C215" s="1">
        <v>43745.71597222222</v>
      </c>
    </row>
    <row r="216" spans="1:3" x14ac:dyDescent="0.2">
      <c r="A216">
        <v>111309</v>
      </c>
      <c r="B216" s="1">
        <v>43734.375694444447</v>
      </c>
      <c r="C216" s="1">
        <v>43740.720833333333</v>
      </c>
    </row>
    <row r="217" spans="1:3" x14ac:dyDescent="0.2">
      <c r="A217">
        <v>111310</v>
      </c>
      <c r="B217" s="1">
        <v>43735.347222222219</v>
      </c>
      <c r="C217" s="1">
        <v>43735.725694444445</v>
      </c>
    </row>
    <row r="218" spans="1:3" x14ac:dyDescent="0.2">
      <c r="A218">
        <v>111311</v>
      </c>
      <c r="B218" s="1">
        <v>43738.421527777777</v>
      </c>
      <c r="C218" s="1">
        <v>43747.712500000001</v>
      </c>
    </row>
    <row r="219" spans="1:3" x14ac:dyDescent="0.2">
      <c r="A219">
        <v>111312</v>
      </c>
      <c r="B219" s="1">
        <v>43739.439583333333</v>
      </c>
      <c r="C219" s="1">
        <v>43759.573611111111</v>
      </c>
    </row>
    <row r="220" spans="1:3" x14ac:dyDescent="0.2">
      <c r="A220">
        <v>111313</v>
      </c>
      <c r="B220" s="1">
        <v>43740.652777777781</v>
      </c>
      <c r="C220" s="1">
        <v>43754.736111111109</v>
      </c>
    </row>
    <row r="221" spans="1:3" x14ac:dyDescent="0.2">
      <c r="A221">
        <v>111314</v>
      </c>
      <c r="B221" s="1">
        <v>43740.706944444442</v>
      </c>
      <c r="C221" s="1">
        <v>43747.477083333331</v>
      </c>
    </row>
    <row r="222" spans="1:3" x14ac:dyDescent="0.2">
      <c r="A222">
        <v>111315</v>
      </c>
      <c r="B222" s="1">
        <v>43741.345833333333</v>
      </c>
      <c r="C222" s="1">
        <v>43762.711111111108</v>
      </c>
    </row>
    <row r="223" spans="1:3" x14ac:dyDescent="0.2">
      <c r="A223">
        <v>111316</v>
      </c>
      <c r="B223" s="1">
        <v>43741.710416666669</v>
      </c>
      <c r="C223" s="1">
        <v>43745.724999999999</v>
      </c>
    </row>
    <row r="224" spans="1:3" x14ac:dyDescent="0.2">
      <c r="A224">
        <v>111317</v>
      </c>
      <c r="B224" s="1">
        <v>43742.513194444444</v>
      </c>
      <c r="C224" s="1">
        <v>43745.726388888892</v>
      </c>
    </row>
    <row r="225" spans="1:3" x14ac:dyDescent="0.2">
      <c r="A225">
        <v>111318</v>
      </c>
      <c r="B225" s="1">
        <v>43742.598611111112</v>
      </c>
      <c r="C225" s="1">
        <v>43845.720833333333</v>
      </c>
    </row>
    <row r="226" spans="1:3" x14ac:dyDescent="0.2">
      <c r="A226">
        <v>111319</v>
      </c>
      <c r="B226" s="1">
        <v>43745.565972222219</v>
      </c>
      <c r="C226" s="1">
        <v>43756.420138888891</v>
      </c>
    </row>
    <row r="227" spans="1:3" x14ac:dyDescent="0.2">
      <c r="A227">
        <v>111320</v>
      </c>
      <c r="B227" s="1">
        <v>43746.651388888888</v>
      </c>
      <c r="C227" s="1">
        <v>43958.558333333334</v>
      </c>
    </row>
    <row r="228" spans="1:3" x14ac:dyDescent="0.2">
      <c r="A228">
        <v>111321</v>
      </c>
      <c r="B228" s="1">
        <v>43747.397222222222</v>
      </c>
      <c r="C228" s="1">
        <v>43756.418749999997</v>
      </c>
    </row>
    <row r="229" spans="1:3" x14ac:dyDescent="0.2">
      <c r="A229">
        <v>111322</v>
      </c>
      <c r="B229" s="1">
        <v>43749.570833333331</v>
      </c>
      <c r="C229" s="1">
        <v>43759.748611111114</v>
      </c>
    </row>
    <row r="230" spans="1:3" x14ac:dyDescent="0.2">
      <c r="A230">
        <v>111323</v>
      </c>
      <c r="B230" s="1">
        <v>43749.571527777778</v>
      </c>
      <c r="C230" s="1">
        <v>43760.754166666666</v>
      </c>
    </row>
    <row r="231" spans="1:3" x14ac:dyDescent="0.2">
      <c r="A231">
        <v>111324</v>
      </c>
      <c r="B231" s="1">
        <v>43752.691666666666</v>
      </c>
      <c r="C231" s="1">
        <v>43822.65</v>
      </c>
    </row>
    <row r="232" spans="1:3" x14ac:dyDescent="0.2">
      <c r="A232">
        <v>111325</v>
      </c>
      <c r="B232" s="1">
        <v>43752.699305555558</v>
      </c>
      <c r="C232" s="1">
        <v>43759.572222222225</v>
      </c>
    </row>
    <row r="233" spans="1:3" x14ac:dyDescent="0.2">
      <c r="A233">
        <v>111326</v>
      </c>
      <c r="B233" s="1">
        <v>43752.700694444444</v>
      </c>
      <c r="C233" s="1">
        <v>43822.60833333333</v>
      </c>
    </row>
    <row r="234" spans="1:3" x14ac:dyDescent="0.2">
      <c r="A234">
        <v>111327</v>
      </c>
      <c r="B234" s="1">
        <v>43753.62777777778</v>
      </c>
      <c r="C234" s="1">
        <v>43754.558333333334</v>
      </c>
    </row>
    <row r="235" spans="1:3" x14ac:dyDescent="0.2">
      <c r="A235">
        <v>111328</v>
      </c>
      <c r="B235" s="1">
        <v>43755.496527777781</v>
      </c>
      <c r="C235" s="1">
        <v>43784.728472222225</v>
      </c>
    </row>
    <row r="236" spans="1:3" x14ac:dyDescent="0.2">
      <c r="A236">
        <v>111329</v>
      </c>
      <c r="B236" s="1">
        <v>43756.664583333331</v>
      </c>
      <c r="C236" s="1">
        <v>43762.709722222222</v>
      </c>
    </row>
    <row r="237" spans="1:3" x14ac:dyDescent="0.2">
      <c r="A237">
        <v>111330</v>
      </c>
      <c r="B237" s="1">
        <v>43759.725694444445</v>
      </c>
      <c r="C237" s="1">
        <v>43767.729166666664</v>
      </c>
    </row>
    <row r="238" spans="1:3" x14ac:dyDescent="0.2">
      <c r="A238">
        <v>111331</v>
      </c>
      <c r="B238" s="1">
        <v>43761.710416666669</v>
      </c>
      <c r="C238" s="1">
        <v>43773.65902777778</v>
      </c>
    </row>
    <row r="239" spans="1:3" x14ac:dyDescent="0.2">
      <c r="A239">
        <v>111332</v>
      </c>
      <c r="B239" s="1">
        <v>43763.427083333336</v>
      </c>
      <c r="C239" s="1">
        <v>43775.731249999997</v>
      </c>
    </row>
    <row r="240" spans="1:3" x14ac:dyDescent="0.2">
      <c r="A240">
        <v>111333</v>
      </c>
      <c r="B240" s="1">
        <v>43763.606249999997</v>
      </c>
      <c r="C240" s="1">
        <v>43803.743750000001</v>
      </c>
    </row>
    <row r="241" spans="1:3" x14ac:dyDescent="0.2">
      <c r="A241">
        <v>111334</v>
      </c>
      <c r="B241" s="1">
        <v>43763.621527777781</v>
      </c>
      <c r="C241" s="1">
        <v>43775.720138888886</v>
      </c>
    </row>
    <row r="242" spans="1:3" x14ac:dyDescent="0.2">
      <c r="A242">
        <v>111335</v>
      </c>
      <c r="B242" s="1">
        <v>43763.727777777778</v>
      </c>
      <c r="C242" s="1">
        <v>43822.631944444445</v>
      </c>
    </row>
    <row r="243" spans="1:3" x14ac:dyDescent="0.2">
      <c r="A243">
        <v>111336</v>
      </c>
      <c r="B243" s="1">
        <v>43763.731944444444</v>
      </c>
      <c r="C243" s="1">
        <v>43844.730555555558</v>
      </c>
    </row>
    <row r="244" spans="1:3" x14ac:dyDescent="0.2">
      <c r="A244">
        <v>111337</v>
      </c>
      <c r="B244" s="1">
        <v>43768.609722222223</v>
      </c>
      <c r="C244" s="1">
        <v>43833.73333333333</v>
      </c>
    </row>
    <row r="245" spans="1:3" x14ac:dyDescent="0.2">
      <c r="A245">
        <v>111338</v>
      </c>
      <c r="B245" s="1">
        <v>43768.703472222223</v>
      </c>
      <c r="C245" s="1">
        <v>43796.73333333333</v>
      </c>
    </row>
    <row r="246" spans="1:3" x14ac:dyDescent="0.2">
      <c r="A246">
        <v>111339</v>
      </c>
      <c r="B246" s="1">
        <v>43773.618750000001</v>
      </c>
      <c r="C246" s="1">
        <v>43817.445138888892</v>
      </c>
    </row>
    <row r="247" spans="1:3" x14ac:dyDescent="0.2">
      <c r="A247">
        <v>111340</v>
      </c>
      <c r="B247" s="1">
        <v>43774.447222222225</v>
      </c>
      <c r="C247" s="1">
        <v>43774.597222222219</v>
      </c>
    </row>
    <row r="248" spans="1:3" x14ac:dyDescent="0.2">
      <c r="A248">
        <v>111341</v>
      </c>
      <c r="B248" s="1">
        <v>43775.585416666669</v>
      </c>
      <c r="C248" s="1">
        <v>43812.76458333333</v>
      </c>
    </row>
    <row r="249" spans="1:3" x14ac:dyDescent="0.2">
      <c r="A249">
        <v>111342</v>
      </c>
      <c r="B249" s="1">
        <v>43775.757638888892</v>
      </c>
      <c r="C249" s="1">
        <v>43796.718055555553</v>
      </c>
    </row>
    <row r="250" spans="1:3" x14ac:dyDescent="0.2">
      <c r="A250">
        <v>111343</v>
      </c>
      <c r="B250" s="1">
        <v>43776.692361111112</v>
      </c>
      <c r="C250" s="1">
        <v>43777.667361111111</v>
      </c>
    </row>
    <row r="251" spans="1:3" x14ac:dyDescent="0.2">
      <c r="A251">
        <v>111344</v>
      </c>
      <c r="B251" s="1">
        <v>43784.602083333331</v>
      </c>
      <c r="C251" s="1">
        <v>43794.724999999999</v>
      </c>
    </row>
    <row r="252" spans="1:3" x14ac:dyDescent="0.2">
      <c r="A252">
        <v>111345</v>
      </c>
      <c r="B252" s="1">
        <v>43784.756944444445</v>
      </c>
      <c r="C252" s="1">
        <v>43790.739583333336</v>
      </c>
    </row>
    <row r="253" spans="1:3" x14ac:dyDescent="0.2">
      <c r="A253">
        <v>111346</v>
      </c>
      <c r="B253" s="1">
        <v>43789.50277777778</v>
      </c>
      <c r="C253" s="1">
        <v>43797.703472222223</v>
      </c>
    </row>
    <row r="254" spans="1:3" x14ac:dyDescent="0.2">
      <c r="A254">
        <v>111347</v>
      </c>
      <c r="B254" s="1">
        <v>43791.690972222219</v>
      </c>
      <c r="C254" s="1">
        <v>43811.47152777778</v>
      </c>
    </row>
    <row r="255" spans="1:3" x14ac:dyDescent="0.2">
      <c r="A255">
        <v>111348</v>
      </c>
      <c r="B255" s="1">
        <v>43794.62222222222</v>
      </c>
      <c r="C255" s="1">
        <v>43796.716666666667</v>
      </c>
    </row>
    <row r="256" spans="1:3" x14ac:dyDescent="0.2">
      <c r="A256">
        <v>111349</v>
      </c>
      <c r="B256" s="1">
        <v>43794.717361111114</v>
      </c>
      <c r="C256" s="1">
        <v>43801.729861111111</v>
      </c>
    </row>
    <row r="257" spans="1:3" x14ac:dyDescent="0.2">
      <c r="A257">
        <v>111350</v>
      </c>
      <c r="B257" s="1">
        <v>43795.739583333336</v>
      </c>
      <c r="C257" s="1">
        <v>43809.354166666664</v>
      </c>
    </row>
    <row r="258" spans="1:3" x14ac:dyDescent="0.2">
      <c r="A258">
        <v>111351</v>
      </c>
      <c r="B258" s="1">
        <v>43797.474305555559</v>
      </c>
      <c r="C258" s="1">
        <v>43803.745833333334</v>
      </c>
    </row>
    <row r="259" spans="1:3" x14ac:dyDescent="0.2">
      <c r="A259">
        <v>111352</v>
      </c>
      <c r="B259" s="1">
        <v>43798.450694444444</v>
      </c>
      <c r="C259" s="1">
        <v>43818.754166666666</v>
      </c>
    </row>
    <row r="260" spans="1:3" x14ac:dyDescent="0.2">
      <c r="A260">
        <v>111353</v>
      </c>
      <c r="B260" s="1">
        <v>43803.594444444447</v>
      </c>
      <c r="C260" s="1">
        <v>43962.720833333333</v>
      </c>
    </row>
    <row r="261" spans="1:3" x14ac:dyDescent="0.2">
      <c r="A261">
        <v>111354</v>
      </c>
      <c r="B261" s="1">
        <v>43803.671527777777</v>
      </c>
      <c r="C261" s="1">
        <v>43817.447916666664</v>
      </c>
    </row>
    <row r="262" spans="1:3" x14ac:dyDescent="0.2">
      <c r="A262">
        <v>111355</v>
      </c>
      <c r="B262" s="1">
        <v>43805.417361111111</v>
      </c>
      <c r="C262" s="1">
        <v>43840.754166666666</v>
      </c>
    </row>
    <row r="263" spans="1:3" x14ac:dyDescent="0.2">
      <c r="A263">
        <v>111356</v>
      </c>
      <c r="B263" s="1">
        <v>43805.617361111108</v>
      </c>
      <c r="C263" s="1">
        <v>43900.686805555553</v>
      </c>
    </row>
    <row r="264" spans="1:3" x14ac:dyDescent="0.2">
      <c r="A264">
        <v>111357</v>
      </c>
      <c r="B264" s="1">
        <v>43809.625</v>
      </c>
      <c r="C264" s="1">
        <v>43817.692361111112</v>
      </c>
    </row>
    <row r="265" spans="1:3" x14ac:dyDescent="0.2">
      <c r="A265">
        <v>111358</v>
      </c>
      <c r="B265" s="1">
        <v>43810.590277777781</v>
      </c>
      <c r="C265" s="1">
        <v>43822.647222222222</v>
      </c>
    </row>
    <row r="266" spans="1:3" x14ac:dyDescent="0.2">
      <c r="A266">
        <v>111359</v>
      </c>
      <c r="B266" s="1">
        <v>43817.572916666664</v>
      </c>
      <c r="C266" s="1">
        <v>43845.719444444447</v>
      </c>
    </row>
    <row r="267" spans="1:3" x14ac:dyDescent="0.2">
      <c r="A267">
        <v>111360</v>
      </c>
      <c r="B267" s="1">
        <v>43818.375</v>
      </c>
      <c r="C267" s="1">
        <v>43836.728472222225</v>
      </c>
    </row>
    <row r="268" spans="1:3" x14ac:dyDescent="0.2">
      <c r="A268">
        <v>111361</v>
      </c>
      <c r="B268" s="1">
        <v>43822.707638888889</v>
      </c>
      <c r="C268" s="1">
        <v>43838.443055555559</v>
      </c>
    </row>
    <row r="269" spans="1:3" x14ac:dyDescent="0.2">
      <c r="A269">
        <v>111362</v>
      </c>
      <c r="B269" s="1">
        <v>43825.42291666667</v>
      </c>
      <c r="C269" s="1">
        <v>43846.614583333336</v>
      </c>
    </row>
    <row r="270" spans="1:3" x14ac:dyDescent="0.2">
      <c r="A270">
        <v>111363</v>
      </c>
      <c r="B270" s="1">
        <v>43832.718055555553</v>
      </c>
      <c r="C270" s="1">
        <v>43837.461111111108</v>
      </c>
    </row>
    <row r="271" spans="1:3" x14ac:dyDescent="0.2">
      <c r="A271">
        <v>111364</v>
      </c>
      <c r="B271" s="1">
        <v>43833.456250000003</v>
      </c>
      <c r="C271" s="1">
        <v>43840.749305555553</v>
      </c>
    </row>
    <row r="272" spans="1:3" x14ac:dyDescent="0.2">
      <c r="A272">
        <v>111365</v>
      </c>
      <c r="B272" s="1">
        <v>43833.565972222219</v>
      </c>
      <c r="C272" s="1">
        <v>43857.739583333336</v>
      </c>
    </row>
    <row r="273" spans="1:3" x14ac:dyDescent="0.2">
      <c r="A273">
        <v>111366</v>
      </c>
      <c r="B273" s="1">
        <v>43833.584722222222</v>
      </c>
      <c r="C273" s="1">
        <v>43844.732638888891</v>
      </c>
    </row>
    <row r="274" spans="1:3" x14ac:dyDescent="0.2">
      <c r="A274">
        <v>111367</v>
      </c>
      <c r="B274" s="1">
        <v>43837.402777777781</v>
      </c>
      <c r="C274" s="1">
        <v>43838.701388888891</v>
      </c>
    </row>
    <row r="275" spans="1:3" x14ac:dyDescent="0.2">
      <c r="A275">
        <v>111368</v>
      </c>
      <c r="B275" s="1">
        <v>43838.57916666667</v>
      </c>
      <c r="C275" s="1">
        <v>43859.682638888888</v>
      </c>
    </row>
    <row r="276" spans="1:3" x14ac:dyDescent="0.2">
      <c r="A276">
        <v>111369</v>
      </c>
      <c r="B276" s="1">
        <v>43840.36041666667</v>
      </c>
      <c r="C276" s="1">
        <v>43857.736111111109</v>
      </c>
    </row>
    <row r="277" spans="1:3" x14ac:dyDescent="0.2">
      <c r="A277">
        <v>111370</v>
      </c>
      <c r="B277" s="1">
        <v>43841.655555555553</v>
      </c>
      <c r="C277" s="1">
        <v>43844.73333333333</v>
      </c>
    </row>
    <row r="278" spans="1:3" x14ac:dyDescent="0.2">
      <c r="A278">
        <v>111371</v>
      </c>
      <c r="B278" s="1">
        <v>43845.634722222225</v>
      </c>
      <c r="C278" s="1">
        <v>43878.372916666667</v>
      </c>
    </row>
    <row r="279" spans="1:3" x14ac:dyDescent="0.2">
      <c r="A279">
        <v>111372</v>
      </c>
      <c r="B279" s="1">
        <v>43846.430555555555</v>
      </c>
      <c r="C279" s="1">
        <v>43906.600694444445</v>
      </c>
    </row>
    <row r="280" spans="1:3" x14ac:dyDescent="0.2">
      <c r="A280">
        <v>111373</v>
      </c>
      <c r="B280" s="1">
        <v>43846.498611111114</v>
      </c>
      <c r="C280" s="1">
        <v>43908.739583333336</v>
      </c>
    </row>
    <row r="281" spans="1:3" x14ac:dyDescent="0.2">
      <c r="A281">
        <v>111374</v>
      </c>
      <c r="B281" s="1">
        <v>43850.728472222225</v>
      </c>
      <c r="C281" s="1">
        <v>43878.375694444447</v>
      </c>
    </row>
    <row r="282" spans="1:3" x14ac:dyDescent="0.2">
      <c r="A282">
        <v>111375</v>
      </c>
      <c r="B282" s="1">
        <v>43852.504166666666</v>
      </c>
      <c r="C282" s="1">
        <v>43885.74722222222</v>
      </c>
    </row>
    <row r="283" spans="1:3" x14ac:dyDescent="0.2">
      <c r="A283">
        <v>111376</v>
      </c>
      <c r="B283" s="1">
        <v>43854.398611111108</v>
      </c>
      <c r="C283" s="1">
        <v>43858.744444444441</v>
      </c>
    </row>
    <row r="284" spans="1:3" x14ac:dyDescent="0.2">
      <c r="A284">
        <v>111377</v>
      </c>
      <c r="B284" s="1">
        <v>43854.69027777778</v>
      </c>
      <c r="C284" s="1">
        <v>43882.728472222225</v>
      </c>
    </row>
    <row r="285" spans="1:3" x14ac:dyDescent="0.2">
      <c r="A285">
        <v>111378</v>
      </c>
      <c r="B285" s="1">
        <v>43857.588888888888</v>
      </c>
      <c r="C285" s="1">
        <v>43861.691666666666</v>
      </c>
    </row>
    <row r="286" spans="1:3" x14ac:dyDescent="0.2">
      <c r="A286">
        <v>111379</v>
      </c>
      <c r="B286" s="1">
        <v>43857.727777777778</v>
      </c>
      <c r="C286" s="1">
        <v>43998.744444444441</v>
      </c>
    </row>
    <row r="287" spans="1:3" x14ac:dyDescent="0.2">
      <c r="A287">
        <v>111380</v>
      </c>
      <c r="B287" s="1">
        <v>43860.441666666666</v>
      </c>
      <c r="C287" s="1">
        <v>43868.692361111112</v>
      </c>
    </row>
    <row r="288" spans="1:3" x14ac:dyDescent="0.2">
      <c r="A288">
        <v>111381</v>
      </c>
      <c r="B288" s="1">
        <v>43865.585416666669</v>
      </c>
      <c r="C288" s="1">
        <v>43872.738194444442</v>
      </c>
    </row>
    <row r="289" spans="1:3" x14ac:dyDescent="0.2">
      <c r="A289">
        <v>111382</v>
      </c>
      <c r="B289" s="1">
        <v>43868.647222222222</v>
      </c>
      <c r="C289" s="1">
        <v>44025.510416666664</v>
      </c>
    </row>
    <row r="290" spans="1:3" x14ac:dyDescent="0.2">
      <c r="A290">
        <v>111383</v>
      </c>
      <c r="B290" s="1">
        <v>43871.418749999997</v>
      </c>
      <c r="C290" s="1">
        <v>43929.714583333334</v>
      </c>
    </row>
    <row r="291" spans="1:3" x14ac:dyDescent="0.2">
      <c r="A291">
        <v>111384</v>
      </c>
      <c r="B291" s="1">
        <v>43871.46597222222</v>
      </c>
      <c r="C291" s="1">
        <v>43872.655555555553</v>
      </c>
    </row>
    <row r="292" spans="1:3" x14ac:dyDescent="0.2">
      <c r="A292">
        <v>111385</v>
      </c>
      <c r="B292" s="1">
        <v>43872.511111111111</v>
      </c>
      <c r="C292" s="1">
        <v>43962.729166666664</v>
      </c>
    </row>
    <row r="293" spans="1:3" x14ac:dyDescent="0.2">
      <c r="A293">
        <v>111386</v>
      </c>
      <c r="B293" s="1">
        <v>43873.591666666667</v>
      </c>
      <c r="C293" s="1">
        <v>43894.722222222219</v>
      </c>
    </row>
    <row r="294" spans="1:3" x14ac:dyDescent="0.2">
      <c r="A294">
        <v>111387</v>
      </c>
      <c r="B294" s="1">
        <v>43874.384027777778</v>
      </c>
      <c r="C294" s="1">
        <v>43879.585416666669</v>
      </c>
    </row>
    <row r="295" spans="1:3" x14ac:dyDescent="0.2">
      <c r="A295">
        <v>111388</v>
      </c>
      <c r="B295" s="1">
        <v>43874.476388888892</v>
      </c>
      <c r="C295" s="1">
        <v>43914.714583333334</v>
      </c>
    </row>
    <row r="296" spans="1:3" x14ac:dyDescent="0.2">
      <c r="A296">
        <v>111389</v>
      </c>
      <c r="B296" s="1">
        <v>43874.513888888891</v>
      </c>
      <c r="C296" s="1">
        <v>43878.416666666664</v>
      </c>
    </row>
    <row r="297" spans="1:3" x14ac:dyDescent="0.2">
      <c r="A297">
        <v>111390</v>
      </c>
      <c r="B297" s="1">
        <v>43879.461805555555</v>
      </c>
      <c r="C297" s="1">
        <v>43957.656944444447</v>
      </c>
    </row>
    <row r="298" spans="1:3" x14ac:dyDescent="0.2">
      <c r="A298">
        <v>111391</v>
      </c>
      <c r="B298" s="1">
        <v>43887.65</v>
      </c>
      <c r="C298" s="1">
        <v>43895.59097222222</v>
      </c>
    </row>
    <row r="299" spans="1:3" x14ac:dyDescent="0.2">
      <c r="A299">
        <v>111392</v>
      </c>
      <c r="B299" s="1">
        <v>43888.384722222225</v>
      </c>
      <c r="C299" s="1">
        <v>43923.724999999999</v>
      </c>
    </row>
    <row r="300" spans="1:3" x14ac:dyDescent="0.2">
      <c r="A300">
        <v>111393</v>
      </c>
      <c r="B300" s="1">
        <v>43889.574999999997</v>
      </c>
      <c r="C300" s="1">
        <v>43913.54583333333</v>
      </c>
    </row>
    <row r="301" spans="1:3" x14ac:dyDescent="0.2">
      <c r="A301">
        <v>111394</v>
      </c>
      <c r="B301" s="1">
        <v>43892.645138888889</v>
      </c>
      <c r="C301" s="1">
        <v>43893.740277777775</v>
      </c>
    </row>
    <row r="302" spans="1:3" x14ac:dyDescent="0.2">
      <c r="A302">
        <v>111395</v>
      </c>
      <c r="B302" s="1">
        <v>43892.67083333333</v>
      </c>
      <c r="C302" s="1">
        <v>44286.47152777778</v>
      </c>
    </row>
    <row r="303" spans="1:3" x14ac:dyDescent="0.2">
      <c r="A303">
        <v>111396</v>
      </c>
      <c r="B303" s="1">
        <v>43893.603472222225</v>
      </c>
      <c r="C303" s="1">
        <v>43914.714583333334</v>
      </c>
    </row>
    <row r="304" spans="1:3" x14ac:dyDescent="0.2">
      <c r="A304">
        <v>111397</v>
      </c>
      <c r="B304" s="1">
        <v>43894.542361111111</v>
      </c>
      <c r="C304" s="1">
        <v>43916.779166666667</v>
      </c>
    </row>
    <row r="305" spans="1:3" x14ac:dyDescent="0.2">
      <c r="A305">
        <v>111398</v>
      </c>
      <c r="B305" s="1">
        <v>43894.604861111111</v>
      </c>
      <c r="C305" s="1">
        <v>43972.734722222223</v>
      </c>
    </row>
    <row r="306" spans="1:3" x14ac:dyDescent="0.2">
      <c r="A306">
        <v>111399</v>
      </c>
      <c r="B306" s="1">
        <v>43896.523611111108</v>
      </c>
      <c r="C306" s="1">
        <v>44042.712500000001</v>
      </c>
    </row>
    <row r="307" spans="1:3" x14ac:dyDescent="0.2">
      <c r="A307">
        <v>111400</v>
      </c>
      <c r="B307" s="1">
        <v>43901.761805555558</v>
      </c>
      <c r="C307" s="1">
        <v>44243.595833333333</v>
      </c>
    </row>
    <row r="308" spans="1:3" x14ac:dyDescent="0.2">
      <c r="A308">
        <v>111400</v>
      </c>
      <c r="B308" s="1">
        <v>43901.761805555558</v>
      </c>
      <c r="C308" s="1">
        <v>44243.595833333333</v>
      </c>
    </row>
    <row r="309" spans="1:3" x14ac:dyDescent="0.2">
      <c r="A309">
        <v>111401</v>
      </c>
      <c r="B309" s="1">
        <v>43903.466666666667</v>
      </c>
      <c r="C309" s="1">
        <v>43914.713888888888</v>
      </c>
    </row>
    <row r="310" spans="1:3" x14ac:dyDescent="0.2">
      <c r="A310">
        <v>111402</v>
      </c>
      <c r="B310" s="1">
        <v>43907.376388888886</v>
      </c>
      <c r="C310" s="1">
        <v>43923.724305555559</v>
      </c>
    </row>
    <row r="311" spans="1:3" x14ac:dyDescent="0.2">
      <c r="A311">
        <v>111403</v>
      </c>
      <c r="B311" s="1">
        <v>43913.4</v>
      </c>
      <c r="C311" s="1">
        <v>43916.777777777781</v>
      </c>
    </row>
    <row r="312" spans="1:3" x14ac:dyDescent="0.2">
      <c r="A312">
        <v>111404</v>
      </c>
      <c r="B312" s="1">
        <v>43913.672222222223</v>
      </c>
      <c r="C312" s="1">
        <v>43923.723611111112</v>
      </c>
    </row>
    <row r="313" spans="1:3" x14ac:dyDescent="0.2">
      <c r="A313">
        <v>111405</v>
      </c>
      <c r="B313" s="1">
        <v>43924.395138888889</v>
      </c>
      <c r="C313" s="1">
        <v>43998.743750000001</v>
      </c>
    </row>
    <row r="314" spans="1:3" x14ac:dyDescent="0.2">
      <c r="A314">
        <v>111406</v>
      </c>
      <c r="B314" s="1">
        <v>43927.547222222223</v>
      </c>
      <c r="C314" s="1">
        <v>43992.728472222225</v>
      </c>
    </row>
    <row r="315" spans="1:3" x14ac:dyDescent="0.2">
      <c r="A315">
        <v>111407</v>
      </c>
      <c r="B315" s="1">
        <v>43928.792361111111</v>
      </c>
      <c r="C315" s="1">
        <v>44007.670138888891</v>
      </c>
    </row>
    <row r="316" spans="1:3" x14ac:dyDescent="0.2">
      <c r="A316">
        <v>111408</v>
      </c>
      <c r="B316" s="1">
        <v>43934.581250000003</v>
      </c>
      <c r="C316" s="1">
        <v>44021.354861111111</v>
      </c>
    </row>
    <row r="317" spans="1:3" x14ac:dyDescent="0.2">
      <c r="A317">
        <v>111409</v>
      </c>
      <c r="B317" s="1">
        <v>43936.490277777775</v>
      </c>
      <c r="C317" s="1">
        <v>43937.648611111108</v>
      </c>
    </row>
    <row r="318" spans="1:3" x14ac:dyDescent="0.2">
      <c r="A318">
        <v>111410</v>
      </c>
      <c r="B318" s="1">
        <v>43936.535416666666</v>
      </c>
      <c r="C318" s="1">
        <v>43950.729861111111</v>
      </c>
    </row>
    <row r="319" spans="1:3" x14ac:dyDescent="0.2">
      <c r="A319">
        <v>111411</v>
      </c>
      <c r="B319" s="1">
        <v>43936.745833333334</v>
      </c>
      <c r="C319" s="1">
        <v>44032.709722222222</v>
      </c>
    </row>
    <row r="320" spans="1:3" x14ac:dyDescent="0.2">
      <c r="A320">
        <v>111412</v>
      </c>
      <c r="B320" s="1">
        <v>43938.480555555558</v>
      </c>
      <c r="C320" s="1">
        <v>43998.743055555555</v>
      </c>
    </row>
    <row r="321" spans="1:3" x14ac:dyDescent="0.2">
      <c r="A321">
        <v>111413</v>
      </c>
      <c r="B321" s="1">
        <v>43938.770138888889</v>
      </c>
      <c r="C321" s="1">
        <v>43938.770138888889</v>
      </c>
    </row>
    <row r="322" spans="1:3" x14ac:dyDescent="0.2">
      <c r="A322">
        <v>111414</v>
      </c>
      <c r="B322" s="1">
        <v>43938.805555555555</v>
      </c>
      <c r="C322" s="1">
        <v>43983.455555555556</v>
      </c>
    </row>
    <row r="323" spans="1:3" x14ac:dyDescent="0.2">
      <c r="A323">
        <v>111415</v>
      </c>
      <c r="B323" s="1">
        <v>43941.541666666664</v>
      </c>
      <c r="C323" s="1">
        <v>43998.742361111108</v>
      </c>
    </row>
    <row r="324" spans="1:3" x14ac:dyDescent="0.2">
      <c r="A324">
        <v>111416</v>
      </c>
      <c r="B324" s="1">
        <v>43948.39166666667</v>
      </c>
      <c r="C324" s="1">
        <v>43955.716666666667</v>
      </c>
    </row>
    <row r="325" spans="1:3" x14ac:dyDescent="0.2">
      <c r="A325">
        <v>111417</v>
      </c>
      <c r="B325" s="1">
        <v>43950.322916666664</v>
      </c>
      <c r="C325" s="1">
        <v>44007.693749999999</v>
      </c>
    </row>
    <row r="326" spans="1:3" x14ac:dyDescent="0.2">
      <c r="A326">
        <v>111418</v>
      </c>
      <c r="B326" s="1">
        <v>43950.55972222222</v>
      </c>
      <c r="C326" s="1">
        <v>44046.508333333331</v>
      </c>
    </row>
    <row r="327" spans="1:3" x14ac:dyDescent="0.2">
      <c r="A327">
        <v>111419</v>
      </c>
      <c r="B327" s="1">
        <v>43951.788194444445</v>
      </c>
      <c r="C327" s="1">
        <v>43959.761111111111</v>
      </c>
    </row>
    <row r="328" spans="1:3" x14ac:dyDescent="0.2">
      <c r="A328">
        <v>111420</v>
      </c>
      <c r="B328" s="1">
        <v>43956.095833333333</v>
      </c>
      <c r="C328" s="1">
        <v>44293.620138888888</v>
      </c>
    </row>
    <row r="329" spans="1:3" x14ac:dyDescent="0.2">
      <c r="A329">
        <v>111421</v>
      </c>
      <c r="B329" s="1">
        <v>43958.623611111114</v>
      </c>
      <c r="C329" s="1">
        <v>43959.402777777781</v>
      </c>
    </row>
    <row r="330" spans="1:3" x14ac:dyDescent="0.2">
      <c r="A330">
        <v>111422</v>
      </c>
      <c r="B330" s="1">
        <v>43966.756944444445</v>
      </c>
      <c r="C330" s="1">
        <v>43998.741666666669</v>
      </c>
    </row>
    <row r="331" spans="1:3" x14ac:dyDescent="0.2">
      <c r="A331">
        <v>111423</v>
      </c>
      <c r="B331" s="1">
        <v>43971.618750000001</v>
      </c>
      <c r="C331" s="1">
        <v>44004.710416666669</v>
      </c>
    </row>
    <row r="332" spans="1:3" x14ac:dyDescent="0.2">
      <c r="A332">
        <v>111424</v>
      </c>
      <c r="B332" s="1">
        <v>43978.393055555556</v>
      </c>
      <c r="C332" s="1">
        <v>43992.725694444445</v>
      </c>
    </row>
    <row r="333" spans="1:3" x14ac:dyDescent="0.2">
      <c r="A333">
        <v>111425</v>
      </c>
      <c r="B333" s="1">
        <v>43978.59375</v>
      </c>
      <c r="C333" s="1">
        <v>44046.508333333331</v>
      </c>
    </row>
    <row r="334" spans="1:3" x14ac:dyDescent="0.2">
      <c r="A334">
        <v>111426</v>
      </c>
      <c r="B334" s="1">
        <v>43979.461805555555</v>
      </c>
      <c r="C334" s="1">
        <v>44004.709722222222</v>
      </c>
    </row>
    <row r="335" spans="1:3" x14ac:dyDescent="0.2">
      <c r="A335">
        <v>111427</v>
      </c>
      <c r="B335" s="1">
        <v>43980.520833333336</v>
      </c>
      <c r="C335" s="1">
        <v>44001.729861111111</v>
      </c>
    </row>
    <row r="336" spans="1:3" x14ac:dyDescent="0.2">
      <c r="A336">
        <v>111428</v>
      </c>
      <c r="B336" s="1">
        <v>43980.724305555559</v>
      </c>
      <c r="C336" s="1">
        <v>43999.592361111114</v>
      </c>
    </row>
    <row r="337" spans="1:3" x14ac:dyDescent="0.2">
      <c r="A337">
        <v>111429</v>
      </c>
      <c r="B337" s="1">
        <v>43983.818749999999</v>
      </c>
      <c r="C337" s="1">
        <v>44168.32916666667</v>
      </c>
    </row>
    <row r="338" spans="1:3" x14ac:dyDescent="0.2">
      <c r="A338">
        <v>111430</v>
      </c>
      <c r="B338" s="1">
        <v>43984.43472222222</v>
      </c>
      <c r="C338" s="1">
        <v>43998.740972222222</v>
      </c>
    </row>
    <row r="339" spans="1:3" x14ac:dyDescent="0.2">
      <c r="A339">
        <v>111431</v>
      </c>
      <c r="B339" s="1">
        <v>43984.813194444447</v>
      </c>
      <c r="C339" s="1">
        <v>43992.645138888889</v>
      </c>
    </row>
    <row r="340" spans="1:3" x14ac:dyDescent="0.2">
      <c r="A340">
        <v>111432</v>
      </c>
      <c r="B340" s="1">
        <v>43985.593055555553</v>
      </c>
      <c r="C340" s="1">
        <v>44048.711805555555</v>
      </c>
    </row>
    <row r="341" spans="1:3" x14ac:dyDescent="0.2">
      <c r="A341">
        <v>111433</v>
      </c>
      <c r="B341" s="1">
        <v>43985.607638888891</v>
      </c>
      <c r="C341" s="1">
        <v>44008.748611111114</v>
      </c>
    </row>
    <row r="342" spans="1:3" x14ac:dyDescent="0.2">
      <c r="A342">
        <v>111434</v>
      </c>
      <c r="B342" s="1">
        <v>43985.6875</v>
      </c>
      <c r="C342" s="1">
        <v>44006.652083333334</v>
      </c>
    </row>
    <row r="343" spans="1:3" x14ac:dyDescent="0.2">
      <c r="A343">
        <v>111435</v>
      </c>
      <c r="B343" s="1">
        <v>43987.753472222219</v>
      </c>
      <c r="C343" s="1">
        <v>44025.427777777775</v>
      </c>
    </row>
    <row r="344" spans="1:3" x14ac:dyDescent="0.2">
      <c r="A344">
        <v>111436</v>
      </c>
      <c r="B344" s="1">
        <v>43990.445138888892</v>
      </c>
      <c r="C344" s="1">
        <v>44007.67291666667</v>
      </c>
    </row>
    <row r="345" spans="1:3" x14ac:dyDescent="0.2">
      <c r="A345">
        <v>111437</v>
      </c>
      <c r="B345" s="1">
        <v>43990.482638888891</v>
      </c>
      <c r="C345" s="1">
        <v>43997.363194444442</v>
      </c>
    </row>
    <row r="346" spans="1:3" x14ac:dyDescent="0.2">
      <c r="A346">
        <v>111438</v>
      </c>
      <c r="B346" s="1">
        <v>43990.553472222222</v>
      </c>
      <c r="C346" s="1">
        <v>43998.740972222222</v>
      </c>
    </row>
    <row r="347" spans="1:3" x14ac:dyDescent="0.2">
      <c r="A347">
        <v>111439</v>
      </c>
      <c r="B347" s="1">
        <v>43991.477083333331</v>
      </c>
      <c r="C347" s="1">
        <v>43992.642361111109</v>
      </c>
    </row>
    <row r="348" spans="1:3" x14ac:dyDescent="0.2">
      <c r="A348">
        <v>111440</v>
      </c>
      <c r="B348" s="1">
        <v>43991.494444444441</v>
      </c>
      <c r="C348" s="1">
        <v>44011.739583333336</v>
      </c>
    </row>
    <row r="349" spans="1:3" x14ac:dyDescent="0.2">
      <c r="A349">
        <v>111441</v>
      </c>
      <c r="B349" s="1">
        <v>43996.446527777778</v>
      </c>
      <c r="C349" s="1">
        <v>44007.693055555559</v>
      </c>
    </row>
    <row r="350" spans="1:3" x14ac:dyDescent="0.2">
      <c r="A350">
        <v>111442</v>
      </c>
      <c r="B350" s="1">
        <v>43997.433333333334</v>
      </c>
      <c r="C350" s="1">
        <v>44005.404861111114</v>
      </c>
    </row>
    <row r="351" spans="1:3" x14ac:dyDescent="0.2">
      <c r="A351">
        <v>111443</v>
      </c>
      <c r="B351" s="1">
        <v>43997.497916666667</v>
      </c>
      <c r="C351" s="1">
        <v>44042.712500000001</v>
      </c>
    </row>
    <row r="352" spans="1:3" x14ac:dyDescent="0.2">
      <c r="A352">
        <v>111444</v>
      </c>
      <c r="B352" s="1">
        <v>43998.375694444447</v>
      </c>
      <c r="C352" s="1">
        <v>44005.750694444447</v>
      </c>
    </row>
    <row r="353" spans="1:3" x14ac:dyDescent="0.2">
      <c r="A353">
        <v>111445</v>
      </c>
      <c r="B353" s="1">
        <v>43998.393750000003</v>
      </c>
      <c r="C353" s="1">
        <v>44176.842361111114</v>
      </c>
    </row>
    <row r="354" spans="1:3" x14ac:dyDescent="0.2">
      <c r="A354">
        <v>111446</v>
      </c>
      <c r="B354" s="1">
        <v>44000.649305555555</v>
      </c>
      <c r="C354" s="1">
        <v>44042.710416666669</v>
      </c>
    </row>
    <row r="355" spans="1:3" x14ac:dyDescent="0.2">
      <c r="A355">
        <v>111447</v>
      </c>
      <c r="B355" s="1">
        <v>44000.710416666669</v>
      </c>
      <c r="C355" s="1">
        <v>44006.731944444444</v>
      </c>
    </row>
    <row r="356" spans="1:3" x14ac:dyDescent="0.2">
      <c r="A356">
        <v>111448</v>
      </c>
      <c r="B356" s="1">
        <v>44005.563194444447</v>
      </c>
      <c r="C356" s="1">
        <v>44007.632638888892</v>
      </c>
    </row>
    <row r="357" spans="1:3" x14ac:dyDescent="0.2">
      <c r="A357">
        <v>111449</v>
      </c>
      <c r="B357" s="1">
        <v>44005.616666666669</v>
      </c>
      <c r="C357" s="1">
        <v>44039.713194444441</v>
      </c>
    </row>
    <row r="358" spans="1:3" x14ac:dyDescent="0.2">
      <c r="A358">
        <v>111450</v>
      </c>
      <c r="B358" s="1">
        <v>44005.62222222222</v>
      </c>
      <c r="C358" s="1">
        <v>44039.712500000001</v>
      </c>
    </row>
    <row r="359" spans="1:3" x14ac:dyDescent="0.2">
      <c r="A359">
        <v>111451</v>
      </c>
      <c r="B359" s="1">
        <v>44013.383333333331</v>
      </c>
      <c r="C359" s="1">
        <v>44021.636111111111</v>
      </c>
    </row>
    <row r="360" spans="1:3" x14ac:dyDescent="0.2">
      <c r="A360">
        <v>111452</v>
      </c>
      <c r="B360" s="1">
        <v>44013.693749999999</v>
      </c>
      <c r="C360" s="1">
        <v>44027.727777777778</v>
      </c>
    </row>
    <row r="361" spans="1:3" x14ac:dyDescent="0.2">
      <c r="A361">
        <v>111455</v>
      </c>
      <c r="B361" s="1">
        <v>44014.361805555556</v>
      </c>
      <c r="C361" s="1">
        <v>44027.729166666664</v>
      </c>
    </row>
    <row r="362" spans="1:3" x14ac:dyDescent="0.2">
      <c r="A362">
        <v>111456</v>
      </c>
      <c r="B362" s="1">
        <v>44014.507638888892</v>
      </c>
      <c r="C362" s="1">
        <v>44018.73333333333</v>
      </c>
    </row>
    <row r="363" spans="1:3" x14ac:dyDescent="0.2">
      <c r="A363">
        <v>111457</v>
      </c>
      <c r="B363" s="1">
        <v>44019.560416666667</v>
      </c>
      <c r="C363" s="1">
        <v>44284.475694444445</v>
      </c>
    </row>
    <row r="364" spans="1:3" x14ac:dyDescent="0.2">
      <c r="A364">
        <v>111458</v>
      </c>
      <c r="B364" s="1">
        <v>44019.606249999997</v>
      </c>
      <c r="C364" s="1">
        <v>44025.509722222225</v>
      </c>
    </row>
    <row r="365" spans="1:3" x14ac:dyDescent="0.2">
      <c r="A365">
        <v>111460</v>
      </c>
      <c r="B365" s="1">
        <v>44021.504166666666</v>
      </c>
      <c r="C365" s="1">
        <v>44021.504166666666</v>
      </c>
    </row>
    <row r="366" spans="1:3" x14ac:dyDescent="0.2">
      <c r="A366">
        <v>111461</v>
      </c>
      <c r="B366" s="1">
        <v>44021.506249999999</v>
      </c>
      <c r="C366" s="1">
        <v>44021.506249999999</v>
      </c>
    </row>
    <row r="367" spans="1:3" x14ac:dyDescent="0.2">
      <c r="A367">
        <v>111462</v>
      </c>
      <c r="B367" s="1">
        <v>44021.508333333331</v>
      </c>
      <c r="C367" s="1">
        <v>44021.508333333331</v>
      </c>
    </row>
    <row r="368" spans="1:3" x14ac:dyDescent="0.2">
      <c r="A368">
        <v>111463</v>
      </c>
      <c r="B368" s="1">
        <v>44021.512499999997</v>
      </c>
      <c r="C368" s="1">
        <v>44021.512499999997</v>
      </c>
    </row>
    <row r="369" spans="1:3" x14ac:dyDescent="0.2">
      <c r="A369">
        <v>111465</v>
      </c>
      <c r="B369" s="1">
        <v>44021.519444444442</v>
      </c>
      <c r="C369" s="1">
        <v>44021.519444444442</v>
      </c>
    </row>
    <row r="370" spans="1:3" x14ac:dyDescent="0.2">
      <c r="A370">
        <v>111466</v>
      </c>
      <c r="B370" s="1">
        <v>44021.527777777781</v>
      </c>
      <c r="C370" s="1">
        <v>44021.527777777781</v>
      </c>
    </row>
    <row r="371" spans="1:3" x14ac:dyDescent="0.2">
      <c r="A371">
        <v>111468</v>
      </c>
      <c r="B371" s="1">
        <v>44021.661111111112</v>
      </c>
      <c r="C371" s="1">
        <v>44134.711111111108</v>
      </c>
    </row>
    <row r="372" spans="1:3" x14ac:dyDescent="0.2">
      <c r="A372">
        <v>111469</v>
      </c>
      <c r="B372" s="1">
        <v>44025.460416666669</v>
      </c>
      <c r="C372" s="1">
        <v>44046.508333333331</v>
      </c>
    </row>
    <row r="373" spans="1:3" x14ac:dyDescent="0.2">
      <c r="A373">
        <v>111470</v>
      </c>
      <c r="B373" s="1">
        <v>44026.776388888888</v>
      </c>
      <c r="C373" s="1">
        <v>44033.739583333336</v>
      </c>
    </row>
    <row r="374" spans="1:3" x14ac:dyDescent="0.2">
      <c r="A374">
        <v>111471</v>
      </c>
      <c r="B374" s="1">
        <v>44028.765277777777</v>
      </c>
      <c r="C374" s="1">
        <v>44028.773611111108</v>
      </c>
    </row>
    <row r="375" spans="1:3" x14ac:dyDescent="0.2">
      <c r="A375">
        <v>111472</v>
      </c>
      <c r="B375" s="1">
        <v>44029.449305555558</v>
      </c>
      <c r="C375" s="1">
        <v>44040.758333333331</v>
      </c>
    </row>
    <row r="376" spans="1:3" x14ac:dyDescent="0.2">
      <c r="A376">
        <v>111473</v>
      </c>
      <c r="B376" s="1">
        <v>44032.679861111108</v>
      </c>
      <c r="C376" s="1">
        <v>44090.743750000001</v>
      </c>
    </row>
    <row r="377" spans="1:3" x14ac:dyDescent="0.2">
      <c r="A377">
        <v>111474</v>
      </c>
      <c r="B377" s="1">
        <v>44033.568749999999</v>
      </c>
      <c r="C377" s="1">
        <v>44048.742361111108</v>
      </c>
    </row>
    <row r="378" spans="1:3" x14ac:dyDescent="0.2">
      <c r="A378">
        <v>111475</v>
      </c>
      <c r="B378" s="1">
        <v>44033.7</v>
      </c>
      <c r="C378" s="1">
        <v>44095.734722222223</v>
      </c>
    </row>
    <row r="379" spans="1:3" x14ac:dyDescent="0.2">
      <c r="A379">
        <v>111476</v>
      </c>
      <c r="B379" s="1">
        <v>44036.552777777775</v>
      </c>
      <c r="C379" s="1">
        <v>44279.631944444445</v>
      </c>
    </row>
    <row r="380" spans="1:3" x14ac:dyDescent="0.2">
      <c r="A380">
        <v>111477</v>
      </c>
      <c r="B380" s="1">
        <v>44039.613888888889</v>
      </c>
      <c r="C380" s="1">
        <v>44075.744444444441</v>
      </c>
    </row>
    <row r="381" spans="1:3" x14ac:dyDescent="0.2">
      <c r="A381">
        <v>111478</v>
      </c>
      <c r="B381" s="1">
        <v>44042.560416666667</v>
      </c>
      <c r="C381" s="1">
        <v>44294.637499999997</v>
      </c>
    </row>
    <row r="382" spans="1:3" x14ac:dyDescent="0.2">
      <c r="A382">
        <v>111479</v>
      </c>
      <c r="B382" s="1">
        <v>44050.572222222225</v>
      </c>
      <c r="C382" s="1">
        <v>44061.714583333334</v>
      </c>
    </row>
    <row r="383" spans="1:3" x14ac:dyDescent="0.2">
      <c r="A383">
        <v>111480</v>
      </c>
      <c r="B383" s="1">
        <v>44053.428472222222</v>
      </c>
      <c r="C383" s="1">
        <v>44158.388888888891</v>
      </c>
    </row>
    <row r="384" spans="1:3" x14ac:dyDescent="0.2">
      <c r="A384">
        <v>111481</v>
      </c>
      <c r="B384" s="1">
        <v>44054.411805555559</v>
      </c>
      <c r="C384" s="1">
        <v>44260.703472222223</v>
      </c>
    </row>
    <row r="385" spans="1:3" x14ac:dyDescent="0.2">
      <c r="A385">
        <v>111481</v>
      </c>
      <c r="B385" s="1">
        <v>44054.411805555559</v>
      </c>
      <c r="C385" s="1">
        <v>44260.703472222223</v>
      </c>
    </row>
    <row r="386" spans="1:3" x14ac:dyDescent="0.2">
      <c r="A386">
        <v>111482</v>
      </c>
      <c r="B386" s="1">
        <v>44055.923611111109</v>
      </c>
      <c r="C386" s="1">
        <v>44145.407638888886</v>
      </c>
    </row>
    <row r="387" spans="1:3" x14ac:dyDescent="0.2">
      <c r="A387">
        <v>111484</v>
      </c>
      <c r="B387" s="1">
        <v>44057.416666666664</v>
      </c>
      <c r="C387" s="1">
        <v>44118.717361111114</v>
      </c>
    </row>
    <row r="388" spans="1:3" x14ac:dyDescent="0.2">
      <c r="A388">
        <v>111485</v>
      </c>
      <c r="B388" s="1">
        <v>44057.524305555555</v>
      </c>
      <c r="C388" s="1">
        <v>44063.692361111112</v>
      </c>
    </row>
    <row r="389" spans="1:3" x14ac:dyDescent="0.2">
      <c r="A389">
        <v>111486</v>
      </c>
      <c r="B389" s="1">
        <v>44057.768750000003</v>
      </c>
      <c r="C389" s="1">
        <v>44063.693055555559</v>
      </c>
    </row>
    <row r="390" spans="1:3" x14ac:dyDescent="0.2">
      <c r="A390">
        <v>111487</v>
      </c>
      <c r="B390" s="1">
        <v>44058.52847222222</v>
      </c>
      <c r="C390" s="1">
        <v>44067.760416666664</v>
      </c>
    </row>
    <row r="391" spans="1:3" x14ac:dyDescent="0.2">
      <c r="A391">
        <v>111488</v>
      </c>
      <c r="B391" s="1">
        <v>44060.322222222225</v>
      </c>
      <c r="C391" s="1">
        <v>44067.753472222219</v>
      </c>
    </row>
    <row r="392" spans="1:3" x14ac:dyDescent="0.2">
      <c r="A392">
        <v>111489</v>
      </c>
      <c r="B392" s="1">
        <v>44061.351388888892</v>
      </c>
      <c r="C392" s="1">
        <v>44067.754166666666</v>
      </c>
    </row>
    <row r="393" spans="1:3" x14ac:dyDescent="0.2">
      <c r="A393">
        <v>111490</v>
      </c>
      <c r="B393" s="1">
        <v>44062.509722222225</v>
      </c>
      <c r="C393" s="1">
        <v>44069.718055555553</v>
      </c>
    </row>
    <row r="394" spans="1:3" x14ac:dyDescent="0.2">
      <c r="A394">
        <v>111491</v>
      </c>
      <c r="B394" s="1">
        <v>44063.4</v>
      </c>
      <c r="C394" s="1">
        <v>44211.692361111112</v>
      </c>
    </row>
    <row r="395" spans="1:3" x14ac:dyDescent="0.2">
      <c r="A395">
        <v>111492</v>
      </c>
      <c r="B395" s="1">
        <v>44063.527083333334</v>
      </c>
      <c r="C395" s="1">
        <v>44078.725694444445</v>
      </c>
    </row>
    <row r="396" spans="1:3" x14ac:dyDescent="0.2">
      <c r="A396">
        <v>111493</v>
      </c>
      <c r="B396" s="1">
        <v>44066.48541666667</v>
      </c>
      <c r="C396" s="1">
        <v>44071.713888888888</v>
      </c>
    </row>
    <row r="397" spans="1:3" x14ac:dyDescent="0.2">
      <c r="A397">
        <v>111494</v>
      </c>
      <c r="B397" s="1">
        <v>44066.502083333333</v>
      </c>
      <c r="C397" s="1">
        <v>44083.743750000001</v>
      </c>
    </row>
    <row r="398" spans="1:3" x14ac:dyDescent="0.2">
      <c r="A398">
        <v>111495</v>
      </c>
      <c r="B398" s="1">
        <v>44066.599305555559</v>
      </c>
      <c r="C398" s="1">
        <v>44097.768750000003</v>
      </c>
    </row>
    <row r="399" spans="1:3" x14ac:dyDescent="0.2">
      <c r="A399">
        <v>111496</v>
      </c>
      <c r="B399" s="1">
        <v>44068.459027777775</v>
      </c>
      <c r="C399" s="1">
        <v>44078.725694444445</v>
      </c>
    </row>
    <row r="400" spans="1:3" x14ac:dyDescent="0.2">
      <c r="A400">
        <v>111497</v>
      </c>
      <c r="B400" s="1">
        <v>44070.311805555553</v>
      </c>
      <c r="C400" s="1">
        <v>44085.720833333333</v>
      </c>
    </row>
    <row r="401" spans="1:3" x14ac:dyDescent="0.2">
      <c r="A401">
        <v>111498</v>
      </c>
      <c r="B401" s="1">
        <v>44070.453472222223</v>
      </c>
      <c r="C401" s="1">
        <v>44095.595138888886</v>
      </c>
    </row>
    <row r="402" spans="1:3" x14ac:dyDescent="0.2">
      <c r="A402">
        <v>111499</v>
      </c>
      <c r="B402" s="1">
        <v>44076.592361111114</v>
      </c>
      <c r="C402" s="1">
        <v>44095.710416666669</v>
      </c>
    </row>
    <row r="403" spans="1:3" x14ac:dyDescent="0.2">
      <c r="A403">
        <v>111500</v>
      </c>
      <c r="B403" s="1">
        <v>44078.387499999997</v>
      </c>
      <c r="C403" s="1">
        <v>44085.611111111109</v>
      </c>
    </row>
    <row r="404" spans="1:3" x14ac:dyDescent="0.2">
      <c r="A404">
        <v>111501</v>
      </c>
      <c r="B404" s="1">
        <v>44083.560416666667</v>
      </c>
      <c r="C404" s="1">
        <v>44270.788888888892</v>
      </c>
    </row>
    <row r="405" spans="1:3" x14ac:dyDescent="0.2">
      <c r="A405">
        <v>111504</v>
      </c>
      <c r="B405" s="1">
        <v>44088.551388888889</v>
      </c>
      <c r="C405" s="1">
        <v>44099.400694444441</v>
      </c>
    </row>
    <row r="406" spans="1:3" x14ac:dyDescent="0.2">
      <c r="A406">
        <v>111505</v>
      </c>
      <c r="B406" s="1">
        <v>44097.645833333336</v>
      </c>
      <c r="C406" s="1">
        <v>44138.737500000003</v>
      </c>
    </row>
    <row r="407" spans="1:3" x14ac:dyDescent="0.2">
      <c r="A407">
        <v>111506</v>
      </c>
      <c r="B407" s="1">
        <v>44097.751388888886</v>
      </c>
      <c r="C407" s="1">
        <v>44174.520833333336</v>
      </c>
    </row>
    <row r="408" spans="1:3" x14ac:dyDescent="0.2">
      <c r="A408">
        <v>111507</v>
      </c>
      <c r="B408" s="1">
        <v>44098.424305555556</v>
      </c>
      <c r="C408" s="1">
        <v>44118.71875</v>
      </c>
    </row>
    <row r="409" spans="1:3" x14ac:dyDescent="0.2">
      <c r="A409">
        <v>111508</v>
      </c>
      <c r="B409" s="1">
        <v>44102.446527777778</v>
      </c>
      <c r="C409" s="1">
        <v>44221.504166666666</v>
      </c>
    </row>
    <row r="410" spans="1:3" x14ac:dyDescent="0.2">
      <c r="A410">
        <v>111509</v>
      </c>
      <c r="B410" s="1">
        <v>44102.566666666666</v>
      </c>
      <c r="C410" s="1">
        <v>44127.863888888889</v>
      </c>
    </row>
    <row r="411" spans="1:3" x14ac:dyDescent="0.2">
      <c r="A411">
        <v>111510</v>
      </c>
      <c r="B411" s="1">
        <v>44102.601388888892</v>
      </c>
      <c r="C411" s="1">
        <v>44111.665277777778</v>
      </c>
    </row>
    <row r="412" spans="1:3" x14ac:dyDescent="0.2">
      <c r="A412">
        <v>111511</v>
      </c>
      <c r="B412" s="1">
        <v>44102.620138888888</v>
      </c>
      <c r="C412" s="1">
        <v>44111.581250000003</v>
      </c>
    </row>
    <row r="413" spans="1:3" x14ac:dyDescent="0.2">
      <c r="A413">
        <v>111512</v>
      </c>
      <c r="B413" s="1">
        <v>44104.484722222223</v>
      </c>
      <c r="C413" s="1">
        <v>44104.484722222223</v>
      </c>
    </row>
    <row r="414" spans="1:3" x14ac:dyDescent="0.2">
      <c r="A414">
        <v>111513</v>
      </c>
      <c r="B414" s="1">
        <v>44104.511111111111</v>
      </c>
      <c r="C414" s="1">
        <v>44104.511111111111</v>
      </c>
    </row>
    <row r="415" spans="1:3" x14ac:dyDescent="0.2">
      <c r="A415">
        <v>111514</v>
      </c>
      <c r="B415" s="1">
        <v>44104.512499999997</v>
      </c>
      <c r="C415" s="1">
        <v>44104.512499999997</v>
      </c>
    </row>
    <row r="416" spans="1:3" x14ac:dyDescent="0.2">
      <c r="A416">
        <v>111515</v>
      </c>
      <c r="B416" s="1">
        <v>44104.947222222225</v>
      </c>
      <c r="C416" s="1">
        <v>44246.701388888891</v>
      </c>
    </row>
    <row r="417" spans="1:3" x14ac:dyDescent="0.2">
      <c r="A417">
        <v>111515</v>
      </c>
      <c r="B417" s="1">
        <v>44104.947222222225</v>
      </c>
      <c r="C417" s="1">
        <v>44246.701388888891</v>
      </c>
    </row>
    <row r="418" spans="1:3" x14ac:dyDescent="0.2">
      <c r="A418">
        <v>111516</v>
      </c>
      <c r="B418" s="1">
        <v>44109.4</v>
      </c>
      <c r="C418" s="1">
        <v>44127.865277777775</v>
      </c>
    </row>
    <row r="419" spans="1:3" x14ac:dyDescent="0.2">
      <c r="A419">
        <v>111517</v>
      </c>
      <c r="B419" s="1">
        <v>44109.543749999997</v>
      </c>
      <c r="C419" s="1">
        <v>44118.719444444447</v>
      </c>
    </row>
    <row r="420" spans="1:3" x14ac:dyDescent="0.2">
      <c r="A420">
        <v>111518</v>
      </c>
      <c r="B420" s="1">
        <v>44109.62222222222</v>
      </c>
      <c r="C420" s="1">
        <v>44229.709027777775</v>
      </c>
    </row>
    <row r="421" spans="1:3" x14ac:dyDescent="0.2">
      <c r="A421">
        <v>111519</v>
      </c>
      <c r="B421" s="1">
        <v>44109.673611111109</v>
      </c>
      <c r="C421" s="1">
        <v>44118.720138888886</v>
      </c>
    </row>
    <row r="422" spans="1:3" x14ac:dyDescent="0.2">
      <c r="A422">
        <v>111520</v>
      </c>
      <c r="B422" s="1">
        <v>44109.713194444441</v>
      </c>
      <c r="C422" s="1">
        <v>44153.738194444442</v>
      </c>
    </row>
    <row r="423" spans="1:3" x14ac:dyDescent="0.2">
      <c r="A423">
        <v>111521</v>
      </c>
      <c r="B423" s="1">
        <v>44109.720138888886</v>
      </c>
      <c r="C423" s="1">
        <v>44118.720833333333</v>
      </c>
    </row>
    <row r="424" spans="1:3" x14ac:dyDescent="0.2">
      <c r="A424">
        <v>111522</v>
      </c>
      <c r="B424" s="1">
        <v>44109.788888888892</v>
      </c>
      <c r="C424" s="1">
        <v>44118.72152777778</v>
      </c>
    </row>
    <row r="425" spans="1:3" x14ac:dyDescent="0.2">
      <c r="A425">
        <v>111523</v>
      </c>
      <c r="B425" s="1">
        <v>44109.790277777778</v>
      </c>
      <c r="C425" s="1">
        <v>44118.722222222219</v>
      </c>
    </row>
    <row r="426" spans="1:3" x14ac:dyDescent="0.2">
      <c r="A426">
        <v>111524</v>
      </c>
      <c r="B426" s="1">
        <v>44109.791666666664</v>
      </c>
      <c r="C426" s="1">
        <v>44120.583333333336</v>
      </c>
    </row>
    <row r="427" spans="1:3" x14ac:dyDescent="0.2">
      <c r="A427">
        <v>111525</v>
      </c>
      <c r="B427" s="1">
        <v>44109.815972222219</v>
      </c>
      <c r="C427" s="1">
        <v>44120.581250000003</v>
      </c>
    </row>
    <row r="428" spans="1:3" x14ac:dyDescent="0.2">
      <c r="A428">
        <v>111526</v>
      </c>
      <c r="B428" s="1">
        <v>44109.834722222222</v>
      </c>
      <c r="C428" s="1">
        <v>44120.580555555556</v>
      </c>
    </row>
    <row r="429" spans="1:3" x14ac:dyDescent="0.2">
      <c r="A429">
        <v>111527</v>
      </c>
      <c r="B429" s="1">
        <v>44110.479861111111</v>
      </c>
      <c r="C429" s="1">
        <v>44113.761805555558</v>
      </c>
    </row>
    <row r="430" spans="1:3" x14ac:dyDescent="0.2">
      <c r="A430">
        <v>111530</v>
      </c>
      <c r="B430" s="1">
        <v>44112.728472222225</v>
      </c>
      <c r="C430" s="1">
        <v>44120.579861111109</v>
      </c>
    </row>
    <row r="431" spans="1:3" x14ac:dyDescent="0.2">
      <c r="A431">
        <v>111531</v>
      </c>
      <c r="B431" s="1">
        <v>44113.497916666667</v>
      </c>
      <c r="C431" s="1">
        <v>44273.586111111108</v>
      </c>
    </row>
    <row r="432" spans="1:3" x14ac:dyDescent="0.2">
      <c r="A432">
        <v>111531</v>
      </c>
      <c r="B432" s="1">
        <v>44113.497916666667</v>
      </c>
      <c r="C432" s="1">
        <v>44273.586111111108</v>
      </c>
    </row>
    <row r="433" spans="1:3" x14ac:dyDescent="0.2">
      <c r="A433">
        <v>111532</v>
      </c>
      <c r="B433" s="1">
        <v>44113.638194444444</v>
      </c>
      <c r="C433" s="1">
        <v>44113.638888888891</v>
      </c>
    </row>
    <row r="434" spans="1:3" x14ac:dyDescent="0.2">
      <c r="A434">
        <v>111533</v>
      </c>
      <c r="B434" s="1">
        <v>44113.648611111108</v>
      </c>
      <c r="C434" s="1">
        <v>44179.440972222219</v>
      </c>
    </row>
    <row r="435" spans="1:3" x14ac:dyDescent="0.2">
      <c r="A435">
        <v>111534</v>
      </c>
      <c r="B435" s="1">
        <v>44119.602083333331</v>
      </c>
      <c r="C435" s="1">
        <v>44144.87777777778</v>
      </c>
    </row>
    <row r="436" spans="1:3" x14ac:dyDescent="0.2">
      <c r="A436">
        <v>111535</v>
      </c>
      <c r="B436" s="1">
        <v>44123.416666666664</v>
      </c>
      <c r="C436" s="1">
        <v>44152.515277777777</v>
      </c>
    </row>
    <row r="437" spans="1:3" x14ac:dyDescent="0.2">
      <c r="A437">
        <v>111536</v>
      </c>
      <c r="B437" s="1">
        <v>44123.580555555556</v>
      </c>
      <c r="C437" s="1">
        <v>44127.865972222222</v>
      </c>
    </row>
    <row r="438" spans="1:3" x14ac:dyDescent="0.2">
      <c r="A438">
        <v>111537</v>
      </c>
      <c r="B438" s="1">
        <v>44123.770833333336</v>
      </c>
      <c r="C438" s="1">
        <v>44123.770833333336</v>
      </c>
    </row>
    <row r="439" spans="1:3" x14ac:dyDescent="0.2">
      <c r="A439">
        <v>111538</v>
      </c>
      <c r="B439" s="1">
        <v>44124.606944444444</v>
      </c>
      <c r="C439" s="1">
        <v>44127.866666666669</v>
      </c>
    </row>
    <row r="440" spans="1:3" x14ac:dyDescent="0.2">
      <c r="A440">
        <v>111539</v>
      </c>
      <c r="B440" s="1">
        <v>44125.636111111111</v>
      </c>
      <c r="C440" s="1">
        <v>44168.333333333336</v>
      </c>
    </row>
    <row r="441" spans="1:3" x14ac:dyDescent="0.2">
      <c r="A441">
        <v>111540</v>
      </c>
      <c r="B441" s="1">
        <v>44126.663194444445</v>
      </c>
      <c r="C441" s="1">
        <v>44155.684027777781</v>
      </c>
    </row>
    <row r="442" spans="1:3" x14ac:dyDescent="0.2">
      <c r="A442">
        <v>111541</v>
      </c>
      <c r="B442" s="1">
        <v>44130.488194444442</v>
      </c>
      <c r="C442" s="1">
        <v>44145.930555555555</v>
      </c>
    </row>
    <row r="443" spans="1:3" x14ac:dyDescent="0.2">
      <c r="A443">
        <v>111542</v>
      </c>
      <c r="B443" s="1">
        <v>44130.520138888889</v>
      </c>
      <c r="C443" s="1">
        <v>44168.725694444445</v>
      </c>
    </row>
    <row r="444" spans="1:3" x14ac:dyDescent="0.2">
      <c r="A444">
        <v>111543</v>
      </c>
      <c r="B444" s="1">
        <v>44131.349305555559</v>
      </c>
      <c r="C444" s="1">
        <v>44279.559027777781</v>
      </c>
    </row>
    <row r="445" spans="1:3" x14ac:dyDescent="0.2">
      <c r="A445">
        <v>111543</v>
      </c>
      <c r="B445" s="1">
        <v>44131.349305555559</v>
      </c>
      <c r="C445" s="1">
        <v>44279.559027777781</v>
      </c>
    </row>
    <row r="446" spans="1:3" x14ac:dyDescent="0.2">
      <c r="A446">
        <v>111544</v>
      </c>
      <c r="B446" s="1">
        <v>44132.398611111108</v>
      </c>
      <c r="C446" s="1">
        <v>44138.729861111111</v>
      </c>
    </row>
    <row r="447" spans="1:3" x14ac:dyDescent="0.2">
      <c r="A447">
        <v>111545</v>
      </c>
      <c r="B447" s="1">
        <v>44140.67291666667</v>
      </c>
      <c r="C447" s="1">
        <v>44169.61041666667</v>
      </c>
    </row>
    <row r="448" spans="1:3" x14ac:dyDescent="0.2">
      <c r="A448">
        <v>111546</v>
      </c>
      <c r="B448" s="1">
        <v>44143.85</v>
      </c>
      <c r="C448" s="1">
        <v>44232.709722222222</v>
      </c>
    </row>
    <row r="449" spans="1:3" x14ac:dyDescent="0.2">
      <c r="A449">
        <v>111547</v>
      </c>
      <c r="B449" s="1">
        <v>44144.597222222219</v>
      </c>
      <c r="C449" s="1">
        <v>44169.611111111109</v>
      </c>
    </row>
    <row r="450" spans="1:3" x14ac:dyDescent="0.2">
      <c r="A450">
        <v>111548</v>
      </c>
      <c r="B450" s="1">
        <v>44144.62777777778</v>
      </c>
      <c r="C450" s="1">
        <v>44151.622916666667</v>
      </c>
    </row>
    <row r="451" spans="1:3" x14ac:dyDescent="0.2">
      <c r="A451">
        <v>111549</v>
      </c>
      <c r="B451" s="1">
        <v>44145.427777777775</v>
      </c>
      <c r="C451" s="1">
        <v>44218.755555555559</v>
      </c>
    </row>
    <row r="452" spans="1:3" x14ac:dyDescent="0.2">
      <c r="A452">
        <v>111550</v>
      </c>
      <c r="B452" s="1">
        <v>44145.450694444444</v>
      </c>
      <c r="C452" s="1">
        <v>44151.624305555553</v>
      </c>
    </row>
    <row r="453" spans="1:3" x14ac:dyDescent="0.2">
      <c r="A453">
        <v>111555</v>
      </c>
      <c r="B453" s="1">
        <v>44145.926388888889</v>
      </c>
      <c r="C453" s="1">
        <v>44145.926388888889</v>
      </c>
    </row>
    <row r="454" spans="1:3" x14ac:dyDescent="0.2">
      <c r="A454">
        <v>111556</v>
      </c>
      <c r="B454" s="1">
        <v>44151.670138888891</v>
      </c>
      <c r="C454" s="1">
        <v>44285.6875</v>
      </c>
    </row>
    <row r="455" spans="1:3" x14ac:dyDescent="0.2">
      <c r="A455">
        <v>111557</v>
      </c>
      <c r="B455" s="1">
        <v>44153.848611111112</v>
      </c>
      <c r="C455" s="1">
        <v>44221.747916666667</v>
      </c>
    </row>
    <row r="456" spans="1:3" x14ac:dyDescent="0.2">
      <c r="A456">
        <v>111558</v>
      </c>
      <c r="B456" s="1">
        <v>44153.874305555553</v>
      </c>
      <c r="C456" s="1">
        <v>44211.695833333331</v>
      </c>
    </row>
    <row r="457" spans="1:3" x14ac:dyDescent="0.2">
      <c r="A457">
        <v>111559</v>
      </c>
      <c r="B457" s="1">
        <v>44154.399305555555</v>
      </c>
      <c r="C457" s="1">
        <v>44159.73541666667</v>
      </c>
    </row>
    <row r="458" spans="1:3" x14ac:dyDescent="0.2">
      <c r="A458">
        <v>111560</v>
      </c>
      <c r="B458" s="1">
        <v>44154.512499999997</v>
      </c>
      <c r="C458" s="1">
        <v>44293.731944444444</v>
      </c>
    </row>
    <row r="459" spans="1:3" x14ac:dyDescent="0.2">
      <c r="A459">
        <v>111561</v>
      </c>
      <c r="B459" s="1">
        <v>44155.667361111111</v>
      </c>
      <c r="C459" s="1">
        <v>44204.712500000001</v>
      </c>
    </row>
    <row r="460" spans="1:3" x14ac:dyDescent="0.2">
      <c r="A460">
        <v>111562</v>
      </c>
      <c r="B460" s="1">
        <v>44158.397916666669</v>
      </c>
      <c r="C460" s="1">
        <v>44232.708333333336</v>
      </c>
    </row>
    <row r="461" spans="1:3" x14ac:dyDescent="0.2">
      <c r="A461">
        <v>111563</v>
      </c>
      <c r="B461" s="1">
        <v>44160.290972222225</v>
      </c>
      <c r="C461" s="1">
        <v>44169.613194444442</v>
      </c>
    </row>
    <row r="462" spans="1:3" x14ac:dyDescent="0.2">
      <c r="A462">
        <v>111564</v>
      </c>
      <c r="B462" s="1">
        <v>44160.660416666666</v>
      </c>
      <c r="C462" s="1">
        <v>44175.71875</v>
      </c>
    </row>
    <row r="463" spans="1:3" x14ac:dyDescent="0.2">
      <c r="A463">
        <v>111565</v>
      </c>
      <c r="B463" s="1">
        <v>44166.407638888886</v>
      </c>
      <c r="C463" s="1">
        <v>44215.729861111111</v>
      </c>
    </row>
    <row r="464" spans="1:3" x14ac:dyDescent="0.2">
      <c r="A464">
        <v>111566</v>
      </c>
      <c r="B464" s="1">
        <v>44166.493750000001</v>
      </c>
      <c r="C464" s="1">
        <v>44166.493750000001</v>
      </c>
    </row>
    <row r="465" spans="1:3" x14ac:dyDescent="0.2">
      <c r="A465">
        <v>111567</v>
      </c>
      <c r="B465" s="1">
        <v>44166.496527777781</v>
      </c>
      <c r="C465" s="1">
        <v>44169.730555555558</v>
      </c>
    </row>
    <row r="466" spans="1:3" x14ac:dyDescent="0.2">
      <c r="A466">
        <v>111568</v>
      </c>
      <c r="B466" s="1">
        <v>44166.645138888889</v>
      </c>
      <c r="C466" s="1">
        <v>44179.651388888888</v>
      </c>
    </row>
    <row r="467" spans="1:3" x14ac:dyDescent="0.2">
      <c r="A467">
        <v>111569</v>
      </c>
      <c r="B467" s="1">
        <v>44167.785416666666</v>
      </c>
      <c r="C467" s="1">
        <v>44167.785416666666</v>
      </c>
    </row>
    <row r="468" spans="1:3" x14ac:dyDescent="0.2">
      <c r="A468">
        <v>111570</v>
      </c>
      <c r="B468" s="1">
        <v>44169.399305555555</v>
      </c>
      <c r="C468" s="1">
        <v>44286.494444444441</v>
      </c>
    </row>
    <row r="469" spans="1:3" x14ac:dyDescent="0.2">
      <c r="A469">
        <v>111571</v>
      </c>
      <c r="B469" s="1">
        <v>44175.399305555555</v>
      </c>
      <c r="C469" s="1">
        <v>44200.742361111108</v>
      </c>
    </row>
    <row r="470" spans="1:3" x14ac:dyDescent="0.2">
      <c r="A470">
        <v>111572</v>
      </c>
      <c r="B470" s="1">
        <v>44175.400694444441</v>
      </c>
      <c r="C470" s="1">
        <v>44200.741666666669</v>
      </c>
    </row>
    <row r="471" spans="1:3" x14ac:dyDescent="0.2">
      <c r="A471">
        <v>111573</v>
      </c>
      <c r="B471" s="1">
        <v>44175.40902777778</v>
      </c>
      <c r="C471" s="1">
        <v>44200.740972222222</v>
      </c>
    </row>
    <row r="472" spans="1:3" x14ac:dyDescent="0.2">
      <c r="A472">
        <v>111574</v>
      </c>
      <c r="B472" s="1">
        <v>44175.411111111112</v>
      </c>
      <c r="C472" s="1">
        <v>44200.740277777775</v>
      </c>
    </row>
    <row r="473" spans="1:3" x14ac:dyDescent="0.2">
      <c r="A473">
        <v>111575</v>
      </c>
      <c r="B473" s="1">
        <v>44175.415972222225</v>
      </c>
      <c r="C473" s="1">
        <v>44200.739583333336</v>
      </c>
    </row>
    <row r="474" spans="1:3" x14ac:dyDescent="0.2">
      <c r="A474">
        <v>111576</v>
      </c>
      <c r="B474" s="1">
        <v>44175.419444444444</v>
      </c>
      <c r="C474" s="1">
        <v>44200.738888888889</v>
      </c>
    </row>
    <row r="475" spans="1:3" x14ac:dyDescent="0.2">
      <c r="A475">
        <v>111577</v>
      </c>
      <c r="B475" s="1">
        <v>44175.427083333336</v>
      </c>
      <c r="C475" s="1">
        <v>44200.737500000003</v>
      </c>
    </row>
    <row r="476" spans="1:3" x14ac:dyDescent="0.2">
      <c r="A476">
        <v>111578</v>
      </c>
      <c r="B476" s="1">
        <v>44175.445833333331</v>
      </c>
      <c r="C476" s="1">
        <v>44237.727777777778</v>
      </c>
    </row>
    <row r="477" spans="1:3" x14ac:dyDescent="0.2">
      <c r="A477">
        <v>111579</v>
      </c>
      <c r="B477" s="1">
        <v>44176.656944444447</v>
      </c>
      <c r="C477" s="1">
        <v>44176.656944444447</v>
      </c>
    </row>
    <row r="478" spans="1:3" x14ac:dyDescent="0.2">
      <c r="A478">
        <v>111580</v>
      </c>
      <c r="B478" s="1">
        <v>44179.786111111112</v>
      </c>
      <c r="C478" s="1">
        <v>44187.717361111114</v>
      </c>
    </row>
    <row r="479" spans="1:3" x14ac:dyDescent="0.2">
      <c r="A479">
        <v>111581</v>
      </c>
      <c r="B479" s="1">
        <v>44183.428472222222</v>
      </c>
      <c r="C479" s="1">
        <v>44200.501388888886</v>
      </c>
    </row>
    <row r="480" spans="1:3" x14ac:dyDescent="0.2">
      <c r="A480">
        <v>111582</v>
      </c>
      <c r="B480" s="1">
        <v>44183.597916666666</v>
      </c>
      <c r="C480" s="1">
        <v>44221.754166666666</v>
      </c>
    </row>
    <row r="481" spans="1:3" x14ac:dyDescent="0.2">
      <c r="A481">
        <v>111583</v>
      </c>
      <c r="B481" s="1">
        <v>44187.44027777778</v>
      </c>
      <c r="C481" s="1">
        <v>44284.565972222219</v>
      </c>
    </row>
    <row r="482" spans="1:3" x14ac:dyDescent="0.2">
      <c r="A482">
        <v>111584</v>
      </c>
      <c r="B482" s="1">
        <v>44187.628472222219</v>
      </c>
      <c r="C482" s="1">
        <v>44201.685416666667</v>
      </c>
    </row>
    <row r="483" spans="1:3" x14ac:dyDescent="0.2">
      <c r="A483">
        <v>111585</v>
      </c>
      <c r="B483" s="1">
        <v>44188.574305555558</v>
      </c>
      <c r="C483" s="1">
        <v>44201.713194444441</v>
      </c>
    </row>
    <row r="484" spans="1:3" x14ac:dyDescent="0.2">
      <c r="A484">
        <v>111586</v>
      </c>
      <c r="B484" s="1">
        <v>44188.636805555558</v>
      </c>
      <c r="C484" s="1">
        <v>44193.734027777777</v>
      </c>
    </row>
    <row r="485" spans="1:3" x14ac:dyDescent="0.2">
      <c r="A485">
        <v>111587</v>
      </c>
      <c r="B485" s="1">
        <v>44194.515277777777</v>
      </c>
      <c r="C485" s="1">
        <v>44209.711111111108</v>
      </c>
    </row>
    <row r="486" spans="1:3" x14ac:dyDescent="0.2">
      <c r="A486">
        <v>111588</v>
      </c>
      <c r="B486" s="1">
        <v>44194.525694444441</v>
      </c>
      <c r="C486" s="1">
        <v>44215.734722222223</v>
      </c>
    </row>
    <row r="487" spans="1:3" x14ac:dyDescent="0.2">
      <c r="A487">
        <v>111589</v>
      </c>
      <c r="B487" s="1">
        <v>44202.643055555556</v>
      </c>
      <c r="C487" s="1">
        <v>44214.753472222219</v>
      </c>
    </row>
    <row r="488" spans="1:3" x14ac:dyDescent="0.2">
      <c r="A488">
        <v>111590</v>
      </c>
      <c r="B488" s="1">
        <v>44206.899305555555</v>
      </c>
      <c r="C488" s="1">
        <v>44235.709722222222</v>
      </c>
    </row>
    <row r="489" spans="1:3" x14ac:dyDescent="0.2">
      <c r="A489">
        <v>111591</v>
      </c>
      <c r="B489" s="1">
        <v>44208.68472222222</v>
      </c>
      <c r="C489" s="1">
        <v>44225.722916666666</v>
      </c>
    </row>
    <row r="490" spans="1:3" x14ac:dyDescent="0.2">
      <c r="A490">
        <v>111592</v>
      </c>
      <c r="B490" s="1">
        <v>44211.317361111112</v>
      </c>
      <c r="C490" s="1">
        <v>44218.668055555558</v>
      </c>
    </row>
    <row r="491" spans="1:3" x14ac:dyDescent="0.2">
      <c r="A491">
        <v>111593</v>
      </c>
      <c r="B491" s="1">
        <v>44215.979861111111</v>
      </c>
      <c r="C491" s="1">
        <v>44238.711111111108</v>
      </c>
    </row>
    <row r="492" spans="1:3" x14ac:dyDescent="0.2">
      <c r="A492">
        <v>111594</v>
      </c>
      <c r="B492" s="1">
        <v>44217.367361111108</v>
      </c>
      <c r="C492" s="1">
        <v>44217.367361111108</v>
      </c>
    </row>
    <row r="493" spans="1:3" x14ac:dyDescent="0.2">
      <c r="A493">
        <v>111595</v>
      </c>
      <c r="B493" s="1">
        <v>44218.426388888889</v>
      </c>
      <c r="C493" s="1">
        <v>44218.426388888889</v>
      </c>
    </row>
    <row r="494" spans="1:3" x14ac:dyDescent="0.2">
      <c r="A494">
        <v>111596</v>
      </c>
      <c r="B494" s="1">
        <v>44218.456944444442</v>
      </c>
      <c r="C494" s="1">
        <v>44225.72152777778</v>
      </c>
    </row>
    <row r="495" spans="1:3" x14ac:dyDescent="0.2">
      <c r="A495">
        <v>111597</v>
      </c>
      <c r="B495" s="1">
        <v>44218.582638888889</v>
      </c>
      <c r="C495" s="1">
        <v>44232.729861111111</v>
      </c>
    </row>
    <row r="496" spans="1:3" x14ac:dyDescent="0.2">
      <c r="A496">
        <v>111598</v>
      </c>
      <c r="B496" s="1">
        <v>44221.713194444441</v>
      </c>
      <c r="C496" s="1">
        <v>44221.713194444441</v>
      </c>
    </row>
    <row r="497" spans="1:3" x14ac:dyDescent="0.2">
      <c r="A497">
        <v>111599</v>
      </c>
      <c r="B497" s="1">
        <v>44224.443749999999</v>
      </c>
      <c r="C497" s="1">
        <v>44270.715277777781</v>
      </c>
    </row>
    <row r="498" spans="1:3" x14ac:dyDescent="0.2">
      <c r="A498">
        <v>111600</v>
      </c>
      <c r="B498" s="1">
        <v>44224.706250000003</v>
      </c>
      <c r="C498" s="1">
        <v>44232.736805555556</v>
      </c>
    </row>
    <row r="499" spans="1:3" x14ac:dyDescent="0.2">
      <c r="A499">
        <v>111601</v>
      </c>
      <c r="B499" s="1">
        <v>44224.713194444441</v>
      </c>
      <c r="C499" s="1">
        <v>44225.718055555553</v>
      </c>
    </row>
    <row r="500" spans="1:3" x14ac:dyDescent="0.2">
      <c r="A500">
        <v>111602</v>
      </c>
      <c r="B500" s="1">
        <v>44224.771527777775</v>
      </c>
      <c r="C500" s="1">
        <v>44292.556944444441</v>
      </c>
    </row>
    <row r="501" spans="1:3" x14ac:dyDescent="0.2">
      <c r="A501">
        <v>111603</v>
      </c>
      <c r="B501" s="1">
        <v>44225.484027777777</v>
      </c>
      <c r="C501" s="1">
        <v>44225.484027777777</v>
      </c>
    </row>
    <row r="502" spans="1:3" x14ac:dyDescent="0.2">
      <c r="A502">
        <v>111604</v>
      </c>
      <c r="B502" s="1">
        <v>44230.59097222222</v>
      </c>
      <c r="C502" s="1">
        <v>44250.740972222222</v>
      </c>
    </row>
    <row r="503" spans="1:3" x14ac:dyDescent="0.2">
      <c r="A503">
        <v>111605</v>
      </c>
      <c r="B503" s="1">
        <v>44235.69027777778</v>
      </c>
      <c r="C503" s="1">
        <v>44249.732638888891</v>
      </c>
    </row>
    <row r="504" spans="1:3" x14ac:dyDescent="0.2">
      <c r="A504">
        <v>111606</v>
      </c>
      <c r="B504" s="1">
        <v>44237.453472222223</v>
      </c>
      <c r="C504" s="1">
        <v>44253.725694444445</v>
      </c>
    </row>
    <row r="505" spans="1:3" x14ac:dyDescent="0.2">
      <c r="A505">
        <v>111607</v>
      </c>
      <c r="B505" s="1">
        <v>44239.809027777781</v>
      </c>
      <c r="C505" s="1">
        <v>44246.700694444444</v>
      </c>
    </row>
    <row r="506" spans="1:3" x14ac:dyDescent="0.2">
      <c r="A506">
        <v>111608</v>
      </c>
      <c r="B506" s="1">
        <v>44242.486805555556</v>
      </c>
      <c r="C506" s="1">
        <v>44251.736111111109</v>
      </c>
    </row>
    <row r="507" spans="1:3" x14ac:dyDescent="0.2">
      <c r="A507">
        <v>111609</v>
      </c>
      <c r="B507" s="1">
        <v>44242.572916666664</v>
      </c>
      <c r="C507" s="1">
        <v>44257.737500000003</v>
      </c>
    </row>
    <row r="508" spans="1:3" x14ac:dyDescent="0.2">
      <c r="A508">
        <v>111610</v>
      </c>
      <c r="B508" s="1">
        <v>44242.574305555558</v>
      </c>
      <c r="C508" s="1">
        <v>44251.734722222223</v>
      </c>
    </row>
    <row r="509" spans="1:3" x14ac:dyDescent="0.2">
      <c r="A509">
        <v>111611</v>
      </c>
      <c r="B509" s="1">
        <v>44242.576388888891</v>
      </c>
      <c r="C509" s="1">
        <v>44249.731944444444</v>
      </c>
    </row>
    <row r="510" spans="1:3" x14ac:dyDescent="0.2">
      <c r="A510">
        <v>111612</v>
      </c>
      <c r="B510" s="1">
        <v>44242.578472222223</v>
      </c>
      <c r="C510" s="1">
        <v>44251.734027777777</v>
      </c>
    </row>
    <row r="511" spans="1:3" x14ac:dyDescent="0.2">
      <c r="A511">
        <v>111613</v>
      </c>
      <c r="B511" s="1">
        <v>44242.580555555556</v>
      </c>
      <c r="C511" s="1">
        <v>44251.731944444444</v>
      </c>
    </row>
    <row r="512" spans="1:3" x14ac:dyDescent="0.2">
      <c r="A512">
        <v>111614</v>
      </c>
      <c r="B512" s="1">
        <v>44242.584722222222</v>
      </c>
      <c r="C512" s="1">
        <v>44251.727777777778</v>
      </c>
    </row>
    <row r="513" spans="1:3" x14ac:dyDescent="0.2">
      <c r="A513">
        <v>111615</v>
      </c>
      <c r="B513" s="1">
        <v>44242.586111111108</v>
      </c>
      <c r="C513" s="1">
        <v>44264.629166666666</v>
      </c>
    </row>
    <row r="514" spans="1:3" x14ac:dyDescent="0.2">
      <c r="A514">
        <v>111616</v>
      </c>
      <c r="B514" s="1">
        <v>44242.664583333331</v>
      </c>
      <c r="C514" s="1">
        <v>44246.591666666667</v>
      </c>
    </row>
    <row r="515" spans="1:3" x14ac:dyDescent="0.2">
      <c r="A515">
        <v>111617</v>
      </c>
      <c r="B515" s="1">
        <v>44242.704861111109</v>
      </c>
      <c r="C515" s="1">
        <v>44285.710416666669</v>
      </c>
    </row>
    <row r="516" spans="1:3" x14ac:dyDescent="0.2">
      <c r="A516">
        <v>111618</v>
      </c>
      <c r="B516" s="1">
        <v>44242.713194444441</v>
      </c>
      <c r="C516" s="1">
        <v>44242.713194444441</v>
      </c>
    </row>
    <row r="517" spans="1:3" x14ac:dyDescent="0.2">
      <c r="A517">
        <v>111619</v>
      </c>
      <c r="B517" s="1">
        <v>44244.647222222222</v>
      </c>
      <c r="C517" s="1">
        <v>44265.71597222222</v>
      </c>
    </row>
    <row r="518" spans="1:3" x14ac:dyDescent="0.2">
      <c r="A518">
        <v>111620</v>
      </c>
      <c r="B518" s="1">
        <v>44246.629861111112</v>
      </c>
      <c r="C518" s="1">
        <v>44246.629861111112</v>
      </c>
    </row>
    <row r="519" spans="1:3" x14ac:dyDescent="0.2">
      <c r="A519">
        <v>111621</v>
      </c>
      <c r="B519" s="1">
        <v>44249.505555555559</v>
      </c>
      <c r="C519" s="1">
        <v>44260.611111111109</v>
      </c>
    </row>
    <row r="520" spans="1:3" x14ac:dyDescent="0.2">
      <c r="A520">
        <v>111621</v>
      </c>
      <c r="B520" s="1">
        <v>44249.505555555559</v>
      </c>
      <c r="C520" s="1">
        <v>44260.611111111109</v>
      </c>
    </row>
    <row r="521" spans="1:3" x14ac:dyDescent="0.2">
      <c r="A521">
        <v>111622</v>
      </c>
      <c r="B521" s="1">
        <v>44249.636111111111</v>
      </c>
      <c r="C521" s="1">
        <v>44284.584027777775</v>
      </c>
    </row>
    <row r="522" spans="1:3" x14ac:dyDescent="0.2">
      <c r="A522">
        <v>111623</v>
      </c>
      <c r="B522" s="1">
        <v>44249.704861111109</v>
      </c>
      <c r="C522" s="1">
        <v>44256.680555555555</v>
      </c>
    </row>
    <row r="523" spans="1:3" x14ac:dyDescent="0.2">
      <c r="A523">
        <v>111624</v>
      </c>
      <c r="B523" s="1">
        <v>44251.354861111111</v>
      </c>
      <c r="C523" s="1">
        <v>44294.474999999999</v>
      </c>
    </row>
    <row r="524" spans="1:3" x14ac:dyDescent="0.2">
      <c r="A524">
        <v>111625</v>
      </c>
      <c r="B524" s="1">
        <v>44251.481944444444</v>
      </c>
      <c r="C524" s="1">
        <v>44264.366666666669</v>
      </c>
    </row>
    <row r="525" spans="1:3" x14ac:dyDescent="0.2">
      <c r="A525">
        <v>111626</v>
      </c>
      <c r="B525" s="1">
        <v>44258.655555555553</v>
      </c>
      <c r="C525" s="1">
        <v>44266.693055555559</v>
      </c>
    </row>
    <row r="526" spans="1:3" x14ac:dyDescent="0.2">
      <c r="A526">
        <v>111627</v>
      </c>
      <c r="B526" s="1">
        <v>44259.550694444442</v>
      </c>
      <c r="C526" s="1">
        <v>44270.714583333334</v>
      </c>
    </row>
    <row r="527" spans="1:3" x14ac:dyDescent="0.2">
      <c r="A527">
        <v>111628</v>
      </c>
      <c r="B527" s="1">
        <v>44259.552083333336</v>
      </c>
      <c r="C527" s="1">
        <v>44270.712500000001</v>
      </c>
    </row>
    <row r="528" spans="1:3" x14ac:dyDescent="0.2">
      <c r="A528">
        <v>111629</v>
      </c>
      <c r="B528" s="1">
        <v>44260.450694444444</v>
      </c>
      <c r="C528" s="1">
        <v>44260.450694444444</v>
      </c>
    </row>
    <row r="529" spans="1:3" x14ac:dyDescent="0.2">
      <c r="A529">
        <v>111630</v>
      </c>
      <c r="B529" s="1">
        <v>44260.523611111108</v>
      </c>
      <c r="C529" s="1">
        <v>44293.36041666667</v>
      </c>
    </row>
    <row r="530" spans="1:3" x14ac:dyDescent="0.2">
      <c r="A530">
        <v>111631</v>
      </c>
      <c r="B530" s="1">
        <v>44260.65902777778</v>
      </c>
      <c r="C530" s="1">
        <v>44260.65902777778</v>
      </c>
    </row>
    <row r="531" spans="1:3" x14ac:dyDescent="0.2">
      <c r="A531">
        <v>111632</v>
      </c>
      <c r="B531" s="1">
        <v>44265.681250000001</v>
      </c>
      <c r="C531" s="1">
        <v>44273.719444444447</v>
      </c>
    </row>
    <row r="532" spans="1:3" x14ac:dyDescent="0.2">
      <c r="A532">
        <v>111632</v>
      </c>
      <c r="B532" s="1">
        <v>44265.681250000001</v>
      </c>
      <c r="C532" s="1">
        <v>44273.719444444447</v>
      </c>
    </row>
    <row r="533" spans="1:3" x14ac:dyDescent="0.2">
      <c r="A533">
        <v>111633</v>
      </c>
      <c r="B533" s="1">
        <v>44266.445138888892</v>
      </c>
      <c r="C533" s="1">
        <v>44293.628472222219</v>
      </c>
    </row>
    <row r="534" spans="1:3" x14ac:dyDescent="0.2">
      <c r="A534">
        <v>111634</v>
      </c>
      <c r="B534" s="1">
        <v>44266.447222222225</v>
      </c>
      <c r="C534" s="1">
        <v>44284.552777777775</v>
      </c>
    </row>
    <row r="535" spans="1:3" x14ac:dyDescent="0.2">
      <c r="A535">
        <v>111635</v>
      </c>
      <c r="B535" s="1">
        <v>44266.495833333334</v>
      </c>
      <c r="C535" s="1">
        <v>44266.495833333334</v>
      </c>
    </row>
    <row r="536" spans="1:3" x14ac:dyDescent="0.2">
      <c r="A536">
        <v>111636</v>
      </c>
      <c r="B536" s="1">
        <v>44267.414583333331</v>
      </c>
      <c r="C536" s="1">
        <v>44279.72152777778</v>
      </c>
    </row>
    <row r="537" spans="1:3" x14ac:dyDescent="0.2">
      <c r="A537">
        <v>111636</v>
      </c>
      <c r="B537" s="1">
        <v>44267.414583333331</v>
      </c>
      <c r="C537" s="1">
        <v>44279.72152777778</v>
      </c>
    </row>
    <row r="538" spans="1:3" x14ac:dyDescent="0.2">
      <c r="A538">
        <v>111637</v>
      </c>
      <c r="B538" s="1">
        <v>44271.418055555558</v>
      </c>
      <c r="C538" s="1">
        <v>44279.557638888888</v>
      </c>
    </row>
    <row r="539" spans="1:3" x14ac:dyDescent="0.2">
      <c r="A539">
        <v>111638</v>
      </c>
      <c r="B539" s="1">
        <v>44271.68472222222</v>
      </c>
      <c r="C539" s="1">
        <v>44271.68472222222</v>
      </c>
    </row>
    <row r="540" spans="1:3" x14ac:dyDescent="0.2">
      <c r="A540">
        <v>111639</v>
      </c>
      <c r="B540" s="1">
        <v>44272.565972222219</v>
      </c>
      <c r="C540" s="1">
        <v>44292.597916666666</v>
      </c>
    </row>
    <row r="541" spans="1:3" x14ac:dyDescent="0.2">
      <c r="A541">
        <v>111640</v>
      </c>
      <c r="B541" s="1">
        <v>44272.683333333334</v>
      </c>
      <c r="C541" s="1">
        <v>44285.75</v>
      </c>
    </row>
    <row r="542" spans="1:3" x14ac:dyDescent="0.2">
      <c r="A542">
        <v>111641</v>
      </c>
      <c r="B542" s="1">
        <v>44272.692361111112</v>
      </c>
      <c r="C542" s="1">
        <v>44285.746527777781</v>
      </c>
    </row>
    <row r="543" spans="1:3" x14ac:dyDescent="0.2">
      <c r="A543">
        <v>111642</v>
      </c>
      <c r="B543" s="1">
        <v>44273.594444444447</v>
      </c>
      <c r="C543" s="1">
        <v>44285.790277777778</v>
      </c>
    </row>
    <row r="544" spans="1:3" x14ac:dyDescent="0.2">
      <c r="A544">
        <v>111643</v>
      </c>
      <c r="B544" s="1">
        <v>44273.595833333333</v>
      </c>
      <c r="C544" s="1">
        <v>44293.522916666669</v>
      </c>
    </row>
    <row r="545" spans="1:3" x14ac:dyDescent="0.2">
      <c r="A545">
        <v>111644</v>
      </c>
      <c r="B545" s="1">
        <v>44273.599305555559</v>
      </c>
      <c r="C545" s="1">
        <v>44286.448611111111</v>
      </c>
    </row>
    <row r="546" spans="1:3" x14ac:dyDescent="0.2">
      <c r="A546">
        <v>111645</v>
      </c>
      <c r="B546" s="1">
        <v>44274.369444444441</v>
      </c>
      <c r="C546" s="1">
        <v>44274.369444444441</v>
      </c>
    </row>
    <row r="547" spans="1:3" x14ac:dyDescent="0.2">
      <c r="A547">
        <v>111646</v>
      </c>
      <c r="B547" s="1">
        <v>44277.767361111109</v>
      </c>
      <c r="C547" s="1">
        <v>44277.767361111109</v>
      </c>
    </row>
    <row r="548" spans="1:3" x14ac:dyDescent="0.2">
      <c r="A548">
        <v>111647</v>
      </c>
      <c r="B548" s="1">
        <v>44277.772916666669</v>
      </c>
      <c r="C548" s="1">
        <v>44277.772916666669</v>
      </c>
    </row>
    <row r="549" spans="1:3" x14ac:dyDescent="0.2">
      <c r="A549">
        <v>111648</v>
      </c>
      <c r="B549" s="1">
        <v>44278.469444444447</v>
      </c>
      <c r="C549" s="1">
        <v>44278.728472222225</v>
      </c>
    </row>
    <row r="550" spans="1:3" x14ac:dyDescent="0.2">
      <c r="A550">
        <v>111649</v>
      </c>
      <c r="B550" s="1">
        <v>44278.693749999999</v>
      </c>
      <c r="C550" s="1">
        <v>44291.368055555555</v>
      </c>
    </row>
    <row r="551" spans="1:3" x14ac:dyDescent="0.2">
      <c r="A551">
        <v>111650</v>
      </c>
      <c r="B551" s="1">
        <v>44279.634027777778</v>
      </c>
      <c r="C551" s="1">
        <v>44293.589583333334</v>
      </c>
    </row>
    <row r="552" spans="1:3" x14ac:dyDescent="0.2">
      <c r="A552">
        <v>111651</v>
      </c>
      <c r="B552" s="1">
        <v>44279.70416666667</v>
      </c>
      <c r="C552" s="1">
        <v>44285.787499999999</v>
      </c>
    </row>
    <row r="553" spans="1:3" x14ac:dyDescent="0.2">
      <c r="A553">
        <v>111652</v>
      </c>
      <c r="B553" s="1">
        <v>44279.745833333334</v>
      </c>
      <c r="C553" s="1">
        <v>44281.559027777781</v>
      </c>
    </row>
    <row r="554" spans="1:3" x14ac:dyDescent="0.2">
      <c r="A554">
        <v>111653</v>
      </c>
      <c r="B554" s="1">
        <v>44280.79583333333</v>
      </c>
      <c r="C554" s="1">
        <v>44281.692361111112</v>
      </c>
    </row>
    <row r="555" spans="1:3" x14ac:dyDescent="0.2">
      <c r="A555">
        <v>111654</v>
      </c>
      <c r="B555" s="1">
        <v>44281.432638888888</v>
      </c>
      <c r="C555" s="1">
        <v>44285.606249999997</v>
      </c>
    </row>
    <row r="556" spans="1:3" x14ac:dyDescent="0.2">
      <c r="A556">
        <v>111655</v>
      </c>
      <c r="B556" s="1">
        <v>44284.679166666669</v>
      </c>
      <c r="C556" s="1">
        <v>44292.688194444447</v>
      </c>
    </row>
    <row r="557" spans="1:3" x14ac:dyDescent="0.2">
      <c r="A557">
        <v>111656</v>
      </c>
      <c r="B557" s="1">
        <v>44286.438888888886</v>
      </c>
      <c r="C557" s="1">
        <v>44298.385416666664</v>
      </c>
    </row>
    <row r="558" spans="1:3" x14ac:dyDescent="0.2">
      <c r="A558">
        <v>111657</v>
      </c>
      <c r="B558" s="1">
        <v>44291.681944444441</v>
      </c>
      <c r="C558" s="1">
        <v>44293.69027777778</v>
      </c>
    </row>
    <row r="559" spans="1:3" x14ac:dyDescent="0.2">
      <c r="A559">
        <v>111658</v>
      </c>
      <c r="B559" s="1">
        <v>44292.644444444442</v>
      </c>
      <c r="C559" s="1">
        <v>44292.644444444442</v>
      </c>
    </row>
    <row r="560" spans="1:3" x14ac:dyDescent="0.2">
      <c r="A560">
        <v>111659</v>
      </c>
      <c r="B560" s="1">
        <v>44293.552777777775</v>
      </c>
      <c r="C560" s="1">
        <v>44293.695833333331</v>
      </c>
    </row>
    <row r="561" spans="1:3" x14ac:dyDescent="0.2">
      <c r="A561">
        <v>111660</v>
      </c>
      <c r="B561" s="1">
        <v>44294.361111111109</v>
      </c>
      <c r="C561" s="1">
        <v>44294.361111111109</v>
      </c>
    </row>
    <row r="562" spans="1:3" x14ac:dyDescent="0.2">
      <c r="A562">
        <v>135991</v>
      </c>
      <c r="B562" s="1">
        <v>43381.022222222222</v>
      </c>
      <c r="C562" s="1">
        <v>43440.04791666667</v>
      </c>
    </row>
    <row r="563" spans="1:3" x14ac:dyDescent="0.2">
      <c r="A563">
        <v>543539</v>
      </c>
      <c r="B563" s="1">
        <v>43411.397916666669</v>
      </c>
      <c r="C563" s="1">
        <v>43936.536111111112</v>
      </c>
    </row>
    <row r="564" spans="1:3" x14ac:dyDescent="0.2">
      <c r="A564">
        <v>627778</v>
      </c>
      <c r="B564" s="1">
        <v>43311.32916666667</v>
      </c>
      <c r="C564" s="1">
        <v>43440.05</v>
      </c>
    </row>
    <row r="565" spans="1:3" x14ac:dyDescent="0.2">
      <c r="A565">
        <v>694807</v>
      </c>
      <c r="B565" s="1">
        <v>43410.277083333334</v>
      </c>
      <c r="C565" s="1">
        <v>43410.277083333334</v>
      </c>
    </row>
    <row r="566" spans="1:3" x14ac:dyDescent="0.2">
      <c r="A566">
        <v>694809</v>
      </c>
      <c r="B566" s="1">
        <v>43292.25</v>
      </c>
      <c r="C566" s="1">
        <v>43292.359722222223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9663-5BFF-4041-9A7D-DBE4C1967A20}">
  <sheetPr>
    <tabColor theme="3" tint="0.39997558519241921"/>
  </sheetPr>
  <dimension ref="A1:Z550"/>
  <sheetViews>
    <sheetView topLeftCell="S1" zoomScale="150" workbookViewId="0">
      <pane ySplit="1" topLeftCell="A2" activePane="bottomLeft" state="frozen"/>
      <selection activeCell="C24" sqref="C24"/>
      <selection pane="bottomLeft" activeCell="C24" sqref="C24"/>
    </sheetView>
  </sheetViews>
  <sheetFormatPr baseColWidth="10" defaultRowHeight="16" x14ac:dyDescent="0.2"/>
  <cols>
    <col min="1" max="1" width="15.83203125" bestFit="1" customWidth="1"/>
    <col min="2" max="2" width="14.5" bestFit="1" customWidth="1"/>
    <col min="3" max="3" width="14.6640625" bestFit="1" customWidth="1"/>
    <col min="4" max="4" width="47.33203125" bestFit="1" customWidth="1"/>
    <col min="5" max="5" width="17.83203125" bestFit="1" customWidth="1"/>
    <col min="6" max="6" width="27.1640625" bestFit="1" customWidth="1"/>
    <col min="7" max="7" width="10.1640625" bestFit="1" customWidth="1"/>
    <col min="8" max="8" width="26.33203125" bestFit="1" customWidth="1"/>
    <col min="9" max="9" width="16.5" bestFit="1" customWidth="1"/>
    <col min="10" max="10" width="9.1640625" bestFit="1" customWidth="1"/>
    <col min="11" max="11" width="15.33203125" bestFit="1" customWidth="1"/>
    <col min="12" max="12" width="19.1640625" bestFit="1" customWidth="1"/>
    <col min="13" max="13" width="19" bestFit="1" customWidth="1"/>
    <col min="14" max="14" width="12" bestFit="1" customWidth="1"/>
    <col min="15" max="15" width="11.6640625" bestFit="1" customWidth="1"/>
    <col min="16" max="16" width="10.6640625" bestFit="1" customWidth="1"/>
    <col min="17" max="17" width="11.83203125" bestFit="1" customWidth="1"/>
    <col min="18" max="18" width="16.33203125" bestFit="1" customWidth="1"/>
    <col min="19" max="19" width="30.5" bestFit="1" customWidth="1"/>
    <col min="20" max="20" width="14.5" bestFit="1" customWidth="1"/>
    <col min="21" max="21" width="18.5" bestFit="1" customWidth="1"/>
    <col min="22" max="22" width="11" bestFit="1" customWidth="1"/>
    <col min="23" max="23" width="13.6640625" bestFit="1" customWidth="1"/>
    <col min="24" max="24" width="26.6640625" bestFit="1" customWidth="1"/>
    <col min="25" max="25" width="49.6640625" style="7" customWidth="1"/>
  </cols>
  <sheetData>
    <row r="1" spans="1:26" x14ac:dyDescent="0.2">
      <c r="A1" t="s">
        <v>0</v>
      </c>
      <c r="B1" t="s">
        <v>1</v>
      </c>
      <c r="C1" t="s">
        <v>674</v>
      </c>
      <c r="D1" t="s">
        <v>3</v>
      </c>
      <c r="E1" t="s">
        <v>4</v>
      </c>
      <c r="F1" t="s">
        <v>5</v>
      </c>
      <c r="G1" t="s">
        <v>6</v>
      </c>
      <c r="H1" t="s">
        <v>7</v>
      </c>
      <c r="I1" t="s">
        <v>8</v>
      </c>
      <c r="J1" t="s">
        <v>9</v>
      </c>
      <c r="K1" t="s">
        <v>10</v>
      </c>
      <c r="L1" t="s">
        <v>675</v>
      </c>
      <c r="M1" t="s">
        <v>676</v>
      </c>
      <c r="N1" t="s">
        <v>677</v>
      </c>
      <c r="O1" t="s">
        <v>678</v>
      </c>
      <c r="P1" t="s">
        <v>11</v>
      </c>
      <c r="Q1" t="s">
        <v>12</v>
      </c>
      <c r="R1" t="s">
        <v>13</v>
      </c>
      <c r="S1" t="s">
        <v>681</v>
      </c>
      <c r="T1" t="s">
        <v>14</v>
      </c>
      <c r="U1" t="s">
        <v>15</v>
      </c>
      <c r="V1" t="s">
        <v>16</v>
      </c>
      <c r="W1" t="s">
        <v>17</v>
      </c>
      <c r="X1" t="s">
        <v>18</v>
      </c>
      <c r="Y1" s="7" t="s">
        <v>691</v>
      </c>
      <c r="Z1" t="s">
        <v>692</v>
      </c>
    </row>
    <row r="2" spans="1:26" x14ac:dyDescent="0.2">
      <c r="A2">
        <v>2</v>
      </c>
      <c r="B2" s="2">
        <v>43311</v>
      </c>
      <c r="C2" s="3">
        <v>0.25208333333333333</v>
      </c>
      <c r="D2" t="s">
        <v>631</v>
      </c>
      <c r="E2" t="s">
        <v>632</v>
      </c>
      <c r="F2" t="s">
        <v>633</v>
      </c>
      <c r="G2" t="s">
        <v>271</v>
      </c>
      <c r="H2" t="s">
        <v>41</v>
      </c>
      <c r="I2" t="s">
        <v>679</v>
      </c>
      <c r="J2" t="s">
        <v>25</v>
      </c>
      <c r="K2" t="s">
        <v>26</v>
      </c>
      <c r="L2" s="2">
        <v>43321</v>
      </c>
      <c r="M2" s="3">
        <v>0.11319444444444444</v>
      </c>
      <c r="N2" s="2">
        <v>43313</v>
      </c>
      <c r="O2" s="3">
        <v>0.25208333333333333</v>
      </c>
      <c r="P2">
        <v>0</v>
      </c>
      <c r="Q2">
        <v>1</v>
      </c>
      <c r="R2" t="s">
        <v>231</v>
      </c>
      <c r="S2" t="s">
        <v>134</v>
      </c>
      <c r="T2">
        <v>3</v>
      </c>
      <c r="U2">
        <v>0</v>
      </c>
      <c r="V2" t="s">
        <v>679</v>
      </c>
      <c r="W2" t="s">
        <v>679</v>
      </c>
      <c r="X2" t="s">
        <v>680</v>
      </c>
      <c r="Y2" s="7">
        <f t="shared" ref="Y2:Y65" si="0">IF(I2="Request", "No SLA For Request",
IF(G2="Emergency", B2 + C2 + TIME(4,0,0),
IF(G2="High", WORKDAY(B2, 3),
IF(G2="Normal", WORKDAY(B2, 5),
IF(G2="Low", WORKDAY(B2, 10),
"Chill")))))</f>
        <v>43318</v>
      </c>
      <c r="Z2" t="str">
        <f t="shared" ref="Z2:Z65" si="1">IF(Y2&gt;M2, "Yes", "No")</f>
        <v>Yes</v>
      </c>
    </row>
    <row r="3" spans="1:26" x14ac:dyDescent="0.2">
      <c r="A3">
        <v>111100</v>
      </c>
      <c r="B3" s="2">
        <v>43496</v>
      </c>
      <c r="C3" s="3">
        <v>0.96944444444444444</v>
      </c>
      <c r="D3" t="s">
        <v>613</v>
      </c>
      <c r="E3" t="s">
        <v>585</v>
      </c>
      <c r="F3" t="s">
        <v>586</v>
      </c>
      <c r="G3" t="s">
        <v>271</v>
      </c>
      <c r="H3" t="s">
        <v>23</v>
      </c>
      <c r="I3" t="s">
        <v>24</v>
      </c>
      <c r="J3" t="s">
        <v>73</v>
      </c>
      <c r="K3" t="s">
        <v>26</v>
      </c>
      <c r="L3" s="2">
        <v>43556</v>
      </c>
      <c r="M3" s="3">
        <v>0.60416666666666663</v>
      </c>
      <c r="N3" s="2">
        <v>43497</v>
      </c>
      <c r="O3" s="3">
        <v>0.46944444444444444</v>
      </c>
      <c r="P3">
        <v>0</v>
      </c>
      <c r="Q3">
        <v>1</v>
      </c>
      <c r="R3" t="s">
        <v>67</v>
      </c>
      <c r="S3" t="s">
        <v>37</v>
      </c>
      <c r="T3">
        <v>8</v>
      </c>
      <c r="U3">
        <v>1</v>
      </c>
      <c r="V3" t="s">
        <v>679</v>
      </c>
      <c r="W3" t="s">
        <v>679</v>
      </c>
      <c r="X3" t="s">
        <v>31</v>
      </c>
      <c r="Y3" s="7">
        <f t="shared" si="0"/>
        <v>43503</v>
      </c>
      <c r="Z3" t="str">
        <f t="shared" si="1"/>
        <v>Yes</v>
      </c>
    </row>
    <row r="4" spans="1:26" x14ac:dyDescent="0.2">
      <c r="A4">
        <v>111101</v>
      </c>
      <c r="B4" s="2">
        <v>43496</v>
      </c>
      <c r="C4" s="3">
        <v>0.98472222222222228</v>
      </c>
      <c r="D4" t="s">
        <v>619</v>
      </c>
      <c r="E4" t="s">
        <v>236</v>
      </c>
      <c r="F4" t="s">
        <v>237</v>
      </c>
      <c r="G4" t="s">
        <v>271</v>
      </c>
      <c r="H4" t="s">
        <v>23</v>
      </c>
      <c r="I4" t="s">
        <v>24</v>
      </c>
      <c r="J4" t="s">
        <v>73</v>
      </c>
      <c r="K4" t="s">
        <v>26</v>
      </c>
      <c r="L4" s="2">
        <v>43544</v>
      </c>
      <c r="M4" s="3">
        <v>0.71736111111111112</v>
      </c>
      <c r="N4" s="2">
        <v>43497</v>
      </c>
      <c r="O4" s="3">
        <v>0.48472222222222222</v>
      </c>
      <c r="P4">
        <v>0</v>
      </c>
      <c r="Q4">
        <v>1</v>
      </c>
      <c r="R4" t="s">
        <v>27</v>
      </c>
      <c r="S4" t="s">
        <v>37</v>
      </c>
      <c r="T4">
        <v>8</v>
      </c>
      <c r="U4">
        <v>1</v>
      </c>
      <c r="V4" t="s">
        <v>679</v>
      </c>
      <c r="W4" t="s">
        <v>679</v>
      </c>
      <c r="X4" t="s">
        <v>31</v>
      </c>
      <c r="Y4" s="7">
        <f t="shared" si="0"/>
        <v>43503</v>
      </c>
      <c r="Z4" t="str">
        <f t="shared" si="1"/>
        <v>Yes</v>
      </c>
    </row>
    <row r="5" spans="1:26" x14ac:dyDescent="0.2">
      <c r="A5">
        <v>111102</v>
      </c>
      <c r="B5" s="2">
        <v>43496</v>
      </c>
      <c r="C5" s="3">
        <v>0.99375000000000002</v>
      </c>
      <c r="D5" t="s">
        <v>626</v>
      </c>
      <c r="E5" t="s">
        <v>236</v>
      </c>
      <c r="F5" t="s">
        <v>237</v>
      </c>
      <c r="G5" t="s">
        <v>271</v>
      </c>
      <c r="H5" t="s">
        <v>23</v>
      </c>
      <c r="I5" t="s">
        <v>24</v>
      </c>
      <c r="J5" t="s">
        <v>73</v>
      </c>
      <c r="K5" t="s">
        <v>26</v>
      </c>
      <c r="L5" s="2">
        <v>43529</v>
      </c>
      <c r="M5" s="3">
        <v>0.74722222222222223</v>
      </c>
      <c r="N5" s="2">
        <v>43497</v>
      </c>
      <c r="O5" s="3">
        <v>0.49375000000000002</v>
      </c>
      <c r="P5">
        <v>0</v>
      </c>
      <c r="Q5">
        <v>1</v>
      </c>
      <c r="R5" t="s">
        <v>27</v>
      </c>
      <c r="S5" t="s">
        <v>37</v>
      </c>
      <c r="T5">
        <v>6</v>
      </c>
      <c r="U5">
        <v>2</v>
      </c>
      <c r="V5" t="s">
        <v>679</v>
      </c>
      <c r="W5" t="s">
        <v>679</v>
      </c>
      <c r="X5" t="s">
        <v>31</v>
      </c>
      <c r="Y5" s="7">
        <f t="shared" si="0"/>
        <v>43503</v>
      </c>
      <c r="Z5" t="str">
        <f t="shared" si="1"/>
        <v>Yes</v>
      </c>
    </row>
    <row r="6" spans="1:26" x14ac:dyDescent="0.2">
      <c r="A6">
        <v>111103</v>
      </c>
      <c r="B6" s="2">
        <v>43497</v>
      </c>
      <c r="C6" s="3">
        <v>0</v>
      </c>
      <c r="D6" t="s">
        <v>630</v>
      </c>
      <c r="E6" t="s">
        <v>595</v>
      </c>
      <c r="F6" t="s">
        <v>596</v>
      </c>
      <c r="G6" t="s">
        <v>271</v>
      </c>
      <c r="H6" t="s">
        <v>23</v>
      </c>
      <c r="I6" t="s">
        <v>24</v>
      </c>
      <c r="J6" t="s">
        <v>73</v>
      </c>
      <c r="K6" t="s">
        <v>26</v>
      </c>
      <c r="L6" s="2">
        <v>43498</v>
      </c>
      <c r="M6" s="3">
        <v>0.81388888888888888</v>
      </c>
      <c r="N6" s="2">
        <v>43497</v>
      </c>
      <c r="O6" s="3">
        <v>0.5</v>
      </c>
      <c r="P6">
        <v>0</v>
      </c>
      <c r="Q6">
        <v>1</v>
      </c>
      <c r="R6" t="s">
        <v>231</v>
      </c>
      <c r="S6" t="s">
        <v>37</v>
      </c>
      <c r="T6">
        <v>8</v>
      </c>
      <c r="U6">
        <v>1</v>
      </c>
      <c r="V6" t="s">
        <v>679</v>
      </c>
      <c r="W6" t="s">
        <v>679</v>
      </c>
      <c r="X6" t="s">
        <v>46</v>
      </c>
      <c r="Y6" s="7">
        <f t="shared" si="0"/>
        <v>43504</v>
      </c>
      <c r="Z6" t="str">
        <f t="shared" si="1"/>
        <v>Yes</v>
      </c>
    </row>
    <row r="7" spans="1:26" x14ac:dyDescent="0.2">
      <c r="A7">
        <v>111104</v>
      </c>
      <c r="B7" s="2">
        <v>43497</v>
      </c>
      <c r="C7" s="3">
        <v>1.7361111111111112E-2</v>
      </c>
      <c r="D7" t="s">
        <v>606</v>
      </c>
      <c r="E7" t="s">
        <v>109</v>
      </c>
      <c r="F7" t="s">
        <v>110</v>
      </c>
      <c r="G7" t="s">
        <v>271</v>
      </c>
      <c r="H7" t="s">
        <v>23</v>
      </c>
      <c r="I7" t="s">
        <v>24</v>
      </c>
      <c r="J7" t="s">
        <v>73</v>
      </c>
      <c r="K7" t="s">
        <v>26</v>
      </c>
      <c r="L7" s="2">
        <v>43565</v>
      </c>
      <c r="M7" s="3">
        <v>0.74861111111111112</v>
      </c>
      <c r="N7" s="2">
        <v>43497</v>
      </c>
      <c r="O7" s="3">
        <v>0.51736111111111116</v>
      </c>
      <c r="P7">
        <v>0</v>
      </c>
      <c r="Q7">
        <v>1</v>
      </c>
      <c r="R7" t="s">
        <v>27</v>
      </c>
      <c r="S7" t="s">
        <v>37</v>
      </c>
      <c r="T7">
        <v>6</v>
      </c>
      <c r="U7">
        <v>1</v>
      </c>
      <c r="V7" t="s">
        <v>679</v>
      </c>
      <c r="W7" t="s">
        <v>679</v>
      </c>
      <c r="X7" t="s">
        <v>31</v>
      </c>
      <c r="Y7" s="7">
        <f t="shared" si="0"/>
        <v>43504</v>
      </c>
      <c r="Z7" t="str">
        <f t="shared" si="1"/>
        <v>Yes</v>
      </c>
    </row>
    <row r="8" spans="1:26" x14ac:dyDescent="0.2">
      <c r="A8">
        <v>111105</v>
      </c>
      <c r="B8" s="2">
        <v>43497</v>
      </c>
      <c r="C8" s="3">
        <v>3.0555555555555555E-2</v>
      </c>
      <c r="D8" t="s">
        <v>628</v>
      </c>
      <c r="E8" t="s">
        <v>20</v>
      </c>
      <c r="F8" t="s">
        <v>21</v>
      </c>
      <c r="G8" t="s">
        <v>271</v>
      </c>
      <c r="H8" t="s">
        <v>23</v>
      </c>
      <c r="I8" t="s">
        <v>24</v>
      </c>
      <c r="J8" t="s">
        <v>73</v>
      </c>
      <c r="K8" t="s">
        <v>26</v>
      </c>
      <c r="L8" s="2">
        <v>43516</v>
      </c>
      <c r="M8" s="3">
        <v>0.63402777777777775</v>
      </c>
      <c r="N8" s="2">
        <v>43497</v>
      </c>
      <c r="O8" s="3">
        <v>0.53055555555555556</v>
      </c>
      <c r="P8">
        <v>0</v>
      </c>
      <c r="Q8">
        <v>1</v>
      </c>
      <c r="R8" t="s">
        <v>231</v>
      </c>
      <c r="S8" t="s">
        <v>28</v>
      </c>
      <c r="T8">
        <v>9</v>
      </c>
      <c r="U8">
        <v>1</v>
      </c>
      <c r="V8" t="s">
        <v>679</v>
      </c>
      <c r="W8" t="s">
        <v>679</v>
      </c>
      <c r="X8" t="s">
        <v>31</v>
      </c>
      <c r="Y8" s="7">
        <f t="shared" si="0"/>
        <v>43504</v>
      </c>
      <c r="Z8" t="str">
        <f t="shared" si="1"/>
        <v>Yes</v>
      </c>
    </row>
    <row r="9" spans="1:26" x14ac:dyDescent="0.2">
      <c r="A9">
        <v>111106</v>
      </c>
      <c r="B9" s="2">
        <v>43497</v>
      </c>
      <c r="C9" s="3">
        <v>3.7499999999999999E-2</v>
      </c>
      <c r="D9" t="s">
        <v>574</v>
      </c>
      <c r="E9" t="s">
        <v>575</v>
      </c>
      <c r="F9" t="s">
        <v>576</v>
      </c>
      <c r="G9" t="s">
        <v>271</v>
      </c>
      <c r="H9" t="s">
        <v>23</v>
      </c>
      <c r="I9" t="s">
        <v>60</v>
      </c>
      <c r="J9" t="s">
        <v>73</v>
      </c>
      <c r="K9" t="s">
        <v>26</v>
      </c>
      <c r="L9" s="2">
        <v>43637</v>
      </c>
      <c r="M9" s="3">
        <v>0.75763888888888886</v>
      </c>
      <c r="N9" s="2">
        <v>43497</v>
      </c>
      <c r="O9" s="3">
        <v>0.53749999999999998</v>
      </c>
      <c r="P9">
        <v>0</v>
      </c>
      <c r="Q9">
        <v>1</v>
      </c>
      <c r="R9" t="s">
        <v>67</v>
      </c>
      <c r="S9" t="s">
        <v>28</v>
      </c>
      <c r="T9">
        <v>7</v>
      </c>
      <c r="U9">
        <v>1</v>
      </c>
      <c r="V9" t="s">
        <v>679</v>
      </c>
      <c r="W9" t="s">
        <v>679</v>
      </c>
      <c r="X9" t="s">
        <v>46</v>
      </c>
      <c r="Y9" s="7" t="str">
        <f t="shared" si="0"/>
        <v>No SLA For Request</v>
      </c>
      <c r="Z9" t="str">
        <f t="shared" si="1"/>
        <v>Yes</v>
      </c>
    </row>
    <row r="10" spans="1:26" x14ac:dyDescent="0.2">
      <c r="A10">
        <v>111107</v>
      </c>
      <c r="B10" s="2">
        <v>43497</v>
      </c>
      <c r="C10" s="3">
        <v>4.583333333333333E-2</v>
      </c>
      <c r="D10" t="s">
        <v>612</v>
      </c>
      <c r="E10" t="s">
        <v>20</v>
      </c>
      <c r="F10" t="s">
        <v>21</v>
      </c>
      <c r="G10" t="s">
        <v>271</v>
      </c>
      <c r="H10" t="s">
        <v>23</v>
      </c>
      <c r="I10" t="s">
        <v>24</v>
      </c>
      <c r="J10" t="s">
        <v>73</v>
      </c>
      <c r="K10" t="s">
        <v>26</v>
      </c>
      <c r="L10" s="2">
        <v>43556</v>
      </c>
      <c r="M10" s="3">
        <v>0.63194444444444442</v>
      </c>
      <c r="N10" s="2"/>
      <c r="O10" s="3"/>
      <c r="P10">
        <v>0</v>
      </c>
      <c r="Q10">
        <v>1</v>
      </c>
      <c r="R10" t="s">
        <v>67</v>
      </c>
      <c r="S10" t="s">
        <v>28</v>
      </c>
      <c r="T10">
        <v>13</v>
      </c>
      <c r="U10">
        <v>2</v>
      </c>
      <c r="V10" t="s">
        <v>679</v>
      </c>
      <c r="W10" t="s">
        <v>679</v>
      </c>
      <c r="X10" t="s">
        <v>31</v>
      </c>
      <c r="Y10" s="7">
        <f t="shared" si="0"/>
        <v>43504</v>
      </c>
      <c r="Z10" t="str">
        <f t="shared" si="1"/>
        <v>Yes</v>
      </c>
    </row>
    <row r="11" spans="1:26" x14ac:dyDescent="0.2">
      <c r="A11">
        <v>111108</v>
      </c>
      <c r="B11" s="2">
        <v>43497</v>
      </c>
      <c r="C11" s="3">
        <v>7.9861111111111105E-2</v>
      </c>
      <c r="D11" t="s">
        <v>126</v>
      </c>
      <c r="E11" t="s">
        <v>109</v>
      </c>
      <c r="F11" t="s">
        <v>110</v>
      </c>
      <c r="G11" t="s">
        <v>22</v>
      </c>
      <c r="H11" t="s">
        <v>23</v>
      </c>
      <c r="I11" t="s">
        <v>24</v>
      </c>
      <c r="J11" t="s">
        <v>73</v>
      </c>
      <c r="K11" t="s">
        <v>26</v>
      </c>
      <c r="L11" s="2">
        <v>43556</v>
      </c>
      <c r="M11" s="3">
        <v>0.63541666666666663</v>
      </c>
      <c r="N11" s="2">
        <v>43497</v>
      </c>
      <c r="O11" s="3">
        <v>0.57986111111111116</v>
      </c>
      <c r="P11">
        <v>0</v>
      </c>
      <c r="Q11">
        <v>1</v>
      </c>
      <c r="R11" t="s">
        <v>67</v>
      </c>
      <c r="S11" t="s">
        <v>37</v>
      </c>
      <c r="T11">
        <v>15</v>
      </c>
      <c r="U11">
        <v>7</v>
      </c>
      <c r="V11" t="s">
        <v>679</v>
      </c>
      <c r="W11" t="s">
        <v>679</v>
      </c>
      <c r="X11" t="s">
        <v>31</v>
      </c>
      <c r="Y11" s="7">
        <f t="shared" si="0"/>
        <v>43497.246527777774</v>
      </c>
      <c r="Z11" t="str">
        <f t="shared" si="1"/>
        <v>Yes</v>
      </c>
    </row>
    <row r="12" spans="1:26" x14ac:dyDescent="0.2">
      <c r="A12">
        <v>111109</v>
      </c>
      <c r="B12" s="2">
        <v>43497</v>
      </c>
      <c r="C12" s="3">
        <v>8.5416666666666669E-2</v>
      </c>
      <c r="D12" t="s">
        <v>611</v>
      </c>
      <c r="E12" t="s">
        <v>49</v>
      </c>
      <c r="F12" t="s">
        <v>50</v>
      </c>
      <c r="G12" t="s">
        <v>271</v>
      </c>
      <c r="H12" t="s">
        <v>23</v>
      </c>
      <c r="I12" t="s">
        <v>24</v>
      </c>
      <c r="J12" t="s">
        <v>73</v>
      </c>
      <c r="K12" t="s">
        <v>26</v>
      </c>
      <c r="L12" s="2">
        <v>43556</v>
      </c>
      <c r="M12" s="3">
        <v>0.63749999999999996</v>
      </c>
      <c r="N12" s="2">
        <v>43497</v>
      </c>
      <c r="O12" s="3">
        <v>0.5854166666666667</v>
      </c>
      <c r="P12">
        <v>0</v>
      </c>
      <c r="Q12">
        <v>1</v>
      </c>
      <c r="R12" t="s">
        <v>67</v>
      </c>
      <c r="S12" t="s">
        <v>28</v>
      </c>
      <c r="T12">
        <v>9</v>
      </c>
      <c r="U12">
        <v>2</v>
      </c>
      <c r="V12" t="s">
        <v>679</v>
      </c>
      <c r="W12" t="s">
        <v>679</v>
      </c>
      <c r="X12" t="s">
        <v>31</v>
      </c>
      <c r="Y12" s="7">
        <f t="shared" si="0"/>
        <v>43504</v>
      </c>
      <c r="Z12" t="str">
        <f t="shared" si="1"/>
        <v>Yes</v>
      </c>
    </row>
    <row r="13" spans="1:26" x14ac:dyDescent="0.2">
      <c r="A13">
        <v>111110</v>
      </c>
      <c r="B13" s="2">
        <v>43497</v>
      </c>
      <c r="C13" s="3">
        <v>9.0277777777777776E-2</v>
      </c>
      <c r="D13" t="s">
        <v>610</v>
      </c>
      <c r="E13" t="s">
        <v>585</v>
      </c>
      <c r="F13" t="s">
        <v>586</v>
      </c>
      <c r="G13" t="s">
        <v>271</v>
      </c>
      <c r="H13" t="s">
        <v>23</v>
      </c>
      <c r="I13" t="s">
        <v>24</v>
      </c>
      <c r="J13" t="s">
        <v>73</v>
      </c>
      <c r="K13" t="s">
        <v>26</v>
      </c>
      <c r="L13" s="2">
        <v>43556</v>
      </c>
      <c r="M13" s="3">
        <v>0.64236111111111116</v>
      </c>
      <c r="N13" s="2">
        <v>43497</v>
      </c>
      <c r="O13" s="3">
        <v>0.59027777777777779</v>
      </c>
      <c r="P13">
        <v>0</v>
      </c>
      <c r="Q13">
        <v>1</v>
      </c>
      <c r="R13" t="s">
        <v>67</v>
      </c>
      <c r="S13" t="s">
        <v>37</v>
      </c>
      <c r="T13">
        <v>7</v>
      </c>
      <c r="U13">
        <v>1</v>
      </c>
      <c r="V13" t="s">
        <v>679</v>
      </c>
      <c r="W13" t="s">
        <v>679</v>
      </c>
      <c r="X13" t="s">
        <v>31</v>
      </c>
      <c r="Y13" s="7">
        <f t="shared" si="0"/>
        <v>43504</v>
      </c>
      <c r="Z13" t="str">
        <f t="shared" si="1"/>
        <v>Yes</v>
      </c>
    </row>
    <row r="14" spans="1:26" x14ac:dyDescent="0.2">
      <c r="A14">
        <v>111111</v>
      </c>
      <c r="B14" s="2">
        <v>43497</v>
      </c>
      <c r="C14" s="3">
        <v>9.583333333333334E-2</v>
      </c>
      <c r="D14" t="s">
        <v>609</v>
      </c>
      <c r="E14" t="s">
        <v>97</v>
      </c>
      <c r="F14" t="s">
        <v>98</v>
      </c>
      <c r="G14" t="s">
        <v>271</v>
      </c>
      <c r="H14" t="s">
        <v>23</v>
      </c>
      <c r="I14" t="s">
        <v>60</v>
      </c>
      <c r="J14" t="s">
        <v>73</v>
      </c>
      <c r="K14" t="s">
        <v>26</v>
      </c>
      <c r="L14" s="2">
        <v>43556</v>
      </c>
      <c r="M14" s="3">
        <v>0.6479166666666667</v>
      </c>
      <c r="N14" s="2">
        <v>43497</v>
      </c>
      <c r="O14" s="3">
        <v>0.59583333333333333</v>
      </c>
      <c r="P14">
        <v>0</v>
      </c>
      <c r="Q14">
        <v>1</v>
      </c>
      <c r="R14" t="s">
        <v>67</v>
      </c>
      <c r="S14" t="s">
        <v>28</v>
      </c>
      <c r="T14">
        <v>26</v>
      </c>
      <c r="U14">
        <v>7</v>
      </c>
      <c r="V14" t="s">
        <v>679</v>
      </c>
      <c r="W14" t="s">
        <v>679</v>
      </c>
      <c r="X14" t="s">
        <v>31</v>
      </c>
      <c r="Y14" s="7" t="str">
        <f t="shared" si="0"/>
        <v>No SLA For Request</v>
      </c>
      <c r="Z14" t="str">
        <f t="shared" si="1"/>
        <v>Yes</v>
      </c>
    </row>
    <row r="15" spans="1:26" x14ac:dyDescent="0.2">
      <c r="A15">
        <v>111112</v>
      </c>
      <c r="B15" s="2">
        <v>43497</v>
      </c>
      <c r="C15" s="3">
        <v>9.8611111111111108E-2</v>
      </c>
      <c r="D15" t="s">
        <v>608</v>
      </c>
      <c r="E15" t="s">
        <v>236</v>
      </c>
      <c r="F15" t="s">
        <v>237</v>
      </c>
      <c r="G15" t="s">
        <v>271</v>
      </c>
      <c r="H15" t="s">
        <v>23</v>
      </c>
      <c r="I15" t="s">
        <v>24</v>
      </c>
      <c r="J15" t="s">
        <v>73</v>
      </c>
      <c r="K15" t="s">
        <v>26</v>
      </c>
      <c r="L15" s="2">
        <v>43556</v>
      </c>
      <c r="M15" s="3">
        <v>0.6479166666666667</v>
      </c>
      <c r="N15" s="2">
        <v>43497</v>
      </c>
      <c r="O15" s="3">
        <v>0.59861111111111109</v>
      </c>
      <c r="P15">
        <v>0</v>
      </c>
      <c r="Q15">
        <v>1</v>
      </c>
      <c r="R15" t="s">
        <v>67</v>
      </c>
      <c r="S15" t="s">
        <v>37</v>
      </c>
      <c r="T15">
        <v>8</v>
      </c>
      <c r="U15">
        <v>2</v>
      </c>
      <c r="V15" t="s">
        <v>679</v>
      </c>
      <c r="W15" t="s">
        <v>679</v>
      </c>
      <c r="X15" t="s">
        <v>31</v>
      </c>
      <c r="Y15" s="7">
        <f t="shared" si="0"/>
        <v>43504</v>
      </c>
      <c r="Z15" t="str">
        <f t="shared" si="1"/>
        <v>Yes</v>
      </c>
    </row>
    <row r="16" spans="1:26" x14ac:dyDescent="0.2">
      <c r="A16">
        <v>111114</v>
      </c>
      <c r="B16" s="2">
        <v>43497</v>
      </c>
      <c r="C16" s="3">
        <v>0.42499999999999999</v>
      </c>
      <c r="D16" t="s">
        <v>213</v>
      </c>
      <c r="E16" t="s">
        <v>20</v>
      </c>
      <c r="F16" t="s">
        <v>21</v>
      </c>
      <c r="G16" t="s">
        <v>138</v>
      </c>
      <c r="H16" t="s">
        <v>23</v>
      </c>
      <c r="I16" t="s">
        <v>60</v>
      </c>
      <c r="J16" t="s">
        <v>25</v>
      </c>
      <c r="K16" t="s">
        <v>26</v>
      </c>
      <c r="L16" s="2">
        <v>43719</v>
      </c>
      <c r="M16" s="3">
        <v>0.7270833333333333</v>
      </c>
      <c r="N16" s="2"/>
      <c r="O16" s="3"/>
      <c r="P16">
        <v>0</v>
      </c>
      <c r="Q16">
        <v>1</v>
      </c>
      <c r="R16" t="s">
        <v>27</v>
      </c>
      <c r="S16" t="s">
        <v>28</v>
      </c>
      <c r="T16">
        <v>41</v>
      </c>
      <c r="U16">
        <v>5</v>
      </c>
      <c r="V16" t="s">
        <v>679</v>
      </c>
      <c r="W16" t="s">
        <v>679</v>
      </c>
      <c r="X16" t="s">
        <v>31</v>
      </c>
      <c r="Y16" s="7" t="str">
        <f t="shared" si="0"/>
        <v>No SLA For Request</v>
      </c>
      <c r="Z16" t="str">
        <f t="shared" si="1"/>
        <v>Yes</v>
      </c>
    </row>
    <row r="17" spans="1:26" x14ac:dyDescent="0.2">
      <c r="A17">
        <v>111115</v>
      </c>
      <c r="B17" s="2">
        <v>43497</v>
      </c>
      <c r="C17" s="3">
        <v>0.42708333333333331</v>
      </c>
      <c r="D17" t="s">
        <v>267</v>
      </c>
      <c r="E17" t="s">
        <v>97</v>
      </c>
      <c r="F17" t="s">
        <v>98</v>
      </c>
      <c r="G17" t="s">
        <v>138</v>
      </c>
      <c r="H17" t="s">
        <v>23</v>
      </c>
      <c r="I17" t="s">
        <v>24</v>
      </c>
      <c r="J17" t="s">
        <v>25</v>
      </c>
      <c r="K17" t="s">
        <v>26</v>
      </c>
      <c r="L17" s="2">
        <v>43510</v>
      </c>
      <c r="M17" s="3">
        <v>0.61944444444444446</v>
      </c>
      <c r="N17" s="2">
        <v>43497</v>
      </c>
      <c r="O17" s="3">
        <v>0.92708333333333337</v>
      </c>
      <c r="P17">
        <v>0</v>
      </c>
      <c r="Q17">
        <v>1</v>
      </c>
      <c r="R17" t="s">
        <v>128</v>
      </c>
      <c r="S17" t="s">
        <v>28</v>
      </c>
      <c r="T17">
        <v>14</v>
      </c>
      <c r="U17">
        <v>5</v>
      </c>
      <c r="V17" t="s">
        <v>679</v>
      </c>
      <c r="W17" t="s">
        <v>679</v>
      </c>
      <c r="X17" t="s">
        <v>31</v>
      </c>
      <c r="Y17" s="7">
        <f t="shared" si="0"/>
        <v>43502</v>
      </c>
      <c r="Z17" t="str">
        <f t="shared" si="1"/>
        <v>Yes</v>
      </c>
    </row>
    <row r="18" spans="1:26" x14ac:dyDescent="0.2">
      <c r="A18">
        <v>111116</v>
      </c>
      <c r="B18" s="2">
        <v>43497</v>
      </c>
      <c r="C18" s="3">
        <v>0.49930555555555556</v>
      </c>
      <c r="D18" t="s">
        <v>263</v>
      </c>
      <c r="E18" t="s">
        <v>173</v>
      </c>
      <c r="F18" t="s">
        <v>174</v>
      </c>
      <c r="G18" t="s">
        <v>138</v>
      </c>
      <c r="H18" t="s">
        <v>23</v>
      </c>
      <c r="I18" t="s">
        <v>24</v>
      </c>
      <c r="J18" t="s">
        <v>25</v>
      </c>
      <c r="K18" t="s">
        <v>26</v>
      </c>
      <c r="L18" s="2">
        <v>43529</v>
      </c>
      <c r="M18" s="3">
        <v>0.75486111111111109</v>
      </c>
      <c r="N18" s="2">
        <v>43497</v>
      </c>
      <c r="O18" s="3">
        <v>0.99930555555555556</v>
      </c>
      <c r="P18">
        <v>0</v>
      </c>
      <c r="Q18">
        <v>1</v>
      </c>
      <c r="R18" t="s">
        <v>27</v>
      </c>
      <c r="S18" t="s">
        <v>37</v>
      </c>
      <c r="T18">
        <v>8</v>
      </c>
      <c r="U18">
        <v>4</v>
      </c>
      <c r="V18" t="s">
        <v>679</v>
      </c>
      <c r="W18" t="s">
        <v>679</v>
      </c>
      <c r="X18" t="s">
        <v>31</v>
      </c>
      <c r="Y18" s="7">
        <f t="shared" si="0"/>
        <v>43502</v>
      </c>
      <c r="Z18" t="str">
        <f t="shared" si="1"/>
        <v>Yes</v>
      </c>
    </row>
    <row r="19" spans="1:26" x14ac:dyDescent="0.2">
      <c r="A19">
        <v>111117</v>
      </c>
      <c r="B19" s="2">
        <v>43497</v>
      </c>
      <c r="C19" s="3">
        <v>0.5805555555555556</v>
      </c>
      <c r="D19" t="s">
        <v>129</v>
      </c>
      <c r="E19" t="s">
        <v>49</v>
      </c>
      <c r="F19" t="s">
        <v>50</v>
      </c>
      <c r="G19" t="s">
        <v>22</v>
      </c>
      <c r="H19" t="s">
        <v>23</v>
      </c>
      <c r="I19" t="s">
        <v>24</v>
      </c>
      <c r="J19" t="s">
        <v>25</v>
      </c>
      <c r="K19" t="s">
        <v>26</v>
      </c>
      <c r="L19" s="2">
        <v>43516</v>
      </c>
      <c r="M19" s="3">
        <v>0.6069444444444444</v>
      </c>
      <c r="N19" s="2">
        <v>43498</v>
      </c>
      <c r="O19" s="3">
        <v>8.0555555555555561E-2</v>
      </c>
      <c r="P19">
        <v>0</v>
      </c>
      <c r="Q19">
        <v>1</v>
      </c>
      <c r="R19" t="s">
        <v>130</v>
      </c>
      <c r="S19" t="s">
        <v>28</v>
      </c>
      <c r="T19">
        <v>18</v>
      </c>
      <c r="U19">
        <v>6</v>
      </c>
      <c r="V19" t="s">
        <v>679</v>
      </c>
      <c r="W19" t="s">
        <v>679</v>
      </c>
      <c r="X19" t="s">
        <v>31</v>
      </c>
      <c r="Y19" s="7">
        <f t="shared" si="0"/>
        <v>43497.74722222222</v>
      </c>
      <c r="Z19" t="str">
        <f t="shared" si="1"/>
        <v>Yes</v>
      </c>
    </row>
    <row r="20" spans="1:26" x14ac:dyDescent="0.2">
      <c r="A20">
        <v>111118</v>
      </c>
      <c r="B20" s="2">
        <v>43500</v>
      </c>
      <c r="C20" s="3">
        <v>0.41944444444444445</v>
      </c>
      <c r="D20" t="s">
        <v>127</v>
      </c>
      <c r="E20" t="s">
        <v>109</v>
      </c>
      <c r="F20" t="s">
        <v>110</v>
      </c>
      <c r="G20" t="s">
        <v>22</v>
      </c>
      <c r="H20" t="s">
        <v>23</v>
      </c>
      <c r="I20" t="s">
        <v>24</v>
      </c>
      <c r="J20" t="s">
        <v>25</v>
      </c>
      <c r="K20" t="s">
        <v>26</v>
      </c>
      <c r="L20" s="2">
        <v>43516</v>
      </c>
      <c r="M20" s="3">
        <v>0.60833333333333328</v>
      </c>
      <c r="N20" s="2">
        <v>43500</v>
      </c>
      <c r="O20" s="3">
        <v>0.9194444444444444</v>
      </c>
      <c r="P20">
        <v>0</v>
      </c>
      <c r="Q20">
        <v>1</v>
      </c>
      <c r="R20" t="s">
        <v>128</v>
      </c>
      <c r="S20" t="s">
        <v>37</v>
      </c>
      <c r="T20">
        <v>19</v>
      </c>
      <c r="U20">
        <v>15</v>
      </c>
      <c r="V20" t="s">
        <v>679</v>
      </c>
      <c r="W20" t="s">
        <v>679</v>
      </c>
      <c r="X20" t="s">
        <v>31</v>
      </c>
      <c r="Y20" s="7">
        <f t="shared" si="0"/>
        <v>43500.586111111108</v>
      </c>
      <c r="Z20" t="str">
        <f t="shared" si="1"/>
        <v>Yes</v>
      </c>
    </row>
    <row r="21" spans="1:26" hidden="1" x14ac:dyDescent="0.2">
      <c r="A21">
        <v>111119</v>
      </c>
      <c r="B21" s="2">
        <v>43500</v>
      </c>
      <c r="C21" s="3">
        <v>0.45555555555555555</v>
      </c>
      <c r="D21" t="s">
        <v>636</v>
      </c>
      <c r="E21" t="s">
        <v>136</v>
      </c>
      <c r="F21" t="s">
        <v>137</v>
      </c>
      <c r="G21" t="s">
        <v>635</v>
      </c>
      <c r="H21" t="s">
        <v>23</v>
      </c>
      <c r="I21" t="s">
        <v>24</v>
      </c>
      <c r="J21" t="s">
        <v>25</v>
      </c>
      <c r="K21" t="s">
        <v>52</v>
      </c>
      <c r="L21" s="2">
        <v>44284</v>
      </c>
      <c r="M21" s="3">
        <v>0.58888888888888891</v>
      </c>
      <c r="N21" s="2">
        <v>44412</v>
      </c>
      <c r="O21" s="3">
        <v>0.9555555555555556</v>
      </c>
      <c r="P21">
        <v>0</v>
      </c>
      <c r="Q21">
        <v>0</v>
      </c>
      <c r="R21" t="s">
        <v>231</v>
      </c>
      <c r="S21" t="s">
        <v>37</v>
      </c>
      <c r="T21">
        <v>76</v>
      </c>
      <c r="U21">
        <v>14</v>
      </c>
      <c r="V21" t="s">
        <v>61</v>
      </c>
      <c r="W21" t="s">
        <v>30</v>
      </c>
      <c r="X21" t="s">
        <v>31</v>
      </c>
      <c r="Y21" s="6">
        <f t="shared" si="0"/>
        <v>43514</v>
      </c>
      <c r="Z21" t="str">
        <f t="shared" si="1"/>
        <v>Yes</v>
      </c>
    </row>
    <row r="22" spans="1:26" x14ac:dyDescent="0.2">
      <c r="A22">
        <v>111120</v>
      </c>
      <c r="B22" s="2">
        <v>43502</v>
      </c>
      <c r="C22" s="3">
        <v>0.40486111111111112</v>
      </c>
      <c r="D22" t="s">
        <v>210</v>
      </c>
      <c r="E22" t="s">
        <v>211</v>
      </c>
      <c r="F22" t="s">
        <v>212</v>
      </c>
      <c r="G22" t="s">
        <v>138</v>
      </c>
      <c r="H22" t="s">
        <v>23</v>
      </c>
      <c r="I22" t="s">
        <v>24</v>
      </c>
      <c r="J22" t="s">
        <v>25</v>
      </c>
      <c r="K22" t="s">
        <v>26</v>
      </c>
      <c r="L22" s="2">
        <v>43719</v>
      </c>
      <c r="M22" s="3">
        <v>0.7270833333333333</v>
      </c>
      <c r="N22" s="2"/>
      <c r="O22" s="3"/>
      <c r="P22">
        <v>0</v>
      </c>
      <c r="Q22">
        <v>1</v>
      </c>
      <c r="R22" t="s">
        <v>27</v>
      </c>
      <c r="S22" t="s">
        <v>28</v>
      </c>
      <c r="T22">
        <v>11</v>
      </c>
      <c r="U22">
        <v>4</v>
      </c>
      <c r="V22" t="s">
        <v>679</v>
      </c>
      <c r="W22" t="s">
        <v>679</v>
      </c>
      <c r="X22" t="s">
        <v>31</v>
      </c>
      <c r="Y22" s="7">
        <f t="shared" si="0"/>
        <v>43507</v>
      </c>
      <c r="Z22" t="str">
        <f t="shared" si="1"/>
        <v>Yes</v>
      </c>
    </row>
    <row r="23" spans="1:26" x14ac:dyDescent="0.2">
      <c r="A23">
        <v>111121</v>
      </c>
      <c r="B23" s="2">
        <v>43502</v>
      </c>
      <c r="C23" s="3">
        <v>0.63749999999999996</v>
      </c>
      <c r="D23" t="s">
        <v>254</v>
      </c>
      <c r="E23" t="s">
        <v>236</v>
      </c>
      <c r="F23" t="s">
        <v>237</v>
      </c>
      <c r="G23" t="s">
        <v>138</v>
      </c>
      <c r="H23" t="s">
        <v>23</v>
      </c>
      <c r="I23" t="s">
        <v>24</v>
      </c>
      <c r="J23" t="s">
        <v>73</v>
      </c>
      <c r="K23" t="s">
        <v>26</v>
      </c>
      <c r="L23" s="2">
        <v>43559</v>
      </c>
      <c r="M23" s="3">
        <v>0.72847222222222219</v>
      </c>
      <c r="N23" s="2">
        <v>44415</v>
      </c>
      <c r="O23" s="3">
        <v>0.13750000000000001</v>
      </c>
      <c r="P23">
        <v>0</v>
      </c>
      <c r="Q23">
        <v>1</v>
      </c>
      <c r="R23" t="s">
        <v>27</v>
      </c>
      <c r="S23" t="s">
        <v>37</v>
      </c>
      <c r="T23">
        <v>18</v>
      </c>
      <c r="U23">
        <v>3</v>
      </c>
      <c r="V23" t="s">
        <v>679</v>
      </c>
      <c r="W23" t="s">
        <v>679</v>
      </c>
      <c r="X23" t="s">
        <v>31</v>
      </c>
      <c r="Y23" s="7">
        <f t="shared" si="0"/>
        <v>43507</v>
      </c>
      <c r="Z23" t="str">
        <f t="shared" si="1"/>
        <v>Yes</v>
      </c>
    </row>
    <row r="24" spans="1:26" x14ac:dyDescent="0.2">
      <c r="A24">
        <v>111122</v>
      </c>
      <c r="B24" s="2">
        <v>43502</v>
      </c>
      <c r="C24" s="3">
        <v>0.68333333333333335</v>
      </c>
      <c r="D24" t="s">
        <v>260</v>
      </c>
      <c r="E24" t="s">
        <v>173</v>
      </c>
      <c r="F24" t="s">
        <v>174</v>
      </c>
      <c r="G24" t="s">
        <v>138</v>
      </c>
      <c r="H24" t="s">
        <v>23</v>
      </c>
      <c r="I24" t="s">
        <v>24</v>
      </c>
      <c r="J24" t="s">
        <v>25</v>
      </c>
      <c r="K24" t="s">
        <v>26</v>
      </c>
      <c r="L24" s="2">
        <v>43546</v>
      </c>
      <c r="M24" s="3">
        <v>0.77708333333333335</v>
      </c>
      <c r="N24" s="2"/>
      <c r="O24" s="3"/>
      <c r="P24">
        <v>0</v>
      </c>
      <c r="Q24">
        <v>1</v>
      </c>
      <c r="R24" t="s">
        <v>27</v>
      </c>
      <c r="S24" t="s">
        <v>37</v>
      </c>
      <c r="T24">
        <v>116</v>
      </c>
      <c r="U24">
        <v>37</v>
      </c>
      <c r="V24" t="s">
        <v>679</v>
      </c>
      <c r="W24" t="s">
        <v>679</v>
      </c>
      <c r="X24" t="s">
        <v>31</v>
      </c>
      <c r="Y24" s="7">
        <f t="shared" si="0"/>
        <v>43507</v>
      </c>
      <c r="Z24" t="str">
        <f t="shared" si="1"/>
        <v>Yes</v>
      </c>
    </row>
    <row r="25" spans="1:26" x14ac:dyDescent="0.2">
      <c r="A25">
        <v>111123</v>
      </c>
      <c r="B25" s="2">
        <v>43503</v>
      </c>
      <c r="C25" s="3">
        <v>0.43263888888888891</v>
      </c>
      <c r="D25" t="s">
        <v>266</v>
      </c>
      <c r="E25" t="s">
        <v>136</v>
      </c>
      <c r="F25" t="s">
        <v>137</v>
      </c>
      <c r="G25" t="s">
        <v>138</v>
      </c>
      <c r="H25" t="s">
        <v>23</v>
      </c>
      <c r="I25" t="s">
        <v>24</v>
      </c>
      <c r="J25" t="s">
        <v>25</v>
      </c>
      <c r="K25" t="s">
        <v>26</v>
      </c>
      <c r="L25" s="2">
        <v>43516</v>
      </c>
      <c r="M25" s="3">
        <v>0.68125000000000002</v>
      </c>
      <c r="N25" s="2">
        <v>43503</v>
      </c>
      <c r="O25" s="3">
        <v>0.93263888888888891</v>
      </c>
      <c r="P25">
        <v>0</v>
      </c>
      <c r="Q25">
        <v>1</v>
      </c>
      <c r="R25" t="s">
        <v>128</v>
      </c>
      <c r="S25" t="s">
        <v>37</v>
      </c>
      <c r="T25">
        <v>6</v>
      </c>
      <c r="U25">
        <v>1</v>
      </c>
      <c r="V25" t="s">
        <v>679</v>
      </c>
      <c r="W25" t="s">
        <v>679</v>
      </c>
      <c r="X25" t="s">
        <v>31</v>
      </c>
      <c r="Y25" s="7">
        <f t="shared" si="0"/>
        <v>43508</v>
      </c>
      <c r="Z25" t="str">
        <f t="shared" si="1"/>
        <v>Yes</v>
      </c>
    </row>
    <row r="26" spans="1:26" x14ac:dyDescent="0.2">
      <c r="A26">
        <v>111124</v>
      </c>
      <c r="B26" s="2">
        <v>43504</v>
      </c>
      <c r="C26" s="3">
        <v>0.40694444444444444</v>
      </c>
      <c r="D26" t="s">
        <v>671</v>
      </c>
      <c r="E26" t="s">
        <v>97</v>
      </c>
      <c r="F26" t="s">
        <v>98</v>
      </c>
      <c r="G26" t="s">
        <v>635</v>
      </c>
      <c r="H26" t="s">
        <v>23</v>
      </c>
      <c r="I26" t="s">
        <v>60</v>
      </c>
      <c r="J26" t="s">
        <v>25</v>
      </c>
      <c r="K26" t="s">
        <v>26</v>
      </c>
      <c r="L26" s="2">
        <v>43509</v>
      </c>
      <c r="M26" s="3">
        <v>0.40625</v>
      </c>
      <c r="N26" s="2">
        <v>43504</v>
      </c>
      <c r="O26" s="3">
        <v>0.90694444444444444</v>
      </c>
      <c r="P26">
        <v>0</v>
      </c>
      <c r="Q26">
        <v>1</v>
      </c>
      <c r="R26" t="s">
        <v>130</v>
      </c>
      <c r="S26" t="s">
        <v>28</v>
      </c>
      <c r="T26">
        <v>9</v>
      </c>
      <c r="U26">
        <v>3</v>
      </c>
      <c r="V26" t="s">
        <v>679</v>
      </c>
      <c r="W26" t="s">
        <v>679</v>
      </c>
      <c r="X26" t="s">
        <v>31</v>
      </c>
      <c r="Y26" s="7" t="str">
        <f t="shared" si="0"/>
        <v>No SLA For Request</v>
      </c>
      <c r="Z26" t="str">
        <f t="shared" si="1"/>
        <v>Yes</v>
      </c>
    </row>
    <row r="27" spans="1:26" x14ac:dyDescent="0.2">
      <c r="A27">
        <v>111125</v>
      </c>
      <c r="B27" s="2">
        <v>43504</v>
      </c>
      <c r="C27" s="3">
        <v>0.46388888888888891</v>
      </c>
      <c r="D27" t="s">
        <v>620</v>
      </c>
      <c r="E27" t="s">
        <v>49</v>
      </c>
      <c r="F27" t="s">
        <v>50</v>
      </c>
      <c r="G27" t="s">
        <v>271</v>
      </c>
      <c r="H27" t="s">
        <v>23</v>
      </c>
      <c r="I27" t="s">
        <v>60</v>
      </c>
      <c r="J27" t="s">
        <v>25</v>
      </c>
      <c r="K27" t="s">
        <v>26</v>
      </c>
      <c r="L27" s="2">
        <v>43543</v>
      </c>
      <c r="M27" s="3">
        <v>0.72222222222222221</v>
      </c>
      <c r="N27" s="2">
        <v>43504</v>
      </c>
      <c r="O27" s="3">
        <v>0.96388888888888891</v>
      </c>
      <c r="P27">
        <v>0</v>
      </c>
      <c r="Q27">
        <v>1</v>
      </c>
      <c r="R27" t="s">
        <v>27</v>
      </c>
      <c r="S27" t="s">
        <v>28</v>
      </c>
      <c r="T27">
        <v>8</v>
      </c>
      <c r="U27">
        <v>0</v>
      </c>
      <c r="V27" t="s">
        <v>679</v>
      </c>
      <c r="W27" t="s">
        <v>679</v>
      </c>
      <c r="X27" t="s">
        <v>31</v>
      </c>
      <c r="Y27" s="7" t="str">
        <f t="shared" si="0"/>
        <v>No SLA For Request</v>
      </c>
      <c r="Z27" t="str">
        <f t="shared" si="1"/>
        <v>Yes</v>
      </c>
    </row>
    <row r="28" spans="1:26" x14ac:dyDescent="0.2">
      <c r="A28">
        <v>111126</v>
      </c>
      <c r="B28" s="2">
        <v>43508</v>
      </c>
      <c r="C28" s="3">
        <v>0.69861111111111107</v>
      </c>
      <c r="D28" t="s">
        <v>629</v>
      </c>
      <c r="E28" t="s">
        <v>49</v>
      </c>
      <c r="F28" t="s">
        <v>50</v>
      </c>
      <c r="G28" t="s">
        <v>271</v>
      </c>
      <c r="H28" t="s">
        <v>23</v>
      </c>
      <c r="I28" t="s">
        <v>24</v>
      </c>
      <c r="J28" t="s">
        <v>25</v>
      </c>
      <c r="K28" t="s">
        <v>26</v>
      </c>
      <c r="L28" s="2">
        <v>43516</v>
      </c>
      <c r="M28" s="3">
        <v>0.60555555555555551</v>
      </c>
      <c r="N28" s="2">
        <v>43509</v>
      </c>
      <c r="O28" s="3">
        <v>0.1986111111111111</v>
      </c>
      <c r="P28">
        <v>0</v>
      </c>
      <c r="Q28">
        <v>1</v>
      </c>
      <c r="R28" t="s">
        <v>231</v>
      </c>
      <c r="S28" t="s">
        <v>28</v>
      </c>
      <c r="T28">
        <v>5</v>
      </c>
      <c r="U28">
        <v>1</v>
      </c>
      <c r="V28" t="s">
        <v>679</v>
      </c>
      <c r="W28" t="s">
        <v>679</v>
      </c>
      <c r="X28" t="s">
        <v>31</v>
      </c>
      <c r="Y28" s="7">
        <f t="shared" si="0"/>
        <v>43515</v>
      </c>
      <c r="Z28" t="str">
        <f t="shared" si="1"/>
        <v>Yes</v>
      </c>
    </row>
    <row r="29" spans="1:26" x14ac:dyDescent="0.2">
      <c r="A29">
        <v>111127</v>
      </c>
      <c r="B29" s="2">
        <v>43509</v>
      </c>
      <c r="C29" s="3">
        <v>0.66597222222222219</v>
      </c>
      <c r="D29" t="s">
        <v>616</v>
      </c>
      <c r="E29" t="s">
        <v>116</v>
      </c>
      <c r="F29" t="s">
        <v>117</v>
      </c>
      <c r="G29" t="s">
        <v>271</v>
      </c>
      <c r="H29" t="s">
        <v>23</v>
      </c>
      <c r="I29" t="s">
        <v>60</v>
      </c>
      <c r="J29" t="s">
        <v>295</v>
      </c>
      <c r="K29" t="s">
        <v>26</v>
      </c>
      <c r="L29" s="2">
        <v>43549</v>
      </c>
      <c r="M29" s="3">
        <v>0.76041666666666663</v>
      </c>
      <c r="N29" s="2">
        <v>44422</v>
      </c>
      <c r="O29" s="3">
        <v>0.16597222222222222</v>
      </c>
      <c r="P29">
        <v>0</v>
      </c>
      <c r="Q29">
        <v>1</v>
      </c>
      <c r="R29" t="s">
        <v>27</v>
      </c>
      <c r="S29" t="s">
        <v>37</v>
      </c>
      <c r="T29">
        <v>15</v>
      </c>
      <c r="U29">
        <v>4</v>
      </c>
      <c r="V29" t="s">
        <v>679</v>
      </c>
      <c r="W29" t="s">
        <v>679</v>
      </c>
      <c r="X29" t="s">
        <v>31</v>
      </c>
      <c r="Y29" s="7" t="str">
        <f t="shared" si="0"/>
        <v>No SLA For Request</v>
      </c>
      <c r="Z29" t="str">
        <f t="shared" si="1"/>
        <v>Yes</v>
      </c>
    </row>
    <row r="30" spans="1:26" x14ac:dyDescent="0.2">
      <c r="A30">
        <v>111128</v>
      </c>
      <c r="B30" s="2">
        <v>43511</v>
      </c>
      <c r="C30" s="3">
        <v>0.6958333333333333</v>
      </c>
      <c r="D30" t="s">
        <v>670</v>
      </c>
      <c r="E30" t="s">
        <v>97</v>
      </c>
      <c r="F30" t="s">
        <v>98</v>
      </c>
      <c r="G30" t="s">
        <v>635</v>
      </c>
      <c r="H30" t="s">
        <v>23</v>
      </c>
      <c r="I30" t="s">
        <v>60</v>
      </c>
      <c r="J30" t="s">
        <v>25</v>
      </c>
      <c r="K30" t="s">
        <v>26</v>
      </c>
      <c r="L30" s="2">
        <v>43529</v>
      </c>
      <c r="M30" s="3">
        <v>0.75486111111111109</v>
      </c>
      <c r="N30" s="2">
        <v>43512</v>
      </c>
      <c r="O30" s="3">
        <v>0.19583333333333333</v>
      </c>
      <c r="P30">
        <v>0</v>
      </c>
      <c r="Q30">
        <v>1</v>
      </c>
      <c r="R30" t="s">
        <v>27</v>
      </c>
      <c r="S30" t="s">
        <v>28</v>
      </c>
      <c r="T30">
        <v>21</v>
      </c>
      <c r="U30">
        <v>2</v>
      </c>
      <c r="V30" t="s">
        <v>679</v>
      </c>
      <c r="W30" t="s">
        <v>679</v>
      </c>
      <c r="X30" t="s">
        <v>31</v>
      </c>
      <c r="Y30" s="7" t="str">
        <f t="shared" si="0"/>
        <v>No SLA For Request</v>
      </c>
      <c r="Z30" t="str">
        <f t="shared" si="1"/>
        <v>Yes</v>
      </c>
    </row>
    <row r="31" spans="1:26" x14ac:dyDescent="0.2">
      <c r="A31">
        <v>111129</v>
      </c>
      <c r="B31" s="2">
        <v>43514</v>
      </c>
      <c r="C31" s="3">
        <v>0.41111111111111109</v>
      </c>
      <c r="D31" t="s">
        <v>265</v>
      </c>
      <c r="E31" t="s">
        <v>20</v>
      </c>
      <c r="F31" t="s">
        <v>21</v>
      </c>
      <c r="G31" t="s">
        <v>138</v>
      </c>
      <c r="H31" t="s">
        <v>23</v>
      </c>
      <c r="I31" t="s">
        <v>24</v>
      </c>
      <c r="J31" t="s">
        <v>25</v>
      </c>
      <c r="K31" t="s">
        <v>26</v>
      </c>
      <c r="L31" s="2">
        <v>43526</v>
      </c>
      <c r="M31" s="3">
        <v>0.4</v>
      </c>
      <c r="N31" s="2">
        <v>43514</v>
      </c>
      <c r="O31" s="3">
        <v>0.91111111111111109</v>
      </c>
      <c r="P31">
        <v>0</v>
      </c>
      <c r="Q31">
        <v>1</v>
      </c>
      <c r="R31" t="s">
        <v>27</v>
      </c>
      <c r="S31" t="s">
        <v>28</v>
      </c>
      <c r="T31">
        <v>7</v>
      </c>
      <c r="U31">
        <v>6</v>
      </c>
      <c r="V31" t="s">
        <v>679</v>
      </c>
      <c r="W31" t="s">
        <v>679</v>
      </c>
      <c r="X31" t="s">
        <v>31</v>
      </c>
      <c r="Y31" s="7">
        <f t="shared" si="0"/>
        <v>43517</v>
      </c>
      <c r="Z31" t="str">
        <f t="shared" si="1"/>
        <v>Yes</v>
      </c>
    </row>
    <row r="32" spans="1:26" x14ac:dyDescent="0.2">
      <c r="A32">
        <v>111130</v>
      </c>
      <c r="B32" s="2">
        <v>43514</v>
      </c>
      <c r="C32" s="3">
        <v>0.44583333333333336</v>
      </c>
      <c r="D32" t="s">
        <v>607</v>
      </c>
      <c r="E32" t="s">
        <v>109</v>
      </c>
      <c r="F32" t="s">
        <v>110</v>
      </c>
      <c r="G32" t="s">
        <v>271</v>
      </c>
      <c r="H32" t="s">
        <v>23</v>
      </c>
      <c r="I32" t="s">
        <v>60</v>
      </c>
      <c r="J32" t="s">
        <v>25</v>
      </c>
      <c r="K32" t="s">
        <v>26</v>
      </c>
      <c r="L32" s="2">
        <v>43556</v>
      </c>
      <c r="M32" s="3">
        <v>0.65277777777777779</v>
      </c>
      <c r="N32" s="2">
        <v>43514</v>
      </c>
      <c r="O32" s="3">
        <v>0.9458333333333333</v>
      </c>
      <c r="P32">
        <v>0</v>
      </c>
      <c r="Q32">
        <v>1</v>
      </c>
      <c r="R32" t="s">
        <v>67</v>
      </c>
      <c r="S32" t="s">
        <v>37</v>
      </c>
      <c r="T32">
        <v>12</v>
      </c>
      <c r="U32">
        <v>1</v>
      </c>
      <c r="V32" t="s">
        <v>679</v>
      </c>
      <c r="W32" t="s">
        <v>679</v>
      </c>
      <c r="X32" t="s">
        <v>31</v>
      </c>
      <c r="Y32" s="7" t="str">
        <f t="shared" si="0"/>
        <v>No SLA For Request</v>
      </c>
      <c r="Z32" t="str">
        <f t="shared" si="1"/>
        <v>Yes</v>
      </c>
    </row>
    <row r="33" spans="1:26" x14ac:dyDescent="0.2">
      <c r="A33">
        <v>111131</v>
      </c>
      <c r="B33" s="2">
        <v>43515</v>
      </c>
      <c r="C33" s="3">
        <v>0.46875</v>
      </c>
      <c r="D33" t="s">
        <v>262</v>
      </c>
      <c r="E33" t="s">
        <v>173</v>
      </c>
      <c r="F33" t="s">
        <v>174</v>
      </c>
      <c r="G33" t="s">
        <v>138</v>
      </c>
      <c r="H33" t="s">
        <v>23</v>
      </c>
      <c r="I33" t="s">
        <v>24</v>
      </c>
      <c r="J33" t="s">
        <v>25</v>
      </c>
      <c r="K33" t="s">
        <v>26</v>
      </c>
      <c r="L33" s="2">
        <v>43542</v>
      </c>
      <c r="M33" s="3">
        <v>0.75902777777777775</v>
      </c>
      <c r="N33" s="2">
        <v>43515</v>
      </c>
      <c r="O33" s="3">
        <v>0.96875</v>
      </c>
      <c r="P33">
        <v>0</v>
      </c>
      <c r="Q33">
        <v>1</v>
      </c>
      <c r="R33" t="s">
        <v>27</v>
      </c>
      <c r="S33" t="s">
        <v>37</v>
      </c>
      <c r="T33">
        <v>8</v>
      </c>
      <c r="U33">
        <v>1</v>
      </c>
      <c r="V33" t="s">
        <v>679</v>
      </c>
      <c r="W33" t="s">
        <v>679</v>
      </c>
      <c r="X33" t="s">
        <v>31</v>
      </c>
      <c r="Y33" s="7">
        <f t="shared" si="0"/>
        <v>43518</v>
      </c>
      <c r="Z33" t="str">
        <f t="shared" si="1"/>
        <v>Yes</v>
      </c>
    </row>
    <row r="34" spans="1:26" x14ac:dyDescent="0.2">
      <c r="A34">
        <v>111132</v>
      </c>
      <c r="B34" s="2">
        <v>43515</v>
      </c>
      <c r="C34" s="3">
        <v>0.47291666666666665</v>
      </c>
      <c r="D34" t="s">
        <v>625</v>
      </c>
      <c r="E34" t="s">
        <v>116</v>
      </c>
      <c r="F34" t="s">
        <v>117</v>
      </c>
      <c r="G34" t="s">
        <v>271</v>
      </c>
      <c r="H34" t="s">
        <v>23</v>
      </c>
      <c r="I34" t="s">
        <v>24</v>
      </c>
      <c r="J34" t="s">
        <v>25</v>
      </c>
      <c r="K34" t="s">
        <v>26</v>
      </c>
      <c r="L34" s="2">
        <v>43529</v>
      </c>
      <c r="M34" s="3">
        <v>0.75555555555555554</v>
      </c>
      <c r="N34" s="2">
        <v>43515</v>
      </c>
      <c r="O34" s="3">
        <v>0.97291666666666665</v>
      </c>
      <c r="P34">
        <v>0</v>
      </c>
      <c r="Q34">
        <v>1</v>
      </c>
      <c r="R34" t="s">
        <v>27</v>
      </c>
      <c r="S34" t="s">
        <v>37</v>
      </c>
      <c r="T34">
        <v>24</v>
      </c>
      <c r="U34">
        <v>7</v>
      </c>
      <c r="V34" t="s">
        <v>679</v>
      </c>
      <c r="W34" t="s">
        <v>679</v>
      </c>
      <c r="X34" t="s">
        <v>31</v>
      </c>
      <c r="Y34" s="7">
        <f t="shared" si="0"/>
        <v>43522</v>
      </c>
      <c r="Z34" t="str">
        <f t="shared" si="1"/>
        <v>Yes</v>
      </c>
    </row>
    <row r="35" spans="1:26" x14ac:dyDescent="0.2">
      <c r="A35">
        <v>111133</v>
      </c>
      <c r="B35" s="2">
        <v>43515</v>
      </c>
      <c r="C35" s="3">
        <v>0.66111111111111109</v>
      </c>
      <c r="D35" t="s">
        <v>264</v>
      </c>
      <c r="E35" t="s">
        <v>109</v>
      </c>
      <c r="F35" t="s">
        <v>110</v>
      </c>
      <c r="G35" t="s">
        <v>138</v>
      </c>
      <c r="H35" t="s">
        <v>23</v>
      </c>
      <c r="I35" t="s">
        <v>24</v>
      </c>
      <c r="J35" t="s">
        <v>25</v>
      </c>
      <c r="K35" t="s">
        <v>26</v>
      </c>
      <c r="L35" s="2">
        <v>43529</v>
      </c>
      <c r="M35" s="3">
        <v>0.75277777777777777</v>
      </c>
      <c r="N35" s="2">
        <v>43516</v>
      </c>
      <c r="O35" s="3">
        <v>0.16111111111111112</v>
      </c>
      <c r="P35">
        <v>0</v>
      </c>
      <c r="Q35">
        <v>1</v>
      </c>
      <c r="R35" t="s">
        <v>27</v>
      </c>
      <c r="S35" t="s">
        <v>37</v>
      </c>
      <c r="T35">
        <v>7</v>
      </c>
      <c r="U35">
        <v>1</v>
      </c>
      <c r="V35" t="s">
        <v>679</v>
      </c>
      <c r="W35" t="s">
        <v>679</v>
      </c>
      <c r="X35" t="s">
        <v>31</v>
      </c>
      <c r="Y35" s="7">
        <f t="shared" si="0"/>
        <v>43518</v>
      </c>
      <c r="Z35" t="str">
        <f t="shared" si="1"/>
        <v>Yes</v>
      </c>
    </row>
    <row r="36" spans="1:26" x14ac:dyDescent="0.2">
      <c r="A36">
        <v>111134</v>
      </c>
      <c r="B36" s="2">
        <v>43516</v>
      </c>
      <c r="C36" s="3">
        <v>0.34027777777777779</v>
      </c>
      <c r="D36" t="s">
        <v>623</v>
      </c>
      <c r="E36" t="s">
        <v>113</v>
      </c>
      <c r="F36" t="s">
        <v>114</v>
      </c>
      <c r="G36" t="s">
        <v>271</v>
      </c>
      <c r="H36" t="s">
        <v>23</v>
      </c>
      <c r="I36" t="s">
        <v>24</v>
      </c>
      <c r="J36" t="s">
        <v>25</v>
      </c>
      <c r="K36" t="s">
        <v>26</v>
      </c>
      <c r="L36" s="2">
        <v>43537</v>
      </c>
      <c r="M36" s="3">
        <v>0.66597222222222219</v>
      </c>
      <c r="N36" s="2">
        <v>43516</v>
      </c>
      <c r="O36" s="3">
        <v>0.84027777777777779</v>
      </c>
      <c r="P36">
        <v>0</v>
      </c>
      <c r="Q36">
        <v>1</v>
      </c>
      <c r="R36" t="s">
        <v>27</v>
      </c>
      <c r="S36" t="s">
        <v>37</v>
      </c>
      <c r="T36">
        <v>7</v>
      </c>
      <c r="U36">
        <v>1</v>
      </c>
      <c r="V36" t="s">
        <v>679</v>
      </c>
      <c r="W36" t="s">
        <v>679</v>
      </c>
      <c r="X36" t="s">
        <v>31</v>
      </c>
      <c r="Y36" s="7">
        <f t="shared" si="0"/>
        <v>43523</v>
      </c>
      <c r="Z36" t="str">
        <f t="shared" si="1"/>
        <v>Yes</v>
      </c>
    </row>
    <row r="37" spans="1:26" x14ac:dyDescent="0.2">
      <c r="A37">
        <v>111135</v>
      </c>
      <c r="B37" s="2">
        <v>43516</v>
      </c>
      <c r="C37" s="3">
        <v>0.36041666666666666</v>
      </c>
      <c r="D37" t="s">
        <v>622</v>
      </c>
      <c r="E37" t="s">
        <v>116</v>
      </c>
      <c r="F37" t="s">
        <v>117</v>
      </c>
      <c r="G37" t="s">
        <v>271</v>
      </c>
      <c r="H37" t="s">
        <v>23</v>
      </c>
      <c r="I37" t="s">
        <v>24</v>
      </c>
      <c r="J37" t="s">
        <v>25</v>
      </c>
      <c r="K37" t="s">
        <v>26</v>
      </c>
      <c r="L37" s="2">
        <v>43542</v>
      </c>
      <c r="M37" s="3">
        <v>0.75972222222222219</v>
      </c>
      <c r="N37" s="2">
        <v>43516</v>
      </c>
      <c r="O37" s="3">
        <v>0.86041666666666672</v>
      </c>
      <c r="P37">
        <v>0</v>
      </c>
      <c r="Q37">
        <v>1</v>
      </c>
      <c r="R37" t="s">
        <v>27</v>
      </c>
      <c r="S37" t="s">
        <v>37</v>
      </c>
      <c r="T37">
        <v>18</v>
      </c>
      <c r="U37">
        <v>4</v>
      </c>
      <c r="V37" t="s">
        <v>679</v>
      </c>
      <c r="W37" t="s">
        <v>679</v>
      </c>
      <c r="X37" t="s">
        <v>31</v>
      </c>
      <c r="Y37" s="7">
        <f t="shared" si="0"/>
        <v>43523</v>
      </c>
      <c r="Z37" t="str">
        <f t="shared" si="1"/>
        <v>Yes</v>
      </c>
    </row>
    <row r="38" spans="1:26" x14ac:dyDescent="0.2">
      <c r="A38">
        <v>111136</v>
      </c>
      <c r="B38" s="2">
        <v>43517</v>
      </c>
      <c r="C38" s="3">
        <v>0.70833333333333337</v>
      </c>
      <c r="D38" t="s">
        <v>257</v>
      </c>
      <c r="E38" t="s">
        <v>109</v>
      </c>
      <c r="F38" t="s">
        <v>110</v>
      </c>
      <c r="G38" t="s">
        <v>138</v>
      </c>
      <c r="H38" t="s">
        <v>23</v>
      </c>
      <c r="I38" t="s">
        <v>24</v>
      </c>
      <c r="J38" t="s">
        <v>25</v>
      </c>
      <c r="K38" t="s">
        <v>26</v>
      </c>
      <c r="L38" s="2">
        <v>43552</v>
      </c>
      <c r="M38" s="3">
        <v>0.73611111111111116</v>
      </c>
      <c r="N38" s="2">
        <v>43518</v>
      </c>
      <c r="O38" s="3">
        <v>0.20833333333333334</v>
      </c>
      <c r="P38">
        <v>0</v>
      </c>
      <c r="Q38">
        <v>1</v>
      </c>
      <c r="R38" t="s">
        <v>27</v>
      </c>
      <c r="S38" t="s">
        <v>37</v>
      </c>
      <c r="T38">
        <v>35</v>
      </c>
      <c r="U38">
        <v>2</v>
      </c>
      <c r="V38" t="s">
        <v>679</v>
      </c>
      <c r="W38" t="s">
        <v>679</v>
      </c>
      <c r="X38" t="s">
        <v>31</v>
      </c>
      <c r="Y38" s="7">
        <f t="shared" si="0"/>
        <v>43522</v>
      </c>
      <c r="Z38" t="str">
        <f t="shared" si="1"/>
        <v>Yes</v>
      </c>
    </row>
    <row r="39" spans="1:26" x14ac:dyDescent="0.2">
      <c r="A39">
        <v>111137</v>
      </c>
      <c r="B39" s="2">
        <v>43522</v>
      </c>
      <c r="C39" s="3">
        <v>0.48472222222222222</v>
      </c>
      <c r="D39" t="s">
        <v>627</v>
      </c>
      <c r="E39" t="s">
        <v>20</v>
      </c>
      <c r="F39" t="s">
        <v>21</v>
      </c>
      <c r="G39" t="s">
        <v>271</v>
      </c>
      <c r="H39" t="s">
        <v>23</v>
      </c>
      <c r="I39" t="s">
        <v>60</v>
      </c>
      <c r="J39" t="s">
        <v>25</v>
      </c>
      <c r="K39" t="s">
        <v>26</v>
      </c>
      <c r="L39" s="2">
        <v>43526</v>
      </c>
      <c r="M39" s="3">
        <v>0.4</v>
      </c>
      <c r="N39" s="2">
        <v>43522</v>
      </c>
      <c r="O39" s="3">
        <v>0.98472222222222228</v>
      </c>
      <c r="P39">
        <v>0</v>
      </c>
      <c r="Q39">
        <v>1</v>
      </c>
      <c r="R39" t="s">
        <v>27</v>
      </c>
      <c r="S39" t="s">
        <v>28</v>
      </c>
      <c r="T39">
        <v>11</v>
      </c>
      <c r="U39">
        <v>11</v>
      </c>
      <c r="V39" t="s">
        <v>679</v>
      </c>
      <c r="W39" t="s">
        <v>679</v>
      </c>
      <c r="X39" t="s">
        <v>31</v>
      </c>
      <c r="Y39" s="7" t="str">
        <f t="shared" si="0"/>
        <v>No SLA For Request</v>
      </c>
      <c r="Z39" t="str">
        <f t="shared" si="1"/>
        <v>Yes</v>
      </c>
    </row>
    <row r="40" spans="1:26" x14ac:dyDescent="0.2">
      <c r="A40">
        <v>111138</v>
      </c>
      <c r="B40" s="2">
        <v>43523</v>
      </c>
      <c r="C40" s="3">
        <v>0.43958333333333333</v>
      </c>
      <c r="D40" t="s">
        <v>261</v>
      </c>
      <c r="E40" t="s">
        <v>109</v>
      </c>
      <c r="F40" t="s">
        <v>110</v>
      </c>
      <c r="G40" t="s">
        <v>138</v>
      </c>
      <c r="H40" t="s">
        <v>23</v>
      </c>
      <c r="I40" t="s">
        <v>24</v>
      </c>
      <c r="J40" t="s">
        <v>25</v>
      </c>
      <c r="K40" t="s">
        <v>26</v>
      </c>
      <c r="L40" s="2">
        <v>43544</v>
      </c>
      <c r="M40" s="3">
        <v>0.71875</v>
      </c>
      <c r="N40" s="2">
        <v>43523</v>
      </c>
      <c r="O40" s="3">
        <v>0.93958333333333333</v>
      </c>
      <c r="P40">
        <v>0</v>
      </c>
      <c r="Q40">
        <v>1</v>
      </c>
      <c r="R40" t="s">
        <v>27</v>
      </c>
      <c r="S40" t="s">
        <v>37</v>
      </c>
      <c r="T40">
        <v>9</v>
      </c>
      <c r="U40">
        <v>1</v>
      </c>
      <c r="V40" t="s">
        <v>679</v>
      </c>
      <c r="W40" t="s">
        <v>679</v>
      </c>
      <c r="X40" t="s">
        <v>31</v>
      </c>
      <c r="Y40" s="7">
        <f t="shared" si="0"/>
        <v>43528</v>
      </c>
      <c r="Z40" t="str">
        <f t="shared" si="1"/>
        <v>Yes</v>
      </c>
    </row>
    <row r="41" spans="1:26" x14ac:dyDescent="0.2">
      <c r="A41">
        <v>111139</v>
      </c>
      <c r="B41" s="2">
        <v>43528</v>
      </c>
      <c r="C41" s="3">
        <v>0.37847222222222221</v>
      </c>
      <c r="D41" t="s">
        <v>618</v>
      </c>
      <c r="E41" t="s">
        <v>109</v>
      </c>
      <c r="F41" t="s">
        <v>110</v>
      </c>
      <c r="G41" t="s">
        <v>271</v>
      </c>
      <c r="H41" t="s">
        <v>23</v>
      </c>
      <c r="I41" t="s">
        <v>24</v>
      </c>
      <c r="J41" t="s">
        <v>25</v>
      </c>
      <c r="K41" t="s">
        <v>26</v>
      </c>
      <c r="L41" s="2">
        <v>43544</v>
      </c>
      <c r="M41" s="3">
        <v>0.71944444444444444</v>
      </c>
      <c r="N41" s="2">
        <v>43528</v>
      </c>
      <c r="O41" s="3">
        <v>0.87847222222222221</v>
      </c>
      <c r="P41">
        <v>0</v>
      </c>
      <c r="Q41">
        <v>1</v>
      </c>
      <c r="R41" t="s">
        <v>27</v>
      </c>
      <c r="S41" t="s">
        <v>37</v>
      </c>
      <c r="T41">
        <v>12</v>
      </c>
      <c r="U41">
        <v>1</v>
      </c>
      <c r="V41" t="s">
        <v>679</v>
      </c>
      <c r="W41" t="s">
        <v>679</v>
      </c>
      <c r="X41" t="s">
        <v>31</v>
      </c>
      <c r="Y41" s="7">
        <f t="shared" si="0"/>
        <v>43535</v>
      </c>
      <c r="Z41" t="str">
        <f t="shared" si="1"/>
        <v>Yes</v>
      </c>
    </row>
    <row r="42" spans="1:26" x14ac:dyDescent="0.2">
      <c r="A42">
        <v>111140</v>
      </c>
      <c r="B42" s="2">
        <v>43528</v>
      </c>
      <c r="C42" s="3">
        <v>0.41666666666666669</v>
      </c>
      <c r="D42" t="s">
        <v>624</v>
      </c>
      <c r="E42" t="s">
        <v>49</v>
      </c>
      <c r="F42" t="s">
        <v>50</v>
      </c>
      <c r="G42" t="s">
        <v>271</v>
      </c>
      <c r="H42" t="s">
        <v>23</v>
      </c>
      <c r="I42" t="s">
        <v>60</v>
      </c>
      <c r="J42" t="s">
        <v>25</v>
      </c>
      <c r="K42" t="s">
        <v>26</v>
      </c>
      <c r="L42" s="2">
        <v>43532</v>
      </c>
      <c r="M42" s="3">
        <v>0.73888888888888893</v>
      </c>
      <c r="N42" s="2">
        <v>43528</v>
      </c>
      <c r="O42" s="3">
        <v>0.91666666666666663</v>
      </c>
      <c r="P42">
        <v>0</v>
      </c>
      <c r="Q42">
        <v>1</v>
      </c>
      <c r="R42" t="s">
        <v>27</v>
      </c>
      <c r="S42" t="s">
        <v>28</v>
      </c>
      <c r="T42">
        <v>9</v>
      </c>
      <c r="U42">
        <v>0</v>
      </c>
      <c r="V42" t="s">
        <v>679</v>
      </c>
      <c r="W42" t="s">
        <v>679</v>
      </c>
      <c r="X42" t="s">
        <v>31</v>
      </c>
      <c r="Y42" s="7" t="str">
        <f t="shared" si="0"/>
        <v>No SLA For Request</v>
      </c>
      <c r="Z42" t="str">
        <f t="shared" si="1"/>
        <v>Yes</v>
      </c>
    </row>
    <row r="43" spans="1:26" x14ac:dyDescent="0.2">
      <c r="A43">
        <v>111141</v>
      </c>
      <c r="B43" s="2">
        <v>43529</v>
      </c>
      <c r="C43" s="3">
        <v>0.55347222222222225</v>
      </c>
      <c r="D43" t="s">
        <v>614</v>
      </c>
      <c r="E43" t="s">
        <v>49</v>
      </c>
      <c r="F43" t="s">
        <v>50</v>
      </c>
      <c r="G43" t="s">
        <v>271</v>
      </c>
      <c r="H43" t="s">
        <v>23</v>
      </c>
      <c r="I43" t="s">
        <v>60</v>
      </c>
      <c r="J43" t="s">
        <v>25</v>
      </c>
      <c r="K43" t="s">
        <v>26</v>
      </c>
      <c r="L43" s="2">
        <v>43556</v>
      </c>
      <c r="M43" s="3">
        <v>0.49513888888888891</v>
      </c>
      <c r="N43" s="2">
        <v>43530</v>
      </c>
      <c r="O43" s="3">
        <v>5.347222222222222E-2</v>
      </c>
      <c r="P43">
        <v>0</v>
      </c>
      <c r="Q43">
        <v>1</v>
      </c>
      <c r="R43" t="s">
        <v>27</v>
      </c>
      <c r="S43" t="s">
        <v>28</v>
      </c>
      <c r="T43">
        <v>18</v>
      </c>
      <c r="U43">
        <v>4</v>
      </c>
      <c r="V43" t="s">
        <v>679</v>
      </c>
      <c r="W43" t="s">
        <v>679</v>
      </c>
      <c r="X43" t="s">
        <v>46</v>
      </c>
      <c r="Y43" s="7" t="str">
        <f t="shared" si="0"/>
        <v>No SLA For Request</v>
      </c>
      <c r="Z43" t="str">
        <f t="shared" si="1"/>
        <v>Yes</v>
      </c>
    </row>
    <row r="44" spans="1:26" x14ac:dyDescent="0.2">
      <c r="A44">
        <v>111142</v>
      </c>
      <c r="B44" s="2">
        <v>43535</v>
      </c>
      <c r="C44" s="3">
        <v>0.65416666666666667</v>
      </c>
      <c r="D44" t="s">
        <v>617</v>
      </c>
      <c r="E44" t="s">
        <v>97</v>
      </c>
      <c r="F44" t="s">
        <v>98</v>
      </c>
      <c r="G44" t="s">
        <v>271</v>
      </c>
      <c r="H44" t="s">
        <v>23</v>
      </c>
      <c r="I44" t="s">
        <v>24</v>
      </c>
      <c r="J44" t="s">
        <v>25</v>
      </c>
      <c r="K44" t="s">
        <v>26</v>
      </c>
      <c r="L44" s="2">
        <v>43546</v>
      </c>
      <c r="M44" s="3">
        <v>0.77847222222222223</v>
      </c>
      <c r="N44" s="2">
        <v>43536</v>
      </c>
      <c r="O44" s="3">
        <v>0.15416666666666667</v>
      </c>
      <c r="P44">
        <v>0</v>
      </c>
      <c r="Q44">
        <v>1</v>
      </c>
      <c r="R44" t="s">
        <v>27</v>
      </c>
      <c r="S44" t="s">
        <v>28</v>
      </c>
      <c r="T44">
        <v>10</v>
      </c>
      <c r="U44">
        <v>2</v>
      </c>
      <c r="V44" t="s">
        <v>679</v>
      </c>
      <c r="W44" t="s">
        <v>679</v>
      </c>
      <c r="X44" t="s">
        <v>31</v>
      </c>
      <c r="Y44" s="7">
        <f t="shared" si="0"/>
        <v>43542</v>
      </c>
      <c r="Z44" t="str">
        <f t="shared" si="1"/>
        <v>Yes</v>
      </c>
    </row>
    <row r="45" spans="1:26" x14ac:dyDescent="0.2">
      <c r="A45">
        <v>111143</v>
      </c>
      <c r="B45" s="2">
        <v>43536</v>
      </c>
      <c r="C45" s="3">
        <v>0.64722222222222225</v>
      </c>
      <c r="D45" t="s">
        <v>259</v>
      </c>
      <c r="E45" t="s">
        <v>109</v>
      </c>
      <c r="F45" t="s">
        <v>110</v>
      </c>
      <c r="G45" t="s">
        <v>138</v>
      </c>
      <c r="H45" t="s">
        <v>23</v>
      </c>
      <c r="I45" t="s">
        <v>24</v>
      </c>
      <c r="J45" t="s">
        <v>25</v>
      </c>
      <c r="K45" t="s">
        <v>26</v>
      </c>
      <c r="L45" s="2">
        <v>43552</v>
      </c>
      <c r="M45" s="3">
        <v>0.73611111111111116</v>
      </c>
      <c r="N45" s="2">
        <v>43537</v>
      </c>
      <c r="O45" s="3">
        <v>0.14722222222222223</v>
      </c>
      <c r="P45">
        <v>0</v>
      </c>
      <c r="Q45">
        <v>1</v>
      </c>
      <c r="R45" t="s">
        <v>27</v>
      </c>
      <c r="S45" t="s">
        <v>37</v>
      </c>
      <c r="T45">
        <v>7</v>
      </c>
      <c r="U45">
        <v>2</v>
      </c>
      <c r="V45" t="s">
        <v>679</v>
      </c>
      <c r="W45" t="s">
        <v>679</v>
      </c>
      <c r="X45" t="s">
        <v>31</v>
      </c>
      <c r="Y45" s="7">
        <f t="shared" si="0"/>
        <v>43539</v>
      </c>
      <c r="Z45" t="str">
        <f t="shared" si="1"/>
        <v>Yes</v>
      </c>
    </row>
    <row r="46" spans="1:26" x14ac:dyDescent="0.2">
      <c r="A46">
        <v>111144</v>
      </c>
      <c r="B46" s="2">
        <v>43538</v>
      </c>
      <c r="C46" s="3">
        <v>0.65416666666666667</v>
      </c>
      <c r="D46" t="s">
        <v>621</v>
      </c>
      <c r="E46" t="s">
        <v>116</v>
      </c>
      <c r="F46" t="s">
        <v>117</v>
      </c>
      <c r="G46" t="s">
        <v>271</v>
      </c>
      <c r="H46" t="s">
        <v>23</v>
      </c>
      <c r="I46" t="s">
        <v>60</v>
      </c>
      <c r="J46" t="s">
        <v>25</v>
      </c>
      <c r="K46" t="s">
        <v>26</v>
      </c>
      <c r="L46" s="2">
        <v>43543</v>
      </c>
      <c r="M46" s="3">
        <v>0.72083333333333333</v>
      </c>
      <c r="N46" s="2">
        <v>43539</v>
      </c>
      <c r="O46" s="3">
        <v>0.15416666666666667</v>
      </c>
      <c r="P46">
        <v>0</v>
      </c>
      <c r="Q46">
        <v>1</v>
      </c>
      <c r="R46" t="s">
        <v>27</v>
      </c>
      <c r="S46" t="s">
        <v>37</v>
      </c>
      <c r="T46">
        <v>7</v>
      </c>
      <c r="U46">
        <v>1</v>
      </c>
      <c r="V46" t="s">
        <v>679</v>
      </c>
      <c r="W46" t="s">
        <v>679</v>
      </c>
      <c r="X46" t="s">
        <v>31</v>
      </c>
      <c r="Y46" s="7" t="str">
        <f t="shared" si="0"/>
        <v>No SLA For Request</v>
      </c>
      <c r="Z46" t="str">
        <f t="shared" si="1"/>
        <v>Yes</v>
      </c>
    </row>
    <row r="47" spans="1:26" x14ac:dyDescent="0.2">
      <c r="A47">
        <v>111145</v>
      </c>
      <c r="B47" s="2">
        <v>43542</v>
      </c>
      <c r="C47" s="3">
        <v>0.5493055555555556</v>
      </c>
      <c r="D47" t="s">
        <v>594</v>
      </c>
      <c r="E47" t="s">
        <v>595</v>
      </c>
      <c r="F47" t="s">
        <v>596</v>
      </c>
      <c r="G47" t="s">
        <v>271</v>
      </c>
      <c r="H47" t="s">
        <v>23</v>
      </c>
      <c r="I47" t="s">
        <v>24</v>
      </c>
      <c r="J47" t="s">
        <v>25</v>
      </c>
      <c r="K47" t="s">
        <v>26</v>
      </c>
      <c r="L47" s="2">
        <v>43587</v>
      </c>
      <c r="M47" s="3">
        <v>0.73124999999999996</v>
      </c>
      <c r="N47" s="2">
        <v>43543</v>
      </c>
      <c r="O47" s="3">
        <v>4.9305555555555554E-2</v>
      </c>
      <c r="P47">
        <v>0</v>
      </c>
      <c r="Q47">
        <v>1</v>
      </c>
      <c r="R47" t="s">
        <v>27</v>
      </c>
      <c r="S47" t="s">
        <v>37</v>
      </c>
      <c r="T47">
        <v>26</v>
      </c>
      <c r="U47">
        <v>3</v>
      </c>
      <c r="V47" t="s">
        <v>679</v>
      </c>
      <c r="W47" t="s">
        <v>679</v>
      </c>
      <c r="X47" t="s">
        <v>46</v>
      </c>
      <c r="Y47" s="7">
        <f t="shared" si="0"/>
        <v>43549</v>
      </c>
      <c r="Z47" t="str">
        <f t="shared" si="1"/>
        <v>Yes</v>
      </c>
    </row>
    <row r="48" spans="1:26" x14ac:dyDescent="0.2">
      <c r="A48">
        <v>111146</v>
      </c>
      <c r="B48" s="2">
        <v>43543</v>
      </c>
      <c r="C48" s="3">
        <v>0.34791666666666665</v>
      </c>
      <c r="D48" t="s">
        <v>234</v>
      </c>
      <c r="E48" t="s">
        <v>109</v>
      </c>
      <c r="F48" t="s">
        <v>110</v>
      </c>
      <c r="G48" t="s">
        <v>138</v>
      </c>
      <c r="H48" t="s">
        <v>23</v>
      </c>
      <c r="I48" t="s">
        <v>24</v>
      </c>
      <c r="J48" t="s">
        <v>25</v>
      </c>
      <c r="K48" t="s">
        <v>26</v>
      </c>
      <c r="L48" s="2">
        <v>43647</v>
      </c>
      <c r="M48" s="3">
        <v>0.72430555555555554</v>
      </c>
      <c r="N48" s="2">
        <v>43543</v>
      </c>
      <c r="O48" s="3">
        <v>0.84791666666666665</v>
      </c>
      <c r="P48">
        <v>0</v>
      </c>
      <c r="Q48">
        <v>1</v>
      </c>
      <c r="R48" t="s">
        <v>27</v>
      </c>
      <c r="S48" t="s">
        <v>37</v>
      </c>
      <c r="T48">
        <v>35</v>
      </c>
      <c r="U48">
        <v>5</v>
      </c>
      <c r="V48" t="s">
        <v>679</v>
      </c>
      <c r="W48" t="s">
        <v>679</v>
      </c>
      <c r="X48" t="s">
        <v>31</v>
      </c>
      <c r="Y48" s="7">
        <f t="shared" si="0"/>
        <v>43546</v>
      </c>
      <c r="Z48" t="str">
        <f t="shared" si="1"/>
        <v>Yes</v>
      </c>
    </row>
    <row r="49" spans="1:26" x14ac:dyDescent="0.2">
      <c r="A49">
        <v>111147</v>
      </c>
      <c r="B49" s="2">
        <v>43543</v>
      </c>
      <c r="C49" s="3">
        <v>0.40902777777777777</v>
      </c>
      <c r="D49" t="s">
        <v>106</v>
      </c>
      <c r="E49" t="s">
        <v>49</v>
      </c>
      <c r="F49" t="s">
        <v>50</v>
      </c>
      <c r="G49" t="s">
        <v>22</v>
      </c>
      <c r="H49" t="s">
        <v>23</v>
      </c>
      <c r="I49" t="s">
        <v>24</v>
      </c>
      <c r="J49" t="s">
        <v>25</v>
      </c>
      <c r="K49" t="s">
        <v>26</v>
      </c>
      <c r="L49" s="2">
        <v>43719</v>
      </c>
      <c r="M49" s="3">
        <v>0.72638888888888886</v>
      </c>
      <c r="N49" s="2">
        <v>43543</v>
      </c>
      <c r="O49" s="3">
        <v>0.90902777777777777</v>
      </c>
      <c r="P49">
        <v>0</v>
      </c>
      <c r="Q49">
        <v>1</v>
      </c>
      <c r="R49" t="s">
        <v>27</v>
      </c>
      <c r="S49" t="s">
        <v>28</v>
      </c>
      <c r="T49">
        <v>24</v>
      </c>
      <c r="U49">
        <v>9</v>
      </c>
      <c r="V49" t="s">
        <v>679</v>
      </c>
      <c r="W49" t="s">
        <v>679</v>
      </c>
      <c r="X49" t="s">
        <v>46</v>
      </c>
      <c r="Y49" s="7">
        <f t="shared" si="0"/>
        <v>43543.575694444444</v>
      </c>
      <c r="Z49" t="str">
        <f t="shared" si="1"/>
        <v>Yes</v>
      </c>
    </row>
    <row r="50" spans="1:26" x14ac:dyDescent="0.2">
      <c r="A50">
        <v>111148</v>
      </c>
      <c r="B50" s="2">
        <v>43543</v>
      </c>
      <c r="C50" s="3">
        <v>0.62361111111111112</v>
      </c>
      <c r="D50" t="s">
        <v>615</v>
      </c>
      <c r="E50" t="s">
        <v>49</v>
      </c>
      <c r="F50" t="s">
        <v>50</v>
      </c>
      <c r="G50" t="s">
        <v>271</v>
      </c>
      <c r="H50" t="s">
        <v>23</v>
      </c>
      <c r="I50" t="s">
        <v>60</v>
      </c>
      <c r="J50" t="s">
        <v>25</v>
      </c>
      <c r="K50" t="s">
        <v>26</v>
      </c>
      <c r="L50" s="2">
        <v>43551</v>
      </c>
      <c r="M50" s="3">
        <v>0.71944444444444444</v>
      </c>
      <c r="N50" s="2">
        <v>43544</v>
      </c>
      <c r="O50" s="3">
        <v>0.12361111111111112</v>
      </c>
      <c r="P50">
        <v>0</v>
      </c>
      <c r="Q50">
        <v>1</v>
      </c>
      <c r="R50" t="s">
        <v>27</v>
      </c>
      <c r="S50" t="s">
        <v>28</v>
      </c>
      <c r="T50">
        <v>6</v>
      </c>
      <c r="U50">
        <v>0</v>
      </c>
      <c r="V50" t="s">
        <v>679</v>
      </c>
      <c r="W50" t="s">
        <v>679</v>
      </c>
      <c r="X50" t="s">
        <v>31</v>
      </c>
      <c r="Y50" s="7" t="str">
        <f t="shared" si="0"/>
        <v>No SLA For Request</v>
      </c>
      <c r="Z50" t="str">
        <f t="shared" si="1"/>
        <v>Yes</v>
      </c>
    </row>
    <row r="51" spans="1:26" x14ac:dyDescent="0.2">
      <c r="A51">
        <v>111149</v>
      </c>
      <c r="B51" s="2">
        <v>43544</v>
      </c>
      <c r="C51" s="3">
        <v>0.48888888888888887</v>
      </c>
      <c r="D51" t="s">
        <v>253</v>
      </c>
      <c r="E51" t="s">
        <v>173</v>
      </c>
      <c r="F51" t="s">
        <v>174</v>
      </c>
      <c r="G51" t="s">
        <v>138</v>
      </c>
      <c r="H51" t="s">
        <v>23</v>
      </c>
      <c r="I51" t="s">
        <v>24</v>
      </c>
      <c r="J51" t="s">
        <v>25</v>
      </c>
      <c r="K51" t="s">
        <v>26</v>
      </c>
      <c r="L51" s="2">
        <v>43565</v>
      </c>
      <c r="M51" s="3">
        <v>0.74930555555555556</v>
      </c>
      <c r="N51" s="2">
        <v>43544</v>
      </c>
      <c r="O51" s="3">
        <v>0.98888888888888893</v>
      </c>
      <c r="P51">
        <v>0</v>
      </c>
      <c r="Q51">
        <v>1</v>
      </c>
      <c r="R51" t="s">
        <v>27</v>
      </c>
      <c r="S51" t="s">
        <v>37</v>
      </c>
      <c r="T51">
        <v>6</v>
      </c>
      <c r="U51">
        <v>2</v>
      </c>
      <c r="V51" t="s">
        <v>679</v>
      </c>
      <c r="W51" t="s">
        <v>679</v>
      </c>
      <c r="X51" t="s">
        <v>31</v>
      </c>
      <c r="Y51" s="7">
        <f t="shared" si="0"/>
        <v>43549</v>
      </c>
      <c r="Z51" t="str">
        <f t="shared" si="1"/>
        <v>Yes</v>
      </c>
    </row>
    <row r="52" spans="1:26" x14ac:dyDescent="0.2">
      <c r="A52">
        <v>111150</v>
      </c>
      <c r="B52" s="2">
        <v>43544</v>
      </c>
      <c r="C52" s="3">
        <v>0.5541666666666667</v>
      </c>
      <c r="D52" t="s">
        <v>533</v>
      </c>
      <c r="E52" t="s">
        <v>49</v>
      </c>
      <c r="F52" t="s">
        <v>50</v>
      </c>
      <c r="G52" t="s">
        <v>271</v>
      </c>
      <c r="H52" t="s">
        <v>23</v>
      </c>
      <c r="I52" t="s">
        <v>24</v>
      </c>
      <c r="J52" t="s">
        <v>25</v>
      </c>
      <c r="K52" t="s">
        <v>26</v>
      </c>
      <c r="L52" s="2">
        <v>43719</v>
      </c>
      <c r="M52" s="3">
        <v>0.72569444444444442</v>
      </c>
      <c r="N52" s="2"/>
      <c r="O52" s="3"/>
      <c r="P52">
        <v>0</v>
      </c>
      <c r="Q52">
        <v>1</v>
      </c>
      <c r="R52" t="s">
        <v>27</v>
      </c>
      <c r="S52" t="s">
        <v>28</v>
      </c>
      <c r="T52">
        <v>26</v>
      </c>
      <c r="U52">
        <v>6</v>
      </c>
      <c r="V52" t="s">
        <v>679</v>
      </c>
      <c r="W52" t="s">
        <v>679</v>
      </c>
      <c r="X52" t="s">
        <v>46</v>
      </c>
      <c r="Y52" s="7">
        <f t="shared" si="0"/>
        <v>43551</v>
      </c>
      <c r="Z52" t="str">
        <f t="shared" si="1"/>
        <v>Yes</v>
      </c>
    </row>
    <row r="53" spans="1:26" x14ac:dyDescent="0.2">
      <c r="A53">
        <v>111151</v>
      </c>
      <c r="B53" s="2">
        <v>43544</v>
      </c>
      <c r="C53" s="3">
        <v>0.55972222222222223</v>
      </c>
      <c r="D53" t="s">
        <v>252</v>
      </c>
      <c r="E53" t="s">
        <v>173</v>
      </c>
      <c r="F53" t="s">
        <v>174</v>
      </c>
      <c r="G53" t="s">
        <v>138</v>
      </c>
      <c r="H53" t="s">
        <v>23</v>
      </c>
      <c r="I53" t="s">
        <v>24</v>
      </c>
      <c r="J53" t="s">
        <v>25</v>
      </c>
      <c r="K53" t="s">
        <v>26</v>
      </c>
      <c r="L53" s="2">
        <v>43565</v>
      </c>
      <c r="M53" s="3">
        <v>0.74930555555555556</v>
      </c>
      <c r="N53" s="2">
        <v>43545</v>
      </c>
      <c r="O53" s="3">
        <v>5.9722222222222225E-2</v>
      </c>
      <c r="P53">
        <v>0</v>
      </c>
      <c r="Q53">
        <v>1</v>
      </c>
      <c r="R53" t="s">
        <v>27</v>
      </c>
      <c r="S53" t="s">
        <v>37</v>
      </c>
      <c r="T53">
        <v>33</v>
      </c>
      <c r="U53">
        <v>9</v>
      </c>
      <c r="V53" t="s">
        <v>679</v>
      </c>
      <c r="W53" t="s">
        <v>679</v>
      </c>
      <c r="X53" t="s">
        <v>31</v>
      </c>
      <c r="Y53" s="7">
        <f t="shared" si="0"/>
        <v>43549</v>
      </c>
      <c r="Z53" t="str">
        <f t="shared" si="1"/>
        <v>Yes</v>
      </c>
    </row>
    <row r="54" spans="1:26" x14ac:dyDescent="0.2">
      <c r="A54">
        <v>111152</v>
      </c>
      <c r="B54" s="2">
        <v>43544</v>
      </c>
      <c r="C54" s="3">
        <v>0.56111111111111112</v>
      </c>
      <c r="D54" t="s">
        <v>251</v>
      </c>
      <c r="E54" t="s">
        <v>109</v>
      </c>
      <c r="F54" t="s">
        <v>110</v>
      </c>
      <c r="G54" t="s">
        <v>138</v>
      </c>
      <c r="H54" t="s">
        <v>23</v>
      </c>
      <c r="I54" t="s">
        <v>24</v>
      </c>
      <c r="J54" t="s">
        <v>25</v>
      </c>
      <c r="K54" t="s">
        <v>26</v>
      </c>
      <c r="L54" s="2">
        <v>43565</v>
      </c>
      <c r="M54" s="3">
        <v>0.76111111111111107</v>
      </c>
      <c r="N54" s="2">
        <v>43545</v>
      </c>
      <c r="O54" s="3">
        <v>6.1111111111111109E-2</v>
      </c>
      <c r="P54">
        <v>0</v>
      </c>
      <c r="Q54">
        <v>1</v>
      </c>
      <c r="R54" t="s">
        <v>27</v>
      </c>
      <c r="S54" t="s">
        <v>37</v>
      </c>
      <c r="T54">
        <v>25</v>
      </c>
      <c r="U54">
        <v>1</v>
      </c>
      <c r="V54" t="s">
        <v>679</v>
      </c>
      <c r="W54" t="s">
        <v>679</v>
      </c>
      <c r="X54" t="s">
        <v>46</v>
      </c>
      <c r="Y54" s="7">
        <f t="shared" si="0"/>
        <v>43549</v>
      </c>
      <c r="Z54" t="str">
        <f t="shared" si="1"/>
        <v>Yes</v>
      </c>
    </row>
    <row r="55" spans="1:26" x14ac:dyDescent="0.2">
      <c r="A55">
        <v>111153</v>
      </c>
      <c r="B55" s="2">
        <v>43544</v>
      </c>
      <c r="C55" s="3">
        <v>0.65902777777777777</v>
      </c>
      <c r="D55" t="s">
        <v>532</v>
      </c>
      <c r="E55" t="s">
        <v>20</v>
      </c>
      <c r="F55" t="s">
        <v>21</v>
      </c>
      <c r="G55" t="s">
        <v>271</v>
      </c>
      <c r="H55" t="s">
        <v>23</v>
      </c>
      <c r="I55" t="s">
        <v>24</v>
      </c>
      <c r="J55" t="s">
        <v>25</v>
      </c>
      <c r="K55" t="s">
        <v>26</v>
      </c>
      <c r="L55" s="2">
        <v>43719</v>
      </c>
      <c r="M55" s="3">
        <v>0.72569444444444442</v>
      </c>
      <c r="N55" s="2"/>
      <c r="O55" s="3"/>
      <c r="P55">
        <v>0</v>
      </c>
      <c r="Q55">
        <v>1</v>
      </c>
      <c r="R55" t="s">
        <v>27</v>
      </c>
      <c r="S55" t="s">
        <v>28</v>
      </c>
      <c r="T55">
        <v>35</v>
      </c>
      <c r="U55">
        <v>8</v>
      </c>
      <c r="V55" t="s">
        <v>679</v>
      </c>
      <c r="W55" t="s">
        <v>679</v>
      </c>
      <c r="X55" t="s">
        <v>31</v>
      </c>
      <c r="Y55" s="7">
        <f t="shared" si="0"/>
        <v>43551</v>
      </c>
      <c r="Z55" t="str">
        <f t="shared" si="1"/>
        <v>Yes</v>
      </c>
    </row>
    <row r="56" spans="1:26" x14ac:dyDescent="0.2">
      <c r="A56">
        <v>111154</v>
      </c>
      <c r="B56" s="2">
        <v>43545</v>
      </c>
      <c r="C56" s="3">
        <v>0.35</v>
      </c>
      <c r="D56" t="s">
        <v>258</v>
      </c>
      <c r="E56" t="s">
        <v>109</v>
      </c>
      <c r="F56" t="s">
        <v>110</v>
      </c>
      <c r="G56" t="s">
        <v>138</v>
      </c>
      <c r="H56" t="s">
        <v>23</v>
      </c>
      <c r="I56" t="s">
        <v>24</v>
      </c>
      <c r="J56" t="s">
        <v>25</v>
      </c>
      <c r="K56" t="s">
        <v>26</v>
      </c>
      <c r="L56" s="2">
        <v>43552</v>
      </c>
      <c r="M56" s="3">
        <v>0.73611111111111116</v>
      </c>
      <c r="N56" s="2">
        <v>43545</v>
      </c>
      <c r="O56" s="3">
        <v>0.85</v>
      </c>
      <c r="P56">
        <v>0</v>
      </c>
      <c r="Q56">
        <v>1</v>
      </c>
      <c r="R56" t="s">
        <v>27</v>
      </c>
      <c r="S56" t="s">
        <v>37</v>
      </c>
      <c r="T56">
        <v>12</v>
      </c>
      <c r="U56">
        <v>1</v>
      </c>
      <c r="V56" t="s">
        <v>679</v>
      </c>
      <c r="W56" t="s">
        <v>679</v>
      </c>
      <c r="X56" t="s">
        <v>31</v>
      </c>
      <c r="Y56" s="7">
        <f t="shared" si="0"/>
        <v>43550</v>
      </c>
      <c r="Z56" t="str">
        <f t="shared" si="1"/>
        <v>Yes</v>
      </c>
    </row>
    <row r="57" spans="1:26" x14ac:dyDescent="0.2">
      <c r="A57">
        <v>111155</v>
      </c>
      <c r="B57" s="2">
        <v>43546</v>
      </c>
      <c r="C57" s="3">
        <v>0.38750000000000001</v>
      </c>
      <c r="D57" t="s">
        <v>603</v>
      </c>
      <c r="E57" t="s">
        <v>116</v>
      </c>
      <c r="F57" t="s">
        <v>117</v>
      </c>
      <c r="G57" t="s">
        <v>271</v>
      </c>
      <c r="H57" t="s">
        <v>23</v>
      </c>
      <c r="I57" t="s">
        <v>24</v>
      </c>
      <c r="J57" t="s">
        <v>25</v>
      </c>
      <c r="K57" t="s">
        <v>26</v>
      </c>
      <c r="L57" s="2">
        <v>43570</v>
      </c>
      <c r="M57" s="3">
        <v>0.77569444444444446</v>
      </c>
      <c r="N57" s="2">
        <v>43546</v>
      </c>
      <c r="O57" s="3">
        <v>0.88749999999999996</v>
      </c>
      <c r="P57">
        <v>0</v>
      </c>
      <c r="Q57">
        <v>1</v>
      </c>
      <c r="R57" t="s">
        <v>27</v>
      </c>
      <c r="S57" t="s">
        <v>37</v>
      </c>
      <c r="T57">
        <v>19</v>
      </c>
      <c r="U57">
        <v>3</v>
      </c>
      <c r="V57" t="s">
        <v>679</v>
      </c>
      <c r="W57" t="s">
        <v>679</v>
      </c>
      <c r="X57" t="s">
        <v>46</v>
      </c>
      <c r="Y57" s="7">
        <f t="shared" si="0"/>
        <v>43553</v>
      </c>
      <c r="Z57" t="str">
        <f t="shared" si="1"/>
        <v>Yes</v>
      </c>
    </row>
    <row r="58" spans="1:26" x14ac:dyDescent="0.2">
      <c r="A58">
        <v>111156</v>
      </c>
      <c r="B58" s="2">
        <v>43550</v>
      </c>
      <c r="C58" s="3">
        <v>0.65416666666666667</v>
      </c>
      <c r="D58" t="s">
        <v>605</v>
      </c>
      <c r="E58" t="s">
        <v>49</v>
      </c>
      <c r="F58" t="s">
        <v>50</v>
      </c>
      <c r="G58" t="s">
        <v>271</v>
      </c>
      <c r="H58" t="s">
        <v>23</v>
      </c>
      <c r="I58" t="s">
        <v>24</v>
      </c>
      <c r="J58" t="s">
        <v>25</v>
      </c>
      <c r="K58" t="s">
        <v>26</v>
      </c>
      <c r="L58" s="2">
        <v>43565</v>
      </c>
      <c r="M58" s="3">
        <v>0.75</v>
      </c>
      <c r="N58" s="2">
        <v>43551</v>
      </c>
      <c r="O58" s="3">
        <v>0.15416666666666667</v>
      </c>
      <c r="P58">
        <v>0</v>
      </c>
      <c r="Q58">
        <v>1</v>
      </c>
      <c r="R58" t="s">
        <v>27</v>
      </c>
      <c r="S58" t="s">
        <v>28</v>
      </c>
      <c r="T58">
        <v>26</v>
      </c>
      <c r="U58">
        <v>9</v>
      </c>
      <c r="V58" t="s">
        <v>679</v>
      </c>
      <c r="W58" t="s">
        <v>679</v>
      </c>
      <c r="X58" t="s">
        <v>46</v>
      </c>
      <c r="Y58" s="7">
        <f t="shared" si="0"/>
        <v>43557</v>
      </c>
      <c r="Z58" t="str">
        <f t="shared" si="1"/>
        <v>Yes</v>
      </c>
    </row>
    <row r="59" spans="1:26" x14ac:dyDescent="0.2">
      <c r="A59">
        <v>111157</v>
      </c>
      <c r="B59" s="2">
        <v>43552</v>
      </c>
      <c r="C59" s="3">
        <v>0.35069444444444442</v>
      </c>
      <c r="D59" t="s">
        <v>250</v>
      </c>
      <c r="E59" t="s">
        <v>109</v>
      </c>
      <c r="F59" t="s">
        <v>110</v>
      </c>
      <c r="G59" t="s">
        <v>138</v>
      </c>
      <c r="H59" t="s">
        <v>23</v>
      </c>
      <c r="I59" t="s">
        <v>24</v>
      </c>
      <c r="J59" t="s">
        <v>25</v>
      </c>
      <c r="K59" t="s">
        <v>26</v>
      </c>
      <c r="L59" s="2">
        <v>43585</v>
      </c>
      <c r="M59" s="3">
        <v>0.41180555555555554</v>
      </c>
      <c r="N59" s="2">
        <v>43552</v>
      </c>
      <c r="O59" s="3">
        <v>0.85069444444444442</v>
      </c>
      <c r="P59">
        <v>0</v>
      </c>
      <c r="Q59">
        <v>1</v>
      </c>
      <c r="R59" t="s">
        <v>27</v>
      </c>
      <c r="S59" t="s">
        <v>37</v>
      </c>
      <c r="T59">
        <v>21</v>
      </c>
      <c r="U59">
        <v>3</v>
      </c>
      <c r="V59" t="s">
        <v>679</v>
      </c>
      <c r="W59" t="s">
        <v>679</v>
      </c>
      <c r="X59" t="s">
        <v>31</v>
      </c>
      <c r="Y59" s="7">
        <f t="shared" si="0"/>
        <v>43557</v>
      </c>
      <c r="Z59" t="str">
        <f t="shared" si="1"/>
        <v>Yes</v>
      </c>
    </row>
    <row r="60" spans="1:26" x14ac:dyDescent="0.2">
      <c r="A60">
        <v>111158</v>
      </c>
      <c r="B60" s="2">
        <v>43552</v>
      </c>
      <c r="C60" s="3">
        <v>0.43263888888888891</v>
      </c>
      <c r="D60" t="s">
        <v>256</v>
      </c>
      <c r="E60" t="s">
        <v>97</v>
      </c>
      <c r="F60" t="s">
        <v>98</v>
      </c>
      <c r="G60" t="s">
        <v>138</v>
      </c>
      <c r="H60" t="s">
        <v>23</v>
      </c>
      <c r="I60" t="s">
        <v>24</v>
      </c>
      <c r="J60" t="s">
        <v>25</v>
      </c>
      <c r="K60" t="s">
        <v>26</v>
      </c>
      <c r="L60" s="2">
        <v>43556</v>
      </c>
      <c r="M60" s="3">
        <v>0.73888888888888893</v>
      </c>
      <c r="N60" s="2">
        <v>43552</v>
      </c>
      <c r="O60" s="3">
        <v>0.93263888888888891</v>
      </c>
      <c r="P60">
        <v>0</v>
      </c>
      <c r="Q60">
        <v>1</v>
      </c>
      <c r="R60" t="s">
        <v>27</v>
      </c>
      <c r="S60" t="s">
        <v>28</v>
      </c>
      <c r="T60">
        <v>12</v>
      </c>
      <c r="U60">
        <v>1</v>
      </c>
      <c r="V60" t="s">
        <v>679</v>
      </c>
      <c r="W60" t="s">
        <v>679</v>
      </c>
      <c r="X60" t="s">
        <v>31</v>
      </c>
      <c r="Y60" s="7">
        <f t="shared" si="0"/>
        <v>43557</v>
      </c>
      <c r="Z60" t="str">
        <f t="shared" si="1"/>
        <v>Yes</v>
      </c>
    </row>
    <row r="61" spans="1:26" x14ac:dyDescent="0.2">
      <c r="A61">
        <v>111159</v>
      </c>
      <c r="B61" s="2">
        <v>43552</v>
      </c>
      <c r="C61" s="3">
        <v>0.49027777777777776</v>
      </c>
      <c r="D61" t="s">
        <v>602</v>
      </c>
      <c r="E61" t="s">
        <v>97</v>
      </c>
      <c r="F61" t="s">
        <v>98</v>
      </c>
      <c r="G61" t="s">
        <v>271</v>
      </c>
      <c r="H61" t="s">
        <v>23</v>
      </c>
      <c r="I61" t="s">
        <v>24</v>
      </c>
      <c r="J61" t="s">
        <v>25</v>
      </c>
      <c r="K61" t="s">
        <v>26</v>
      </c>
      <c r="L61" s="2">
        <v>43571</v>
      </c>
      <c r="M61" s="3">
        <v>0.74652777777777779</v>
      </c>
      <c r="N61" s="2">
        <v>43552</v>
      </c>
      <c r="O61" s="3">
        <v>0.99027777777777781</v>
      </c>
      <c r="P61">
        <v>0</v>
      </c>
      <c r="Q61">
        <v>1</v>
      </c>
      <c r="R61" t="s">
        <v>27</v>
      </c>
      <c r="S61" t="s">
        <v>28</v>
      </c>
      <c r="T61">
        <v>22</v>
      </c>
      <c r="U61">
        <v>8</v>
      </c>
      <c r="V61" t="s">
        <v>679</v>
      </c>
      <c r="W61" t="s">
        <v>679</v>
      </c>
      <c r="X61" t="s">
        <v>31</v>
      </c>
      <c r="Y61" s="7">
        <f t="shared" si="0"/>
        <v>43559</v>
      </c>
      <c r="Z61" t="str">
        <f t="shared" si="1"/>
        <v>Yes</v>
      </c>
    </row>
    <row r="62" spans="1:26" x14ac:dyDescent="0.2">
      <c r="A62">
        <v>111160</v>
      </c>
      <c r="B62" s="2">
        <v>43552</v>
      </c>
      <c r="C62" s="3">
        <v>0.65138888888888891</v>
      </c>
      <c r="D62" t="s">
        <v>601</v>
      </c>
      <c r="E62" t="s">
        <v>113</v>
      </c>
      <c r="F62" t="s">
        <v>114</v>
      </c>
      <c r="G62" t="s">
        <v>271</v>
      </c>
      <c r="H62" t="s">
        <v>23</v>
      </c>
      <c r="I62" t="s">
        <v>60</v>
      </c>
      <c r="J62" t="s">
        <v>25</v>
      </c>
      <c r="K62" t="s">
        <v>26</v>
      </c>
      <c r="L62" s="2">
        <v>43577</v>
      </c>
      <c r="M62" s="3">
        <v>0.7319444444444444</v>
      </c>
      <c r="N62" s="2">
        <v>43553</v>
      </c>
      <c r="O62" s="3">
        <v>0.15138888888888888</v>
      </c>
      <c r="P62">
        <v>0</v>
      </c>
      <c r="Q62">
        <v>1</v>
      </c>
      <c r="R62" t="s">
        <v>27</v>
      </c>
      <c r="S62" t="s">
        <v>37</v>
      </c>
      <c r="T62">
        <v>10</v>
      </c>
      <c r="U62">
        <v>4</v>
      </c>
      <c r="V62" t="s">
        <v>679</v>
      </c>
      <c r="W62" t="s">
        <v>679</v>
      </c>
      <c r="X62" t="s">
        <v>46</v>
      </c>
      <c r="Y62" s="7" t="str">
        <f t="shared" si="0"/>
        <v>No SLA For Request</v>
      </c>
      <c r="Z62" t="str">
        <f t="shared" si="1"/>
        <v>Yes</v>
      </c>
    </row>
    <row r="63" spans="1:26" x14ac:dyDescent="0.2">
      <c r="A63">
        <v>111161</v>
      </c>
      <c r="B63" s="2">
        <v>43553</v>
      </c>
      <c r="C63" s="3">
        <v>0.59444444444444444</v>
      </c>
      <c r="D63" t="s">
        <v>571</v>
      </c>
      <c r="E63" t="s">
        <v>109</v>
      </c>
      <c r="F63" t="s">
        <v>110</v>
      </c>
      <c r="G63" t="s">
        <v>271</v>
      </c>
      <c r="H63" t="s">
        <v>23</v>
      </c>
      <c r="I63" t="s">
        <v>24</v>
      </c>
      <c r="J63" t="s">
        <v>25</v>
      </c>
      <c r="K63" t="s">
        <v>26</v>
      </c>
      <c r="L63" s="2">
        <v>43647</v>
      </c>
      <c r="M63" s="3">
        <v>0.7270833333333333</v>
      </c>
      <c r="N63" s="2">
        <v>43554</v>
      </c>
      <c r="O63" s="3">
        <v>9.4444444444444442E-2</v>
      </c>
      <c r="P63">
        <v>0</v>
      </c>
      <c r="Q63">
        <v>1</v>
      </c>
      <c r="R63" t="s">
        <v>27</v>
      </c>
      <c r="S63" t="s">
        <v>37</v>
      </c>
      <c r="T63">
        <v>20</v>
      </c>
      <c r="U63">
        <v>9</v>
      </c>
      <c r="V63" t="s">
        <v>679</v>
      </c>
      <c r="W63" t="s">
        <v>679</v>
      </c>
      <c r="X63" t="s">
        <v>46</v>
      </c>
      <c r="Y63" s="7">
        <f t="shared" si="0"/>
        <v>43560</v>
      </c>
      <c r="Z63" t="str">
        <f t="shared" si="1"/>
        <v>Yes</v>
      </c>
    </row>
    <row r="64" spans="1:26" x14ac:dyDescent="0.2">
      <c r="A64">
        <v>111162</v>
      </c>
      <c r="B64" s="2">
        <v>43556</v>
      </c>
      <c r="C64" s="3">
        <v>0.47291666666666665</v>
      </c>
      <c r="D64" t="s">
        <v>255</v>
      </c>
      <c r="E64" t="s">
        <v>97</v>
      </c>
      <c r="F64" t="s">
        <v>98</v>
      </c>
      <c r="G64" t="s">
        <v>138</v>
      </c>
      <c r="H64" t="s">
        <v>23</v>
      </c>
      <c r="I64" t="s">
        <v>24</v>
      </c>
      <c r="J64" t="s">
        <v>25</v>
      </c>
      <c r="K64" t="s">
        <v>26</v>
      </c>
      <c r="L64" s="2">
        <v>43558</v>
      </c>
      <c r="M64" s="3">
        <v>0.75486111111111109</v>
      </c>
      <c r="N64" s="2">
        <v>43556</v>
      </c>
      <c r="O64" s="3">
        <v>0.97291666666666665</v>
      </c>
      <c r="P64">
        <v>0</v>
      </c>
      <c r="Q64">
        <v>1</v>
      </c>
      <c r="R64" t="s">
        <v>27</v>
      </c>
      <c r="S64" t="s">
        <v>28</v>
      </c>
      <c r="T64">
        <v>11</v>
      </c>
      <c r="U64">
        <v>2</v>
      </c>
      <c r="V64" t="s">
        <v>679</v>
      </c>
      <c r="W64" t="s">
        <v>679</v>
      </c>
      <c r="X64" t="s">
        <v>31</v>
      </c>
      <c r="Y64" s="7">
        <f t="shared" si="0"/>
        <v>43559</v>
      </c>
      <c r="Z64" t="str">
        <f t="shared" si="1"/>
        <v>Yes</v>
      </c>
    </row>
    <row r="65" spans="1:26" x14ac:dyDescent="0.2">
      <c r="A65">
        <v>111163</v>
      </c>
      <c r="B65" s="2">
        <v>43556</v>
      </c>
      <c r="C65" s="3">
        <v>0.56041666666666667</v>
      </c>
      <c r="D65" t="s">
        <v>600</v>
      </c>
      <c r="E65" t="s">
        <v>595</v>
      </c>
      <c r="F65" t="s">
        <v>596</v>
      </c>
      <c r="G65" t="s">
        <v>271</v>
      </c>
      <c r="H65" t="s">
        <v>23</v>
      </c>
      <c r="I65" t="s">
        <v>24</v>
      </c>
      <c r="J65" t="s">
        <v>25</v>
      </c>
      <c r="K65" t="s">
        <v>26</v>
      </c>
      <c r="L65" s="2">
        <v>43577</v>
      </c>
      <c r="M65" s="3">
        <v>0.7319444444444444</v>
      </c>
      <c r="N65" s="2">
        <v>43557</v>
      </c>
      <c r="O65" s="3">
        <v>6.0416666666666667E-2</v>
      </c>
      <c r="P65">
        <v>0</v>
      </c>
      <c r="Q65">
        <v>1</v>
      </c>
      <c r="R65" t="s">
        <v>27</v>
      </c>
      <c r="S65" t="s">
        <v>37</v>
      </c>
      <c r="T65">
        <v>16</v>
      </c>
      <c r="U65">
        <v>2</v>
      </c>
      <c r="V65" t="s">
        <v>679</v>
      </c>
      <c r="W65" t="s">
        <v>679</v>
      </c>
      <c r="X65" t="s">
        <v>31</v>
      </c>
      <c r="Y65" s="7">
        <f t="shared" si="0"/>
        <v>43563</v>
      </c>
      <c r="Z65" t="str">
        <f t="shared" si="1"/>
        <v>Yes</v>
      </c>
    </row>
    <row r="66" spans="1:26" x14ac:dyDescent="0.2">
      <c r="A66">
        <v>111164</v>
      </c>
      <c r="B66" s="2">
        <v>43557</v>
      </c>
      <c r="C66" s="3">
        <v>0.66111111111111109</v>
      </c>
      <c r="D66" t="s">
        <v>593</v>
      </c>
      <c r="E66" t="s">
        <v>109</v>
      </c>
      <c r="F66" t="s">
        <v>110</v>
      </c>
      <c r="G66" t="s">
        <v>271</v>
      </c>
      <c r="H66" t="s">
        <v>23</v>
      </c>
      <c r="I66" t="s">
        <v>24</v>
      </c>
      <c r="J66" t="s">
        <v>25</v>
      </c>
      <c r="K66" t="s">
        <v>26</v>
      </c>
      <c r="L66" s="2">
        <v>43588</v>
      </c>
      <c r="M66" s="3">
        <v>0.71944444444444444</v>
      </c>
      <c r="N66" s="2">
        <v>43558</v>
      </c>
      <c r="O66" s="3">
        <v>0.16111111111111112</v>
      </c>
      <c r="P66">
        <v>0</v>
      </c>
      <c r="Q66">
        <v>1</v>
      </c>
      <c r="R66" t="s">
        <v>27</v>
      </c>
      <c r="S66" t="s">
        <v>37</v>
      </c>
      <c r="T66">
        <v>13</v>
      </c>
      <c r="U66">
        <v>4</v>
      </c>
      <c r="V66" t="s">
        <v>679</v>
      </c>
      <c r="W66" t="s">
        <v>679</v>
      </c>
      <c r="X66" t="s">
        <v>52</v>
      </c>
      <c r="Y66" s="7">
        <f t="shared" ref="Y66:Y129" si="2">IF(I66="Request", "No SLA For Request",
IF(G66="Emergency", B66 + C66 + TIME(4,0,0),
IF(G66="High", WORKDAY(B66, 3),
IF(G66="Normal", WORKDAY(B66, 5),
IF(G66="Low", WORKDAY(B66, 10),
"Chill")))))</f>
        <v>43564</v>
      </c>
      <c r="Z66" t="str">
        <f t="shared" ref="Z66:Z129" si="3">IF(Y66&gt;M66, "Yes", "No")</f>
        <v>Yes</v>
      </c>
    </row>
    <row r="67" spans="1:26" x14ac:dyDescent="0.2">
      <c r="A67">
        <v>111165</v>
      </c>
      <c r="B67" s="2">
        <v>43557</v>
      </c>
      <c r="C67" s="3">
        <v>0.70347222222222228</v>
      </c>
      <c r="D67" t="s">
        <v>589</v>
      </c>
      <c r="E67" t="s">
        <v>310</v>
      </c>
      <c r="F67" t="s">
        <v>311</v>
      </c>
      <c r="G67" t="s">
        <v>271</v>
      </c>
      <c r="H67" t="s">
        <v>23</v>
      </c>
      <c r="I67" t="s">
        <v>24</v>
      </c>
      <c r="J67" t="s">
        <v>25</v>
      </c>
      <c r="K67" t="s">
        <v>26</v>
      </c>
      <c r="L67" s="2">
        <v>43606</v>
      </c>
      <c r="M67" s="3">
        <v>0.75972222222222219</v>
      </c>
      <c r="N67" s="2"/>
      <c r="O67" s="3"/>
      <c r="P67">
        <v>0</v>
      </c>
      <c r="Q67">
        <v>1</v>
      </c>
      <c r="R67" t="s">
        <v>27</v>
      </c>
      <c r="S67" t="s">
        <v>28</v>
      </c>
      <c r="T67">
        <v>23</v>
      </c>
      <c r="U67">
        <v>3</v>
      </c>
      <c r="V67" t="s">
        <v>679</v>
      </c>
      <c r="W67" t="s">
        <v>679</v>
      </c>
      <c r="X67" t="s">
        <v>31</v>
      </c>
      <c r="Y67" s="7">
        <f t="shared" si="2"/>
        <v>43564</v>
      </c>
      <c r="Z67" t="str">
        <f t="shared" si="3"/>
        <v>Yes</v>
      </c>
    </row>
    <row r="68" spans="1:26" x14ac:dyDescent="0.2">
      <c r="A68">
        <v>111166</v>
      </c>
      <c r="B68" s="2">
        <v>43558</v>
      </c>
      <c r="C68" s="3">
        <v>0.42499999999999999</v>
      </c>
      <c r="D68" t="s">
        <v>604</v>
      </c>
      <c r="E68" t="s">
        <v>116</v>
      </c>
      <c r="F68" t="s">
        <v>117</v>
      </c>
      <c r="G68" t="s">
        <v>271</v>
      </c>
      <c r="H68" t="s">
        <v>23</v>
      </c>
      <c r="I68" t="s">
        <v>24</v>
      </c>
      <c r="J68" t="s">
        <v>25</v>
      </c>
      <c r="K68" t="s">
        <v>26</v>
      </c>
      <c r="L68" s="2">
        <v>43565</v>
      </c>
      <c r="M68" s="3">
        <v>0.77500000000000002</v>
      </c>
      <c r="N68" s="2">
        <v>43558</v>
      </c>
      <c r="O68" s="3">
        <v>0.92500000000000004</v>
      </c>
      <c r="P68">
        <v>0</v>
      </c>
      <c r="Q68">
        <v>1</v>
      </c>
      <c r="R68" t="s">
        <v>27</v>
      </c>
      <c r="S68" t="s">
        <v>37</v>
      </c>
      <c r="T68">
        <v>11</v>
      </c>
      <c r="U68">
        <v>5</v>
      </c>
      <c r="V68" t="s">
        <v>679</v>
      </c>
      <c r="W68" t="s">
        <v>679</v>
      </c>
      <c r="X68" t="s">
        <v>31</v>
      </c>
      <c r="Y68" s="7">
        <f t="shared" si="2"/>
        <v>43565</v>
      </c>
      <c r="Z68" t="str">
        <f t="shared" si="3"/>
        <v>Yes</v>
      </c>
    </row>
    <row r="69" spans="1:26" x14ac:dyDescent="0.2">
      <c r="A69">
        <v>111167</v>
      </c>
      <c r="B69" s="2">
        <v>43440</v>
      </c>
      <c r="C69" s="3">
        <v>4.6527777777777779E-2</v>
      </c>
      <c r="D69" t="s">
        <v>365</v>
      </c>
      <c r="E69" t="s">
        <v>132</v>
      </c>
      <c r="F69" t="s">
        <v>133</v>
      </c>
      <c r="G69" t="s">
        <v>271</v>
      </c>
      <c r="H69" t="s">
        <v>41</v>
      </c>
      <c r="I69" t="s">
        <v>60</v>
      </c>
      <c r="J69" t="s">
        <v>25</v>
      </c>
      <c r="K69" t="s">
        <v>26</v>
      </c>
      <c r="L69" s="2">
        <v>44168</v>
      </c>
      <c r="M69" s="3">
        <v>0.72916666666666663</v>
      </c>
      <c r="N69" s="2">
        <v>43441</v>
      </c>
      <c r="O69" s="3">
        <v>4.6527777777777779E-2</v>
      </c>
      <c r="P69">
        <v>0</v>
      </c>
      <c r="Q69">
        <v>1</v>
      </c>
      <c r="R69" t="s">
        <v>27</v>
      </c>
      <c r="S69" t="s">
        <v>104</v>
      </c>
      <c r="T69">
        <v>2</v>
      </c>
      <c r="U69">
        <v>1</v>
      </c>
      <c r="V69" t="s">
        <v>679</v>
      </c>
      <c r="W69" t="s">
        <v>679</v>
      </c>
      <c r="X69" t="s">
        <v>31</v>
      </c>
      <c r="Y69" s="7" t="str">
        <f t="shared" si="2"/>
        <v>No SLA For Request</v>
      </c>
      <c r="Z69" t="str">
        <f t="shared" si="3"/>
        <v>Yes</v>
      </c>
    </row>
    <row r="70" spans="1:26" x14ac:dyDescent="0.2">
      <c r="A70">
        <v>111168</v>
      </c>
      <c r="B70" s="2">
        <v>43559</v>
      </c>
      <c r="C70" s="3">
        <v>0.66666666666666663</v>
      </c>
      <c r="D70" t="s">
        <v>118</v>
      </c>
      <c r="E70" t="s">
        <v>109</v>
      </c>
      <c r="F70" t="s">
        <v>110</v>
      </c>
      <c r="G70" t="s">
        <v>22</v>
      </c>
      <c r="H70" t="s">
        <v>23</v>
      </c>
      <c r="I70" t="s">
        <v>24</v>
      </c>
      <c r="J70" t="s">
        <v>25</v>
      </c>
      <c r="K70" t="s">
        <v>26</v>
      </c>
      <c r="L70" s="2">
        <v>43630</v>
      </c>
      <c r="M70" s="3">
        <v>0.57499999999999996</v>
      </c>
      <c r="N70" s="2">
        <v>43560</v>
      </c>
      <c r="O70" s="3">
        <v>0.16666666666666666</v>
      </c>
      <c r="P70">
        <v>0</v>
      </c>
      <c r="Q70">
        <v>1</v>
      </c>
      <c r="R70" t="s">
        <v>27</v>
      </c>
      <c r="S70" t="s">
        <v>37</v>
      </c>
      <c r="T70">
        <v>25</v>
      </c>
      <c r="U70">
        <v>5</v>
      </c>
      <c r="V70" t="s">
        <v>679</v>
      </c>
      <c r="W70" t="s">
        <v>679</v>
      </c>
      <c r="X70" t="s">
        <v>46</v>
      </c>
      <c r="Y70" s="7">
        <f t="shared" si="2"/>
        <v>43559.833333333328</v>
      </c>
      <c r="Z70" t="str">
        <f t="shared" si="3"/>
        <v>Yes</v>
      </c>
    </row>
    <row r="71" spans="1:26" x14ac:dyDescent="0.2">
      <c r="A71">
        <v>111169</v>
      </c>
      <c r="B71" s="2">
        <v>43559</v>
      </c>
      <c r="C71" s="3">
        <v>0.68194444444444446</v>
      </c>
      <c r="D71" t="s">
        <v>599</v>
      </c>
      <c r="E71" t="s">
        <v>109</v>
      </c>
      <c r="F71" t="s">
        <v>110</v>
      </c>
      <c r="G71" t="s">
        <v>271</v>
      </c>
      <c r="H71" t="s">
        <v>23</v>
      </c>
      <c r="I71" t="s">
        <v>24</v>
      </c>
      <c r="J71" t="s">
        <v>25</v>
      </c>
      <c r="K71" t="s">
        <v>26</v>
      </c>
      <c r="L71" s="2">
        <v>43577</v>
      </c>
      <c r="M71" s="3">
        <v>0.7319444444444444</v>
      </c>
      <c r="N71" s="2">
        <v>43560</v>
      </c>
      <c r="O71" s="3">
        <v>0.18194444444444444</v>
      </c>
      <c r="P71">
        <v>0</v>
      </c>
      <c r="Q71">
        <v>1</v>
      </c>
      <c r="R71" t="s">
        <v>27</v>
      </c>
      <c r="S71" t="s">
        <v>37</v>
      </c>
      <c r="T71">
        <v>14</v>
      </c>
      <c r="U71">
        <v>4</v>
      </c>
      <c r="V71" t="s">
        <v>679</v>
      </c>
      <c r="W71" t="s">
        <v>679</v>
      </c>
      <c r="X71" t="s">
        <v>31</v>
      </c>
      <c r="Y71" s="7">
        <f t="shared" si="2"/>
        <v>43566</v>
      </c>
      <c r="Z71" t="str">
        <f t="shared" si="3"/>
        <v>Yes</v>
      </c>
    </row>
    <row r="72" spans="1:26" x14ac:dyDescent="0.2">
      <c r="A72">
        <v>111170</v>
      </c>
      <c r="B72" s="2">
        <v>43560</v>
      </c>
      <c r="C72" s="3">
        <v>0.63611111111111107</v>
      </c>
      <c r="D72" t="s">
        <v>598</v>
      </c>
      <c r="E72" t="s">
        <v>116</v>
      </c>
      <c r="F72" t="s">
        <v>117</v>
      </c>
      <c r="G72" t="s">
        <v>271</v>
      </c>
      <c r="H72" t="s">
        <v>23</v>
      </c>
      <c r="I72" t="s">
        <v>24</v>
      </c>
      <c r="J72" t="s">
        <v>25</v>
      </c>
      <c r="K72" t="s">
        <v>26</v>
      </c>
      <c r="L72" s="2">
        <v>43577</v>
      </c>
      <c r="M72" s="3">
        <v>0.7319444444444444</v>
      </c>
      <c r="N72" s="2">
        <v>43561</v>
      </c>
      <c r="O72" s="3">
        <v>0.1361111111111111</v>
      </c>
      <c r="P72">
        <v>0</v>
      </c>
      <c r="Q72">
        <v>1</v>
      </c>
      <c r="R72" t="s">
        <v>27</v>
      </c>
      <c r="S72" t="s">
        <v>37</v>
      </c>
      <c r="T72">
        <v>12</v>
      </c>
      <c r="U72">
        <v>4</v>
      </c>
      <c r="V72" t="s">
        <v>679</v>
      </c>
      <c r="W72" t="s">
        <v>679</v>
      </c>
      <c r="X72" t="s">
        <v>52</v>
      </c>
      <c r="Y72" s="7">
        <f t="shared" si="2"/>
        <v>43567</v>
      </c>
      <c r="Z72" t="str">
        <f t="shared" si="3"/>
        <v>Yes</v>
      </c>
    </row>
    <row r="73" spans="1:26" x14ac:dyDescent="0.2">
      <c r="A73">
        <v>111171</v>
      </c>
      <c r="B73" s="2">
        <v>43563</v>
      </c>
      <c r="C73" s="3">
        <v>0.36875000000000002</v>
      </c>
      <c r="D73" t="s">
        <v>123</v>
      </c>
      <c r="E73" t="s">
        <v>109</v>
      </c>
      <c r="F73" t="s">
        <v>110</v>
      </c>
      <c r="G73" t="s">
        <v>22</v>
      </c>
      <c r="H73" t="s">
        <v>23</v>
      </c>
      <c r="I73" t="s">
        <v>24</v>
      </c>
      <c r="J73" t="s">
        <v>25</v>
      </c>
      <c r="K73" t="s">
        <v>26</v>
      </c>
      <c r="L73" s="2">
        <v>43584</v>
      </c>
      <c r="M73" s="3">
        <v>0.71250000000000002</v>
      </c>
      <c r="N73" s="2">
        <v>43563</v>
      </c>
      <c r="O73" s="3">
        <v>0.86875000000000002</v>
      </c>
      <c r="P73">
        <v>0</v>
      </c>
      <c r="Q73">
        <v>1</v>
      </c>
      <c r="R73" t="s">
        <v>27</v>
      </c>
      <c r="S73" t="s">
        <v>37</v>
      </c>
      <c r="T73">
        <v>15</v>
      </c>
      <c r="U73">
        <v>1</v>
      </c>
      <c r="V73" t="s">
        <v>679</v>
      </c>
      <c r="W73" t="s">
        <v>679</v>
      </c>
      <c r="X73" t="s">
        <v>31</v>
      </c>
      <c r="Y73" s="7">
        <f t="shared" si="2"/>
        <v>43563.535416666666</v>
      </c>
      <c r="Z73" t="str">
        <f t="shared" si="3"/>
        <v>Yes</v>
      </c>
    </row>
    <row r="74" spans="1:26" x14ac:dyDescent="0.2">
      <c r="A74">
        <v>111172</v>
      </c>
      <c r="B74" s="2">
        <v>43563</v>
      </c>
      <c r="C74" s="3">
        <v>0.38750000000000001</v>
      </c>
      <c r="D74" t="s">
        <v>540</v>
      </c>
      <c r="E74" t="s">
        <v>109</v>
      </c>
      <c r="F74" t="s">
        <v>110</v>
      </c>
      <c r="G74" t="s">
        <v>271</v>
      </c>
      <c r="H74" t="s">
        <v>23</v>
      </c>
      <c r="I74" t="s">
        <v>24</v>
      </c>
      <c r="J74" t="s">
        <v>25</v>
      </c>
      <c r="K74" t="s">
        <v>26</v>
      </c>
      <c r="L74" s="2">
        <v>43711</v>
      </c>
      <c r="M74" s="3">
        <v>0.72986111111111107</v>
      </c>
      <c r="N74" s="2"/>
      <c r="O74" s="3"/>
      <c r="P74">
        <v>0</v>
      </c>
      <c r="Q74">
        <v>1</v>
      </c>
      <c r="R74" t="s">
        <v>27</v>
      </c>
      <c r="S74" t="s">
        <v>37</v>
      </c>
      <c r="T74">
        <v>21</v>
      </c>
      <c r="U74">
        <v>4</v>
      </c>
      <c r="V74" t="s">
        <v>679</v>
      </c>
      <c r="W74" t="s">
        <v>679</v>
      </c>
      <c r="X74" t="s">
        <v>46</v>
      </c>
      <c r="Y74" s="7">
        <f t="shared" si="2"/>
        <v>43570</v>
      </c>
      <c r="Z74" t="str">
        <f t="shared" si="3"/>
        <v>Yes</v>
      </c>
    </row>
    <row r="75" spans="1:26" x14ac:dyDescent="0.2">
      <c r="A75">
        <v>111173</v>
      </c>
      <c r="B75" s="2">
        <v>43565</v>
      </c>
      <c r="C75" s="3">
        <v>0.5444444444444444</v>
      </c>
      <c r="D75" t="s">
        <v>549</v>
      </c>
      <c r="E75" t="s">
        <v>116</v>
      </c>
      <c r="F75" t="s">
        <v>117</v>
      </c>
      <c r="G75" t="s">
        <v>271</v>
      </c>
      <c r="H75" t="s">
        <v>23</v>
      </c>
      <c r="I75" t="s">
        <v>24</v>
      </c>
      <c r="J75" t="s">
        <v>25</v>
      </c>
      <c r="K75" t="s">
        <v>26</v>
      </c>
      <c r="L75" s="2">
        <v>43704</v>
      </c>
      <c r="M75" s="3">
        <v>0.70972222222222225</v>
      </c>
      <c r="N75" s="2">
        <v>43696</v>
      </c>
      <c r="O75" s="3">
        <v>0.70833333333333337</v>
      </c>
      <c r="P75">
        <v>0</v>
      </c>
      <c r="Q75">
        <v>1</v>
      </c>
      <c r="R75" t="s">
        <v>27</v>
      </c>
      <c r="S75" t="s">
        <v>37</v>
      </c>
      <c r="T75">
        <v>11</v>
      </c>
      <c r="U75">
        <v>2</v>
      </c>
      <c r="V75" t="s">
        <v>679</v>
      </c>
      <c r="W75" t="s">
        <v>679</v>
      </c>
      <c r="X75" t="s">
        <v>31</v>
      </c>
      <c r="Y75" s="7">
        <f t="shared" si="2"/>
        <v>43572</v>
      </c>
      <c r="Z75" t="str">
        <f t="shared" si="3"/>
        <v>Yes</v>
      </c>
    </row>
    <row r="76" spans="1:26" x14ac:dyDescent="0.2">
      <c r="A76">
        <v>111174</v>
      </c>
      <c r="B76" s="2">
        <v>43565</v>
      </c>
      <c r="C76" s="3">
        <v>0.61597222222222225</v>
      </c>
      <c r="D76" t="s">
        <v>371</v>
      </c>
      <c r="E76" t="s">
        <v>331</v>
      </c>
      <c r="F76" t="s">
        <v>332</v>
      </c>
      <c r="G76" t="s">
        <v>271</v>
      </c>
      <c r="H76" t="s">
        <v>23</v>
      </c>
      <c r="I76" t="s">
        <v>24</v>
      </c>
      <c r="J76" t="s">
        <v>25</v>
      </c>
      <c r="K76" t="s">
        <v>52</v>
      </c>
      <c r="L76" s="2">
        <v>44166</v>
      </c>
      <c r="M76" s="3">
        <v>0.71875</v>
      </c>
      <c r="N76" s="2">
        <v>43570</v>
      </c>
      <c r="O76" s="3">
        <v>0.61597222222222225</v>
      </c>
      <c r="P76">
        <v>1</v>
      </c>
      <c r="Q76">
        <v>1</v>
      </c>
      <c r="R76" t="s">
        <v>130</v>
      </c>
      <c r="S76" t="s">
        <v>37</v>
      </c>
      <c r="T76">
        <v>61</v>
      </c>
      <c r="U76">
        <v>0</v>
      </c>
      <c r="V76" t="s">
        <v>29</v>
      </c>
      <c r="W76" t="s">
        <v>30</v>
      </c>
      <c r="X76" t="s">
        <v>31</v>
      </c>
      <c r="Y76" s="7">
        <f t="shared" si="2"/>
        <v>43572</v>
      </c>
      <c r="Z76" t="str">
        <f t="shared" si="3"/>
        <v>Yes</v>
      </c>
    </row>
    <row r="77" spans="1:26" x14ac:dyDescent="0.2">
      <c r="A77">
        <v>111175</v>
      </c>
      <c r="B77" s="2">
        <v>43566</v>
      </c>
      <c r="C77" s="3">
        <v>0.44444444444444442</v>
      </c>
      <c r="D77" t="s">
        <v>592</v>
      </c>
      <c r="E77" t="s">
        <v>109</v>
      </c>
      <c r="F77" t="s">
        <v>110</v>
      </c>
      <c r="G77" t="s">
        <v>271</v>
      </c>
      <c r="H77" t="s">
        <v>23</v>
      </c>
      <c r="I77" t="s">
        <v>24</v>
      </c>
      <c r="J77" t="s">
        <v>25</v>
      </c>
      <c r="K77" t="s">
        <v>26</v>
      </c>
      <c r="L77" s="2">
        <v>43591</v>
      </c>
      <c r="M77" s="3">
        <v>0.78055555555555556</v>
      </c>
      <c r="N77" s="2">
        <v>43566</v>
      </c>
      <c r="O77" s="3">
        <v>0.94444444444444442</v>
      </c>
      <c r="P77">
        <v>0</v>
      </c>
      <c r="Q77">
        <v>1</v>
      </c>
      <c r="R77" t="s">
        <v>27</v>
      </c>
      <c r="S77" t="s">
        <v>37</v>
      </c>
      <c r="T77">
        <v>8</v>
      </c>
      <c r="U77">
        <v>3</v>
      </c>
      <c r="V77" t="s">
        <v>679</v>
      </c>
      <c r="W77" t="s">
        <v>679</v>
      </c>
      <c r="X77" t="s">
        <v>46</v>
      </c>
      <c r="Y77" s="7">
        <f t="shared" si="2"/>
        <v>43573</v>
      </c>
      <c r="Z77" t="str">
        <f t="shared" si="3"/>
        <v>Yes</v>
      </c>
    </row>
    <row r="78" spans="1:26" x14ac:dyDescent="0.2">
      <c r="A78">
        <v>111176</v>
      </c>
      <c r="B78" s="2">
        <v>43567</v>
      </c>
      <c r="C78" s="3">
        <v>0.49791666666666667</v>
      </c>
      <c r="D78" t="s">
        <v>591</v>
      </c>
      <c r="E78" t="s">
        <v>136</v>
      </c>
      <c r="F78" t="s">
        <v>137</v>
      </c>
      <c r="G78" t="s">
        <v>271</v>
      </c>
      <c r="H78" t="s">
        <v>23</v>
      </c>
      <c r="I78" t="s">
        <v>24</v>
      </c>
      <c r="J78" t="s">
        <v>25</v>
      </c>
      <c r="K78" t="s">
        <v>26</v>
      </c>
      <c r="L78" s="2">
        <v>43594</v>
      </c>
      <c r="M78" s="3">
        <v>0.71875</v>
      </c>
      <c r="N78" s="2">
        <v>43591</v>
      </c>
      <c r="O78" s="3">
        <v>0.70833333333333337</v>
      </c>
      <c r="P78">
        <v>0</v>
      </c>
      <c r="Q78">
        <v>1</v>
      </c>
      <c r="R78" t="s">
        <v>27</v>
      </c>
      <c r="S78" t="s">
        <v>37</v>
      </c>
      <c r="T78">
        <v>37</v>
      </c>
      <c r="U78">
        <v>1</v>
      </c>
      <c r="V78" t="s">
        <v>679</v>
      </c>
      <c r="W78" t="s">
        <v>679</v>
      </c>
      <c r="X78" t="s">
        <v>31</v>
      </c>
      <c r="Y78" s="7">
        <f t="shared" si="2"/>
        <v>43574</v>
      </c>
      <c r="Z78" t="str">
        <f t="shared" si="3"/>
        <v>Yes</v>
      </c>
    </row>
    <row r="79" spans="1:26" x14ac:dyDescent="0.2">
      <c r="A79">
        <v>111177</v>
      </c>
      <c r="B79" s="2">
        <v>43482</v>
      </c>
      <c r="C79" s="3">
        <v>4.1666666666666664E-2</v>
      </c>
      <c r="D79" t="s">
        <v>202</v>
      </c>
      <c r="E79" t="s">
        <v>203</v>
      </c>
      <c r="F79" t="s">
        <v>204</v>
      </c>
      <c r="G79" t="s">
        <v>138</v>
      </c>
      <c r="H79" t="s">
        <v>41</v>
      </c>
      <c r="I79" t="s">
        <v>24</v>
      </c>
      <c r="J79" t="s">
        <v>25</v>
      </c>
      <c r="K79" t="s">
        <v>26</v>
      </c>
      <c r="L79" s="2">
        <v>43739</v>
      </c>
      <c r="M79" s="3">
        <v>0.45069444444444445</v>
      </c>
      <c r="N79" s="2">
        <v>43483</v>
      </c>
      <c r="O79" s="3">
        <v>4.1666666666666664E-2</v>
      </c>
      <c r="P79">
        <v>0</v>
      </c>
      <c r="Q79">
        <v>1</v>
      </c>
      <c r="R79" t="s">
        <v>67</v>
      </c>
      <c r="S79" t="s">
        <v>104</v>
      </c>
      <c r="T79">
        <v>6</v>
      </c>
      <c r="U79">
        <v>0</v>
      </c>
      <c r="V79" t="s">
        <v>679</v>
      </c>
      <c r="W79" t="s">
        <v>679</v>
      </c>
      <c r="X79" t="s">
        <v>31</v>
      </c>
      <c r="Y79" s="7">
        <f t="shared" si="2"/>
        <v>43487</v>
      </c>
      <c r="Z79" t="str">
        <f t="shared" si="3"/>
        <v>Yes</v>
      </c>
    </row>
    <row r="80" spans="1:26" x14ac:dyDescent="0.2">
      <c r="A80">
        <v>111178</v>
      </c>
      <c r="B80" s="2">
        <v>43572</v>
      </c>
      <c r="C80" s="3">
        <v>0.47499999999999998</v>
      </c>
      <c r="D80" t="s">
        <v>125</v>
      </c>
      <c r="E80" t="s">
        <v>109</v>
      </c>
      <c r="F80" t="s">
        <v>110</v>
      </c>
      <c r="G80" t="s">
        <v>22</v>
      </c>
      <c r="H80" t="s">
        <v>23</v>
      </c>
      <c r="I80" t="s">
        <v>24</v>
      </c>
      <c r="J80" t="s">
        <v>25</v>
      </c>
      <c r="K80" t="s">
        <v>26</v>
      </c>
      <c r="L80" s="2">
        <v>43579</v>
      </c>
      <c r="M80" s="3">
        <v>0.73402777777777772</v>
      </c>
      <c r="N80" s="2">
        <v>43572</v>
      </c>
      <c r="O80" s="3">
        <v>0.97499999999999998</v>
      </c>
      <c r="P80">
        <v>0</v>
      </c>
      <c r="Q80">
        <v>1</v>
      </c>
      <c r="R80" t="s">
        <v>27</v>
      </c>
      <c r="S80" t="s">
        <v>37</v>
      </c>
      <c r="T80">
        <v>13</v>
      </c>
      <c r="U80">
        <v>1</v>
      </c>
      <c r="V80" t="s">
        <v>679</v>
      </c>
      <c r="W80" t="s">
        <v>679</v>
      </c>
      <c r="X80" t="s">
        <v>31</v>
      </c>
      <c r="Y80" s="7">
        <f t="shared" si="2"/>
        <v>43572.641666666663</v>
      </c>
      <c r="Z80" t="str">
        <f t="shared" si="3"/>
        <v>Yes</v>
      </c>
    </row>
    <row r="81" spans="1:26" x14ac:dyDescent="0.2">
      <c r="A81">
        <v>111179</v>
      </c>
      <c r="B81" s="2">
        <v>43572</v>
      </c>
      <c r="C81" s="3">
        <v>0.5444444444444444</v>
      </c>
      <c r="D81" t="s">
        <v>590</v>
      </c>
      <c r="E81" t="s">
        <v>116</v>
      </c>
      <c r="F81" t="s">
        <v>117</v>
      </c>
      <c r="G81" t="s">
        <v>271</v>
      </c>
      <c r="H81" t="s">
        <v>23</v>
      </c>
      <c r="I81" t="s">
        <v>24</v>
      </c>
      <c r="J81" t="s">
        <v>25</v>
      </c>
      <c r="K81" t="s">
        <v>26</v>
      </c>
      <c r="L81" s="2">
        <v>43594</v>
      </c>
      <c r="M81" s="3">
        <v>0.72083333333333333</v>
      </c>
      <c r="N81" s="2">
        <v>43573</v>
      </c>
      <c r="O81" s="3">
        <v>4.4444444444444446E-2</v>
      </c>
      <c r="P81">
        <v>0</v>
      </c>
      <c r="Q81">
        <v>1</v>
      </c>
      <c r="R81" t="s">
        <v>27</v>
      </c>
      <c r="S81" t="s">
        <v>37</v>
      </c>
      <c r="T81">
        <v>34</v>
      </c>
      <c r="U81">
        <v>5</v>
      </c>
      <c r="V81" t="s">
        <v>679</v>
      </c>
      <c r="W81" t="s">
        <v>679</v>
      </c>
      <c r="X81" t="s">
        <v>31</v>
      </c>
      <c r="Y81" s="7">
        <f t="shared" si="2"/>
        <v>43579</v>
      </c>
      <c r="Z81" t="str">
        <f t="shared" si="3"/>
        <v>Yes</v>
      </c>
    </row>
    <row r="82" spans="1:26" x14ac:dyDescent="0.2">
      <c r="A82">
        <v>111180</v>
      </c>
      <c r="B82" s="2">
        <v>43572</v>
      </c>
      <c r="C82" s="3">
        <v>0.72499999999999998</v>
      </c>
      <c r="D82" t="s">
        <v>227</v>
      </c>
      <c r="E82" t="s">
        <v>228</v>
      </c>
      <c r="F82" t="s">
        <v>229</v>
      </c>
      <c r="G82" t="s">
        <v>138</v>
      </c>
      <c r="H82" t="s">
        <v>23</v>
      </c>
      <c r="I82" t="s">
        <v>60</v>
      </c>
      <c r="J82" t="s">
        <v>25</v>
      </c>
      <c r="K82" t="s">
        <v>26</v>
      </c>
      <c r="L82" s="2">
        <v>43655</v>
      </c>
      <c r="M82" s="3">
        <v>0.73055555555555551</v>
      </c>
      <c r="N82" s="2">
        <v>43573</v>
      </c>
      <c r="O82" s="3">
        <v>0.22500000000000001</v>
      </c>
      <c r="P82">
        <v>0</v>
      </c>
      <c r="Q82">
        <v>1</v>
      </c>
      <c r="R82" t="s">
        <v>27</v>
      </c>
      <c r="S82" t="s">
        <v>37</v>
      </c>
      <c r="T82">
        <v>15</v>
      </c>
      <c r="U82">
        <v>1</v>
      </c>
      <c r="V82" t="s">
        <v>679</v>
      </c>
      <c r="W82" t="s">
        <v>679</v>
      </c>
      <c r="X82" t="s">
        <v>31</v>
      </c>
      <c r="Y82" s="7" t="str">
        <f t="shared" si="2"/>
        <v>No SLA For Request</v>
      </c>
      <c r="Z82" t="str">
        <f t="shared" si="3"/>
        <v>Yes</v>
      </c>
    </row>
    <row r="83" spans="1:26" x14ac:dyDescent="0.2">
      <c r="A83">
        <v>111181</v>
      </c>
      <c r="B83" s="2">
        <v>43577</v>
      </c>
      <c r="C83" s="3">
        <v>0.37986111111111109</v>
      </c>
      <c r="D83" t="s">
        <v>124</v>
      </c>
      <c r="E83" t="s">
        <v>109</v>
      </c>
      <c r="F83" t="s">
        <v>110</v>
      </c>
      <c r="G83" t="s">
        <v>22</v>
      </c>
      <c r="H83" t="s">
        <v>23</v>
      </c>
      <c r="I83" t="s">
        <v>24</v>
      </c>
      <c r="J83" t="s">
        <v>25</v>
      </c>
      <c r="K83" t="s">
        <v>26</v>
      </c>
      <c r="L83" s="2">
        <v>43579</v>
      </c>
      <c r="M83" s="3">
        <v>0.73472222222222228</v>
      </c>
      <c r="N83" s="2">
        <v>43577</v>
      </c>
      <c r="O83" s="3">
        <v>0.87986111111111109</v>
      </c>
      <c r="P83">
        <v>0</v>
      </c>
      <c r="Q83">
        <v>1</v>
      </c>
      <c r="R83" t="s">
        <v>27</v>
      </c>
      <c r="S83" t="s">
        <v>37</v>
      </c>
      <c r="T83">
        <v>18</v>
      </c>
      <c r="U83">
        <v>5</v>
      </c>
      <c r="V83" t="s">
        <v>679</v>
      </c>
      <c r="W83" t="s">
        <v>679</v>
      </c>
      <c r="X83" t="s">
        <v>31</v>
      </c>
      <c r="Y83" s="7">
        <f t="shared" si="2"/>
        <v>43577.546527777777</v>
      </c>
      <c r="Z83" t="str">
        <f t="shared" si="3"/>
        <v>Yes</v>
      </c>
    </row>
    <row r="84" spans="1:26" x14ac:dyDescent="0.2">
      <c r="A84">
        <v>111182</v>
      </c>
      <c r="B84" s="2">
        <v>43577</v>
      </c>
      <c r="C84" s="3">
        <v>0.47361111111111109</v>
      </c>
      <c r="D84" t="s">
        <v>248</v>
      </c>
      <c r="E84" t="s">
        <v>236</v>
      </c>
      <c r="F84" t="s">
        <v>237</v>
      </c>
      <c r="G84" t="s">
        <v>138</v>
      </c>
      <c r="H84" t="s">
        <v>23</v>
      </c>
      <c r="I84" t="s">
        <v>24</v>
      </c>
      <c r="J84" t="s">
        <v>73</v>
      </c>
      <c r="K84" t="s">
        <v>26</v>
      </c>
      <c r="L84" s="2">
        <v>43593</v>
      </c>
      <c r="M84" s="3">
        <v>0.72083333333333333</v>
      </c>
      <c r="N84" s="2">
        <v>43577</v>
      </c>
      <c r="O84" s="3">
        <v>0.97361111111111109</v>
      </c>
      <c r="P84">
        <v>0</v>
      </c>
      <c r="Q84">
        <v>1</v>
      </c>
      <c r="R84" t="s">
        <v>27</v>
      </c>
      <c r="S84" t="s">
        <v>37</v>
      </c>
      <c r="T84">
        <v>9</v>
      </c>
      <c r="U84">
        <v>4</v>
      </c>
      <c r="V84" t="s">
        <v>679</v>
      </c>
      <c r="W84" t="s">
        <v>679</v>
      </c>
      <c r="X84" t="s">
        <v>31</v>
      </c>
      <c r="Y84" s="7">
        <f t="shared" si="2"/>
        <v>43580</v>
      </c>
      <c r="Z84" t="str">
        <f t="shared" si="3"/>
        <v>Yes</v>
      </c>
    </row>
    <row r="85" spans="1:26" x14ac:dyDescent="0.2">
      <c r="A85">
        <v>111183</v>
      </c>
      <c r="B85" s="2">
        <v>43577</v>
      </c>
      <c r="C85" s="3">
        <v>0.5395833333333333</v>
      </c>
      <c r="D85" t="s">
        <v>243</v>
      </c>
      <c r="E85" t="s">
        <v>109</v>
      </c>
      <c r="F85" t="s">
        <v>110</v>
      </c>
      <c r="G85" t="s">
        <v>138</v>
      </c>
      <c r="H85" t="s">
        <v>23</v>
      </c>
      <c r="I85" t="s">
        <v>24</v>
      </c>
      <c r="J85" t="s">
        <v>25</v>
      </c>
      <c r="K85" t="s">
        <v>26</v>
      </c>
      <c r="L85" s="2">
        <v>43620</v>
      </c>
      <c r="M85" s="3">
        <v>0.71875</v>
      </c>
      <c r="N85" s="2">
        <v>43578</v>
      </c>
      <c r="O85" s="3">
        <v>3.9583333333333331E-2</v>
      </c>
      <c r="P85">
        <v>0</v>
      </c>
      <c r="Q85">
        <v>1</v>
      </c>
      <c r="R85" t="s">
        <v>27</v>
      </c>
      <c r="S85" t="s">
        <v>37</v>
      </c>
      <c r="T85">
        <v>61</v>
      </c>
      <c r="U85">
        <v>11</v>
      </c>
      <c r="V85" t="s">
        <v>679</v>
      </c>
      <c r="W85" t="s">
        <v>679</v>
      </c>
      <c r="X85" t="s">
        <v>46</v>
      </c>
      <c r="Y85" s="7">
        <f t="shared" si="2"/>
        <v>43580</v>
      </c>
      <c r="Z85" t="str">
        <f t="shared" si="3"/>
        <v>Yes</v>
      </c>
    </row>
    <row r="86" spans="1:26" x14ac:dyDescent="0.2">
      <c r="A86">
        <v>111184</v>
      </c>
      <c r="B86" s="2">
        <v>43579</v>
      </c>
      <c r="C86" s="3">
        <v>0.59583333333333333</v>
      </c>
      <c r="D86" t="s">
        <v>122</v>
      </c>
      <c r="E86" t="s">
        <v>109</v>
      </c>
      <c r="F86" t="s">
        <v>110</v>
      </c>
      <c r="G86" t="s">
        <v>22</v>
      </c>
      <c r="H86" t="s">
        <v>23</v>
      </c>
      <c r="I86" t="s">
        <v>24</v>
      </c>
      <c r="J86" t="s">
        <v>25</v>
      </c>
      <c r="K86" t="s">
        <v>26</v>
      </c>
      <c r="L86" s="2">
        <v>43599</v>
      </c>
      <c r="M86" s="3">
        <v>0.80555555555555558</v>
      </c>
      <c r="N86" s="2">
        <v>43580</v>
      </c>
      <c r="O86" s="3">
        <v>9.583333333333334E-2</v>
      </c>
      <c r="P86">
        <v>0</v>
      </c>
      <c r="Q86">
        <v>1</v>
      </c>
      <c r="R86" t="s">
        <v>27</v>
      </c>
      <c r="S86" t="s">
        <v>37</v>
      </c>
      <c r="T86">
        <v>14</v>
      </c>
      <c r="U86">
        <v>1</v>
      </c>
      <c r="V86" t="s">
        <v>679</v>
      </c>
      <c r="W86" t="s">
        <v>679</v>
      </c>
      <c r="X86" t="s">
        <v>31</v>
      </c>
      <c r="Y86" s="7">
        <f t="shared" si="2"/>
        <v>43579.762499999997</v>
      </c>
      <c r="Z86" t="str">
        <f t="shared" si="3"/>
        <v>Yes</v>
      </c>
    </row>
    <row r="87" spans="1:26" x14ac:dyDescent="0.2">
      <c r="A87">
        <v>111185</v>
      </c>
      <c r="B87" s="2">
        <v>43580</v>
      </c>
      <c r="C87" s="3">
        <v>0.48749999999999999</v>
      </c>
      <c r="D87" t="s">
        <v>249</v>
      </c>
      <c r="E87" t="s">
        <v>109</v>
      </c>
      <c r="F87" t="s">
        <v>110</v>
      </c>
      <c r="G87" t="s">
        <v>138</v>
      </c>
      <c r="H87" t="s">
        <v>23</v>
      </c>
      <c r="I87" t="s">
        <v>24</v>
      </c>
      <c r="J87" t="s">
        <v>25</v>
      </c>
      <c r="K87" t="s">
        <v>26</v>
      </c>
      <c r="L87" s="2">
        <v>43591</v>
      </c>
      <c r="M87" s="3">
        <v>0.74652777777777779</v>
      </c>
      <c r="N87" s="2">
        <v>43580</v>
      </c>
      <c r="O87" s="3">
        <v>0.98750000000000004</v>
      </c>
      <c r="P87">
        <v>0</v>
      </c>
      <c r="Q87">
        <v>1</v>
      </c>
      <c r="R87" t="s">
        <v>27</v>
      </c>
      <c r="S87" t="s">
        <v>37</v>
      </c>
      <c r="T87">
        <v>11</v>
      </c>
      <c r="U87">
        <v>5</v>
      </c>
      <c r="V87" t="s">
        <v>679</v>
      </c>
      <c r="W87" t="s">
        <v>679</v>
      </c>
      <c r="X87" t="s">
        <v>46</v>
      </c>
      <c r="Y87" s="7">
        <f t="shared" si="2"/>
        <v>43585</v>
      </c>
      <c r="Z87" t="str">
        <f t="shared" si="3"/>
        <v>Yes</v>
      </c>
    </row>
    <row r="88" spans="1:26" x14ac:dyDescent="0.2">
      <c r="A88">
        <v>111186</v>
      </c>
      <c r="B88" s="2">
        <v>43580</v>
      </c>
      <c r="C88" s="3">
        <v>0.67569444444444449</v>
      </c>
      <c r="D88" t="s">
        <v>597</v>
      </c>
      <c r="E88" t="s">
        <v>358</v>
      </c>
      <c r="F88" t="s">
        <v>359</v>
      </c>
      <c r="G88" t="s">
        <v>271</v>
      </c>
      <c r="H88" t="s">
        <v>41</v>
      </c>
      <c r="I88" t="s">
        <v>24</v>
      </c>
      <c r="J88" t="s">
        <v>83</v>
      </c>
      <c r="K88" t="s">
        <v>35</v>
      </c>
      <c r="L88" s="2">
        <v>43580</v>
      </c>
      <c r="M88" s="3">
        <v>0.67569444444444449</v>
      </c>
      <c r="N88" s="2">
        <v>43581</v>
      </c>
      <c r="O88" s="3">
        <v>0.17569444444444443</v>
      </c>
      <c r="P88">
        <v>1</v>
      </c>
      <c r="Q88">
        <v>1</v>
      </c>
      <c r="R88" t="s">
        <v>231</v>
      </c>
      <c r="S88" t="s">
        <v>134</v>
      </c>
      <c r="T88">
        <v>5</v>
      </c>
      <c r="U88">
        <v>0</v>
      </c>
      <c r="V88" t="s">
        <v>679</v>
      </c>
      <c r="W88" t="s">
        <v>679</v>
      </c>
      <c r="X88" t="s">
        <v>31</v>
      </c>
      <c r="Y88" s="7">
        <f t="shared" si="2"/>
        <v>43587</v>
      </c>
      <c r="Z88" t="str">
        <f t="shared" si="3"/>
        <v>Yes</v>
      </c>
    </row>
    <row r="89" spans="1:26" x14ac:dyDescent="0.2">
      <c r="A89">
        <v>111187</v>
      </c>
      <c r="B89" s="2">
        <v>43584</v>
      </c>
      <c r="C89" s="3">
        <v>0.35625000000000001</v>
      </c>
      <c r="D89" t="s">
        <v>247</v>
      </c>
      <c r="E89" t="s">
        <v>109</v>
      </c>
      <c r="F89" t="s">
        <v>110</v>
      </c>
      <c r="G89" t="s">
        <v>138</v>
      </c>
      <c r="H89" t="s">
        <v>23</v>
      </c>
      <c r="I89" t="s">
        <v>24</v>
      </c>
      <c r="J89" t="s">
        <v>25</v>
      </c>
      <c r="K89" t="s">
        <v>26</v>
      </c>
      <c r="L89" s="2">
        <v>43595</v>
      </c>
      <c r="M89" s="3">
        <v>0.72986111111111107</v>
      </c>
      <c r="N89" s="2">
        <v>43584</v>
      </c>
      <c r="O89" s="3">
        <v>0.85624999999999996</v>
      </c>
      <c r="P89">
        <v>0</v>
      </c>
      <c r="Q89">
        <v>1</v>
      </c>
      <c r="R89" t="s">
        <v>27</v>
      </c>
      <c r="S89" t="s">
        <v>37</v>
      </c>
      <c r="T89">
        <v>10</v>
      </c>
      <c r="U89">
        <v>2</v>
      </c>
      <c r="V89" t="s">
        <v>679</v>
      </c>
      <c r="W89" t="s">
        <v>679</v>
      </c>
      <c r="X89" t="s">
        <v>31</v>
      </c>
      <c r="Y89" s="7">
        <f t="shared" si="2"/>
        <v>43587</v>
      </c>
      <c r="Z89" t="str">
        <f t="shared" si="3"/>
        <v>Yes</v>
      </c>
    </row>
    <row r="90" spans="1:26" x14ac:dyDescent="0.2">
      <c r="A90">
        <v>111188</v>
      </c>
      <c r="B90" s="2">
        <v>43584</v>
      </c>
      <c r="C90" s="3">
        <v>0.63749999999999996</v>
      </c>
      <c r="D90" t="s">
        <v>121</v>
      </c>
      <c r="E90" t="s">
        <v>109</v>
      </c>
      <c r="F90" t="s">
        <v>110</v>
      </c>
      <c r="G90" t="s">
        <v>22</v>
      </c>
      <c r="H90" t="s">
        <v>23</v>
      </c>
      <c r="I90" t="s">
        <v>24</v>
      </c>
      <c r="J90" t="s">
        <v>25</v>
      </c>
      <c r="K90" t="s">
        <v>26</v>
      </c>
      <c r="L90" s="2">
        <v>43620</v>
      </c>
      <c r="M90" s="3">
        <v>0.72152777777777777</v>
      </c>
      <c r="N90" s="2">
        <v>43585</v>
      </c>
      <c r="O90" s="3">
        <v>0.13750000000000001</v>
      </c>
      <c r="P90">
        <v>0</v>
      </c>
      <c r="Q90">
        <v>1</v>
      </c>
      <c r="R90" t="s">
        <v>27</v>
      </c>
      <c r="S90" t="s">
        <v>37</v>
      </c>
      <c r="T90">
        <v>45</v>
      </c>
      <c r="U90">
        <v>3</v>
      </c>
      <c r="V90" t="s">
        <v>679</v>
      </c>
      <c r="W90" t="s">
        <v>679</v>
      </c>
      <c r="X90" t="s">
        <v>46</v>
      </c>
      <c r="Y90" s="7">
        <f t="shared" si="2"/>
        <v>43584.804166666661</v>
      </c>
      <c r="Z90" t="str">
        <f t="shared" si="3"/>
        <v>Yes</v>
      </c>
    </row>
    <row r="91" spans="1:26" x14ac:dyDescent="0.2">
      <c r="A91">
        <v>111189</v>
      </c>
      <c r="B91" s="2">
        <v>43585</v>
      </c>
      <c r="C91" s="3">
        <v>0.59652777777777777</v>
      </c>
      <c r="D91" t="s">
        <v>536</v>
      </c>
      <c r="E91" t="s">
        <v>173</v>
      </c>
      <c r="F91" t="s">
        <v>174</v>
      </c>
      <c r="G91" t="s">
        <v>271</v>
      </c>
      <c r="H91" t="s">
        <v>23</v>
      </c>
      <c r="I91" t="s">
        <v>60</v>
      </c>
      <c r="J91" t="s">
        <v>25</v>
      </c>
      <c r="K91" t="s">
        <v>26</v>
      </c>
      <c r="L91" s="2">
        <v>43714</v>
      </c>
      <c r="M91" s="3">
        <v>0.72638888888888886</v>
      </c>
      <c r="N91" s="2">
        <v>43586</v>
      </c>
      <c r="O91" s="3">
        <v>9.6527777777777782E-2</v>
      </c>
      <c r="P91">
        <v>0</v>
      </c>
      <c r="Q91">
        <v>1</v>
      </c>
      <c r="R91" t="s">
        <v>27</v>
      </c>
      <c r="S91" t="s">
        <v>37</v>
      </c>
      <c r="T91">
        <v>20</v>
      </c>
      <c r="U91">
        <v>1</v>
      </c>
      <c r="V91" t="s">
        <v>679</v>
      </c>
      <c r="W91" t="s">
        <v>679</v>
      </c>
      <c r="X91" t="s">
        <v>31</v>
      </c>
      <c r="Y91" s="7" t="str">
        <f t="shared" si="2"/>
        <v>No SLA For Request</v>
      </c>
      <c r="Z91" t="str">
        <f t="shared" si="3"/>
        <v>Yes</v>
      </c>
    </row>
    <row r="92" spans="1:26" x14ac:dyDescent="0.2">
      <c r="A92">
        <v>111190</v>
      </c>
      <c r="B92" s="2">
        <v>43585</v>
      </c>
      <c r="C92" s="3">
        <v>0.65069444444444446</v>
      </c>
      <c r="D92" t="s">
        <v>558</v>
      </c>
      <c r="E92" t="s">
        <v>109</v>
      </c>
      <c r="F92" t="s">
        <v>110</v>
      </c>
      <c r="G92" t="s">
        <v>271</v>
      </c>
      <c r="H92" t="s">
        <v>23</v>
      </c>
      <c r="I92" t="s">
        <v>24</v>
      </c>
      <c r="J92" t="s">
        <v>25</v>
      </c>
      <c r="K92" t="s">
        <v>26</v>
      </c>
      <c r="L92" s="2">
        <v>43678</v>
      </c>
      <c r="M92" s="3">
        <v>0.79097222222222219</v>
      </c>
      <c r="N92" s="2">
        <v>43586</v>
      </c>
      <c r="O92" s="3">
        <v>0.15069444444444444</v>
      </c>
      <c r="P92">
        <v>0</v>
      </c>
      <c r="Q92">
        <v>1</v>
      </c>
      <c r="R92" t="s">
        <v>27</v>
      </c>
      <c r="S92" t="s">
        <v>37</v>
      </c>
      <c r="T92">
        <v>34</v>
      </c>
      <c r="U92">
        <v>8</v>
      </c>
      <c r="V92" t="s">
        <v>679</v>
      </c>
      <c r="W92" t="s">
        <v>679</v>
      </c>
      <c r="X92" t="s">
        <v>31</v>
      </c>
      <c r="Y92" s="7">
        <f t="shared" si="2"/>
        <v>43592</v>
      </c>
      <c r="Z92" t="str">
        <f t="shared" si="3"/>
        <v>Yes</v>
      </c>
    </row>
    <row r="93" spans="1:26" x14ac:dyDescent="0.2">
      <c r="A93">
        <v>111191</v>
      </c>
      <c r="B93" s="2">
        <v>43587</v>
      </c>
      <c r="C93" s="3">
        <v>0.3611111111111111</v>
      </c>
      <c r="D93" t="s">
        <v>581</v>
      </c>
      <c r="E93" t="s">
        <v>113</v>
      </c>
      <c r="F93" t="s">
        <v>114</v>
      </c>
      <c r="G93" t="s">
        <v>271</v>
      </c>
      <c r="H93" t="s">
        <v>23</v>
      </c>
      <c r="I93" t="s">
        <v>24</v>
      </c>
      <c r="J93" t="s">
        <v>25</v>
      </c>
      <c r="K93" t="s">
        <v>26</v>
      </c>
      <c r="L93" s="2">
        <v>43623</v>
      </c>
      <c r="M93" s="3">
        <v>0.73472222222222228</v>
      </c>
      <c r="N93" s="2"/>
      <c r="O93" s="3"/>
      <c r="P93">
        <v>0</v>
      </c>
      <c r="Q93">
        <v>1</v>
      </c>
      <c r="R93" t="s">
        <v>27</v>
      </c>
      <c r="S93" t="s">
        <v>37</v>
      </c>
      <c r="T93">
        <v>15</v>
      </c>
      <c r="U93">
        <v>2</v>
      </c>
      <c r="V93" t="s">
        <v>679</v>
      </c>
      <c r="W93" t="s">
        <v>679</v>
      </c>
      <c r="X93" t="s">
        <v>31</v>
      </c>
      <c r="Y93" s="7">
        <f t="shared" si="2"/>
        <v>43594</v>
      </c>
      <c r="Z93" t="str">
        <f t="shared" si="3"/>
        <v>Yes</v>
      </c>
    </row>
    <row r="94" spans="1:26" x14ac:dyDescent="0.2">
      <c r="A94">
        <v>111192</v>
      </c>
      <c r="B94" s="2">
        <v>43588</v>
      </c>
      <c r="C94" s="3">
        <v>0.47013888888888888</v>
      </c>
      <c r="D94" t="s">
        <v>583</v>
      </c>
      <c r="E94" t="s">
        <v>109</v>
      </c>
      <c r="F94" t="s">
        <v>110</v>
      </c>
      <c r="G94" t="s">
        <v>271</v>
      </c>
      <c r="H94" t="s">
        <v>23</v>
      </c>
      <c r="I94" t="s">
        <v>24</v>
      </c>
      <c r="J94" t="s">
        <v>25</v>
      </c>
      <c r="K94" t="s">
        <v>26</v>
      </c>
      <c r="L94" s="2">
        <v>43619</v>
      </c>
      <c r="M94" s="3">
        <v>0.7270833333333333</v>
      </c>
      <c r="N94" s="2">
        <v>43588</v>
      </c>
      <c r="O94" s="3">
        <v>0.97013888888888888</v>
      </c>
      <c r="P94">
        <v>0</v>
      </c>
      <c r="Q94">
        <v>1</v>
      </c>
      <c r="R94" t="s">
        <v>27</v>
      </c>
      <c r="S94" t="s">
        <v>37</v>
      </c>
      <c r="T94">
        <v>23</v>
      </c>
      <c r="U94">
        <v>4</v>
      </c>
      <c r="V94" t="s">
        <v>679</v>
      </c>
      <c r="W94" t="s">
        <v>679</v>
      </c>
      <c r="X94" t="s">
        <v>31</v>
      </c>
      <c r="Y94" s="7">
        <f t="shared" si="2"/>
        <v>43595</v>
      </c>
      <c r="Z94" t="str">
        <f t="shared" si="3"/>
        <v>Yes</v>
      </c>
    </row>
    <row r="95" spans="1:26" x14ac:dyDescent="0.2">
      <c r="A95">
        <v>111193</v>
      </c>
      <c r="B95" s="2">
        <v>43591</v>
      </c>
      <c r="C95" s="3">
        <v>0.39166666666666666</v>
      </c>
      <c r="D95" t="s">
        <v>242</v>
      </c>
      <c r="E95" t="s">
        <v>49</v>
      </c>
      <c r="F95" t="s">
        <v>50</v>
      </c>
      <c r="G95" t="s">
        <v>138</v>
      </c>
      <c r="H95" t="s">
        <v>23</v>
      </c>
      <c r="I95" t="s">
        <v>24</v>
      </c>
      <c r="J95" t="s">
        <v>25</v>
      </c>
      <c r="K95" t="s">
        <v>26</v>
      </c>
      <c r="L95" s="2">
        <v>43623</v>
      </c>
      <c r="M95" s="3">
        <v>0.73402777777777772</v>
      </c>
      <c r="N95" s="2">
        <v>43591</v>
      </c>
      <c r="O95" s="3">
        <v>0.89166666666666672</v>
      </c>
      <c r="P95">
        <v>0</v>
      </c>
      <c r="Q95">
        <v>1</v>
      </c>
      <c r="R95" t="s">
        <v>27</v>
      </c>
      <c r="S95" t="s">
        <v>28</v>
      </c>
      <c r="T95">
        <v>11</v>
      </c>
      <c r="U95">
        <v>4</v>
      </c>
      <c r="V95" t="s">
        <v>679</v>
      </c>
      <c r="W95" t="s">
        <v>679</v>
      </c>
      <c r="X95" t="s">
        <v>46</v>
      </c>
      <c r="Y95" s="7">
        <f t="shared" si="2"/>
        <v>43594</v>
      </c>
      <c r="Z95" t="str">
        <f t="shared" si="3"/>
        <v>Yes</v>
      </c>
    </row>
    <row r="96" spans="1:26" x14ac:dyDescent="0.2">
      <c r="A96">
        <v>111194</v>
      </c>
      <c r="B96" s="2">
        <v>43591</v>
      </c>
      <c r="C96" s="3">
        <v>0.7006944444444444</v>
      </c>
      <c r="D96" t="s">
        <v>246</v>
      </c>
      <c r="E96" t="s">
        <v>109</v>
      </c>
      <c r="F96" t="s">
        <v>110</v>
      </c>
      <c r="G96" t="s">
        <v>138</v>
      </c>
      <c r="H96" t="s">
        <v>23</v>
      </c>
      <c r="I96" t="s">
        <v>24</v>
      </c>
      <c r="J96" t="s">
        <v>25</v>
      </c>
      <c r="K96" t="s">
        <v>26</v>
      </c>
      <c r="L96" s="2">
        <v>43599</v>
      </c>
      <c r="M96" s="3">
        <v>0.82430555555555551</v>
      </c>
      <c r="N96" s="2">
        <v>43592</v>
      </c>
      <c r="O96" s="3">
        <v>0.20069444444444445</v>
      </c>
      <c r="P96">
        <v>0</v>
      </c>
      <c r="Q96">
        <v>1</v>
      </c>
      <c r="R96" t="s">
        <v>27</v>
      </c>
      <c r="S96" t="s">
        <v>37</v>
      </c>
      <c r="T96">
        <v>26</v>
      </c>
      <c r="U96">
        <v>5</v>
      </c>
      <c r="V96" t="s">
        <v>679</v>
      </c>
      <c r="W96" t="s">
        <v>679</v>
      </c>
      <c r="X96" t="s">
        <v>31</v>
      </c>
      <c r="Y96" s="7">
        <f t="shared" si="2"/>
        <v>43594</v>
      </c>
      <c r="Z96" t="str">
        <f t="shared" si="3"/>
        <v>Yes</v>
      </c>
    </row>
    <row r="97" spans="1:26" x14ac:dyDescent="0.2">
      <c r="A97">
        <v>111195</v>
      </c>
      <c r="B97" s="2">
        <v>43592</v>
      </c>
      <c r="C97" s="3">
        <v>0.375</v>
      </c>
      <c r="D97" t="s">
        <v>587</v>
      </c>
      <c r="E97" t="s">
        <v>116</v>
      </c>
      <c r="F97" t="s">
        <v>117</v>
      </c>
      <c r="G97" t="s">
        <v>271</v>
      </c>
      <c r="H97" t="s">
        <v>23</v>
      </c>
      <c r="I97" t="s">
        <v>60</v>
      </c>
      <c r="J97" t="s">
        <v>25</v>
      </c>
      <c r="K97" t="s">
        <v>26</v>
      </c>
      <c r="L97" s="2">
        <v>43614</v>
      </c>
      <c r="M97" s="3">
        <v>0.62708333333333333</v>
      </c>
      <c r="N97" s="2">
        <v>43592</v>
      </c>
      <c r="O97" s="3">
        <v>0.875</v>
      </c>
      <c r="P97">
        <v>0</v>
      </c>
      <c r="Q97">
        <v>1</v>
      </c>
      <c r="R97" t="s">
        <v>27</v>
      </c>
      <c r="S97" t="s">
        <v>37</v>
      </c>
      <c r="T97">
        <v>17</v>
      </c>
      <c r="U97">
        <v>4</v>
      </c>
      <c r="V97" t="s">
        <v>679</v>
      </c>
      <c r="W97" t="s">
        <v>679</v>
      </c>
      <c r="X97" t="s">
        <v>31</v>
      </c>
      <c r="Y97" s="7" t="str">
        <f t="shared" si="2"/>
        <v>No SLA For Request</v>
      </c>
      <c r="Z97" t="str">
        <f t="shared" si="3"/>
        <v>Yes</v>
      </c>
    </row>
    <row r="98" spans="1:26" x14ac:dyDescent="0.2">
      <c r="A98">
        <v>111197</v>
      </c>
      <c r="B98" s="2">
        <v>43593</v>
      </c>
      <c r="C98" s="3">
        <v>0.43402777777777779</v>
      </c>
      <c r="D98" t="s">
        <v>565</v>
      </c>
      <c r="E98" t="s">
        <v>236</v>
      </c>
      <c r="F98" t="s">
        <v>237</v>
      </c>
      <c r="G98" t="s">
        <v>271</v>
      </c>
      <c r="H98" t="s">
        <v>23</v>
      </c>
      <c r="I98" t="s">
        <v>24</v>
      </c>
      <c r="J98" t="s">
        <v>73</v>
      </c>
      <c r="K98" t="s">
        <v>26</v>
      </c>
      <c r="L98" s="2">
        <v>43656</v>
      </c>
      <c r="M98" s="3">
        <v>0.72430555555555554</v>
      </c>
      <c r="N98" s="2">
        <v>43651</v>
      </c>
      <c r="O98" s="3">
        <v>0.70833333333333337</v>
      </c>
      <c r="P98">
        <v>0</v>
      </c>
      <c r="Q98">
        <v>1</v>
      </c>
      <c r="R98" t="s">
        <v>27</v>
      </c>
      <c r="S98" t="s">
        <v>37</v>
      </c>
      <c r="T98">
        <v>8</v>
      </c>
      <c r="U98">
        <v>1</v>
      </c>
      <c r="V98" t="s">
        <v>679</v>
      </c>
      <c r="W98" t="s">
        <v>679</v>
      </c>
      <c r="X98" t="s">
        <v>31</v>
      </c>
      <c r="Y98" s="7">
        <f t="shared" si="2"/>
        <v>43600</v>
      </c>
      <c r="Z98" t="str">
        <f t="shared" si="3"/>
        <v>Yes</v>
      </c>
    </row>
    <row r="99" spans="1:26" x14ac:dyDescent="0.2">
      <c r="A99">
        <v>111198</v>
      </c>
      <c r="B99" s="2">
        <v>43595</v>
      </c>
      <c r="C99" s="3">
        <v>0.39374999999999999</v>
      </c>
      <c r="D99" t="s">
        <v>244</v>
      </c>
      <c r="E99" t="s">
        <v>173</v>
      </c>
      <c r="F99" t="s">
        <v>174</v>
      </c>
      <c r="G99" t="s">
        <v>138</v>
      </c>
      <c r="H99" t="s">
        <v>23</v>
      </c>
      <c r="I99" t="s">
        <v>24</v>
      </c>
      <c r="J99" t="s">
        <v>25</v>
      </c>
      <c r="K99" t="s">
        <v>26</v>
      </c>
      <c r="L99" s="2">
        <v>43619</v>
      </c>
      <c r="M99" s="3">
        <v>0.72847222222222219</v>
      </c>
      <c r="N99" s="2">
        <v>43595</v>
      </c>
      <c r="O99" s="3">
        <v>0.89375000000000004</v>
      </c>
      <c r="P99">
        <v>0</v>
      </c>
      <c r="Q99">
        <v>1</v>
      </c>
      <c r="R99" t="s">
        <v>27</v>
      </c>
      <c r="S99" t="s">
        <v>37</v>
      </c>
      <c r="T99">
        <v>13</v>
      </c>
      <c r="U99">
        <v>2</v>
      </c>
      <c r="V99" t="s">
        <v>679</v>
      </c>
      <c r="W99" t="s">
        <v>679</v>
      </c>
      <c r="X99" t="s">
        <v>31</v>
      </c>
      <c r="Y99" s="7">
        <f t="shared" si="2"/>
        <v>43600</v>
      </c>
      <c r="Z99" t="str">
        <f t="shared" si="3"/>
        <v>Yes</v>
      </c>
    </row>
    <row r="100" spans="1:26" x14ac:dyDescent="0.2">
      <c r="A100">
        <v>111199</v>
      </c>
      <c r="B100" s="2">
        <v>43599</v>
      </c>
      <c r="C100" s="3">
        <v>0.40347222222222223</v>
      </c>
      <c r="D100" t="s">
        <v>245</v>
      </c>
      <c r="E100" t="s">
        <v>97</v>
      </c>
      <c r="F100" t="s">
        <v>98</v>
      </c>
      <c r="G100" t="s">
        <v>138</v>
      </c>
      <c r="H100" t="s">
        <v>23</v>
      </c>
      <c r="I100" t="s">
        <v>24</v>
      </c>
      <c r="J100" t="s">
        <v>25</v>
      </c>
      <c r="K100" t="s">
        <v>26</v>
      </c>
      <c r="L100" s="2">
        <v>43614</v>
      </c>
      <c r="M100" s="3">
        <v>0.70763888888888893</v>
      </c>
      <c r="N100" s="2">
        <v>43599</v>
      </c>
      <c r="O100" s="3">
        <v>0.90347222222222223</v>
      </c>
      <c r="P100">
        <v>0</v>
      </c>
      <c r="Q100">
        <v>1</v>
      </c>
      <c r="R100" t="s">
        <v>27</v>
      </c>
      <c r="S100" t="s">
        <v>28</v>
      </c>
      <c r="T100">
        <v>11</v>
      </c>
      <c r="U100">
        <v>3</v>
      </c>
      <c r="V100" t="s">
        <v>679</v>
      </c>
      <c r="W100" t="s">
        <v>679</v>
      </c>
      <c r="X100" t="s">
        <v>31</v>
      </c>
      <c r="Y100" s="7">
        <f t="shared" si="2"/>
        <v>43602</v>
      </c>
      <c r="Z100" t="str">
        <f t="shared" si="3"/>
        <v>Yes</v>
      </c>
    </row>
    <row r="101" spans="1:26" x14ac:dyDescent="0.2">
      <c r="A101">
        <v>111200</v>
      </c>
      <c r="B101" s="2">
        <v>43599</v>
      </c>
      <c r="C101" s="3">
        <v>0.44583333333333336</v>
      </c>
      <c r="D101" t="s">
        <v>582</v>
      </c>
      <c r="E101" t="s">
        <v>97</v>
      </c>
      <c r="F101" t="s">
        <v>98</v>
      </c>
      <c r="G101" t="s">
        <v>271</v>
      </c>
      <c r="H101" t="s">
        <v>23</v>
      </c>
      <c r="I101" t="s">
        <v>24</v>
      </c>
      <c r="J101" t="s">
        <v>25</v>
      </c>
      <c r="K101" t="s">
        <v>26</v>
      </c>
      <c r="L101" s="2">
        <v>43619</v>
      </c>
      <c r="M101" s="3">
        <v>0.74652777777777779</v>
      </c>
      <c r="N101" s="2">
        <v>43599</v>
      </c>
      <c r="O101" s="3">
        <v>0.9458333333333333</v>
      </c>
      <c r="P101">
        <v>0</v>
      </c>
      <c r="Q101">
        <v>1</v>
      </c>
      <c r="R101" t="s">
        <v>27</v>
      </c>
      <c r="S101" t="s">
        <v>28</v>
      </c>
      <c r="T101">
        <v>25</v>
      </c>
      <c r="U101">
        <v>3</v>
      </c>
      <c r="V101" t="s">
        <v>679</v>
      </c>
      <c r="W101" t="s">
        <v>679</v>
      </c>
      <c r="X101" t="s">
        <v>46</v>
      </c>
      <c r="Y101" s="7">
        <f t="shared" si="2"/>
        <v>43606</v>
      </c>
      <c r="Z101" t="str">
        <f t="shared" si="3"/>
        <v>Yes</v>
      </c>
    </row>
    <row r="102" spans="1:26" x14ac:dyDescent="0.2">
      <c r="A102">
        <v>111201</v>
      </c>
      <c r="B102" s="2">
        <v>43599</v>
      </c>
      <c r="C102" s="3">
        <v>0.66666666666666663</v>
      </c>
      <c r="D102" t="s">
        <v>218</v>
      </c>
      <c r="E102" t="s">
        <v>173</v>
      </c>
      <c r="F102" t="s">
        <v>174</v>
      </c>
      <c r="G102" t="s">
        <v>138</v>
      </c>
      <c r="H102" t="s">
        <v>23</v>
      </c>
      <c r="I102" t="s">
        <v>24</v>
      </c>
      <c r="J102" t="s">
        <v>25</v>
      </c>
      <c r="K102" t="s">
        <v>26</v>
      </c>
      <c r="L102" s="2">
        <v>43699</v>
      </c>
      <c r="M102" s="3">
        <v>0.78680555555555554</v>
      </c>
      <c r="N102" s="2">
        <v>43696</v>
      </c>
      <c r="O102" s="3">
        <v>0.70833333333333337</v>
      </c>
      <c r="P102">
        <v>0</v>
      </c>
      <c r="Q102">
        <v>1</v>
      </c>
      <c r="R102" t="s">
        <v>27</v>
      </c>
      <c r="S102" t="s">
        <v>37</v>
      </c>
      <c r="T102">
        <v>20</v>
      </c>
      <c r="U102">
        <v>3</v>
      </c>
      <c r="V102" t="s">
        <v>679</v>
      </c>
      <c r="W102" t="s">
        <v>679</v>
      </c>
      <c r="X102" t="s">
        <v>31</v>
      </c>
      <c r="Y102" s="7">
        <f t="shared" si="2"/>
        <v>43602</v>
      </c>
      <c r="Z102" t="str">
        <f t="shared" si="3"/>
        <v>Yes</v>
      </c>
    </row>
    <row r="103" spans="1:26" x14ac:dyDescent="0.2">
      <c r="A103">
        <v>111202</v>
      </c>
      <c r="B103" s="2">
        <v>43600</v>
      </c>
      <c r="C103" s="3">
        <v>0.54652777777777772</v>
      </c>
      <c r="D103" t="s">
        <v>668</v>
      </c>
      <c r="E103" t="s">
        <v>20</v>
      </c>
      <c r="F103" t="s">
        <v>21</v>
      </c>
      <c r="G103" t="s">
        <v>635</v>
      </c>
      <c r="H103" t="s">
        <v>23</v>
      </c>
      <c r="I103" t="s">
        <v>24</v>
      </c>
      <c r="J103" t="s">
        <v>25</v>
      </c>
      <c r="K103" t="s">
        <v>26</v>
      </c>
      <c r="L103" s="2">
        <v>43630</v>
      </c>
      <c r="M103" s="3">
        <v>0.57777777777777772</v>
      </c>
      <c r="N103" s="2">
        <v>43601</v>
      </c>
      <c r="O103" s="3">
        <v>4.6527777777777779E-2</v>
      </c>
      <c r="P103">
        <v>0</v>
      </c>
      <c r="Q103">
        <v>1</v>
      </c>
      <c r="R103" t="s">
        <v>27</v>
      </c>
      <c r="S103" t="s">
        <v>28</v>
      </c>
      <c r="T103">
        <v>14</v>
      </c>
      <c r="U103">
        <v>3</v>
      </c>
      <c r="V103" t="s">
        <v>679</v>
      </c>
      <c r="W103" t="s">
        <v>679</v>
      </c>
      <c r="X103" t="s">
        <v>46</v>
      </c>
      <c r="Y103" s="7">
        <f t="shared" si="2"/>
        <v>43614</v>
      </c>
      <c r="Z103" t="str">
        <f t="shared" si="3"/>
        <v>Yes</v>
      </c>
    </row>
    <row r="104" spans="1:26" x14ac:dyDescent="0.2">
      <c r="A104">
        <v>111203</v>
      </c>
      <c r="B104" s="2">
        <v>43600</v>
      </c>
      <c r="C104" s="3">
        <v>0.59583333333333333</v>
      </c>
      <c r="D104" t="s">
        <v>226</v>
      </c>
      <c r="E104" t="s">
        <v>109</v>
      </c>
      <c r="F104" t="s">
        <v>110</v>
      </c>
      <c r="G104" t="s">
        <v>138</v>
      </c>
      <c r="H104" t="s">
        <v>23</v>
      </c>
      <c r="I104" t="s">
        <v>24</v>
      </c>
      <c r="J104" t="s">
        <v>25</v>
      </c>
      <c r="K104" t="s">
        <v>26</v>
      </c>
      <c r="L104" s="2">
        <v>43656</v>
      </c>
      <c r="M104" s="3">
        <v>0.72499999999999998</v>
      </c>
      <c r="N104" s="2">
        <v>43601</v>
      </c>
      <c r="O104" s="3">
        <v>9.583333333333334E-2</v>
      </c>
      <c r="P104">
        <v>0</v>
      </c>
      <c r="Q104">
        <v>1</v>
      </c>
      <c r="R104" t="s">
        <v>27</v>
      </c>
      <c r="S104" t="s">
        <v>37</v>
      </c>
      <c r="T104">
        <v>9</v>
      </c>
      <c r="U104">
        <v>2</v>
      </c>
      <c r="V104" t="s">
        <v>679</v>
      </c>
      <c r="W104" t="s">
        <v>679</v>
      </c>
      <c r="X104" t="s">
        <v>31</v>
      </c>
      <c r="Y104" s="7">
        <f t="shared" si="2"/>
        <v>43605</v>
      </c>
      <c r="Z104" t="str">
        <f t="shared" si="3"/>
        <v>Yes</v>
      </c>
    </row>
    <row r="105" spans="1:26" x14ac:dyDescent="0.2">
      <c r="A105">
        <v>111204</v>
      </c>
      <c r="B105" s="2">
        <v>43602</v>
      </c>
      <c r="C105" s="3">
        <v>0.46319444444444446</v>
      </c>
      <c r="D105" t="s">
        <v>588</v>
      </c>
      <c r="E105" t="s">
        <v>20</v>
      </c>
      <c r="F105" t="s">
        <v>21</v>
      </c>
      <c r="G105" t="s">
        <v>271</v>
      </c>
      <c r="H105" t="s">
        <v>23</v>
      </c>
      <c r="I105" t="s">
        <v>60</v>
      </c>
      <c r="J105" t="s">
        <v>25</v>
      </c>
      <c r="K105" t="s">
        <v>26</v>
      </c>
      <c r="L105" s="2">
        <v>43613</v>
      </c>
      <c r="M105" s="3">
        <v>0.55763888888888891</v>
      </c>
      <c r="N105" s="2">
        <v>43602</v>
      </c>
      <c r="O105" s="3">
        <v>0.96319444444444446</v>
      </c>
      <c r="P105">
        <v>0</v>
      </c>
      <c r="Q105">
        <v>1</v>
      </c>
      <c r="R105" t="s">
        <v>27</v>
      </c>
      <c r="S105" t="s">
        <v>28</v>
      </c>
      <c r="T105">
        <v>15</v>
      </c>
      <c r="U105">
        <v>0</v>
      </c>
      <c r="V105" t="s">
        <v>679</v>
      </c>
      <c r="W105" t="s">
        <v>679</v>
      </c>
      <c r="X105" t="s">
        <v>46</v>
      </c>
      <c r="Y105" s="7" t="str">
        <f t="shared" si="2"/>
        <v>No SLA For Request</v>
      </c>
      <c r="Z105" t="str">
        <f t="shared" si="3"/>
        <v>Yes</v>
      </c>
    </row>
    <row r="106" spans="1:26" x14ac:dyDescent="0.2">
      <c r="A106">
        <v>111205</v>
      </c>
      <c r="B106" s="2">
        <v>43602</v>
      </c>
      <c r="C106" s="3">
        <v>0.6479166666666667</v>
      </c>
      <c r="D106" t="s">
        <v>669</v>
      </c>
      <c r="E106" t="s">
        <v>20</v>
      </c>
      <c r="F106" t="s">
        <v>21</v>
      </c>
      <c r="G106" t="s">
        <v>635</v>
      </c>
      <c r="H106" t="s">
        <v>23</v>
      </c>
      <c r="I106" t="s">
        <v>60</v>
      </c>
      <c r="J106" t="s">
        <v>25</v>
      </c>
      <c r="K106" t="s">
        <v>26</v>
      </c>
      <c r="L106" s="2">
        <v>43602</v>
      </c>
      <c r="M106" s="3">
        <v>0.74375000000000002</v>
      </c>
      <c r="N106" s="2">
        <v>43603</v>
      </c>
      <c r="O106" s="3">
        <v>0.14791666666666667</v>
      </c>
      <c r="P106">
        <v>0</v>
      </c>
      <c r="Q106">
        <v>1</v>
      </c>
      <c r="R106" t="s">
        <v>27</v>
      </c>
      <c r="S106" t="s">
        <v>28</v>
      </c>
      <c r="T106">
        <v>6</v>
      </c>
      <c r="U106">
        <v>2</v>
      </c>
      <c r="V106" t="s">
        <v>679</v>
      </c>
      <c r="W106" t="s">
        <v>679</v>
      </c>
      <c r="X106" t="s">
        <v>31</v>
      </c>
      <c r="Y106" s="7" t="str">
        <f t="shared" si="2"/>
        <v>No SLA For Request</v>
      </c>
      <c r="Z106" t="str">
        <f t="shared" si="3"/>
        <v>Yes</v>
      </c>
    </row>
    <row r="107" spans="1:26" x14ac:dyDescent="0.2">
      <c r="A107">
        <v>111206</v>
      </c>
      <c r="B107" s="2">
        <v>43606</v>
      </c>
      <c r="C107" s="3">
        <v>0.63402777777777775</v>
      </c>
      <c r="D107" t="s">
        <v>217</v>
      </c>
      <c r="E107" t="s">
        <v>109</v>
      </c>
      <c r="F107" t="s">
        <v>110</v>
      </c>
      <c r="G107" t="s">
        <v>138</v>
      </c>
      <c r="H107" t="s">
        <v>23</v>
      </c>
      <c r="I107" t="s">
        <v>24</v>
      </c>
      <c r="J107" t="s">
        <v>25</v>
      </c>
      <c r="K107" t="s">
        <v>26</v>
      </c>
      <c r="L107" s="2">
        <v>43704</v>
      </c>
      <c r="M107" s="3">
        <v>0.3576388888888889</v>
      </c>
      <c r="N107" s="2">
        <v>43607</v>
      </c>
      <c r="O107" s="3">
        <v>0.13402777777777777</v>
      </c>
      <c r="P107">
        <v>0</v>
      </c>
      <c r="Q107">
        <v>1</v>
      </c>
      <c r="R107" t="s">
        <v>27</v>
      </c>
      <c r="S107" t="s">
        <v>37</v>
      </c>
      <c r="T107">
        <v>46</v>
      </c>
      <c r="U107">
        <v>3</v>
      </c>
      <c r="V107" t="s">
        <v>679</v>
      </c>
      <c r="W107" t="s">
        <v>679</v>
      </c>
      <c r="X107" t="s">
        <v>31</v>
      </c>
      <c r="Y107" s="7">
        <f t="shared" si="2"/>
        <v>43609</v>
      </c>
      <c r="Z107" t="str">
        <f t="shared" si="3"/>
        <v>Yes</v>
      </c>
    </row>
    <row r="108" spans="1:26" x14ac:dyDescent="0.2">
      <c r="A108">
        <v>111207</v>
      </c>
      <c r="B108" s="2">
        <v>43607</v>
      </c>
      <c r="C108" s="3">
        <v>0.42222222222222222</v>
      </c>
      <c r="D108" t="s">
        <v>544</v>
      </c>
      <c r="E108" t="s">
        <v>20</v>
      </c>
      <c r="F108" t="s">
        <v>21</v>
      </c>
      <c r="G108" t="s">
        <v>271</v>
      </c>
      <c r="H108" t="s">
        <v>23</v>
      </c>
      <c r="I108" t="s">
        <v>60</v>
      </c>
      <c r="J108" t="s">
        <v>25</v>
      </c>
      <c r="K108" t="s">
        <v>26</v>
      </c>
      <c r="L108" s="2">
        <v>43705</v>
      </c>
      <c r="M108" s="3">
        <v>0.52638888888888891</v>
      </c>
      <c r="N108" s="2"/>
      <c r="O108" s="3"/>
      <c r="P108">
        <v>0</v>
      </c>
      <c r="Q108">
        <v>1</v>
      </c>
      <c r="R108" t="s">
        <v>27</v>
      </c>
      <c r="S108" t="s">
        <v>28</v>
      </c>
      <c r="T108">
        <v>39</v>
      </c>
      <c r="U108">
        <v>3</v>
      </c>
      <c r="V108" t="s">
        <v>679</v>
      </c>
      <c r="W108" t="s">
        <v>679</v>
      </c>
      <c r="X108" t="s">
        <v>46</v>
      </c>
      <c r="Y108" s="7" t="str">
        <f t="shared" si="2"/>
        <v>No SLA For Request</v>
      </c>
      <c r="Z108" t="str">
        <f t="shared" si="3"/>
        <v>Yes</v>
      </c>
    </row>
    <row r="109" spans="1:26" x14ac:dyDescent="0.2">
      <c r="A109">
        <v>111208</v>
      </c>
      <c r="B109" s="2">
        <v>43608</v>
      </c>
      <c r="C109" s="3">
        <v>0.52847222222222223</v>
      </c>
      <c r="D109" t="s">
        <v>564</v>
      </c>
      <c r="E109" t="s">
        <v>109</v>
      </c>
      <c r="F109" t="s">
        <v>110</v>
      </c>
      <c r="G109" t="s">
        <v>271</v>
      </c>
      <c r="H109" t="s">
        <v>23</v>
      </c>
      <c r="I109" t="s">
        <v>24</v>
      </c>
      <c r="J109" t="s">
        <v>25</v>
      </c>
      <c r="K109" t="s">
        <v>26</v>
      </c>
      <c r="L109" s="2">
        <v>43656</v>
      </c>
      <c r="M109" s="3">
        <v>0.72638888888888886</v>
      </c>
      <c r="N109" s="2">
        <v>43651</v>
      </c>
      <c r="O109" s="3">
        <v>0.70833333333333337</v>
      </c>
      <c r="P109">
        <v>0</v>
      </c>
      <c r="Q109">
        <v>1</v>
      </c>
      <c r="R109" t="s">
        <v>27</v>
      </c>
      <c r="S109" t="s">
        <v>37</v>
      </c>
      <c r="T109">
        <v>14</v>
      </c>
      <c r="U109">
        <v>1</v>
      </c>
      <c r="V109" t="s">
        <v>679</v>
      </c>
      <c r="W109" t="s">
        <v>679</v>
      </c>
      <c r="X109" t="s">
        <v>31</v>
      </c>
      <c r="Y109" s="7">
        <f t="shared" si="2"/>
        <v>43615</v>
      </c>
      <c r="Z109" t="str">
        <f t="shared" si="3"/>
        <v>Yes</v>
      </c>
    </row>
    <row r="110" spans="1:26" x14ac:dyDescent="0.2">
      <c r="A110">
        <v>111209</v>
      </c>
      <c r="B110" s="2">
        <v>43608</v>
      </c>
      <c r="C110" s="3">
        <v>0.57499999999999996</v>
      </c>
      <c r="D110" t="s">
        <v>486</v>
      </c>
      <c r="E110" t="s">
        <v>109</v>
      </c>
      <c r="F110" t="s">
        <v>110</v>
      </c>
      <c r="G110" t="s">
        <v>271</v>
      </c>
      <c r="H110" t="s">
        <v>23</v>
      </c>
      <c r="I110" t="s">
        <v>24</v>
      </c>
      <c r="J110" t="s">
        <v>25</v>
      </c>
      <c r="K110" t="s">
        <v>26</v>
      </c>
      <c r="L110" s="2">
        <v>43844</v>
      </c>
      <c r="M110" s="3">
        <v>0.72916666666666663</v>
      </c>
      <c r="N110" s="2"/>
      <c r="O110" s="3"/>
      <c r="P110">
        <v>0</v>
      </c>
      <c r="Q110">
        <v>1</v>
      </c>
      <c r="R110" t="s">
        <v>27</v>
      </c>
      <c r="S110" t="s">
        <v>37</v>
      </c>
      <c r="T110">
        <v>17</v>
      </c>
      <c r="U110">
        <v>3</v>
      </c>
      <c r="V110" t="s">
        <v>29</v>
      </c>
      <c r="W110" t="s">
        <v>74</v>
      </c>
      <c r="X110" t="s">
        <v>31</v>
      </c>
      <c r="Y110" s="7">
        <f t="shared" si="2"/>
        <v>43615</v>
      </c>
      <c r="Z110" t="str">
        <f t="shared" si="3"/>
        <v>Yes</v>
      </c>
    </row>
    <row r="111" spans="1:26" x14ac:dyDescent="0.2">
      <c r="A111">
        <v>111210</v>
      </c>
      <c r="B111" s="2">
        <v>43612</v>
      </c>
      <c r="C111" s="3">
        <v>0.44930555555555557</v>
      </c>
      <c r="D111" t="s">
        <v>115</v>
      </c>
      <c r="E111" t="s">
        <v>116</v>
      </c>
      <c r="F111" t="s">
        <v>117</v>
      </c>
      <c r="G111" t="s">
        <v>22</v>
      </c>
      <c r="H111" t="s">
        <v>23</v>
      </c>
      <c r="I111" t="s">
        <v>24</v>
      </c>
      <c r="J111" t="s">
        <v>25</v>
      </c>
      <c r="K111" t="s">
        <v>26</v>
      </c>
      <c r="L111" s="2">
        <v>43630</v>
      </c>
      <c r="M111" s="3">
        <v>0.57916666666666672</v>
      </c>
      <c r="N111" s="2">
        <v>43626</v>
      </c>
      <c r="O111" s="3">
        <v>0.70833333333333337</v>
      </c>
      <c r="P111">
        <v>0</v>
      </c>
      <c r="Q111">
        <v>1</v>
      </c>
      <c r="R111" t="s">
        <v>27</v>
      </c>
      <c r="S111" t="s">
        <v>37</v>
      </c>
      <c r="T111">
        <v>9</v>
      </c>
      <c r="U111">
        <v>5</v>
      </c>
      <c r="V111" t="s">
        <v>679</v>
      </c>
      <c r="W111" t="s">
        <v>679</v>
      </c>
      <c r="X111" t="s">
        <v>31</v>
      </c>
      <c r="Y111" s="7">
        <f t="shared" si="2"/>
        <v>43612.615972222222</v>
      </c>
      <c r="Z111" t="str">
        <f t="shared" si="3"/>
        <v>Yes</v>
      </c>
    </row>
    <row r="112" spans="1:26" x14ac:dyDescent="0.2">
      <c r="A112">
        <v>111211</v>
      </c>
      <c r="B112" s="2">
        <v>43612</v>
      </c>
      <c r="C112" s="3">
        <v>0.6645833333333333</v>
      </c>
      <c r="D112" t="s">
        <v>524</v>
      </c>
      <c r="E112" t="s">
        <v>102</v>
      </c>
      <c r="F112" t="s">
        <v>103</v>
      </c>
      <c r="G112" t="s">
        <v>271</v>
      </c>
      <c r="H112" t="s">
        <v>41</v>
      </c>
      <c r="I112" t="s">
        <v>24</v>
      </c>
      <c r="J112" t="s">
        <v>73</v>
      </c>
      <c r="K112" t="s">
        <v>26</v>
      </c>
      <c r="L112" s="2">
        <v>43739</v>
      </c>
      <c r="M112" s="3">
        <v>0.44791666666666669</v>
      </c>
      <c r="N112" s="2">
        <v>43613</v>
      </c>
      <c r="O112" s="3">
        <v>0.16458333333333333</v>
      </c>
      <c r="P112">
        <v>0</v>
      </c>
      <c r="Q112">
        <v>1</v>
      </c>
      <c r="R112" t="s">
        <v>67</v>
      </c>
      <c r="S112" t="s">
        <v>269</v>
      </c>
      <c r="T112">
        <v>7</v>
      </c>
      <c r="U112">
        <v>0</v>
      </c>
      <c r="V112" t="s">
        <v>679</v>
      </c>
      <c r="W112" t="s">
        <v>679</v>
      </c>
      <c r="X112" t="s">
        <v>31</v>
      </c>
      <c r="Y112" s="7">
        <f t="shared" si="2"/>
        <v>43619</v>
      </c>
      <c r="Z112" t="str">
        <f t="shared" si="3"/>
        <v>Yes</v>
      </c>
    </row>
    <row r="113" spans="1:26" x14ac:dyDescent="0.2">
      <c r="A113">
        <v>111212</v>
      </c>
      <c r="B113" s="2">
        <v>43613</v>
      </c>
      <c r="C113" s="3">
        <v>0.46944444444444444</v>
      </c>
      <c r="D113" t="s">
        <v>573</v>
      </c>
      <c r="E113" t="s">
        <v>49</v>
      </c>
      <c r="F113" t="s">
        <v>50</v>
      </c>
      <c r="G113" t="s">
        <v>271</v>
      </c>
      <c r="H113" t="s">
        <v>23</v>
      </c>
      <c r="I113" t="s">
        <v>60</v>
      </c>
      <c r="J113" t="s">
        <v>25</v>
      </c>
      <c r="K113" t="s">
        <v>26</v>
      </c>
      <c r="L113" s="2">
        <v>43637</v>
      </c>
      <c r="M113" s="3">
        <v>0.75972222222222219</v>
      </c>
      <c r="N113" s="2">
        <v>43613</v>
      </c>
      <c r="O113" s="3">
        <v>0.96944444444444444</v>
      </c>
      <c r="P113">
        <v>0</v>
      </c>
      <c r="Q113">
        <v>1</v>
      </c>
      <c r="R113" t="s">
        <v>67</v>
      </c>
      <c r="S113" t="s">
        <v>28</v>
      </c>
      <c r="T113">
        <v>10</v>
      </c>
      <c r="U113">
        <v>0</v>
      </c>
      <c r="V113" t="s">
        <v>679</v>
      </c>
      <c r="W113" t="s">
        <v>679</v>
      </c>
      <c r="X113" t="s">
        <v>46</v>
      </c>
      <c r="Y113" s="7" t="str">
        <f t="shared" si="2"/>
        <v>No SLA For Request</v>
      </c>
      <c r="Z113" t="str">
        <f t="shared" si="3"/>
        <v>Yes</v>
      </c>
    </row>
    <row r="114" spans="1:26" x14ac:dyDescent="0.2">
      <c r="A114">
        <v>111213</v>
      </c>
      <c r="B114" s="2">
        <v>43613</v>
      </c>
      <c r="C114" s="3">
        <v>0.5708333333333333</v>
      </c>
      <c r="D114" t="s">
        <v>584</v>
      </c>
      <c r="E114" t="s">
        <v>585</v>
      </c>
      <c r="F114" t="s">
        <v>586</v>
      </c>
      <c r="G114" t="s">
        <v>271</v>
      </c>
      <c r="H114" t="s">
        <v>23</v>
      </c>
      <c r="I114" t="s">
        <v>60</v>
      </c>
      <c r="J114" t="s">
        <v>25</v>
      </c>
      <c r="K114" t="s">
        <v>26</v>
      </c>
      <c r="L114" s="2">
        <v>43616</v>
      </c>
      <c r="M114" s="3">
        <v>0.74513888888888891</v>
      </c>
      <c r="N114" s="2">
        <v>43614</v>
      </c>
      <c r="O114" s="3">
        <v>7.0833333333333331E-2</v>
      </c>
      <c r="P114">
        <v>0</v>
      </c>
      <c r="Q114">
        <v>1</v>
      </c>
      <c r="R114" t="s">
        <v>67</v>
      </c>
      <c r="S114" t="s">
        <v>37</v>
      </c>
      <c r="T114">
        <v>14</v>
      </c>
      <c r="U114">
        <v>1</v>
      </c>
      <c r="V114" t="s">
        <v>679</v>
      </c>
      <c r="W114" t="s">
        <v>679</v>
      </c>
      <c r="X114" t="s">
        <v>46</v>
      </c>
      <c r="Y114" s="7" t="str">
        <f t="shared" si="2"/>
        <v>No SLA For Request</v>
      </c>
      <c r="Z114" t="str">
        <f t="shared" si="3"/>
        <v>Yes</v>
      </c>
    </row>
    <row r="115" spans="1:26" x14ac:dyDescent="0.2">
      <c r="A115">
        <v>111214</v>
      </c>
      <c r="B115" s="2">
        <v>43613</v>
      </c>
      <c r="C115" s="3">
        <v>0.59791666666666665</v>
      </c>
      <c r="D115" t="s">
        <v>535</v>
      </c>
      <c r="E115" t="s">
        <v>109</v>
      </c>
      <c r="F115" t="s">
        <v>110</v>
      </c>
      <c r="G115" t="s">
        <v>271</v>
      </c>
      <c r="H115" t="s">
        <v>23</v>
      </c>
      <c r="I115" t="s">
        <v>24</v>
      </c>
      <c r="J115" t="s">
        <v>25</v>
      </c>
      <c r="K115" t="s">
        <v>26</v>
      </c>
      <c r="L115" s="2">
        <v>43717</v>
      </c>
      <c r="M115" s="3">
        <v>0.52430555555555558</v>
      </c>
      <c r="N115" s="2">
        <v>43714</v>
      </c>
      <c r="O115" s="3">
        <v>0.70833333333333337</v>
      </c>
      <c r="P115">
        <v>0</v>
      </c>
      <c r="Q115">
        <v>1</v>
      </c>
      <c r="R115" t="s">
        <v>27</v>
      </c>
      <c r="S115" t="s">
        <v>37</v>
      </c>
      <c r="T115">
        <v>17</v>
      </c>
      <c r="U115">
        <v>5</v>
      </c>
      <c r="V115" t="s">
        <v>679</v>
      </c>
      <c r="W115" t="s">
        <v>679</v>
      </c>
      <c r="X115" t="s">
        <v>31</v>
      </c>
      <c r="Y115" s="7">
        <f t="shared" si="2"/>
        <v>43620</v>
      </c>
      <c r="Z115" t="str">
        <f t="shared" si="3"/>
        <v>Yes</v>
      </c>
    </row>
    <row r="116" spans="1:26" x14ac:dyDescent="0.2">
      <c r="A116">
        <v>111215</v>
      </c>
      <c r="B116" s="2">
        <v>43614</v>
      </c>
      <c r="C116" s="3">
        <v>0.38055555555555554</v>
      </c>
      <c r="D116" t="s">
        <v>481</v>
      </c>
      <c r="E116" t="s">
        <v>109</v>
      </c>
      <c r="F116" t="s">
        <v>110</v>
      </c>
      <c r="G116" t="s">
        <v>271</v>
      </c>
      <c r="H116" t="s">
        <v>23</v>
      </c>
      <c r="I116" t="s">
        <v>24</v>
      </c>
      <c r="J116" t="s">
        <v>25</v>
      </c>
      <c r="K116" t="s">
        <v>26</v>
      </c>
      <c r="L116" s="2">
        <v>43846</v>
      </c>
      <c r="M116" s="3">
        <v>0.71944444444444444</v>
      </c>
      <c r="N116" s="2"/>
      <c r="O116" s="3"/>
      <c r="P116">
        <v>0</v>
      </c>
      <c r="Q116">
        <v>1</v>
      </c>
      <c r="R116" t="s">
        <v>27</v>
      </c>
      <c r="S116" t="s">
        <v>37</v>
      </c>
      <c r="T116">
        <v>15</v>
      </c>
      <c r="U116">
        <v>8</v>
      </c>
      <c r="V116" t="s">
        <v>29</v>
      </c>
      <c r="W116" t="s">
        <v>74</v>
      </c>
      <c r="X116" t="s">
        <v>31</v>
      </c>
      <c r="Y116" s="7">
        <f t="shared" si="2"/>
        <v>43621</v>
      </c>
      <c r="Z116" t="str">
        <f t="shared" si="3"/>
        <v>Yes</v>
      </c>
    </row>
    <row r="117" spans="1:26" x14ac:dyDescent="0.2">
      <c r="A117">
        <v>111216</v>
      </c>
      <c r="B117" s="2">
        <v>43614</v>
      </c>
      <c r="C117" s="3">
        <v>0.67222222222222228</v>
      </c>
      <c r="D117" t="s">
        <v>239</v>
      </c>
      <c r="E117" t="s">
        <v>116</v>
      </c>
      <c r="F117" t="s">
        <v>117</v>
      </c>
      <c r="G117" t="s">
        <v>138</v>
      </c>
      <c r="H117" t="s">
        <v>23</v>
      </c>
      <c r="I117" t="s">
        <v>24</v>
      </c>
      <c r="J117" t="s">
        <v>25</v>
      </c>
      <c r="K117" t="s">
        <v>26</v>
      </c>
      <c r="L117" s="2">
        <v>43637</v>
      </c>
      <c r="M117" s="3">
        <v>0.61597222222222225</v>
      </c>
      <c r="N117" s="2">
        <v>43636</v>
      </c>
      <c r="O117" s="3">
        <v>0.76041666666666663</v>
      </c>
      <c r="P117">
        <v>0</v>
      </c>
      <c r="Q117">
        <v>1</v>
      </c>
      <c r="R117" t="s">
        <v>27</v>
      </c>
      <c r="S117" t="s">
        <v>37</v>
      </c>
      <c r="T117">
        <v>14</v>
      </c>
      <c r="U117">
        <v>3</v>
      </c>
      <c r="V117" t="s">
        <v>679</v>
      </c>
      <c r="W117" t="s">
        <v>679</v>
      </c>
      <c r="X117" t="s">
        <v>31</v>
      </c>
      <c r="Y117" s="7">
        <f t="shared" si="2"/>
        <v>43619</v>
      </c>
      <c r="Z117" t="str">
        <f t="shared" si="3"/>
        <v>Yes</v>
      </c>
    </row>
    <row r="118" spans="1:26" x14ac:dyDescent="0.2">
      <c r="A118">
        <v>111217</v>
      </c>
      <c r="B118" s="2">
        <v>43614</v>
      </c>
      <c r="C118" s="3">
        <v>0.6791666666666667</v>
      </c>
      <c r="D118" t="s">
        <v>241</v>
      </c>
      <c r="E118" t="s">
        <v>116</v>
      </c>
      <c r="F118" t="s">
        <v>117</v>
      </c>
      <c r="G118" t="s">
        <v>138</v>
      </c>
      <c r="H118" t="s">
        <v>23</v>
      </c>
      <c r="I118" t="s">
        <v>24</v>
      </c>
      <c r="J118" t="s">
        <v>25</v>
      </c>
      <c r="K118" t="s">
        <v>26</v>
      </c>
      <c r="L118" s="2">
        <v>43630</v>
      </c>
      <c r="M118" s="3">
        <v>0.58472222222222225</v>
      </c>
      <c r="N118" s="2">
        <v>43626</v>
      </c>
      <c r="O118" s="3">
        <v>0.70833333333333337</v>
      </c>
      <c r="P118">
        <v>0</v>
      </c>
      <c r="Q118">
        <v>1</v>
      </c>
      <c r="R118" t="s">
        <v>27</v>
      </c>
      <c r="S118" t="s">
        <v>37</v>
      </c>
      <c r="T118">
        <v>8</v>
      </c>
      <c r="U118">
        <v>3</v>
      </c>
      <c r="V118" t="s">
        <v>679</v>
      </c>
      <c r="W118" t="s">
        <v>679</v>
      </c>
      <c r="X118" t="s">
        <v>31</v>
      </c>
      <c r="Y118" s="7">
        <f t="shared" si="2"/>
        <v>43619</v>
      </c>
      <c r="Z118" t="str">
        <f t="shared" si="3"/>
        <v>Yes</v>
      </c>
    </row>
    <row r="119" spans="1:26" x14ac:dyDescent="0.2">
      <c r="A119">
        <v>111218</v>
      </c>
      <c r="B119" s="2">
        <v>43615</v>
      </c>
      <c r="C119" s="3">
        <v>0.5854166666666667</v>
      </c>
      <c r="D119" t="s">
        <v>664</v>
      </c>
      <c r="E119" t="s">
        <v>97</v>
      </c>
      <c r="F119" t="s">
        <v>98</v>
      </c>
      <c r="G119" t="s">
        <v>635</v>
      </c>
      <c r="H119" t="s">
        <v>23</v>
      </c>
      <c r="I119" t="s">
        <v>24</v>
      </c>
      <c r="J119" t="s">
        <v>25</v>
      </c>
      <c r="K119" t="s">
        <v>26</v>
      </c>
      <c r="L119" s="2">
        <v>43668</v>
      </c>
      <c r="M119" s="3">
        <v>0.72569444444444442</v>
      </c>
      <c r="N119" s="2"/>
      <c r="O119" s="3"/>
      <c r="P119">
        <v>0</v>
      </c>
      <c r="Q119">
        <v>1</v>
      </c>
      <c r="R119" t="s">
        <v>27</v>
      </c>
      <c r="S119" t="s">
        <v>28</v>
      </c>
      <c r="T119">
        <v>36</v>
      </c>
      <c r="U119">
        <v>1</v>
      </c>
      <c r="V119" t="s">
        <v>679</v>
      </c>
      <c r="W119" t="s">
        <v>679</v>
      </c>
      <c r="X119" t="s">
        <v>46</v>
      </c>
      <c r="Y119" s="7">
        <f t="shared" si="2"/>
        <v>43629</v>
      </c>
      <c r="Z119" t="str">
        <f t="shared" si="3"/>
        <v>Yes</v>
      </c>
    </row>
    <row r="120" spans="1:26" x14ac:dyDescent="0.2">
      <c r="A120">
        <v>111219</v>
      </c>
      <c r="B120" s="2">
        <v>43616</v>
      </c>
      <c r="C120" s="3">
        <v>0.4826388888888889</v>
      </c>
      <c r="D120" t="s">
        <v>120</v>
      </c>
      <c r="E120" t="s">
        <v>113</v>
      </c>
      <c r="F120" t="s">
        <v>114</v>
      </c>
      <c r="G120" t="s">
        <v>22</v>
      </c>
      <c r="H120" t="s">
        <v>23</v>
      </c>
      <c r="I120" t="s">
        <v>60</v>
      </c>
      <c r="J120" t="s">
        <v>25</v>
      </c>
      <c r="K120" t="s">
        <v>26</v>
      </c>
      <c r="L120" s="2">
        <v>43626</v>
      </c>
      <c r="M120" s="3">
        <v>0.61944444444444446</v>
      </c>
      <c r="N120" s="2">
        <v>43626</v>
      </c>
      <c r="O120" s="3">
        <v>0.70833333333333337</v>
      </c>
      <c r="P120">
        <v>0</v>
      </c>
      <c r="Q120">
        <v>1</v>
      </c>
      <c r="R120" t="s">
        <v>27</v>
      </c>
      <c r="S120" t="s">
        <v>37</v>
      </c>
      <c r="T120">
        <v>14</v>
      </c>
      <c r="U120">
        <v>6</v>
      </c>
      <c r="V120" t="s">
        <v>679</v>
      </c>
      <c r="W120" t="s">
        <v>679</v>
      </c>
      <c r="X120" t="s">
        <v>31</v>
      </c>
      <c r="Y120" s="7" t="str">
        <f t="shared" si="2"/>
        <v>No SLA For Request</v>
      </c>
      <c r="Z120" t="str">
        <f t="shared" si="3"/>
        <v>Yes</v>
      </c>
    </row>
    <row r="121" spans="1:26" x14ac:dyDescent="0.2">
      <c r="A121">
        <v>111220</v>
      </c>
      <c r="B121" s="2">
        <v>43616</v>
      </c>
      <c r="C121" s="3">
        <v>0.55486111111111114</v>
      </c>
      <c r="D121" t="s">
        <v>235</v>
      </c>
      <c r="E121" t="s">
        <v>236</v>
      </c>
      <c r="F121" t="s">
        <v>237</v>
      </c>
      <c r="G121" t="s">
        <v>138</v>
      </c>
      <c r="H121" t="s">
        <v>23</v>
      </c>
      <c r="I121" t="s">
        <v>24</v>
      </c>
      <c r="J121" t="s">
        <v>25</v>
      </c>
      <c r="K121" t="s">
        <v>26</v>
      </c>
      <c r="L121" s="2">
        <v>43637</v>
      </c>
      <c r="M121" s="3">
        <v>0.75555555555555554</v>
      </c>
      <c r="N121" s="2">
        <v>43626</v>
      </c>
      <c r="O121" s="3">
        <v>0.70833333333333337</v>
      </c>
      <c r="P121">
        <v>0</v>
      </c>
      <c r="Q121">
        <v>1</v>
      </c>
      <c r="R121" t="s">
        <v>67</v>
      </c>
      <c r="S121" t="s">
        <v>28</v>
      </c>
      <c r="T121">
        <v>17</v>
      </c>
      <c r="U121">
        <v>1</v>
      </c>
      <c r="V121" t="s">
        <v>679</v>
      </c>
      <c r="W121" t="s">
        <v>679</v>
      </c>
      <c r="X121" t="s">
        <v>31</v>
      </c>
      <c r="Y121" s="7">
        <f t="shared" si="2"/>
        <v>43621</v>
      </c>
      <c r="Z121" t="str">
        <f t="shared" si="3"/>
        <v>Yes</v>
      </c>
    </row>
    <row r="122" spans="1:26" x14ac:dyDescent="0.2">
      <c r="A122">
        <v>111221</v>
      </c>
      <c r="B122" s="2">
        <v>43619</v>
      </c>
      <c r="C122" s="3">
        <v>0.39930555555555558</v>
      </c>
      <c r="D122" t="s">
        <v>240</v>
      </c>
      <c r="E122" t="s">
        <v>116</v>
      </c>
      <c r="F122" t="s">
        <v>117</v>
      </c>
      <c r="G122" t="s">
        <v>138</v>
      </c>
      <c r="H122" t="s">
        <v>23</v>
      </c>
      <c r="I122" t="s">
        <v>24</v>
      </c>
      <c r="J122" t="s">
        <v>25</v>
      </c>
      <c r="K122" t="s">
        <v>26</v>
      </c>
      <c r="L122" s="2">
        <v>43630</v>
      </c>
      <c r="M122" s="3">
        <v>0.73750000000000004</v>
      </c>
      <c r="N122" s="2">
        <v>43629</v>
      </c>
      <c r="O122" s="3">
        <v>0.77083333333333337</v>
      </c>
      <c r="P122">
        <v>0</v>
      </c>
      <c r="Q122">
        <v>1</v>
      </c>
      <c r="R122" t="s">
        <v>27</v>
      </c>
      <c r="S122" t="s">
        <v>37</v>
      </c>
      <c r="T122">
        <v>15</v>
      </c>
      <c r="U122">
        <v>6</v>
      </c>
      <c r="V122" t="s">
        <v>679</v>
      </c>
      <c r="W122" t="s">
        <v>679</v>
      </c>
      <c r="X122" t="s">
        <v>31</v>
      </c>
      <c r="Y122" s="7">
        <f t="shared" si="2"/>
        <v>43622</v>
      </c>
      <c r="Z122" t="str">
        <f t="shared" si="3"/>
        <v>Yes</v>
      </c>
    </row>
    <row r="123" spans="1:26" x14ac:dyDescent="0.2">
      <c r="A123">
        <v>111222</v>
      </c>
      <c r="B123" s="2">
        <v>43620</v>
      </c>
      <c r="C123" s="3">
        <v>0.39791666666666664</v>
      </c>
      <c r="D123" t="s">
        <v>112</v>
      </c>
      <c r="E123" t="s">
        <v>113</v>
      </c>
      <c r="F123" t="s">
        <v>114</v>
      </c>
      <c r="G123" t="s">
        <v>22</v>
      </c>
      <c r="H123" t="s">
        <v>23</v>
      </c>
      <c r="I123" t="s">
        <v>24</v>
      </c>
      <c r="J123" t="s">
        <v>25</v>
      </c>
      <c r="K123" t="s">
        <v>26</v>
      </c>
      <c r="L123" s="2">
        <v>43630</v>
      </c>
      <c r="M123" s="3">
        <v>0.58888888888888891</v>
      </c>
      <c r="N123" s="2">
        <v>43623</v>
      </c>
      <c r="O123" s="3">
        <v>0.70833333333333337</v>
      </c>
      <c r="P123">
        <v>0</v>
      </c>
      <c r="Q123">
        <v>1</v>
      </c>
      <c r="R123" t="s">
        <v>27</v>
      </c>
      <c r="S123" t="s">
        <v>37</v>
      </c>
      <c r="T123">
        <v>25</v>
      </c>
      <c r="U123">
        <v>8</v>
      </c>
      <c r="V123" t="s">
        <v>679</v>
      </c>
      <c r="W123" t="s">
        <v>679</v>
      </c>
      <c r="X123" t="s">
        <v>31</v>
      </c>
      <c r="Y123" s="7">
        <f t="shared" si="2"/>
        <v>43620.564583333333</v>
      </c>
      <c r="Z123" t="str">
        <f t="shared" si="3"/>
        <v>Yes</v>
      </c>
    </row>
    <row r="124" spans="1:26" x14ac:dyDescent="0.2">
      <c r="A124">
        <v>111223</v>
      </c>
      <c r="B124" s="2">
        <v>43620</v>
      </c>
      <c r="C124" s="3">
        <v>0.41180555555555554</v>
      </c>
      <c r="D124" t="s">
        <v>580</v>
      </c>
      <c r="E124" t="s">
        <v>49</v>
      </c>
      <c r="F124" t="s">
        <v>50</v>
      </c>
      <c r="G124" t="s">
        <v>271</v>
      </c>
      <c r="H124" t="s">
        <v>23</v>
      </c>
      <c r="I124" t="s">
        <v>60</v>
      </c>
      <c r="J124" t="s">
        <v>25</v>
      </c>
      <c r="K124" t="s">
        <v>26</v>
      </c>
      <c r="L124" s="2">
        <v>43626</v>
      </c>
      <c r="M124" s="3">
        <v>0.62013888888888891</v>
      </c>
      <c r="N124" s="2">
        <v>43620</v>
      </c>
      <c r="O124" s="3">
        <v>0.91180555555555554</v>
      </c>
      <c r="P124">
        <v>0</v>
      </c>
      <c r="Q124">
        <v>1</v>
      </c>
      <c r="R124" t="s">
        <v>27</v>
      </c>
      <c r="S124" t="s">
        <v>28</v>
      </c>
      <c r="T124">
        <v>9</v>
      </c>
      <c r="U124">
        <v>0</v>
      </c>
      <c r="V124" t="s">
        <v>679</v>
      </c>
      <c r="W124" t="s">
        <v>679</v>
      </c>
      <c r="X124" t="s">
        <v>46</v>
      </c>
      <c r="Y124" s="7" t="str">
        <f t="shared" si="2"/>
        <v>No SLA For Request</v>
      </c>
      <c r="Z124" t="str">
        <f t="shared" si="3"/>
        <v>Yes</v>
      </c>
    </row>
    <row r="125" spans="1:26" x14ac:dyDescent="0.2">
      <c r="A125">
        <v>111224</v>
      </c>
      <c r="B125" s="2">
        <v>43620</v>
      </c>
      <c r="C125" s="3">
        <v>0.45694444444444443</v>
      </c>
      <c r="D125" t="s">
        <v>238</v>
      </c>
      <c r="E125" t="s">
        <v>113</v>
      </c>
      <c r="F125" t="s">
        <v>114</v>
      </c>
      <c r="G125" t="s">
        <v>138</v>
      </c>
      <c r="H125" t="s">
        <v>23</v>
      </c>
      <c r="I125" t="s">
        <v>24</v>
      </c>
      <c r="J125" t="s">
        <v>25</v>
      </c>
      <c r="K125" t="s">
        <v>26</v>
      </c>
      <c r="L125" s="2">
        <v>43637</v>
      </c>
      <c r="M125" s="3">
        <v>0.68541666666666667</v>
      </c>
      <c r="N125" s="2">
        <v>43626</v>
      </c>
      <c r="O125" s="3">
        <v>0.71875</v>
      </c>
      <c r="P125">
        <v>0</v>
      </c>
      <c r="Q125">
        <v>1</v>
      </c>
      <c r="R125" t="s">
        <v>27</v>
      </c>
      <c r="S125" t="s">
        <v>37</v>
      </c>
      <c r="T125">
        <v>8</v>
      </c>
      <c r="U125">
        <v>3</v>
      </c>
      <c r="V125" t="s">
        <v>679</v>
      </c>
      <c r="W125" t="s">
        <v>679</v>
      </c>
      <c r="X125" t="s">
        <v>31</v>
      </c>
      <c r="Y125" s="7">
        <f t="shared" si="2"/>
        <v>43623</v>
      </c>
      <c r="Z125" t="str">
        <f t="shared" si="3"/>
        <v>Yes</v>
      </c>
    </row>
    <row r="126" spans="1:26" x14ac:dyDescent="0.2">
      <c r="A126">
        <v>111225</v>
      </c>
      <c r="B126" s="2">
        <v>43622</v>
      </c>
      <c r="C126" s="3">
        <v>0.35902777777777778</v>
      </c>
      <c r="D126" t="s">
        <v>119</v>
      </c>
      <c r="E126" t="s">
        <v>97</v>
      </c>
      <c r="F126" t="s">
        <v>98</v>
      </c>
      <c r="G126" t="s">
        <v>22</v>
      </c>
      <c r="H126" t="s">
        <v>23</v>
      </c>
      <c r="I126" t="s">
        <v>24</v>
      </c>
      <c r="J126" t="s">
        <v>25</v>
      </c>
      <c r="K126" t="s">
        <v>26</v>
      </c>
      <c r="L126" s="2">
        <v>43629</v>
      </c>
      <c r="M126" s="3">
        <v>0.54583333333333328</v>
      </c>
      <c r="N126" s="2">
        <v>43622</v>
      </c>
      <c r="O126" s="3">
        <v>0.85902777777777772</v>
      </c>
      <c r="P126">
        <v>0</v>
      </c>
      <c r="Q126">
        <v>1</v>
      </c>
      <c r="R126" t="s">
        <v>27</v>
      </c>
      <c r="S126" t="s">
        <v>28</v>
      </c>
      <c r="T126">
        <v>11</v>
      </c>
      <c r="U126">
        <v>1</v>
      </c>
      <c r="V126" t="s">
        <v>679</v>
      </c>
      <c r="W126" t="s">
        <v>679</v>
      </c>
      <c r="X126" t="s">
        <v>46</v>
      </c>
      <c r="Y126" s="7">
        <f t="shared" si="2"/>
        <v>43622.525694444441</v>
      </c>
      <c r="Z126" t="str">
        <f t="shared" si="3"/>
        <v>Yes</v>
      </c>
    </row>
    <row r="127" spans="1:26" x14ac:dyDescent="0.2">
      <c r="A127">
        <v>111226</v>
      </c>
      <c r="B127" s="2">
        <v>43622</v>
      </c>
      <c r="C127" s="3">
        <v>0.37638888888888888</v>
      </c>
      <c r="D127" t="s">
        <v>578</v>
      </c>
      <c r="E127" t="s">
        <v>116</v>
      </c>
      <c r="F127" t="s">
        <v>117</v>
      </c>
      <c r="G127" t="s">
        <v>271</v>
      </c>
      <c r="H127" t="s">
        <v>23</v>
      </c>
      <c r="I127" t="s">
        <v>24</v>
      </c>
      <c r="J127" t="s">
        <v>25</v>
      </c>
      <c r="K127" t="s">
        <v>26</v>
      </c>
      <c r="L127" s="2">
        <v>43635</v>
      </c>
      <c r="M127" s="3">
        <v>0.75902777777777775</v>
      </c>
      <c r="N127" s="2">
        <v>43635</v>
      </c>
      <c r="O127" s="3">
        <v>0.75</v>
      </c>
      <c r="P127">
        <v>0</v>
      </c>
      <c r="Q127">
        <v>1</v>
      </c>
      <c r="R127" t="s">
        <v>27</v>
      </c>
      <c r="S127" t="s">
        <v>37</v>
      </c>
      <c r="T127">
        <v>17</v>
      </c>
      <c r="U127">
        <v>8</v>
      </c>
      <c r="V127" t="s">
        <v>679</v>
      </c>
      <c r="W127" t="s">
        <v>679</v>
      </c>
      <c r="X127" t="s">
        <v>31</v>
      </c>
      <c r="Y127" s="7">
        <f t="shared" si="2"/>
        <v>43629</v>
      </c>
      <c r="Z127" t="str">
        <f t="shared" si="3"/>
        <v>Yes</v>
      </c>
    </row>
    <row r="128" spans="1:26" x14ac:dyDescent="0.2">
      <c r="A128">
        <v>111227</v>
      </c>
      <c r="B128" s="2">
        <v>43623</v>
      </c>
      <c r="C128" s="3">
        <v>0.59583333333333333</v>
      </c>
      <c r="D128" t="s">
        <v>192</v>
      </c>
      <c r="E128" t="s">
        <v>49</v>
      </c>
      <c r="F128" t="s">
        <v>50</v>
      </c>
      <c r="G128" t="s">
        <v>138</v>
      </c>
      <c r="H128" t="s">
        <v>23</v>
      </c>
      <c r="I128" t="s">
        <v>24</v>
      </c>
      <c r="J128" t="s">
        <v>25</v>
      </c>
      <c r="K128" t="s">
        <v>26</v>
      </c>
      <c r="L128" s="2">
        <v>43790</v>
      </c>
      <c r="M128" s="3">
        <v>0.74583333333333335</v>
      </c>
      <c r="N128" s="2">
        <v>43624</v>
      </c>
      <c r="O128" s="3">
        <v>9.583333333333334E-2</v>
      </c>
      <c r="P128">
        <v>0</v>
      </c>
      <c r="Q128">
        <v>1</v>
      </c>
      <c r="R128" t="s">
        <v>27</v>
      </c>
      <c r="S128" t="s">
        <v>28</v>
      </c>
      <c r="T128">
        <v>32</v>
      </c>
      <c r="U128">
        <v>4</v>
      </c>
      <c r="V128" t="s">
        <v>679</v>
      </c>
      <c r="W128" t="s">
        <v>679</v>
      </c>
      <c r="X128" t="s">
        <v>46</v>
      </c>
      <c r="Y128" s="7">
        <f t="shared" si="2"/>
        <v>43628</v>
      </c>
      <c r="Z128" t="str">
        <f t="shared" si="3"/>
        <v>Yes</v>
      </c>
    </row>
    <row r="129" spans="1:26" x14ac:dyDescent="0.2">
      <c r="A129">
        <v>111228</v>
      </c>
      <c r="B129" s="2">
        <v>43626</v>
      </c>
      <c r="C129" s="3">
        <v>0.60347222222222219</v>
      </c>
      <c r="D129" t="s">
        <v>569</v>
      </c>
      <c r="E129" t="s">
        <v>113</v>
      </c>
      <c r="F129" t="s">
        <v>114</v>
      </c>
      <c r="G129" t="s">
        <v>271</v>
      </c>
      <c r="H129" t="s">
        <v>23</v>
      </c>
      <c r="I129" t="s">
        <v>60</v>
      </c>
      <c r="J129" t="s">
        <v>25</v>
      </c>
      <c r="K129" t="s">
        <v>26</v>
      </c>
      <c r="L129" s="2">
        <v>43650</v>
      </c>
      <c r="M129" s="3">
        <v>0.80555555555555558</v>
      </c>
      <c r="N129" s="2">
        <v>43627</v>
      </c>
      <c r="O129" s="3">
        <v>0.10347222222222222</v>
      </c>
      <c r="P129">
        <v>0</v>
      </c>
      <c r="Q129">
        <v>1</v>
      </c>
      <c r="R129" t="s">
        <v>27</v>
      </c>
      <c r="S129" t="s">
        <v>37</v>
      </c>
      <c r="T129">
        <v>4</v>
      </c>
      <c r="U129">
        <v>0</v>
      </c>
      <c r="V129" t="s">
        <v>679</v>
      </c>
      <c r="W129" t="s">
        <v>679</v>
      </c>
      <c r="X129" t="s">
        <v>31</v>
      </c>
      <c r="Y129" s="7" t="str">
        <f t="shared" si="2"/>
        <v>No SLA For Request</v>
      </c>
      <c r="Z129" t="str">
        <f t="shared" si="3"/>
        <v>Yes</v>
      </c>
    </row>
    <row r="130" spans="1:26" x14ac:dyDescent="0.2">
      <c r="A130">
        <v>111229</v>
      </c>
      <c r="B130" s="2">
        <v>43627</v>
      </c>
      <c r="C130" s="3">
        <v>0.35972222222222222</v>
      </c>
      <c r="D130" t="s">
        <v>579</v>
      </c>
      <c r="E130" t="s">
        <v>116</v>
      </c>
      <c r="F130" t="s">
        <v>117</v>
      </c>
      <c r="G130" t="s">
        <v>271</v>
      </c>
      <c r="H130" t="s">
        <v>23</v>
      </c>
      <c r="I130" t="s">
        <v>60</v>
      </c>
      <c r="J130" t="s">
        <v>25</v>
      </c>
      <c r="K130" t="s">
        <v>26</v>
      </c>
      <c r="L130" s="2">
        <v>43629</v>
      </c>
      <c r="M130" s="3">
        <v>0.73472222222222228</v>
      </c>
      <c r="N130" s="2">
        <v>43627</v>
      </c>
      <c r="O130" s="3">
        <v>0.85972222222222228</v>
      </c>
      <c r="P130">
        <v>0</v>
      </c>
      <c r="Q130">
        <v>1</v>
      </c>
      <c r="R130" t="s">
        <v>27</v>
      </c>
      <c r="S130" t="s">
        <v>37</v>
      </c>
      <c r="T130">
        <v>11</v>
      </c>
      <c r="U130">
        <v>0</v>
      </c>
      <c r="V130" t="s">
        <v>679</v>
      </c>
      <c r="W130" t="s">
        <v>679</v>
      </c>
      <c r="X130" t="s">
        <v>31</v>
      </c>
      <c r="Y130" s="7" t="str">
        <f t="shared" ref="Y130:Y142" si="4">IF(I130="Request", "No SLA For Request",
IF(G130="Emergency", B130 + C130 + TIME(4,0,0),
IF(G130="High", WORKDAY(B130, 3),
IF(G130="Normal", WORKDAY(B130, 5),
IF(G130="Low", WORKDAY(B130, 10),
"Chill")))))</f>
        <v>No SLA For Request</v>
      </c>
      <c r="Z130" t="str">
        <f t="shared" ref="Z130:Z193" si="5">IF(Y130&gt;M130, "Yes", "No")</f>
        <v>Yes</v>
      </c>
    </row>
    <row r="131" spans="1:26" x14ac:dyDescent="0.2">
      <c r="A131">
        <v>111230</v>
      </c>
      <c r="B131" s="2">
        <v>43627</v>
      </c>
      <c r="C131" s="3">
        <v>0.41944444444444445</v>
      </c>
      <c r="D131" t="s">
        <v>572</v>
      </c>
      <c r="E131" t="s">
        <v>109</v>
      </c>
      <c r="F131" t="s">
        <v>110</v>
      </c>
      <c r="G131" t="s">
        <v>271</v>
      </c>
      <c r="H131" t="s">
        <v>23</v>
      </c>
      <c r="I131" t="s">
        <v>24</v>
      </c>
      <c r="J131" t="s">
        <v>25</v>
      </c>
      <c r="K131" t="s">
        <v>26</v>
      </c>
      <c r="L131" s="2">
        <v>43644</v>
      </c>
      <c r="M131" s="3">
        <v>0.71736111111111112</v>
      </c>
      <c r="N131" s="2">
        <v>43627</v>
      </c>
      <c r="O131" s="3">
        <v>0.9194444444444444</v>
      </c>
      <c r="P131">
        <v>0</v>
      </c>
      <c r="Q131">
        <v>1</v>
      </c>
      <c r="R131" t="s">
        <v>27</v>
      </c>
      <c r="S131" t="s">
        <v>37</v>
      </c>
      <c r="T131">
        <v>7</v>
      </c>
      <c r="U131">
        <v>1</v>
      </c>
      <c r="V131" t="s">
        <v>679</v>
      </c>
      <c r="W131" t="s">
        <v>679</v>
      </c>
      <c r="X131" t="s">
        <v>31</v>
      </c>
      <c r="Y131" s="7">
        <f t="shared" si="4"/>
        <v>43634</v>
      </c>
      <c r="Z131" t="str">
        <f t="shared" si="5"/>
        <v>Yes</v>
      </c>
    </row>
    <row r="132" spans="1:26" x14ac:dyDescent="0.2">
      <c r="A132">
        <v>111231</v>
      </c>
      <c r="B132" s="2">
        <v>43627</v>
      </c>
      <c r="C132" s="3">
        <v>0.57152777777777775</v>
      </c>
      <c r="D132" t="s">
        <v>570</v>
      </c>
      <c r="E132" t="s">
        <v>116</v>
      </c>
      <c r="F132" t="s">
        <v>117</v>
      </c>
      <c r="G132" t="s">
        <v>271</v>
      </c>
      <c r="H132" t="s">
        <v>23</v>
      </c>
      <c r="I132" t="s">
        <v>24</v>
      </c>
      <c r="J132" t="s">
        <v>25</v>
      </c>
      <c r="K132" t="s">
        <v>26</v>
      </c>
      <c r="L132" s="2">
        <v>43647</v>
      </c>
      <c r="M132" s="3">
        <v>0.72847222222222219</v>
      </c>
      <c r="N132" s="2">
        <v>43628</v>
      </c>
      <c r="O132" s="3">
        <v>7.1527777777777773E-2</v>
      </c>
      <c r="P132">
        <v>0</v>
      </c>
      <c r="Q132">
        <v>1</v>
      </c>
      <c r="R132" t="s">
        <v>27</v>
      </c>
      <c r="S132" t="s">
        <v>37</v>
      </c>
      <c r="T132">
        <v>12</v>
      </c>
      <c r="U132">
        <v>3</v>
      </c>
      <c r="V132" t="s">
        <v>679</v>
      </c>
      <c r="W132" t="s">
        <v>679</v>
      </c>
      <c r="X132" t="s">
        <v>31</v>
      </c>
      <c r="Y132" s="7">
        <f t="shared" si="4"/>
        <v>43634</v>
      </c>
      <c r="Z132" t="str">
        <f t="shared" si="5"/>
        <v>Yes</v>
      </c>
    </row>
    <row r="133" spans="1:26" x14ac:dyDescent="0.2">
      <c r="A133">
        <v>111232</v>
      </c>
      <c r="B133" s="2">
        <v>43627</v>
      </c>
      <c r="C133" s="3">
        <v>0.6</v>
      </c>
      <c r="D133" t="s">
        <v>577</v>
      </c>
      <c r="E133" t="s">
        <v>20</v>
      </c>
      <c r="F133" t="s">
        <v>21</v>
      </c>
      <c r="G133" t="s">
        <v>271</v>
      </c>
      <c r="H133" t="s">
        <v>23</v>
      </c>
      <c r="I133" t="s">
        <v>60</v>
      </c>
      <c r="J133" t="s">
        <v>25</v>
      </c>
      <c r="K133" t="s">
        <v>26</v>
      </c>
      <c r="L133" s="2">
        <v>43635</v>
      </c>
      <c r="M133" s="3">
        <v>0.76249999999999996</v>
      </c>
      <c r="N133" s="2">
        <v>43628</v>
      </c>
      <c r="O133" s="3">
        <v>0.1</v>
      </c>
      <c r="P133">
        <v>0</v>
      </c>
      <c r="Q133">
        <v>1</v>
      </c>
      <c r="R133" t="s">
        <v>27</v>
      </c>
      <c r="S133" t="s">
        <v>28</v>
      </c>
      <c r="T133">
        <v>12</v>
      </c>
      <c r="U133">
        <v>2</v>
      </c>
      <c r="V133" t="s">
        <v>679</v>
      </c>
      <c r="W133" t="s">
        <v>679</v>
      </c>
      <c r="X133" t="s">
        <v>31</v>
      </c>
      <c r="Y133" s="7" t="str">
        <f t="shared" si="4"/>
        <v>No SLA For Request</v>
      </c>
      <c r="Z133" t="str">
        <f t="shared" si="5"/>
        <v>Yes</v>
      </c>
    </row>
    <row r="134" spans="1:26" x14ac:dyDescent="0.2">
      <c r="A134">
        <v>111233</v>
      </c>
      <c r="B134" s="2">
        <v>43633</v>
      </c>
      <c r="C134" s="3">
        <v>0.43888888888888888</v>
      </c>
      <c r="D134" t="s">
        <v>537</v>
      </c>
      <c r="E134" t="s">
        <v>109</v>
      </c>
      <c r="F134" t="s">
        <v>110</v>
      </c>
      <c r="G134" t="s">
        <v>271</v>
      </c>
      <c r="H134" t="s">
        <v>23</v>
      </c>
      <c r="I134" t="s">
        <v>24</v>
      </c>
      <c r="J134" t="s">
        <v>25</v>
      </c>
      <c r="K134" t="s">
        <v>26</v>
      </c>
      <c r="L134" s="2">
        <v>43712</v>
      </c>
      <c r="M134" s="3">
        <v>0.42083333333333334</v>
      </c>
      <c r="N134" s="2"/>
      <c r="O134" s="3"/>
      <c r="P134">
        <v>0</v>
      </c>
      <c r="Q134">
        <v>1</v>
      </c>
      <c r="R134" t="s">
        <v>27</v>
      </c>
      <c r="S134" t="s">
        <v>37</v>
      </c>
      <c r="T134">
        <v>10</v>
      </c>
      <c r="U134">
        <v>2</v>
      </c>
      <c r="V134" t="s">
        <v>679</v>
      </c>
      <c r="W134" t="s">
        <v>679</v>
      </c>
      <c r="X134" t="s">
        <v>46</v>
      </c>
      <c r="Y134" s="7">
        <f t="shared" si="4"/>
        <v>43640</v>
      </c>
      <c r="Z134" t="str">
        <f t="shared" si="5"/>
        <v>Yes</v>
      </c>
    </row>
    <row r="135" spans="1:26" x14ac:dyDescent="0.2">
      <c r="A135">
        <v>111234</v>
      </c>
      <c r="B135" s="2">
        <v>43635</v>
      </c>
      <c r="C135" s="3">
        <v>0.47291666666666665</v>
      </c>
      <c r="D135" t="s">
        <v>523</v>
      </c>
      <c r="E135" t="s">
        <v>102</v>
      </c>
      <c r="F135" t="s">
        <v>103</v>
      </c>
      <c r="G135" t="s">
        <v>271</v>
      </c>
      <c r="H135" t="s">
        <v>41</v>
      </c>
      <c r="I135" t="s">
        <v>60</v>
      </c>
      <c r="J135" t="s">
        <v>83</v>
      </c>
      <c r="K135" t="s">
        <v>26</v>
      </c>
      <c r="L135" s="2">
        <v>43739</v>
      </c>
      <c r="M135" s="3">
        <v>0.44861111111111113</v>
      </c>
      <c r="N135" s="2">
        <v>43636</v>
      </c>
      <c r="O135" s="3">
        <v>0.70833333333333337</v>
      </c>
      <c r="P135">
        <v>0</v>
      </c>
      <c r="Q135">
        <v>1</v>
      </c>
      <c r="R135" t="s">
        <v>67</v>
      </c>
      <c r="S135" t="s">
        <v>104</v>
      </c>
      <c r="T135">
        <v>15</v>
      </c>
      <c r="U135">
        <v>0</v>
      </c>
      <c r="V135" t="s">
        <v>679</v>
      </c>
      <c r="W135" t="s">
        <v>679</v>
      </c>
      <c r="X135" t="s">
        <v>31</v>
      </c>
      <c r="Y135" s="7" t="str">
        <f t="shared" si="4"/>
        <v>No SLA For Request</v>
      </c>
      <c r="Z135" t="str">
        <f t="shared" si="5"/>
        <v>Yes</v>
      </c>
    </row>
    <row r="136" spans="1:26" x14ac:dyDescent="0.2">
      <c r="A136">
        <v>111235</v>
      </c>
      <c r="B136" s="2">
        <v>43635</v>
      </c>
      <c r="C136" s="3">
        <v>0.50277777777777777</v>
      </c>
      <c r="D136" t="s">
        <v>330</v>
      </c>
      <c r="E136" t="s">
        <v>109</v>
      </c>
      <c r="F136" t="s">
        <v>110</v>
      </c>
      <c r="G136" t="s">
        <v>271</v>
      </c>
      <c r="H136" t="s">
        <v>23</v>
      </c>
      <c r="I136" t="s">
        <v>60</v>
      </c>
      <c r="J136" t="s">
        <v>25</v>
      </c>
      <c r="K136" t="s">
        <v>26</v>
      </c>
      <c r="L136" s="2">
        <v>43637</v>
      </c>
      <c r="M136" s="3">
        <v>0.57430555555555551</v>
      </c>
      <c r="N136" s="2">
        <v>43636</v>
      </c>
      <c r="O136" s="3">
        <v>2.7777777777777779E-3</v>
      </c>
      <c r="P136">
        <v>0</v>
      </c>
      <c r="Q136">
        <v>1</v>
      </c>
      <c r="R136" t="s">
        <v>27</v>
      </c>
      <c r="S136" t="s">
        <v>37</v>
      </c>
      <c r="T136">
        <v>7</v>
      </c>
      <c r="U136">
        <v>0</v>
      </c>
      <c r="V136" t="s">
        <v>679</v>
      </c>
      <c r="W136" t="s">
        <v>679</v>
      </c>
      <c r="X136" t="s">
        <v>46</v>
      </c>
      <c r="Y136" s="7" t="str">
        <f t="shared" si="4"/>
        <v>No SLA For Request</v>
      </c>
      <c r="Z136" t="str">
        <f t="shared" si="5"/>
        <v>Yes</v>
      </c>
    </row>
    <row r="137" spans="1:26" x14ac:dyDescent="0.2">
      <c r="A137">
        <v>111236</v>
      </c>
      <c r="B137" s="2">
        <v>43635</v>
      </c>
      <c r="C137" s="3">
        <v>0.54166666666666663</v>
      </c>
      <c r="D137" t="s">
        <v>667</v>
      </c>
      <c r="E137" t="s">
        <v>49</v>
      </c>
      <c r="F137" t="s">
        <v>50</v>
      </c>
      <c r="G137" t="s">
        <v>635</v>
      </c>
      <c r="H137" t="s">
        <v>23</v>
      </c>
      <c r="I137" t="s">
        <v>24</v>
      </c>
      <c r="J137" t="s">
        <v>25</v>
      </c>
      <c r="K137" t="s">
        <v>26</v>
      </c>
      <c r="L137" s="2">
        <v>43647</v>
      </c>
      <c r="M137" s="3">
        <v>0.72986111111111107</v>
      </c>
      <c r="N137" s="2">
        <v>43636</v>
      </c>
      <c r="O137" s="3">
        <v>4.1666666666666664E-2</v>
      </c>
      <c r="P137">
        <v>0</v>
      </c>
      <c r="Q137">
        <v>1</v>
      </c>
      <c r="R137" t="s">
        <v>27</v>
      </c>
      <c r="S137" t="s">
        <v>28</v>
      </c>
      <c r="T137">
        <v>10</v>
      </c>
      <c r="U137">
        <v>2</v>
      </c>
      <c r="V137" t="s">
        <v>679</v>
      </c>
      <c r="W137" t="s">
        <v>679</v>
      </c>
      <c r="X137" t="s">
        <v>46</v>
      </c>
      <c r="Y137" s="7">
        <f t="shared" si="4"/>
        <v>43649</v>
      </c>
      <c r="Z137" t="str">
        <f t="shared" si="5"/>
        <v>Yes</v>
      </c>
    </row>
    <row r="138" spans="1:26" x14ac:dyDescent="0.2">
      <c r="A138">
        <v>111237</v>
      </c>
      <c r="B138" s="2">
        <v>43635</v>
      </c>
      <c r="C138" s="3">
        <v>0.6694444444444444</v>
      </c>
      <c r="D138" t="s">
        <v>567</v>
      </c>
      <c r="E138" t="s">
        <v>116</v>
      </c>
      <c r="F138" t="s">
        <v>117</v>
      </c>
      <c r="G138" t="s">
        <v>271</v>
      </c>
      <c r="H138" t="s">
        <v>23</v>
      </c>
      <c r="I138" t="s">
        <v>24</v>
      </c>
      <c r="J138" t="s">
        <v>25</v>
      </c>
      <c r="K138" t="s">
        <v>26</v>
      </c>
      <c r="L138" s="2">
        <v>43651</v>
      </c>
      <c r="M138" s="3">
        <v>0.72499999999999998</v>
      </c>
      <c r="N138" s="2">
        <v>43636</v>
      </c>
      <c r="O138" s="3">
        <v>0.16944444444444445</v>
      </c>
      <c r="P138">
        <v>0</v>
      </c>
      <c r="Q138">
        <v>1</v>
      </c>
      <c r="R138" t="s">
        <v>27</v>
      </c>
      <c r="S138" t="s">
        <v>37</v>
      </c>
      <c r="T138">
        <v>13</v>
      </c>
      <c r="U138">
        <v>2</v>
      </c>
      <c r="V138" t="s">
        <v>679</v>
      </c>
      <c r="W138" t="s">
        <v>679</v>
      </c>
      <c r="X138" t="s">
        <v>46</v>
      </c>
      <c r="Y138" s="7">
        <f t="shared" si="4"/>
        <v>43642</v>
      </c>
      <c r="Z138" t="str">
        <f t="shared" si="5"/>
        <v>Yes</v>
      </c>
    </row>
    <row r="139" spans="1:26" x14ac:dyDescent="0.2">
      <c r="A139">
        <v>111238</v>
      </c>
      <c r="B139" s="2">
        <v>43636</v>
      </c>
      <c r="C139" s="3">
        <v>0.37916666666666665</v>
      </c>
      <c r="D139" t="s">
        <v>568</v>
      </c>
      <c r="E139" t="s">
        <v>88</v>
      </c>
      <c r="F139" t="s">
        <v>89</v>
      </c>
      <c r="G139" t="s">
        <v>271</v>
      </c>
      <c r="H139" t="s">
        <v>23</v>
      </c>
      <c r="I139" t="s">
        <v>24</v>
      </c>
      <c r="J139" t="s">
        <v>25</v>
      </c>
      <c r="K139" t="s">
        <v>26</v>
      </c>
      <c r="L139" s="2">
        <v>43651</v>
      </c>
      <c r="M139" s="3">
        <v>0.61736111111111114</v>
      </c>
      <c r="N139" s="2">
        <v>43636</v>
      </c>
      <c r="O139" s="3">
        <v>0.87916666666666665</v>
      </c>
      <c r="P139">
        <v>0</v>
      </c>
      <c r="Q139">
        <v>1</v>
      </c>
      <c r="R139" t="s">
        <v>27</v>
      </c>
      <c r="S139" t="s">
        <v>37</v>
      </c>
      <c r="T139">
        <v>16</v>
      </c>
      <c r="U139">
        <v>8</v>
      </c>
      <c r="V139" t="s">
        <v>679</v>
      </c>
      <c r="W139" t="s">
        <v>679</v>
      </c>
      <c r="X139" t="s">
        <v>31</v>
      </c>
      <c r="Y139" s="7">
        <f t="shared" si="4"/>
        <v>43643</v>
      </c>
      <c r="Z139" t="str">
        <f t="shared" si="5"/>
        <v>Yes</v>
      </c>
    </row>
    <row r="140" spans="1:26" x14ac:dyDescent="0.2">
      <c r="A140">
        <v>111239</v>
      </c>
      <c r="B140" s="2">
        <v>43636</v>
      </c>
      <c r="C140" s="3">
        <v>0.625</v>
      </c>
      <c r="D140" t="s">
        <v>665</v>
      </c>
      <c r="E140" t="s">
        <v>20</v>
      </c>
      <c r="F140" t="s">
        <v>21</v>
      </c>
      <c r="G140" t="s">
        <v>635</v>
      </c>
      <c r="H140" t="s">
        <v>23</v>
      </c>
      <c r="I140" t="s">
        <v>60</v>
      </c>
      <c r="J140" t="s">
        <v>25</v>
      </c>
      <c r="K140" t="s">
        <v>26</v>
      </c>
      <c r="L140" s="2">
        <v>43661</v>
      </c>
      <c r="M140" s="3">
        <v>0.6381944444444444</v>
      </c>
      <c r="N140" s="2">
        <v>43637</v>
      </c>
      <c r="O140" s="3">
        <v>0.125</v>
      </c>
      <c r="P140">
        <v>0</v>
      </c>
      <c r="Q140">
        <v>1</v>
      </c>
      <c r="R140" t="s">
        <v>27</v>
      </c>
      <c r="S140" t="s">
        <v>28</v>
      </c>
      <c r="T140">
        <v>9</v>
      </c>
      <c r="U140">
        <v>1</v>
      </c>
      <c r="V140" t="s">
        <v>679</v>
      </c>
      <c r="W140" t="s">
        <v>679</v>
      </c>
      <c r="X140" t="s">
        <v>46</v>
      </c>
      <c r="Y140" s="7" t="str">
        <f t="shared" si="4"/>
        <v>No SLA For Request</v>
      </c>
      <c r="Z140" t="str">
        <f t="shared" si="5"/>
        <v>Yes</v>
      </c>
    </row>
    <row r="141" spans="1:26" x14ac:dyDescent="0.2">
      <c r="A141">
        <v>111240</v>
      </c>
      <c r="B141" s="2">
        <v>43640</v>
      </c>
      <c r="C141" s="3">
        <v>0.55833333333333335</v>
      </c>
      <c r="D141" t="s">
        <v>233</v>
      </c>
      <c r="E141" t="s">
        <v>77</v>
      </c>
      <c r="F141" t="s">
        <v>78</v>
      </c>
      <c r="G141" t="s">
        <v>138</v>
      </c>
      <c r="H141" t="s">
        <v>23</v>
      </c>
      <c r="I141" t="s">
        <v>24</v>
      </c>
      <c r="J141" t="s">
        <v>25</v>
      </c>
      <c r="K141" t="s">
        <v>26</v>
      </c>
      <c r="L141" s="2">
        <v>43647</v>
      </c>
      <c r="M141" s="3">
        <v>0.73124999999999996</v>
      </c>
      <c r="N141" s="2">
        <v>43641</v>
      </c>
      <c r="O141" s="3">
        <v>5.8333333333333334E-2</v>
      </c>
      <c r="P141">
        <v>0</v>
      </c>
      <c r="Q141">
        <v>1</v>
      </c>
      <c r="R141" t="s">
        <v>27</v>
      </c>
      <c r="S141" t="s">
        <v>92</v>
      </c>
      <c r="T141">
        <v>6</v>
      </c>
      <c r="U141">
        <v>1</v>
      </c>
      <c r="V141" t="s">
        <v>679</v>
      </c>
      <c r="W141" t="s">
        <v>679</v>
      </c>
      <c r="X141" t="s">
        <v>46</v>
      </c>
      <c r="Y141" s="7">
        <f t="shared" si="4"/>
        <v>43643</v>
      </c>
      <c r="Z141" t="str">
        <f t="shared" si="5"/>
        <v>Yes</v>
      </c>
    </row>
    <row r="142" spans="1:26" x14ac:dyDescent="0.2">
      <c r="A142">
        <v>111241</v>
      </c>
      <c r="B142" s="2">
        <v>43641</v>
      </c>
      <c r="C142" s="3">
        <v>0.43194444444444446</v>
      </c>
      <c r="D142" t="s">
        <v>527</v>
      </c>
      <c r="E142" t="s">
        <v>97</v>
      </c>
      <c r="F142" t="s">
        <v>98</v>
      </c>
      <c r="G142" t="s">
        <v>635</v>
      </c>
      <c r="H142" t="s">
        <v>23</v>
      </c>
      <c r="I142" t="s">
        <v>60</v>
      </c>
      <c r="J142" t="s">
        <v>25</v>
      </c>
      <c r="K142" t="s">
        <v>26</v>
      </c>
      <c r="L142" s="2">
        <v>43704</v>
      </c>
      <c r="M142" s="3">
        <v>0.7104166666666667</v>
      </c>
      <c r="N142" s="2">
        <v>43641</v>
      </c>
      <c r="O142" s="3">
        <v>0.93194444444444446</v>
      </c>
      <c r="P142">
        <v>0</v>
      </c>
      <c r="Q142">
        <v>1</v>
      </c>
      <c r="R142" t="s">
        <v>27</v>
      </c>
      <c r="S142" t="s">
        <v>28</v>
      </c>
      <c r="T142">
        <v>26</v>
      </c>
      <c r="U142">
        <v>14</v>
      </c>
      <c r="V142" t="s">
        <v>679</v>
      </c>
      <c r="W142" t="s">
        <v>679</v>
      </c>
      <c r="X142" t="s">
        <v>31</v>
      </c>
      <c r="Y142" s="7" t="str">
        <f t="shared" si="4"/>
        <v>No SLA For Request</v>
      </c>
      <c r="Z142" t="str">
        <f t="shared" si="5"/>
        <v>Yes</v>
      </c>
    </row>
    <row r="143" spans="1:26" hidden="1" x14ac:dyDescent="0.2">
      <c r="A143">
        <v>111242</v>
      </c>
      <c r="B143" s="2">
        <v>43643</v>
      </c>
      <c r="C143" s="3">
        <v>0.69236111111111109</v>
      </c>
      <c r="D143" t="s">
        <v>230</v>
      </c>
      <c r="E143" t="s">
        <v>203</v>
      </c>
      <c r="F143" t="s">
        <v>204</v>
      </c>
      <c r="G143" t="s">
        <v>138</v>
      </c>
      <c r="H143" t="s">
        <v>41</v>
      </c>
      <c r="I143" t="s">
        <v>24</v>
      </c>
      <c r="J143" t="s">
        <v>25</v>
      </c>
      <c r="K143" t="s">
        <v>52</v>
      </c>
      <c r="L143" s="2">
        <v>43651</v>
      </c>
      <c r="M143" s="3">
        <v>0.4236111111111111</v>
      </c>
      <c r="N143" s="2">
        <v>43644</v>
      </c>
      <c r="O143" s="3">
        <v>0.19236111111111112</v>
      </c>
      <c r="P143">
        <v>1</v>
      </c>
      <c r="Q143">
        <v>0</v>
      </c>
      <c r="R143" t="s">
        <v>231</v>
      </c>
      <c r="S143" t="s">
        <v>104</v>
      </c>
      <c r="T143">
        <v>3</v>
      </c>
      <c r="U143">
        <v>1</v>
      </c>
      <c r="V143" t="s">
        <v>679</v>
      </c>
      <c r="W143" t="s">
        <v>679</v>
      </c>
      <c r="X143" t="s">
        <v>31</v>
      </c>
      <c r="Y143" s="6">
        <f t="shared" ref="Y143:Y193" si="6">IF(I143="Request", "No SLA For Request",
IF(G143="Emergency", B143 + C143 + TIME(4,0,0),
IF(G143="High", WORKDAY(B143, 3),
IF(G143="Normal", WORKDAY(B143, 5),
IF(G143="Low", WORKDAY(B143, 10),
"Chill")))))</f>
        <v>43648</v>
      </c>
      <c r="Z143" t="str">
        <f t="shared" si="5"/>
        <v>Yes</v>
      </c>
    </row>
    <row r="144" spans="1:26" hidden="1" x14ac:dyDescent="0.2">
      <c r="A144">
        <v>111243</v>
      </c>
      <c r="B144" s="2">
        <v>43643</v>
      </c>
      <c r="C144" s="3">
        <v>0.70902777777777781</v>
      </c>
      <c r="D144" t="s">
        <v>232</v>
      </c>
      <c r="E144" t="s">
        <v>203</v>
      </c>
      <c r="F144" t="s">
        <v>204</v>
      </c>
      <c r="G144" t="s">
        <v>138</v>
      </c>
      <c r="H144" t="s">
        <v>41</v>
      </c>
      <c r="I144" t="s">
        <v>24</v>
      </c>
      <c r="J144" t="s">
        <v>25</v>
      </c>
      <c r="K144" t="s">
        <v>52</v>
      </c>
      <c r="L144" s="2">
        <v>43651</v>
      </c>
      <c r="M144" s="3">
        <v>0.4236111111111111</v>
      </c>
      <c r="N144" s="2">
        <v>43644</v>
      </c>
      <c r="O144" s="3">
        <v>0.20902777777777778</v>
      </c>
      <c r="P144">
        <v>1</v>
      </c>
      <c r="Q144">
        <v>0</v>
      </c>
      <c r="R144" t="s">
        <v>27</v>
      </c>
      <c r="S144" t="s">
        <v>104</v>
      </c>
      <c r="T144">
        <v>3</v>
      </c>
      <c r="U144">
        <v>0</v>
      </c>
      <c r="V144" t="s">
        <v>679</v>
      </c>
      <c r="W144" t="s">
        <v>679</v>
      </c>
      <c r="X144" t="s">
        <v>31</v>
      </c>
      <c r="Y144" s="6">
        <f t="shared" si="6"/>
        <v>43648</v>
      </c>
      <c r="Z144" t="str">
        <f t="shared" si="5"/>
        <v>Yes</v>
      </c>
    </row>
    <row r="145" spans="1:26" x14ac:dyDescent="0.2">
      <c r="A145">
        <v>111244</v>
      </c>
      <c r="B145" s="2">
        <v>43644</v>
      </c>
      <c r="C145" s="3">
        <v>0.44513888888888886</v>
      </c>
      <c r="D145" t="s">
        <v>548</v>
      </c>
      <c r="E145" t="s">
        <v>88</v>
      </c>
      <c r="F145" t="s">
        <v>89</v>
      </c>
      <c r="G145" t="s">
        <v>271</v>
      </c>
      <c r="H145" t="s">
        <v>23</v>
      </c>
      <c r="I145" t="s">
        <v>24</v>
      </c>
      <c r="J145" t="s">
        <v>25</v>
      </c>
      <c r="K145" t="s">
        <v>26</v>
      </c>
      <c r="L145" s="2">
        <v>43704</v>
      </c>
      <c r="M145" s="3">
        <v>0.71180555555555558</v>
      </c>
      <c r="N145" s="2">
        <v>43696</v>
      </c>
      <c r="O145" s="3">
        <v>0.70833333333333337</v>
      </c>
      <c r="P145">
        <v>0</v>
      </c>
      <c r="Q145">
        <v>1</v>
      </c>
      <c r="R145" t="s">
        <v>27</v>
      </c>
      <c r="S145" t="s">
        <v>37</v>
      </c>
      <c r="T145">
        <v>10</v>
      </c>
      <c r="U145">
        <v>1</v>
      </c>
      <c r="V145" t="s">
        <v>679</v>
      </c>
      <c r="W145" t="s">
        <v>679</v>
      </c>
      <c r="X145" t="s">
        <v>46</v>
      </c>
      <c r="Y145" s="7">
        <f t="shared" si="6"/>
        <v>43651</v>
      </c>
      <c r="Z145" t="str">
        <f t="shared" si="5"/>
        <v>Yes</v>
      </c>
    </row>
    <row r="146" spans="1:26" x14ac:dyDescent="0.2">
      <c r="A146">
        <v>111245</v>
      </c>
      <c r="B146" s="2">
        <v>43644</v>
      </c>
      <c r="C146" s="3">
        <v>0.64097222222222228</v>
      </c>
      <c r="D146" t="s">
        <v>566</v>
      </c>
      <c r="E146" t="s">
        <v>109</v>
      </c>
      <c r="F146" t="s">
        <v>110</v>
      </c>
      <c r="G146" t="s">
        <v>271</v>
      </c>
      <c r="H146" t="s">
        <v>23</v>
      </c>
      <c r="I146" t="s">
        <v>24</v>
      </c>
      <c r="J146" t="s">
        <v>25</v>
      </c>
      <c r="K146" t="s">
        <v>26</v>
      </c>
      <c r="L146" s="2">
        <v>43655</v>
      </c>
      <c r="M146" s="3">
        <v>0.49861111111111112</v>
      </c>
      <c r="N146" s="2">
        <v>43648</v>
      </c>
      <c r="O146" s="3">
        <v>0.70833333333333337</v>
      </c>
      <c r="P146">
        <v>0</v>
      </c>
      <c r="Q146">
        <v>1</v>
      </c>
      <c r="R146" t="s">
        <v>27</v>
      </c>
      <c r="S146" t="s">
        <v>37</v>
      </c>
      <c r="T146">
        <v>17</v>
      </c>
      <c r="U146">
        <v>3</v>
      </c>
      <c r="V146" t="s">
        <v>679</v>
      </c>
      <c r="W146" t="s">
        <v>679</v>
      </c>
      <c r="X146" t="s">
        <v>31</v>
      </c>
      <c r="Y146" s="7">
        <f t="shared" si="6"/>
        <v>43651</v>
      </c>
      <c r="Z146" t="str">
        <f t="shared" si="5"/>
        <v>Yes</v>
      </c>
    </row>
    <row r="147" spans="1:26" x14ac:dyDescent="0.2">
      <c r="A147">
        <v>111246</v>
      </c>
      <c r="B147" s="2">
        <v>43647</v>
      </c>
      <c r="C147" s="3">
        <v>0.58750000000000002</v>
      </c>
      <c r="D147" t="s">
        <v>100</v>
      </c>
      <c r="E147" t="s">
        <v>20</v>
      </c>
      <c r="F147" t="s">
        <v>21</v>
      </c>
      <c r="G147" t="s">
        <v>22</v>
      </c>
      <c r="H147" t="s">
        <v>23</v>
      </c>
      <c r="I147" t="s">
        <v>24</v>
      </c>
      <c r="J147" t="s">
        <v>25</v>
      </c>
      <c r="K147" t="s">
        <v>26</v>
      </c>
      <c r="L147" s="2">
        <v>43760</v>
      </c>
      <c r="M147" s="3">
        <v>0.7583333333333333</v>
      </c>
      <c r="N147" s="2">
        <v>43648</v>
      </c>
      <c r="O147" s="3">
        <v>8.7499999999999994E-2</v>
      </c>
      <c r="P147">
        <v>0</v>
      </c>
      <c r="Q147">
        <v>1</v>
      </c>
      <c r="R147" t="s">
        <v>27</v>
      </c>
      <c r="S147" t="s">
        <v>28</v>
      </c>
      <c r="T147">
        <v>14</v>
      </c>
      <c r="U147">
        <v>3</v>
      </c>
      <c r="V147" t="s">
        <v>679</v>
      </c>
      <c r="W147" t="s">
        <v>679</v>
      </c>
      <c r="X147" t="s">
        <v>46</v>
      </c>
      <c r="Y147" s="7">
        <f t="shared" si="6"/>
        <v>43647.754166666666</v>
      </c>
      <c r="Z147" t="str">
        <f t="shared" si="5"/>
        <v>Yes</v>
      </c>
    </row>
    <row r="148" spans="1:26" x14ac:dyDescent="0.2">
      <c r="A148">
        <v>111247</v>
      </c>
      <c r="B148" s="2">
        <v>43649</v>
      </c>
      <c r="C148" s="3">
        <v>0.4513888888888889</v>
      </c>
      <c r="D148" t="s">
        <v>225</v>
      </c>
      <c r="E148" t="s">
        <v>20</v>
      </c>
      <c r="F148" t="s">
        <v>21</v>
      </c>
      <c r="G148" t="s">
        <v>138</v>
      </c>
      <c r="H148" t="s">
        <v>23</v>
      </c>
      <c r="I148" t="s">
        <v>24</v>
      </c>
      <c r="J148" t="s">
        <v>25</v>
      </c>
      <c r="K148" t="s">
        <v>26</v>
      </c>
      <c r="L148" s="2">
        <v>43658</v>
      </c>
      <c r="M148" s="3">
        <v>0.73124999999999996</v>
      </c>
      <c r="N148" s="2">
        <v>43649</v>
      </c>
      <c r="O148" s="3">
        <v>0.95138888888888884</v>
      </c>
      <c r="P148">
        <v>0</v>
      </c>
      <c r="Q148">
        <v>1</v>
      </c>
      <c r="R148" t="s">
        <v>27</v>
      </c>
      <c r="S148" t="s">
        <v>28</v>
      </c>
      <c r="T148">
        <v>8</v>
      </c>
      <c r="U148">
        <v>2</v>
      </c>
      <c r="V148" t="s">
        <v>679</v>
      </c>
      <c r="W148" t="s">
        <v>679</v>
      </c>
      <c r="X148" t="s">
        <v>46</v>
      </c>
      <c r="Y148" s="7">
        <f t="shared" si="6"/>
        <v>43654</v>
      </c>
      <c r="Z148" t="str">
        <f t="shared" si="5"/>
        <v>Yes</v>
      </c>
    </row>
    <row r="149" spans="1:26" x14ac:dyDescent="0.2">
      <c r="A149">
        <v>111248</v>
      </c>
      <c r="B149" s="2">
        <v>43650</v>
      </c>
      <c r="C149" s="3">
        <v>0.65416666666666667</v>
      </c>
      <c r="D149" t="s">
        <v>224</v>
      </c>
      <c r="E149" t="s">
        <v>113</v>
      </c>
      <c r="F149" t="s">
        <v>114</v>
      </c>
      <c r="G149" t="s">
        <v>138</v>
      </c>
      <c r="H149" t="s">
        <v>23</v>
      </c>
      <c r="I149" t="s">
        <v>24</v>
      </c>
      <c r="J149" t="s">
        <v>25</v>
      </c>
      <c r="K149" t="s">
        <v>26</v>
      </c>
      <c r="L149" s="2">
        <v>43661</v>
      </c>
      <c r="M149" s="3">
        <v>0.72847222222222219</v>
      </c>
      <c r="N149" s="2">
        <v>43656</v>
      </c>
      <c r="O149" s="3">
        <v>0.70833333333333337</v>
      </c>
      <c r="P149">
        <v>0</v>
      </c>
      <c r="Q149">
        <v>1</v>
      </c>
      <c r="R149" t="s">
        <v>27</v>
      </c>
      <c r="S149" t="s">
        <v>37</v>
      </c>
      <c r="T149">
        <v>9</v>
      </c>
      <c r="U149">
        <v>2</v>
      </c>
      <c r="V149" t="s">
        <v>679</v>
      </c>
      <c r="W149" t="s">
        <v>679</v>
      </c>
      <c r="X149" t="s">
        <v>31</v>
      </c>
      <c r="Y149" s="7">
        <f t="shared" si="6"/>
        <v>43655</v>
      </c>
      <c r="Z149" t="str">
        <f t="shared" si="5"/>
        <v>Yes</v>
      </c>
    </row>
    <row r="150" spans="1:26" x14ac:dyDescent="0.2">
      <c r="A150">
        <v>111249</v>
      </c>
      <c r="B150" s="2">
        <v>43650</v>
      </c>
      <c r="C150" s="3">
        <v>0.72847222222222219</v>
      </c>
      <c r="D150" t="s">
        <v>547</v>
      </c>
      <c r="E150" t="s">
        <v>88</v>
      </c>
      <c r="F150" t="s">
        <v>89</v>
      </c>
      <c r="G150" t="s">
        <v>271</v>
      </c>
      <c r="H150" t="s">
        <v>23</v>
      </c>
      <c r="I150" t="s">
        <v>24</v>
      </c>
      <c r="J150" t="s">
        <v>25</v>
      </c>
      <c r="K150" t="s">
        <v>26</v>
      </c>
      <c r="L150" s="2">
        <v>43704</v>
      </c>
      <c r="M150" s="3">
        <v>0.71250000000000002</v>
      </c>
      <c r="N150" s="2">
        <v>43696</v>
      </c>
      <c r="O150" s="3">
        <v>0.70833333333333337</v>
      </c>
      <c r="P150">
        <v>0</v>
      </c>
      <c r="Q150">
        <v>1</v>
      </c>
      <c r="R150" t="s">
        <v>27</v>
      </c>
      <c r="S150" t="s">
        <v>37</v>
      </c>
      <c r="T150">
        <v>10</v>
      </c>
      <c r="U150">
        <v>4</v>
      </c>
      <c r="V150" t="s">
        <v>679</v>
      </c>
      <c r="W150" t="s">
        <v>679</v>
      </c>
      <c r="X150" t="s">
        <v>31</v>
      </c>
      <c r="Y150" s="7">
        <f t="shared" si="6"/>
        <v>43657</v>
      </c>
      <c r="Z150" t="str">
        <f t="shared" si="5"/>
        <v>Yes</v>
      </c>
    </row>
    <row r="151" spans="1:26" x14ac:dyDescent="0.2">
      <c r="A151">
        <v>111250</v>
      </c>
      <c r="B151" s="2">
        <v>43651</v>
      </c>
      <c r="C151" s="3">
        <v>0.62361111111111112</v>
      </c>
      <c r="D151" t="s">
        <v>561</v>
      </c>
      <c r="E151" t="s">
        <v>116</v>
      </c>
      <c r="F151" t="s">
        <v>117</v>
      </c>
      <c r="G151" t="s">
        <v>271</v>
      </c>
      <c r="H151" t="s">
        <v>23</v>
      </c>
      <c r="I151" t="s">
        <v>60</v>
      </c>
      <c r="J151" t="s">
        <v>25</v>
      </c>
      <c r="K151" t="s">
        <v>26</v>
      </c>
      <c r="L151" s="2">
        <v>43661</v>
      </c>
      <c r="M151" s="3">
        <v>0.72638888888888886</v>
      </c>
      <c r="N151" s="2">
        <v>43656</v>
      </c>
      <c r="O151" s="3">
        <v>0.70833333333333337</v>
      </c>
      <c r="P151">
        <v>0</v>
      </c>
      <c r="Q151">
        <v>1</v>
      </c>
      <c r="R151" t="s">
        <v>27</v>
      </c>
      <c r="S151" t="s">
        <v>37</v>
      </c>
      <c r="T151">
        <v>16</v>
      </c>
      <c r="U151">
        <v>0</v>
      </c>
      <c r="V151" t="s">
        <v>679</v>
      </c>
      <c r="W151" t="s">
        <v>679</v>
      </c>
      <c r="X151" t="s">
        <v>31</v>
      </c>
      <c r="Y151" s="7" t="str">
        <f t="shared" si="6"/>
        <v>No SLA For Request</v>
      </c>
      <c r="Z151" t="str">
        <f t="shared" si="5"/>
        <v>Yes</v>
      </c>
    </row>
    <row r="152" spans="1:26" x14ac:dyDescent="0.2">
      <c r="A152">
        <v>111251</v>
      </c>
      <c r="B152" s="2">
        <v>43654</v>
      </c>
      <c r="C152" s="3">
        <v>0.43680555555555556</v>
      </c>
      <c r="D152" t="s">
        <v>559</v>
      </c>
      <c r="E152" t="s">
        <v>88</v>
      </c>
      <c r="F152" t="s">
        <v>89</v>
      </c>
      <c r="G152" t="s">
        <v>271</v>
      </c>
      <c r="H152" t="s">
        <v>23</v>
      </c>
      <c r="I152" t="s">
        <v>24</v>
      </c>
      <c r="J152" t="s">
        <v>25</v>
      </c>
      <c r="K152" t="s">
        <v>26</v>
      </c>
      <c r="L152" s="2">
        <v>43664</v>
      </c>
      <c r="M152" s="3">
        <v>0.7416666666666667</v>
      </c>
      <c r="N152" s="2">
        <v>43659</v>
      </c>
      <c r="O152" s="3">
        <v>0.69791666666666663</v>
      </c>
      <c r="P152">
        <v>0</v>
      </c>
      <c r="Q152">
        <v>1</v>
      </c>
      <c r="R152" t="s">
        <v>27</v>
      </c>
      <c r="S152" t="s">
        <v>37</v>
      </c>
      <c r="T152">
        <v>16</v>
      </c>
      <c r="U152">
        <v>7</v>
      </c>
      <c r="V152" t="s">
        <v>679</v>
      </c>
      <c r="W152" t="s">
        <v>679</v>
      </c>
      <c r="X152" t="s">
        <v>31</v>
      </c>
      <c r="Y152" s="7">
        <f t="shared" si="6"/>
        <v>43661</v>
      </c>
      <c r="Z152" t="str">
        <f t="shared" si="5"/>
        <v>Yes</v>
      </c>
    </row>
    <row r="153" spans="1:26" x14ac:dyDescent="0.2">
      <c r="A153">
        <v>111252</v>
      </c>
      <c r="B153" s="2">
        <v>43654</v>
      </c>
      <c r="C153" s="3">
        <v>0.66388888888888886</v>
      </c>
      <c r="D153" t="s">
        <v>223</v>
      </c>
      <c r="E153" t="s">
        <v>102</v>
      </c>
      <c r="F153" t="s">
        <v>103</v>
      </c>
      <c r="G153" t="s">
        <v>138</v>
      </c>
      <c r="H153" t="s">
        <v>41</v>
      </c>
      <c r="I153" t="s">
        <v>24</v>
      </c>
      <c r="J153" t="s">
        <v>25</v>
      </c>
      <c r="K153" t="s">
        <v>26</v>
      </c>
      <c r="L153" s="2">
        <v>43664</v>
      </c>
      <c r="M153" s="3">
        <v>0.72986111111111107</v>
      </c>
      <c r="N153" s="2">
        <v>43655</v>
      </c>
      <c r="O153" s="3">
        <v>0.16388888888888889</v>
      </c>
      <c r="P153">
        <v>0</v>
      </c>
      <c r="Q153">
        <v>1</v>
      </c>
      <c r="R153" t="s">
        <v>67</v>
      </c>
      <c r="S153" t="s">
        <v>104</v>
      </c>
      <c r="T153">
        <v>14</v>
      </c>
      <c r="U153">
        <v>2</v>
      </c>
      <c r="V153" t="s">
        <v>679</v>
      </c>
      <c r="W153" t="s">
        <v>679</v>
      </c>
      <c r="X153" t="s">
        <v>31</v>
      </c>
      <c r="Y153" s="7">
        <f t="shared" si="6"/>
        <v>43657</v>
      </c>
      <c r="Z153" t="str">
        <f t="shared" si="5"/>
        <v>Yes</v>
      </c>
    </row>
    <row r="154" spans="1:26" x14ac:dyDescent="0.2">
      <c r="A154">
        <v>111253</v>
      </c>
      <c r="B154" s="2">
        <v>43654</v>
      </c>
      <c r="C154" s="3">
        <v>0.69236111111111109</v>
      </c>
      <c r="D154" t="s">
        <v>538</v>
      </c>
      <c r="E154" t="s">
        <v>109</v>
      </c>
      <c r="F154" t="s">
        <v>110</v>
      </c>
      <c r="G154" t="s">
        <v>271</v>
      </c>
      <c r="H154" t="s">
        <v>23</v>
      </c>
      <c r="I154" t="s">
        <v>24</v>
      </c>
      <c r="J154" t="s">
        <v>25</v>
      </c>
      <c r="K154" t="s">
        <v>26</v>
      </c>
      <c r="L154" s="2">
        <v>43712</v>
      </c>
      <c r="M154" s="3">
        <v>0.40347222222222223</v>
      </c>
      <c r="N154" s="2"/>
      <c r="O154" s="3"/>
      <c r="P154">
        <v>0</v>
      </c>
      <c r="Q154">
        <v>1</v>
      </c>
      <c r="R154" t="s">
        <v>27</v>
      </c>
      <c r="S154" t="s">
        <v>37</v>
      </c>
      <c r="T154">
        <v>31</v>
      </c>
      <c r="U154">
        <v>10</v>
      </c>
      <c r="V154" t="s">
        <v>679</v>
      </c>
      <c r="W154" t="s">
        <v>679</v>
      </c>
      <c r="X154" t="s">
        <v>31</v>
      </c>
      <c r="Y154" s="7">
        <f t="shared" si="6"/>
        <v>43661</v>
      </c>
      <c r="Z154" t="str">
        <f t="shared" si="5"/>
        <v>Yes</v>
      </c>
    </row>
    <row r="155" spans="1:26" x14ac:dyDescent="0.2">
      <c r="A155">
        <v>111254</v>
      </c>
      <c r="B155" s="2">
        <v>43655</v>
      </c>
      <c r="C155" s="3">
        <v>0.35833333333333334</v>
      </c>
      <c r="D155" t="s">
        <v>107</v>
      </c>
      <c r="E155" t="s">
        <v>20</v>
      </c>
      <c r="F155" t="s">
        <v>21</v>
      </c>
      <c r="G155" t="s">
        <v>22</v>
      </c>
      <c r="H155" t="s">
        <v>23</v>
      </c>
      <c r="I155" t="s">
        <v>24</v>
      </c>
      <c r="J155" t="s">
        <v>25</v>
      </c>
      <c r="K155" t="s">
        <v>26</v>
      </c>
      <c r="L155" s="2">
        <v>43719</v>
      </c>
      <c r="M155" s="3">
        <v>0.72430555555555554</v>
      </c>
      <c r="N155" s="2"/>
      <c r="O155" s="3"/>
      <c r="P155">
        <v>0</v>
      </c>
      <c r="Q155">
        <v>1</v>
      </c>
      <c r="R155" t="s">
        <v>27</v>
      </c>
      <c r="S155" t="s">
        <v>28</v>
      </c>
      <c r="T155">
        <v>21</v>
      </c>
      <c r="U155">
        <v>6</v>
      </c>
      <c r="V155" t="s">
        <v>679</v>
      </c>
      <c r="W155" t="s">
        <v>679</v>
      </c>
      <c r="X155" t="s">
        <v>46</v>
      </c>
      <c r="Y155" s="7">
        <f t="shared" si="6"/>
        <v>43655.524999999994</v>
      </c>
      <c r="Z155" t="str">
        <f t="shared" si="5"/>
        <v>Yes</v>
      </c>
    </row>
    <row r="156" spans="1:26" x14ac:dyDescent="0.2">
      <c r="A156">
        <v>111255</v>
      </c>
      <c r="B156" s="2">
        <v>43655</v>
      </c>
      <c r="C156" s="3">
        <v>0.51666666666666672</v>
      </c>
      <c r="D156" t="s">
        <v>562</v>
      </c>
      <c r="E156" t="s">
        <v>20</v>
      </c>
      <c r="F156" t="s">
        <v>21</v>
      </c>
      <c r="G156" t="s">
        <v>271</v>
      </c>
      <c r="H156" t="s">
        <v>23</v>
      </c>
      <c r="I156" t="s">
        <v>60</v>
      </c>
      <c r="J156" t="s">
        <v>25</v>
      </c>
      <c r="K156" t="s">
        <v>26</v>
      </c>
      <c r="L156" s="2">
        <v>43661</v>
      </c>
      <c r="M156" s="3">
        <v>0.63541666666666663</v>
      </c>
      <c r="N156" s="2">
        <v>43656</v>
      </c>
      <c r="O156" s="3">
        <v>1.6666666666666666E-2</v>
      </c>
      <c r="P156">
        <v>0</v>
      </c>
      <c r="Q156">
        <v>1</v>
      </c>
      <c r="R156" t="s">
        <v>27</v>
      </c>
      <c r="S156" t="s">
        <v>28</v>
      </c>
      <c r="T156">
        <v>7</v>
      </c>
      <c r="U156">
        <v>1</v>
      </c>
      <c r="V156" t="s">
        <v>679</v>
      </c>
      <c r="W156" t="s">
        <v>679</v>
      </c>
      <c r="X156" t="s">
        <v>46</v>
      </c>
      <c r="Y156" s="7" t="str">
        <f t="shared" si="6"/>
        <v>No SLA For Request</v>
      </c>
      <c r="Z156" t="str">
        <f t="shared" si="5"/>
        <v>Yes</v>
      </c>
    </row>
    <row r="157" spans="1:26" x14ac:dyDescent="0.2">
      <c r="A157">
        <v>111256</v>
      </c>
      <c r="B157" s="2">
        <v>43656</v>
      </c>
      <c r="C157" s="3">
        <v>0.4375</v>
      </c>
      <c r="D157" t="s">
        <v>563</v>
      </c>
      <c r="E157" t="s">
        <v>97</v>
      </c>
      <c r="F157" t="s">
        <v>98</v>
      </c>
      <c r="G157" t="s">
        <v>271</v>
      </c>
      <c r="H157" t="s">
        <v>23</v>
      </c>
      <c r="I157" t="s">
        <v>24</v>
      </c>
      <c r="J157" t="s">
        <v>25</v>
      </c>
      <c r="K157" t="s">
        <v>26</v>
      </c>
      <c r="L157" s="2">
        <v>43661</v>
      </c>
      <c r="M157" s="3">
        <v>0.59444444444444444</v>
      </c>
      <c r="N157" s="2">
        <v>43656</v>
      </c>
      <c r="O157" s="3">
        <v>0.9375</v>
      </c>
      <c r="P157">
        <v>0</v>
      </c>
      <c r="Q157">
        <v>1</v>
      </c>
      <c r="R157" t="s">
        <v>27</v>
      </c>
      <c r="S157" t="s">
        <v>28</v>
      </c>
      <c r="T157">
        <v>8</v>
      </c>
      <c r="U157">
        <v>1</v>
      </c>
      <c r="V157" t="s">
        <v>679</v>
      </c>
      <c r="W157" t="s">
        <v>679</v>
      </c>
      <c r="X157" t="s">
        <v>46</v>
      </c>
      <c r="Y157" s="7">
        <f t="shared" si="6"/>
        <v>43663</v>
      </c>
      <c r="Z157" t="str">
        <f t="shared" si="5"/>
        <v>Yes</v>
      </c>
    </row>
    <row r="158" spans="1:26" x14ac:dyDescent="0.2">
      <c r="A158">
        <v>111257</v>
      </c>
      <c r="B158" s="2">
        <v>43656</v>
      </c>
      <c r="C158" s="3">
        <v>0.47361111111111109</v>
      </c>
      <c r="D158" t="s">
        <v>666</v>
      </c>
      <c r="E158" t="s">
        <v>20</v>
      </c>
      <c r="F158" t="s">
        <v>21</v>
      </c>
      <c r="G158" t="s">
        <v>635</v>
      </c>
      <c r="H158" t="s">
        <v>23</v>
      </c>
      <c r="I158" t="s">
        <v>60</v>
      </c>
      <c r="J158" t="s">
        <v>25</v>
      </c>
      <c r="K158" t="s">
        <v>26</v>
      </c>
      <c r="L158" s="2">
        <v>43661</v>
      </c>
      <c r="M158" s="3">
        <v>0.63680555555555551</v>
      </c>
      <c r="N158" s="2">
        <v>43656</v>
      </c>
      <c r="O158" s="3">
        <v>0.97361111111111109</v>
      </c>
      <c r="P158">
        <v>0</v>
      </c>
      <c r="Q158">
        <v>1</v>
      </c>
      <c r="R158" t="s">
        <v>27</v>
      </c>
      <c r="S158" t="s">
        <v>92</v>
      </c>
      <c r="T158">
        <v>5</v>
      </c>
      <c r="U158">
        <v>0</v>
      </c>
      <c r="V158" t="s">
        <v>679</v>
      </c>
      <c r="W158" t="s">
        <v>679</v>
      </c>
      <c r="X158" t="s">
        <v>46</v>
      </c>
      <c r="Y158" s="7" t="str">
        <f t="shared" si="6"/>
        <v>No SLA For Request</v>
      </c>
      <c r="Z158" t="str">
        <f t="shared" si="5"/>
        <v>Yes</v>
      </c>
    </row>
    <row r="159" spans="1:26" x14ac:dyDescent="0.2">
      <c r="A159">
        <v>111258</v>
      </c>
      <c r="B159" s="2">
        <v>43657</v>
      </c>
      <c r="C159" s="3">
        <v>0.33819444444444446</v>
      </c>
      <c r="D159" t="s">
        <v>111</v>
      </c>
      <c r="E159" t="s">
        <v>77</v>
      </c>
      <c r="F159" t="s">
        <v>78</v>
      </c>
      <c r="G159" t="s">
        <v>22</v>
      </c>
      <c r="H159" t="s">
        <v>23</v>
      </c>
      <c r="I159" t="s">
        <v>24</v>
      </c>
      <c r="J159" t="s">
        <v>25</v>
      </c>
      <c r="K159" t="s">
        <v>26</v>
      </c>
      <c r="L159" s="2">
        <v>43663</v>
      </c>
      <c r="M159" s="3">
        <v>0.74236111111111114</v>
      </c>
      <c r="N159" s="2">
        <v>43657</v>
      </c>
      <c r="O159" s="3">
        <v>0.83819444444444446</v>
      </c>
      <c r="P159">
        <v>0</v>
      </c>
      <c r="Q159">
        <v>1</v>
      </c>
      <c r="R159" t="s">
        <v>27</v>
      </c>
      <c r="S159" t="s">
        <v>28</v>
      </c>
      <c r="T159">
        <v>10</v>
      </c>
      <c r="U159">
        <v>5</v>
      </c>
      <c r="V159" t="s">
        <v>679</v>
      </c>
      <c r="W159" t="s">
        <v>679</v>
      </c>
      <c r="X159" t="s">
        <v>46</v>
      </c>
      <c r="Y159" s="7">
        <f t="shared" si="6"/>
        <v>43657.504861111105</v>
      </c>
      <c r="Z159" t="str">
        <f t="shared" si="5"/>
        <v>Yes</v>
      </c>
    </row>
    <row r="160" spans="1:26" x14ac:dyDescent="0.2">
      <c r="A160">
        <v>111259</v>
      </c>
      <c r="B160" s="2">
        <v>43661</v>
      </c>
      <c r="C160" s="3">
        <v>0.50347222222222221</v>
      </c>
      <c r="D160" t="s">
        <v>534</v>
      </c>
      <c r="E160" t="s">
        <v>20</v>
      </c>
      <c r="F160" t="s">
        <v>21</v>
      </c>
      <c r="G160" t="s">
        <v>271</v>
      </c>
      <c r="H160" t="s">
        <v>23</v>
      </c>
      <c r="I160" t="s">
        <v>24</v>
      </c>
      <c r="J160" t="s">
        <v>25</v>
      </c>
      <c r="K160" t="s">
        <v>26</v>
      </c>
      <c r="L160" s="2">
        <v>43719</v>
      </c>
      <c r="M160" s="3">
        <v>0.72499999999999998</v>
      </c>
      <c r="N160" s="2"/>
      <c r="O160" s="3"/>
      <c r="P160">
        <v>0</v>
      </c>
      <c r="Q160">
        <v>1</v>
      </c>
      <c r="R160" t="s">
        <v>27</v>
      </c>
      <c r="S160" t="s">
        <v>28</v>
      </c>
      <c r="T160">
        <v>11</v>
      </c>
      <c r="U160">
        <v>4</v>
      </c>
      <c r="V160" t="s">
        <v>679</v>
      </c>
      <c r="W160" t="s">
        <v>679</v>
      </c>
      <c r="X160" t="s">
        <v>46</v>
      </c>
      <c r="Y160" s="7">
        <f t="shared" si="6"/>
        <v>43668</v>
      </c>
      <c r="Z160" t="str">
        <f t="shared" si="5"/>
        <v>Yes</v>
      </c>
    </row>
    <row r="161" spans="1:26" x14ac:dyDescent="0.2">
      <c r="A161">
        <v>111260</v>
      </c>
      <c r="B161" s="2">
        <v>43661</v>
      </c>
      <c r="C161" s="3">
        <v>0.62916666666666665</v>
      </c>
      <c r="D161" t="s">
        <v>560</v>
      </c>
      <c r="E161" t="s">
        <v>310</v>
      </c>
      <c r="F161" t="s">
        <v>311</v>
      </c>
      <c r="G161" t="s">
        <v>271</v>
      </c>
      <c r="H161" t="s">
        <v>23</v>
      </c>
      <c r="I161" t="s">
        <v>24</v>
      </c>
      <c r="J161" t="s">
        <v>25</v>
      </c>
      <c r="K161" t="s">
        <v>26</v>
      </c>
      <c r="L161" s="2">
        <v>43663</v>
      </c>
      <c r="M161" s="3">
        <v>0.74375000000000002</v>
      </c>
      <c r="N161" s="2">
        <v>43662</v>
      </c>
      <c r="O161" s="3">
        <v>0.12916666666666668</v>
      </c>
      <c r="P161">
        <v>0</v>
      </c>
      <c r="Q161">
        <v>1</v>
      </c>
      <c r="R161" t="s">
        <v>27</v>
      </c>
      <c r="S161" t="s">
        <v>28</v>
      </c>
      <c r="T161">
        <v>9</v>
      </c>
      <c r="U161">
        <v>1</v>
      </c>
      <c r="V161" t="s">
        <v>679</v>
      </c>
      <c r="W161" t="s">
        <v>679</v>
      </c>
      <c r="X161" t="s">
        <v>46</v>
      </c>
      <c r="Y161" s="7">
        <f t="shared" si="6"/>
        <v>43668</v>
      </c>
      <c r="Z161" t="str">
        <f t="shared" si="5"/>
        <v>Yes</v>
      </c>
    </row>
    <row r="162" spans="1:26" x14ac:dyDescent="0.2">
      <c r="A162">
        <v>111261</v>
      </c>
      <c r="B162" s="2">
        <v>43662</v>
      </c>
      <c r="C162" s="3">
        <v>0.44930555555555557</v>
      </c>
      <c r="D162" t="s">
        <v>200</v>
      </c>
      <c r="E162" t="s">
        <v>71</v>
      </c>
      <c r="F162" t="s">
        <v>72</v>
      </c>
      <c r="G162" t="s">
        <v>138</v>
      </c>
      <c r="H162" t="s">
        <v>41</v>
      </c>
      <c r="I162" t="s">
        <v>60</v>
      </c>
      <c r="J162" t="s">
        <v>25</v>
      </c>
      <c r="K162" t="s">
        <v>26</v>
      </c>
      <c r="L162" s="2">
        <v>43746</v>
      </c>
      <c r="M162" s="3">
        <v>0.76944444444444449</v>
      </c>
      <c r="N162" s="2">
        <v>43662</v>
      </c>
      <c r="O162" s="3">
        <v>0.94930555555555551</v>
      </c>
      <c r="P162">
        <v>0</v>
      </c>
      <c r="Q162">
        <v>1</v>
      </c>
      <c r="R162" t="s">
        <v>67</v>
      </c>
      <c r="S162" t="s">
        <v>42</v>
      </c>
      <c r="T162">
        <v>18</v>
      </c>
      <c r="U162">
        <v>1</v>
      </c>
      <c r="V162" t="s">
        <v>679</v>
      </c>
      <c r="W162" t="s">
        <v>679</v>
      </c>
      <c r="X162" t="s">
        <v>46</v>
      </c>
      <c r="Y162" s="7" t="str">
        <f t="shared" si="6"/>
        <v>No SLA For Request</v>
      </c>
      <c r="Z162" t="str">
        <f t="shared" si="5"/>
        <v>Yes</v>
      </c>
    </row>
    <row r="163" spans="1:26" x14ac:dyDescent="0.2">
      <c r="A163">
        <v>111262</v>
      </c>
      <c r="B163" s="2">
        <v>43662</v>
      </c>
      <c r="C163" s="3">
        <v>0.47152777777777777</v>
      </c>
      <c r="D163" t="s">
        <v>543</v>
      </c>
      <c r="E163" t="s">
        <v>20</v>
      </c>
      <c r="F163" t="s">
        <v>21</v>
      </c>
      <c r="G163" t="s">
        <v>271</v>
      </c>
      <c r="H163" t="s">
        <v>23</v>
      </c>
      <c r="I163" t="s">
        <v>24</v>
      </c>
      <c r="J163" t="s">
        <v>25</v>
      </c>
      <c r="K163" t="s">
        <v>26</v>
      </c>
      <c r="L163" s="2">
        <v>43706</v>
      </c>
      <c r="M163" s="3">
        <v>0.70972222222222225</v>
      </c>
      <c r="N163" s="2">
        <v>43662</v>
      </c>
      <c r="O163" s="3">
        <v>0.97152777777777777</v>
      </c>
      <c r="P163">
        <v>0</v>
      </c>
      <c r="Q163">
        <v>1</v>
      </c>
      <c r="R163" t="s">
        <v>27</v>
      </c>
      <c r="S163" t="s">
        <v>28</v>
      </c>
      <c r="T163">
        <v>23</v>
      </c>
      <c r="U163">
        <v>2</v>
      </c>
      <c r="V163" t="s">
        <v>679</v>
      </c>
      <c r="W163" t="s">
        <v>679</v>
      </c>
      <c r="X163" t="s">
        <v>31</v>
      </c>
      <c r="Y163" s="7">
        <f t="shared" si="6"/>
        <v>43669</v>
      </c>
      <c r="Z163" t="str">
        <f t="shared" si="5"/>
        <v>Yes</v>
      </c>
    </row>
    <row r="164" spans="1:26" x14ac:dyDescent="0.2">
      <c r="A164">
        <v>111263</v>
      </c>
      <c r="B164" s="2">
        <v>43662</v>
      </c>
      <c r="C164" s="3">
        <v>0.47847222222222224</v>
      </c>
      <c r="D164" t="s">
        <v>555</v>
      </c>
      <c r="E164" t="s">
        <v>20</v>
      </c>
      <c r="F164" t="s">
        <v>21</v>
      </c>
      <c r="G164" t="s">
        <v>271</v>
      </c>
      <c r="H164" t="s">
        <v>23</v>
      </c>
      <c r="I164" t="s">
        <v>24</v>
      </c>
      <c r="J164" t="s">
        <v>25</v>
      </c>
      <c r="K164" t="s">
        <v>26</v>
      </c>
      <c r="L164" s="2">
        <v>43683</v>
      </c>
      <c r="M164" s="3">
        <v>0.73333333333333328</v>
      </c>
      <c r="N164" s="2">
        <v>43662</v>
      </c>
      <c r="O164" s="3">
        <v>0.97847222222222219</v>
      </c>
      <c r="P164">
        <v>0</v>
      </c>
      <c r="Q164">
        <v>1</v>
      </c>
      <c r="R164" t="s">
        <v>27</v>
      </c>
      <c r="S164" t="s">
        <v>28</v>
      </c>
      <c r="T164">
        <v>7</v>
      </c>
      <c r="U164">
        <v>2</v>
      </c>
      <c r="V164" t="s">
        <v>679</v>
      </c>
      <c r="W164" t="s">
        <v>679</v>
      </c>
      <c r="X164" t="s">
        <v>31</v>
      </c>
      <c r="Y164" s="7">
        <f t="shared" si="6"/>
        <v>43669</v>
      </c>
      <c r="Z164" t="str">
        <f t="shared" si="5"/>
        <v>Yes</v>
      </c>
    </row>
    <row r="165" spans="1:26" x14ac:dyDescent="0.2">
      <c r="A165">
        <v>111264</v>
      </c>
      <c r="B165" s="2">
        <v>43663</v>
      </c>
      <c r="C165" s="3">
        <v>0.59236111111111112</v>
      </c>
      <c r="D165" t="s">
        <v>552</v>
      </c>
      <c r="E165" t="s">
        <v>310</v>
      </c>
      <c r="F165" t="s">
        <v>311</v>
      </c>
      <c r="G165" t="s">
        <v>271</v>
      </c>
      <c r="H165" t="s">
        <v>23</v>
      </c>
      <c r="I165" t="s">
        <v>24</v>
      </c>
      <c r="J165" t="s">
        <v>25</v>
      </c>
      <c r="K165" t="s">
        <v>26</v>
      </c>
      <c r="L165" s="2">
        <v>43675</v>
      </c>
      <c r="M165" s="3">
        <v>0.73611111111111116</v>
      </c>
      <c r="N165" s="2">
        <v>43664</v>
      </c>
      <c r="O165" s="3">
        <v>9.2361111111111116E-2</v>
      </c>
      <c r="P165">
        <v>0</v>
      </c>
      <c r="Q165">
        <v>1</v>
      </c>
      <c r="R165" t="s">
        <v>27</v>
      </c>
      <c r="S165" t="s">
        <v>28</v>
      </c>
      <c r="T165">
        <v>8</v>
      </c>
      <c r="U165">
        <v>1</v>
      </c>
      <c r="V165" t="s">
        <v>679</v>
      </c>
      <c r="W165" t="s">
        <v>679</v>
      </c>
      <c r="X165" t="s">
        <v>31</v>
      </c>
      <c r="Y165" s="7">
        <f t="shared" si="6"/>
        <v>43670</v>
      </c>
      <c r="Z165" t="str">
        <f t="shared" si="5"/>
        <v>Yes</v>
      </c>
    </row>
    <row r="166" spans="1:26" x14ac:dyDescent="0.2">
      <c r="A166">
        <v>111265</v>
      </c>
      <c r="B166" s="2">
        <v>43664</v>
      </c>
      <c r="C166" s="3">
        <v>0.58472222222222225</v>
      </c>
      <c r="D166" t="s">
        <v>101</v>
      </c>
      <c r="E166" t="s">
        <v>102</v>
      </c>
      <c r="F166" t="s">
        <v>103</v>
      </c>
      <c r="G166" t="s">
        <v>22</v>
      </c>
      <c r="H166" t="s">
        <v>41</v>
      </c>
      <c r="I166" t="s">
        <v>24</v>
      </c>
      <c r="J166" t="s">
        <v>25</v>
      </c>
      <c r="K166" t="s">
        <v>26</v>
      </c>
      <c r="L166" s="2">
        <v>43739</v>
      </c>
      <c r="M166" s="3">
        <v>0.44722222222222224</v>
      </c>
      <c r="N166" s="2">
        <v>43665</v>
      </c>
      <c r="O166" s="3">
        <v>8.4722222222222227E-2</v>
      </c>
      <c r="P166">
        <v>0</v>
      </c>
      <c r="Q166">
        <v>1</v>
      </c>
      <c r="R166" t="s">
        <v>67</v>
      </c>
      <c r="S166" t="s">
        <v>104</v>
      </c>
      <c r="T166">
        <v>7</v>
      </c>
      <c r="U166">
        <v>0</v>
      </c>
      <c r="V166" t="s">
        <v>679</v>
      </c>
      <c r="W166" t="s">
        <v>679</v>
      </c>
      <c r="X166" t="s">
        <v>31</v>
      </c>
      <c r="Y166" s="7">
        <f t="shared" si="6"/>
        <v>43664.751388888886</v>
      </c>
      <c r="Z166" t="str">
        <f t="shared" si="5"/>
        <v>Yes</v>
      </c>
    </row>
    <row r="167" spans="1:26" x14ac:dyDescent="0.2">
      <c r="A167">
        <v>111266</v>
      </c>
      <c r="B167" s="2">
        <v>43665</v>
      </c>
      <c r="C167" s="3">
        <v>0.40416666666666667</v>
      </c>
      <c r="D167" t="s">
        <v>546</v>
      </c>
      <c r="E167" t="s">
        <v>88</v>
      </c>
      <c r="F167" t="s">
        <v>89</v>
      </c>
      <c r="G167" t="s">
        <v>271</v>
      </c>
      <c r="H167" t="s">
        <v>23</v>
      </c>
      <c r="I167" t="s">
        <v>24</v>
      </c>
      <c r="J167" t="s">
        <v>25</v>
      </c>
      <c r="K167" t="s">
        <v>26</v>
      </c>
      <c r="L167" s="2">
        <v>43704</v>
      </c>
      <c r="M167" s="3">
        <v>0.71319444444444446</v>
      </c>
      <c r="N167" s="2">
        <v>43696</v>
      </c>
      <c r="O167" s="3">
        <v>0.70833333333333337</v>
      </c>
      <c r="P167">
        <v>0</v>
      </c>
      <c r="Q167">
        <v>1</v>
      </c>
      <c r="R167" t="s">
        <v>27</v>
      </c>
      <c r="S167" t="s">
        <v>37</v>
      </c>
      <c r="T167">
        <v>9</v>
      </c>
      <c r="U167">
        <v>3</v>
      </c>
      <c r="V167" t="s">
        <v>679</v>
      </c>
      <c r="W167" t="s">
        <v>679</v>
      </c>
      <c r="X167" t="s">
        <v>31</v>
      </c>
      <c r="Y167" s="7">
        <f t="shared" si="6"/>
        <v>43672</v>
      </c>
      <c r="Z167" t="str">
        <f t="shared" si="5"/>
        <v>Yes</v>
      </c>
    </row>
    <row r="168" spans="1:26" x14ac:dyDescent="0.2">
      <c r="A168">
        <v>111269</v>
      </c>
      <c r="B168" s="2">
        <v>43669</v>
      </c>
      <c r="C168" s="3">
        <v>0.46250000000000002</v>
      </c>
      <c r="D168" t="s">
        <v>222</v>
      </c>
      <c r="E168" t="s">
        <v>113</v>
      </c>
      <c r="F168" t="s">
        <v>114</v>
      </c>
      <c r="G168" t="s">
        <v>138</v>
      </c>
      <c r="H168" t="s">
        <v>23</v>
      </c>
      <c r="I168" t="s">
        <v>24</v>
      </c>
      <c r="J168" t="s">
        <v>25</v>
      </c>
      <c r="K168" t="s">
        <v>26</v>
      </c>
      <c r="L168" s="2">
        <v>43675</v>
      </c>
      <c r="M168" s="3">
        <v>0.73541666666666672</v>
      </c>
      <c r="N168" s="2">
        <v>43669</v>
      </c>
      <c r="O168" s="3">
        <v>0.96250000000000002</v>
      </c>
      <c r="P168">
        <v>0</v>
      </c>
      <c r="Q168">
        <v>1</v>
      </c>
      <c r="R168" t="s">
        <v>27</v>
      </c>
      <c r="S168" t="s">
        <v>37</v>
      </c>
      <c r="T168">
        <v>9</v>
      </c>
      <c r="U168">
        <v>2</v>
      </c>
      <c r="V168" t="s">
        <v>679</v>
      </c>
      <c r="W168" t="s">
        <v>679</v>
      </c>
      <c r="X168" t="s">
        <v>31</v>
      </c>
      <c r="Y168" s="7">
        <f t="shared" si="6"/>
        <v>43672</v>
      </c>
      <c r="Z168" t="str">
        <f t="shared" si="5"/>
        <v>Yes</v>
      </c>
    </row>
    <row r="169" spans="1:26" x14ac:dyDescent="0.2">
      <c r="A169">
        <v>111270</v>
      </c>
      <c r="B169" s="2">
        <v>43670</v>
      </c>
      <c r="C169" s="3">
        <v>0.39930555555555558</v>
      </c>
      <c r="D169" t="s">
        <v>663</v>
      </c>
      <c r="E169" t="s">
        <v>97</v>
      </c>
      <c r="F169" t="s">
        <v>98</v>
      </c>
      <c r="G169" t="s">
        <v>635</v>
      </c>
      <c r="H169" t="s">
        <v>23</v>
      </c>
      <c r="I169" t="s">
        <v>24</v>
      </c>
      <c r="J169" t="s">
        <v>25</v>
      </c>
      <c r="K169" t="s">
        <v>26</v>
      </c>
      <c r="L169" s="2">
        <v>43672</v>
      </c>
      <c r="M169" s="3">
        <v>0.55694444444444446</v>
      </c>
      <c r="N169" s="2">
        <v>43670</v>
      </c>
      <c r="O169" s="3">
        <v>0.70833333333333337</v>
      </c>
      <c r="P169">
        <v>0</v>
      </c>
      <c r="Q169">
        <v>1</v>
      </c>
      <c r="R169" t="s">
        <v>27</v>
      </c>
      <c r="S169" t="s">
        <v>28</v>
      </c>
      <c r="T169">
        <v>7</v>
      </c>
      <c r="U169">
        <v>1</v>
      </c>
      <c r="V169" t="s">
        <v>679</v>
      </c>
      <c r="W169" t="s">
        <v>679</v>
      </c>
      <c r="X169" t="s">
        <v>46</v>
      </c>
      <c r="Y169" s="7">
        <f t="shared" si="6"/>
        <v>43684</v>
      </c>
      <c r="Z169" t="str">
        <f t="shared" si="5"/>
        <v>Yes</v>
      </c>
    </row>
    <row r="170" spans="1:26" x14ac:dyDescent="0.2">
      <c r="A170">
        <v>111271</v>
      </c>
      <c r="B170" s="2">
        <v>43670</v>
      </c>
      <c r="C170" s="3">
        <v>0.61250000000000004</v>
      </c>
      <c r="D170" t="s">
        <v>205</v>
      </c>
      <c r="E170" t="s">
        <v>102</v>
      </c>
      <c r="F170" t="s">
        <v>103</v>
      </c>
      <c r="G170" t="s">
        <v>138</v>
      </c>
      <c r="H170" t="s">
        <v>41</v>
      </c>
      <c r="I170" t="s">
        <v>24</v>
      </c>
      <c r="J170" t="s">
        <v>25</v>
      </c>
      <c r="K170" t="s">
        <v>26</v>
      </c>
      <c r="L170" s="2">
        <v>43739</v>
      </c>
      <c r="M170" s="3">
        <v>0.44722222222222224</v>
      </c>
      <c r="N170" s="2">
        <v>43671</v>
      </c>
      <c r="O170" s="3">
        <v>0.1125</v>
      </c>
      <c r="P170">
        <v>0</v>
      </c>
      <c r="Q170">
        <v>1</v>
      </c>
      <c r="R170" t="s">
        <v>67</v>
      </c>
      <c r="S170" t="s">
        <v>168</v>
      </c>
      <c r="T170">
        <v>9</v>
      </c>
      <c r="U170">
        <v>7</v>
      </c>
      <c r="V170" t="s">
        <v>679</v>
      </c>
      <c r="W170" t="s">
        <v>679</v>
      </c>
      <c r="X170" t="s">
        <v>31</v>
      </c>
      <c r="Y170" s="7">
        <f t="shared" si="6"/>
        <v>43675</v>
      </c>
      <c r="Z170" t="str">
        <f t="shared" si="5"/>
        <v>Yes</v>
      </c>
    </row>
    <row r="171" spans="1:26" x14ac:dyDescent="0.2">
      <c r="A171">
        <v>111272</v>
      </c>
      <c r="B171" s="2">
        <v>43671</v>
      </c>
      <c r="C171" s="3">
        <v>0.63680555555555551</v>
      </c>
      <c r="D171" t="s">
        <v>545</v>
      </c>
      <c r="E171" t="s">
        <v>88</v>
      </c>
      <c r="F171" t="s">
        <v>89</v>
      </c>
      <c r="G171" t="s">
        <v>271</v>
      </c>
      <c r="H171" t="s">
        <v>23</v>
      </c>
      <c r="I171" t="s">
        <v>24</v>
      </c>
      <c r="J171" t="s">
        <v>25</v>
      </c>
      <c r="K171" t="s">
        <v>26</v>
      </c>
      <c r="L171" s="2">
        <v>43704</v>
      </c>
      <c r="M171" s="3">
        <v>0.71458333333333335</v>
      </c>
      <c r="N171" s="2">
        <v>43696</v>
      </c>
      <c r="O171" s="3">
        <v>0.70833333333333337</v>
      </c>
      <c r="P171">
        <v>0</v>
      </c>
      <c r="Q171">
        <v>1</v>
      </c>
      <c r="R171" t="s">
        <v>27</v>
      </c>
      <c r="S171" t="s">
        <v>37</v>
      </c>
      <c r="T171">
        <v>22</v>
      </c>
      <c r="U171">
        <v>8</v>
      </c>
      <c r="V171" t="s">
        <v>679</v>
      </c>
      <c r="W171" t="s">
        <v>679</v>
      </c>
      <c r="X171" t="s">
        <v>31</v>
      </c>
      <c r="Y171" s="7">
        <f t="shared" si="6"/>
        <v>43678</v>
      </c>
      <c r="Z171" t="str">
        <f t="shared" si="5"/>
        <v>Yes</v>
      </c>
    </row>
    <row r="172" spans="1:26" x14ac:dyDescent="0.2">
      <c r="A172">
        <v>111273</v>
      </c>
      <c r="B172" s="2">
        <v>43674</v>
      </c>
      <c r="C172" s="3">
        <v>0.67222222222222228</v>
      </c>
      <c r="D172" t="s">
        <v>221</v>
      </c>
      <c r="E172" t="s">
        <v>49</v>
      </c>
      <c r="F172" t="s">
        <v>50</v>
      </c>
      <c r="G172" t="s">
        <v>138</v>
      </c>
      <c r="H172" t="s">
        <v>23</v>
      </c>
      <c r="I172" t="s">
        <v>24</v>
      </c>
      <c r="J172" t="s">
        <v>25</v>
      </c>
      <c r="K172" t="s">
        <v>26</v>
      </c>
      <c r="L172" s="2">
        <v>43683</v>
      </c>
      <c r="M172" s="3">
        <v>0.35555555555555557</v>
      </c>
      <c r="N172" s="2">
        <v>43675</v>
      </c>
      <c r="O172" s="3">
        <v>0.70833333333333337</v>
      </c>
      <c r="P172">
        <v>0</v>
      </c>
      <c r="Q172">
        <v>1</v>
      </c>
      <c r="R172" t="s">
        <v>27</v>
      </c>
      <c r="S172" t="s">
        <v>28</v>
      </c>
      <c r="T172">
        <v>10</v>
      </c>
      <c r="U172">
        <v>6</v>
      </c>
      <c r="V172" t="s">
        <v>679</v>
      </c>
      <c r="W172" t="s">
        <v>679</v>
      </c>
      <c r="X172" t="s">
        <v>31</v>
      </c>
      <c r="Y172" s="7">
        <f t="shared" si="6"/>
        <v>43677</v>
      </c>
      <c r="Z172" t="str">
        <f t="shared" si="5"/>
        <v>Yes</v>
      </c>
    </row>
    <row r="173" spans="1:26" x14ac:dyDescent="0.2">
      <c r="A173">
        <v>111274</v>
      </c>
      <c r="B173" s="2">
        <v>43675</v>
      </c>
      <c r="C173" s="3">
        <v>0.42499999999999999</v>
      </c>
      <c r="D173" t="s">
        <v>553</v>
      </c>
      <c r="E173" t="s">
        <v>143</v>
      </c>
      <c r="F173" t="s">
        <v>144</v>
      </c>
      <c r="G173" t="s">
        <v>271</v>
      </c>
      <c r="H173" t="s">
        <v>23</v>
      </c>
      <c r="I173" t="s">
        <v>24</v>
      </c>
      <c r="J173" t="s">
        <v>25</v>
      </c>
      <c r="K173" t="s">
        <v>26</v>
      </c>
      <c r="L173" s="2">
        <v>43684</v>
      </c>
      <c r="M173" s="3">
        <v>0.71458333333333335</v>
      </c>
      <c r="N173" s="2">
        <v>43679</v>
      </c>
      <c r="O173" s="3">
        <v>0.70833333333333337</v>
      </c>
      <c r="P173">
        <v>0</v>
      </c>
      <c r="Q173">
        <v>1</v>
      </c>
      <c r="R173" t="s">
        <v>27</v>
      </c>
      <c r="S173" t="s">
        <v>37</v>
      </c>
      <c r="T173">
        <v>9</v>
      </c>
      <c r="U173">
        <v>3</v>
      </c>
      <c r="V173" t="s">
        <v>679</v>
      </c>
      <c r="W173" t="s">
        <v>679</v>
      </c>
      <c r="X173" t="s">
        <v>31</v>
      </c>
      <c r="Y173" s="7">
        <f t="shared" si="6"/>
        <v>43682</v>
      </c>
      <c r="Z173" t="str">
        <f t="shared" si="5"/>
        <v>Yes</v>
      </c>
    </row>
    <row r="174" spans="1:26" x14ac:dyDescent="0.2">
      <c r="A174">
        <v>111275</v>
      </c>
      <c r="B174" s="2">
        <v>43676</v>
      </c>
      <c r="C174" s="3">
        <v>0.6</v>
      </c>
      <c r="D174" t="s">
        <v>556</v>
      </c>
      <c r="E174" t="s">
        <v>88</v>
      </c>
      <c r="F174" t="s">
        <v>89</v>
      </c>
      <c r="G174" t="s">
        <v>271</v>
      </c>
      <c r="H174" t="s">
        <v>23</v>
      </c>
      <c r="I174" t="s">
        <v>24</v>
      </c>
      <c r="J174" t="s">
        <v>25</v>
      </c>
      <c r="K174" t="s">
        <v>26</v>
      </c>
      <c r="L174" s="2">
        <v>43683</v>
      </c>
      <c r="M174" s="3">
        <v>0.7319444444444444</v>
      </c>
      <c r="N174" s="2">
        <v>43677</v>
      </c>
      <c r="O174" s="3">
        <v>0.79166666666666663</v>
      </c>
      <c r="P174">
        <v>0</v>
      </c>
      <c r="Q174">
        <v>1</v>
      </c>
      <c r="R174" t="s">
        <v>27</v>
      </c>
      <c r="S174" t="s">
        <v>37</v>
      </c>
      <c r="T174">
        <v>12</v>
      </c>
      <c r="U174">
        <v>5</v>
      </c>
      <c r="V174" t="s">
        <v>679</v>
      </c>
      <c r="W174" t="s">
        <v>679</v>
      </c>
      <c r="X174" t="s">
        <v>31</v>
      </c>
      <c r="Y174" s="7">
        <f t="shared" si="6"/>
        <v>43683</v>
      </c>
      <c r="Z174" t="str">
        <f t="shared" si="5"/>
        <v>Yes</v>
      </c>
    </row>
    <row r="175" spans="1:26" x14ac:dyDescent="0.2">
      <c r="A175">
        <v>111276</v>
      </c>
      <c r="B175" s="2">
        <v>43677</v>
      </c>
      <c r="C175" s="3">
        <v>0.40972222222222221</v>
      </c>
      <c r="D175" t="s">
        <v>557</v>
      </c>
      <c r="E175" t="s">
        <v>143</v>
      </c>
      <c r="F175" t="s">
        <v>144</v>
      </c>
      <c r="G175" t="s">
        <v>271</v>
      </c>
      <c r="H175" t="s">
        <v>23</v>
      </c>
      <c r="I175" t="s">
        <v>24</v>
      </c>
      <c r="J175" t="s">
        <v>25</v>
      </c>
      <c r="K175" t="s">
        <v>26</v>
      </c>
      <c r="L175" s="2">
        <v>43683</v>
      </c>
      <c r="M175" s="3">
        <v>0.73124999999999996</v>
      </c>
      <c r="N175" s="2">
        <v>43678</v>
      </c>
      <c r="O175" s="3">
        <v>0.70833333333333337</v>
      </c>
      <c r="P175">
        <v>0</v>
      </c>
      <c r="Q175">
        <v>1</v>
      </c>
      <c r="R175" t="s">
        <v>27</v>
      </c>
      <c r="S175" t="s">
        <v>37</v>
      </c>
      <c r="T175">
        <v>16</v>
      </c>
      <c r="U175">
        <v>3</v>
      </c>
      <c r="V175" t="s">
        <v>679</v>
      </c>
      <c r="W175" t="s">
        <v>679</v>
      </c>
      <c r="X175" t="s">
        <v>31</v>
      </c>
      <c r="Y175" s="7">
        <f t="shared" si="6"/>
        <v>43684</v>
      </c>
      <c r="Z175" t="str">
        <f t="shared" si="5"/>
        <v>Yes</v>
      </c>
    </row>
    <row r="176" spans="1:26" x14ac:dyDescent="0.2">
      <c r="A176">
        <v>111277</v>
      </c>
      <c r="B176" s="2">
        <v>43677</v>
      </c>
      <c r="C176" s="3">
        <v>0.44027777777777777</v>
      </c>
      <c r="D176" t="s">
        <v>554</v>
      </c>
      <c r="E176" t="s">
        <v>143</v>
      </c>
      <c r="F176" t="s">
        <v>144</v>
      </c>
      <c r="G176" t="s">
        <v>271</v>
      </c>
      <c r="H176" t="s">
        <v>23</v>
      </c>
      <c r="I176" t="s">
        <v>60</v>
      </c>
      <c r="J176" t="s">
        <v>25</v>
      </c>
      <c r="K176" t="s">
        <v>26</v>
      </c>
      <c r="L176" s="2">
        <v>43683</v>
      </c>
      <c r="M176" s="3">
        <v>0.7368055555555556</v>
      </c>
      <c r="N176" s="2">
        <v>43677</v>
      </c>
      <c r="O176" s="3">
        <v>0.94027777777777777</v>
      </c>
      <c r="P176">
        <v>0</v>
      </c>
      <c r="Q176">
        <v>1</v>
      </c>
      <c r="R176" t="s">
        <v>27</v>
      </c>
      <c r="S176" t="s">
        <v>92</v>
      </c>
      <c r="T176">
        <v>9</v>
      </c>
      <c r="U176">
        <v>0</v>
      </c>
      <c r="V176" t="s">
        <v>679</v>
      </c>
      <c r="W176" t="s">
        <v>679</v>
      </c>
      <c r="X176" t="s">
        <v>31</v>
      </c>
      <c r="Y176" s="7" t="str">
        <f t="shared" si="6"/>
        <v>No SLA For Request</v>
      </c>
      <c r="Z176" t="str">
        <f t="shared" si="5"/>
        <v>Yes</v>
      </c>
    </row>
    <row r="177" spans="1:26" x14ac:dyDescent="0.2">
      <c r="A177">
        <v>111278</v>
      </c>
      <c r="B177" s="2">
        <v>43678</v>
      </c>
      <c r="C177" s="3">
        <v>0.37013888888888891</v>
      </c>
      <c r="D177" t="s">
        <v>552</v>
      </c>
      <c r="E177" t="s">
        <v>109</v>
      </c>
      <c r="F177" t="s">
        <v>110</v>
      </c>
      <c r="G177" t="s">
        <v>271</v>
      </c>
      <c r="H177" t="s">
        <v>23</v>
      </c>
      <c r="I177" t="s">
        <v>60</v>
      </c>
      <c r="J177" t="s">
        <v>25</v>
      </c>
      <c r="K177" t="s">
        <v>26</v>
      </c>
      <c r="L177" s="2">
        <v>43690</v>
      </c>
      <c r="M177" s="3">
        <v>0.60069444444444442</v>
      </c>
      <c r="N177" s="2">
        <v>43678</v>
      </c>
      <c r="O177" s="3">
        <v>0.87013888888888891</v>
      </c>
      <c r="P177">
        <v>0</v>
      </c>
      <c r="Q177">
        <v>1</v>
      </c>
      <c r="R177" t="s">
        <v>27</v>
      </c>
      <c r="S177" t="s">
        <v>92</v>
      </c>
      <c r="T177">
        <v>5</v>
      </c>
      <c r="U177">
        <v>0</v>
      </c>
      <c r="V177" t="s">
        <v>679</v>
      </c>
      <c r="W177" t="s">
        <v>679</v>
      </c>
      <c r="X177" t="s">
        <v>31</v>
      </c>
      <c r="Y177" s="7" t="str">
        <f t="shared" si="6"/>
        <v>No SLA For Request</v>
      </c>
      <c r="Z177" t="str">
        <f t="shared" si="5"/>
        <v>Yes</v>
      </c>
    </row>
    <row r="178" spans="1:26" x14ac:dyDescent="0.2">
      <c r="A178">
        <v>111279</v>
      </c>
      <c r="B178" s="2">
        <v>43678</v>
      </c>
      <c r="C178" s="3">
        <v>0.41666666666666669</v>
      </c>
      <c r="D178" t="s">
        <v>551</v>
      </c>
      <c r="E178" t="s">
        <v>109</v>
      </c>
      <c r="F178" t="s">
        <v>110</v>
      </c>
      <c r="G178" t="s">
        <v>271</v>
      </c>
      <c r="H178" t="s">
        <v>23</v>
      </c>
      <c r="I178" t="s">
        <v>60</v>
      </c>
      <c r="J178" t="s">
        <v>25</v>
      </c>
      <c r="K178" t="s">
        <v>26</v>
      </c>
      <c r="L178" s="2">
        <v>43690</v>
      </c>
      <c r="M178" s="3">
        <v>0.60138888888888886</v>
      </c>
      <c r="N178" s="2">
        <v>43678</v>
      </c>
      <c r="O178" s="3">
        <v>0.91666666666666663</v>
      </c>
      <c r="P178">
        <v>0</v>
      </c>
      <c r="Q178">
        <v>1</v>
      </c>
      <c r="R178" t="s">
        <v>27</v>
      </c>
      <c r="S178" t="s">
        <v>37</v>
      </c>
      <c r="T178">
        <v>6</v>
      </c>
      <c r="U178">
        <v>0</v>
      </c>
      <c r="V178" t="s">
        <v>679</v>
      </c>
      <c r="W178" t="s">
        <v>679</v>
      </c>
      <c r="X178" t="s">
        <v>31</v>
      </c>
      <c r="Y178" s="7" t="str">
        <f t="shared" si="6"/>
        <v>No SLA For Request</v>
      </c>
      <c r="Z178" t="str">
        <f t="shared" si="5"/>
        <v>Yes</v>
      </c>
    </row>
    <row r="179" spans="1:26" x14ac:dyDescent="0.2">
      <c r="A179">
        <v>111280</v>
      </c>
      <c r="B179" s="2">
        <v>43678</v>
      </c>
      <c r="C179" s="3">
        <v>0.66249999999999998</v>
      </c>
      <c r="D179" t="s">
        <v>541</v>
      </c>
      <c r="E179" t="s">
        <v>109</v>
      </c>
      <c r="F179" t="s">
        <v>110</v>
      </c>
      <c r="G179" t="s">
        <v>271</v>
      </c>
      <c r="H179" t="s">
        <v>23</v>
      </c>
      <c r="I179" t="s">
        <v>60</v>
      </c>
      <c r="J179" t="s">
        <v>25</v>
      </c>
      <c r="K179" t="s">
        <v>26</v>
      </c>
      <c r="L179" s="2">
        <v>43710</v>
      </c>
      <c r="M179" s="3">
        <v>0.72916666666666663</v>
      </c>
      <c r="N179" s="2">
        <v>43679</v>
      </c>
      <c r="O179" s="3">
        <v>0.16250000000000001</v>
      </c>
      <c r="P179">
        <v>0</v>
      </c>
      <c r="Q179">
        <v>1</v>
      </c>
      <c r="R179" t="s">
        <v>27</v>
      </c>
      <c r="S179" t="s">
        <v>37</v>
      </c>
      <c r="T179">
        <v>9</v>
      </c>
      <c r="U179">
        <v>0</v>
      </c>
      <c r="V179" t="s">
        <v>679</v>
      </c>
      <c r="W179" t="s">
        <v>679</v>
      </c>
      <c r="X179" t="s">
        <v>31</v>
      </c>
      <c r="Y179" s="7" t="str">
        <f t="shared" si="6"/>
        <v>No SLA For Request</v>
      </c>
      <c r="Z179" t="str">
        <f t="shared" si="5"/>
        <v>Yes</v>
      </c>
    </row>
    <row r="180" spans="1:26" x14ac:dyDescent="0.2">
      <c r="A180">
        <v>111281</v>
      </c>
      <c r="B180" s="2">
        <v>43679</v>
      </c>
      <c r="C180" s="3">
        <v>0.61527777777777781</v>
      </c>
      <c r="D180" t="s">
        <v>220</v>
      </c>
      <c r="E180" t="s">
        <v>49</v>
      </c>
      <c r="F180" t="s">
        <v>50</v>
      </c>
      <c r="G180" t="s">
        <v>138</v>
      </c>
      <c r="H180" t="s">
        <v>23</v>
      </c>
      <c r="I180" t="s">
        <v>24</v>
      </c>
      <c r="J180" t="s">
        <v>25</v>
      </c>
      <c r="K180" t="s">
        <v>26</v>
      </c>
      <c r="L180" s="2">
        <v>43683</v>
      </c>
      <c r="M180" s="3">
        <v>0.35555555555555557</v>
      </c>
      <c r="N180" s="2"/>
      <c r="O180" s="3"/>
      <c r="P180">
        <v>0</v>
      </c>
      <c r="Q180">
        <v>1</v>
      </c>
      <c r="R180" t="s">
        <v>27</v>
      </c>
      <c r="S180" t="s">
        <v>28</v>
      </c>
      <c r="T180">
        <v>7</v>
      </c>
      <c r="U180">
        <v>2</v>
      </c>
      <c r="V180" t="s">
        <v>679</v>
      </c>
      <c r="W180" t="s">
        <v>679</v>
      </c>
      <c r="X180" t="s">
        <v>31</v>
      </c>
      <c r="Y180" s="7">
        <f t="shared" si="6"/>
        <v>43684</v>
      </c>
      <c r="Z180" t="str">
        <f t="shared" si="5"/>
        <v>Yes</v>
      </c>
    </row>
    <row r="181" spans="1:26" x14ac:dyDescent="0.2">
      <c r="A181">
        <v>111282</v>
      </c>
      <c r="B181" s="2">
        <v>43684</v>
      </c>
      <c r="C181" s="3">
        <v>0.59027777777777779</v>
      </c>
      <c r="D181" t="s">
        <v>550</v>
      </c>
      <c r="E181" t="s">
        <v>20</v>
      </c>
      <c r="F181" t="s">
        <v>21</v>
      </c>
      <c r="G181" t="s">
        <v>271</v>
      </c>
      <c r="H181" t="s">
        <v>23</v>
      </c>
      <c r="I181" t="s">
        <v>24</v>
      </c>
      <c r="J181" t="s">
        <v>25</v>
      </c>
      <c r="K181" t="s">
        <v>26</v>
      </c>
      <c r="L181" s="2">
        <v>43697</v>
      </c>
      <c r="M181" s="3">
        <v>0.70902777777777781</v>
      </c>
      <c r="N181" s="2">
        <v>43690</v>
      </c>
      <c r="O181" s="3">
        <v>0.70833333333333337</v>
      </c>
      <c r="P181">
        <v>0</v>
      </c>
      <c r="Q181">
        <v>1</v>
      </c>
      <c r="R181" t="s">
        <v>27</v>
      </c>
      <c r="S181" t="s">
        <v>28</v>
      </c>
      <c r="T181">
        <v>13</v>
      </c>
      <c r="U181">
        <v>3</v>
      </c>
      <c r="V181" t="s">
        <v>679</v>
      </c>
      <c r="W181" t="s">
        <v>679</v>
      </c>
      <c r="X181" t="s">
        <v>31</v>
      </c>
      <c r="Y181" s="7">
        <f t="shared" si="6"/>
        <v>43691</v>
      </c>
      <c r="Z181" t="str">
        <f t="shared" si="5"/>
        <v>Yes</v>
      </c>
    </row>
    <row r="182" spans="1:26" x14ac:dyDescent="0.2">
      <c r="A182">
        <v>111283</v>
      </c>
      <c r="B182" s="2">
        <v>43685</v>
      </c>
      <c r="C182" s="3">
        <v>0.3034722222222222</v>
      </c>
      <c r="D182" t="s">
        <v>108</v>
      </c>
      <c r="E182" t="s">
        <v>109</v>
      </c>
      <c r="F182" t="s">
        <v>110</v>
      </c>
      <c r="G182" t="s">
        <v>22</v>
      </c>
      <c r="H182" t="s">
        <v>23</v>
      </c>
      <c r="I182" t="s">
        <v>24</v>
      </c>
      <c r="J182" t="s">
        <v>25</v>
      </c>
      <c r="K182" t="s">
        <v>26</v>
      </c>
      <c r="L182" s="2">
        <v>43705</v>
      </c>
      <c r="M182" s="3">
        <v>0.46458333333333335</v>
      </c>
      <c r="N182" s="2">
        <v>43685</v>
      </c>
      <c r="O182" s="3">
        <v>0.80347222222222225</v>
      </c>
      <c r="P182">
        <v>0</v>
      </c>
      <c r="Q182">
        <v>1</v>
      </c>
      <c r="R182" t="s">
        <v>27</v>
      </c>
      <c r="S182" t="s">
        <v>37</v>
      </c>
      <c r="T182">
        <v>9</v>
      </c>
      <c r="U182">
        <v>1</v>
      </c>
      <c r="V182" t="s">
        <v>679</v>
      </c>
      <c r="W182" t="s">
        <v>679</v>
      </c>
      <c r="X182" t="s">
        <v>31</v>
      </c>
      <c r="Y182" s="7">
        <f t="shared" si="6"/>
        <v>43685.470138888886</v>
      </c>
      <c r="Z182" t="str">
        <f t="shared" si="5"/>
        <v>Yes</v>
      </c>
    </row>
    <row r="183" spans="1:26" x14ac:dyDescent="0.2">
      <c r="A183">
        <v>111284</v>
      </c>
      <c r="B183" s="2">
        <v>43686</v>
      </c>
      <c r="C183" s="3">
        <v>0.35069444444444442</v>
      </c>
      <c r="D183" t="s">
        <v>219</v>
      </c>
      <c r="E183" t="s">
        <v>77</v>
      </c>
      <c r="F183" t="s">
        <v>78</v>
      </c>
      <c r="G183" t="s">
        <v>138</v>
      </c>
      <c r="H183" t="s">
        <v>23</v>
      </c>
      <c r="I183" t="s">
        <v>24</v>
      </c>
      <c r="J183" t="s">
        <v>25</v>
      </c>
      <c r="K183" t="s">
        <v>26</v>
      </c>
      <c r="L183" s="2">
        <v>43697</v>
      </c>
      <c r="M183" s="3">
        <v>0.71111111111111114</v>
      </c>
      <c r="N183" s="2">
        <v>43690</v>
      </c>
      <c r="O183" s="3">
        <v>0.70833333333333337</v>
      </c>
      <c r="P183">
        <v>0</v>
      </c>
      <c r="Q183">
        <v>1</v>
      </c>
      <c r="R183" t="s">
        <v>27</v>
      </c>
      <c r="S183" t="s">
        <v>28</v>
      </c>
      <c r="T183">
        <v>11</v>
      </c>
      <c r="U183">
        <v>2</v>
      </c>
      <c r="V183" t="s">
        <v>679</v>
      </c>
      <c r="W183" t="s">
        <v>679</v>
      </c>
      <c r="X183" t="s">
        <v>31</v>
      </c>
      <c r="Y183" s="7">
        <f t="shared" si="6"/>
        <v>43691</v>
      </c>
      <c r="Z183" t="str">
        <f t="shared" si="5"/>
        <v>Yes</v>
      </c>
    </row>
    <row r="184" spans="1:26" x14ac:dyDescent="0.2">
      <c r="A184">
        <v>111285</v>
      </c>
      <c r="B184" s="2">
        <v>43686</v>
      </c>
      <c r="C184" s="3">
        <v>0.54513888888888884</v>
      </c>
      <c r="D184" t="s">
        <v>660</v>
      </c>
      <c r="E184" t="s">
        <v>20</v>
      </c>
      <c r="F184" t="s">
        <v>21</v>
      </c>
      <c r="G184" t="s">
        <v>635</v>
      </c>
      <c r="H184" t="s">
        <v>23</v>
      </c>
      <c r="I184" t="s">
        <v>24</v>
      </c>
      <c r="J184" t="s">
        <v>25</v>
      </c>
      <c r="K184" t="s">
        <v>26</v>
      </c>
      <c r="L184" s="2">
        <v>43812</v>
      </c>
      <c r="M184" s="3">
        <v>0.75416666666666665</v>
      </c>
      <c r="N184" s="2">
        <v>43687</v>
      </c>
      <c r="O184" s="3">
        <v>4.5138888888888888E-2</v>
      </c>
      <c r="P184">
        <v>0</v>
      </c>
      <c r="Q184">
        <v>1</v>
      </c>
      <c r="R184" t="s">
        <v>27</v>
      </c>
      <c r="S184" t="s">
        <v>28</v>
      </c>
      <c r="T184">
        <v>26</v>
      </c>
      <c r="U184">
        <v>2</v>
      </c>
      <c r="V184" t="s">
        <v>679</v>
      </c>
      <c r="W184" t="s">
        <v>679</v>
      </c>
      <c r="X184" t="s">
        <v>31</v>
      </c>
      <c r="Y184" s="7">
        <f t="shared" si="6"/>
        <v>43700</v>
      </c>
      <c r="Z184" t="str">
        <f t="shared" si="5"/>
        <v>Yes</v>
      </c>
    </row>
    <row r="185" spans="1:26" x14ac:dyDescent="0.2">
      <c r="A185">
        <v>111286</v>
      </c>
      <c r="B185" s="2">
        <v>43690</v>
      </c>
      <c r="C185" s="3">
        <v>0.58819444444444446</v>
      </c>
      <c r="D185" t="s">
        <v>215</v>
      </c>
      <c r="E185" t="s">
        <v>136</v>
      </c>
      <c r="F185" t="s">
        <v>137</v>
      </c>
      <c r="G185" t="s">
        <v>138</v>
      </c>
      <c r="H185" t="s">
        <v>23</v>
      </c>
      <c r="I185" t="s">
        <v>24</v>
      </c>
      <c r="J185" t="s">
        <v>25</v>
      </c>
      <c r="K185" t="s">
        <v>26</v>
      </c>
      <c r="L185" s="2">
        <v>43710</v>
      </c>
      <c r="M185" s="3">
        <v>0.72222222222222221</v>
      </c>
      <c r="N185" s="2">
        <v>43691</v>
      </c>
      <c r="O185" s="3">
        <v>8.819444444444445E-2</v>
      </c>
      <c r="P185">
        <v>0</v>
      </c>
      <c r="Q185">
        <v>1</v>
      </c>
      <c r="R185" t="s">
        <v>27</v>
      </c>
      <c r="S185" t="s">
        <v>37</v>
      </c>
      <c r="T185">
        <v>12</v>
      </c>
      <c r="U185">
        <v>2</v>
      </c>
      <c r="V185" t="s">
        <v>679</v>
      </c>
      <c r="W185" t="s">
        <v>679</v>
      </c>
      <c r="X185" t="s">
        <v>31</v>
      </c>
      <c r="Y185" s="7">
        <f t="shared" si="6"/>
        <v>43693</v>
      </c>
      <c r="Z185" t="str">
        <f t="shared" si="5"/>
        <v>Yes</v>
      </c>
    </row>
    <row r="186" spans="1:26" x14ac:dyDescent="0.2">
      <c r="A186">
        <v>111287</v>
      </c>
      <c r="B186" s="2">
        <v>43691</v>
      </c>
      <c r="C186" s="3">
        <v>0.70902777777777781</v>
      </c>
      <c r="D186" t="s">
        <v>662</v>
      </c>
      <c r="E186" t="s">
        <v>97</v>
      </c>
      <c r="F186" t="s">
        <v>98</v>
      </c>
      <c r="G186" t="s">
        <v>635</v>
      </c>
      <c r="H186" t="s">
        <v>23</v>
      </c>
      <c r="I186" t="s">
        <v>24</v>
      </c>
      <c r="J186" t="s">
        <v>25</v>
      </c>
      <c r="K186" t="s">
        <v>26</v>
      </c>
      <c r="L186" s="2">
        <v>43704</v>
      </c>
      <c r="M186" s="3">
        <v>0.71527777777777779</v>
      </c>
      <c r="N186" s="2">
        <v>43692</v>
      </c>
      <c r="O186" s="3">
        <v>0.20902777777777778</v>
      </c>
      <c r="P186">
        <v>0</v>
      </c>
      <c r="Q186">
        <v>1</v>
      </c>
      <c r="R186" t="s">
        <v>27</v>
      </c>
      <c r="S186" t="s">
        <v>28</v>
      </c>
      <c r="T186">
        <v>7</v>
      </c>
      <c r="U186">
        <v>2</v>
      </c>
      <c r="V186" t="s">
        <v>679</v>
      </c>
      <c r="W186" t="s">
        <v>679</v>
      </c>
      <c r="X186" t="s">
        <v>31</v>
      </c>
      <c r="Y186" s="7">
        <f t="shared" si="6"/>
        <v>43705</v>
      </c>
      <c r="Z186" t="str">
        <f t="shared" si="5"/>
        <v>Yes</v>
      </c>
    </row>
    <row r="187" spans="1:26" x14ac:dyDescent="0.2">
      <c r="A187">
        <v>111288</v>
      </c>
      <c r="B187" s="2">
        <v>43697</v>
      </c>
      <c r="C187" s="3">
        <v>0.38333333333333336</v>
      </c>
      <c r="D187" t="s">
        <v>216</v>
      </c>
      <c r="E187" t="s">
        <v>113</v>
      </c>
      <c r="F187" t="s">
        <v>114</v>
      </c>
      <c r="G187" t="s">
        <v>138</v>
      </c>
      <c r="H187" t="s">
        <v>23</v>
      </c>
      <c r="I187" t="s">
        <v>24</v>
      </c>
      <c r="J187" t="s">
        <v>25</v>
      </c>
      <c r="K187" t="s">
        <v>26</v>
      </c>
      <c r="L187" s="2">
        <v>43706</v>
      </c>
      <c r="M187" s="3">
        <v>0.71111111111111114</v>
      </c>
      <c r="N187" s="2">
        <v>43697</v>
      </c>
      <c r="O187" s="3">
        <v>0.8833333333333333</v>
      </c>
      <c r="P187">
        <v>0</v>
      </c>
      <c r="Q187">
        <v>1</v>
      </c>
      <c r="R187" t="s">
        <v>27</v>
      </c>
      <c r="S187" t="s">
        <v>37</v>
      </c>
      <c r="T187">
        <v>9</v>
      </c>
      <c r="U187">
        <v>3</v>
      </c>
      <c r="V187" t="s">
        <v>679</v>
      </c>
      <c r="W187" t="s">
        <v>679</v>
      </c>
      <c r="X187" t="s">
        <v>31</v>
      </c>
      <c r="Y187" s="7">
        <f t="shared" si="6"/>
        <v>43700</v>
      </c>
      <c r="Z187" t="str">
        <f t="shared" si="5"/>
        <v>Yes</v>
      </c>
    </row>
    <row r="188" spans="1:26" x14ac:dyDescent="0.2">
      <c r="A188">
        <v>111289</v>
      </c>
      <c r="B188" s="2">
        <v>43697</v>
      </c>
      <c r="C188" s="3">
        <v>0.44722222222222224</v>
      </c>
      <c r="D188" t="s">
        <v>517</v>
      </c>
      <c r="E188" t="s">
        <v>310</v>
      </c>
      <c r="F188" t="s">
        <v>311</v>
      </c>
      <c r="G188" t="s">
        <v>271</v>
      </c>
      <c r="H188" t="s">
        <v>23</v>
      </c>
      <c r="I188" t="s">
        <v>24</v>
      </c>
      <c r="J188" t="s">
        <v>25</v>
      </c>
      <c r="K188" t="s">
        <v>26</v>
      </c>
      <c r="L188" s="2">
        <v>43753</v>
      </c>
      <c r="M188" s="3">
        <v>0.71805555555555556</v>
      </c>
      <c r="N188" s="2">
        <v>43697</v>
      </c>
      <c r="O188" s="3">
        <v>0.94722222222222219</v>
      </c>
      <c r="P188">
        <v>0</v>
      </c>
      <c r="Q188">
        <v>1</v>
      </c>
      <c r="R188" t="s">
        <v>27</v>
      </c>
      <c r="S188" t="s">
        <v>28</v>
      </c>
      <c r="T188">
        <v>16</v>
      </c>
      <c r="U188">
        <v>5</v>
      </c>
      <c r="V188" t="s">
        <v>679</v>
      </c>
      <c r="W188" t="s">
        <v>679</v>
      </c>
      <c r="X188" t="s">
        <v>31</v>
      </c>
      <c r="Y188" s="7">
        <f t="shared" si="6"/>
        <v>43704</v>
      </c>
      <c r="Z188" t="str">
        <f t="shared" si="5"/>
        <v>Yes</v>
      </c>
    </row>
    <row r="189" spans="1:26" x14ac:dyDescent="0.2">
      <c r="A189">
        <v>111290</v>
      </c>
      <c r="B189" s="2">
        <v>43700</v>
      </c>
      <c r="C189" s="3">
        <v>0.67638888888888893</v>
      </c>
      <c r="D189" t="s">
        <v>539</v>
      </c>
      <c r="E189" t="s">
        <v>143</v>
      </c>
      <c r="F189" t="s">
        <v>144</v>
      </c>
      <c r="G189" t="s">
        <v>271</v>
      </c>
      <c r="H189" t="s">
        <v>23</v>
      </c>
      <c r="I189" t="s">
        <v>24</v>
      </c>
      <c r="J189" t="s">
        <v>25</v>
      </c>
      <c r="K189" t="s">
        <v>26</v>
      </c>
      <c r="L189" s="2">
        <v>43711</v>
      </c>
      <c r="M189" s="3">
        <v>0.7416666666666667</v>
      </c>
      <c r="N189" s="2">
        <v>43706</v>
      </c>
      <c r="O189" s="3">
        <v>0.70833333333333337</v>
      </c>
      <c r="P189">
        <v>0</v>
      </c>
      <c r="Q189">
        <v>1</v>
      </c>
      <c r="R189" t="s">
        <v>27</v>
      </c>
      <c r="S189" t="s">
        <v>37</v>
      </c>
      <c r="T189">
        <v>13</v>
      </c>
      <c r="U189">
        <v>4</v>
      </c>
      <c r="V189" t="s">
        <v>679</v>
      </c>
      <c r="W189" t="s">
        <v>679</v>
      </c>
      <c r="X189" t="s">
        <v>31</v>
      </c>
      <c r="Y189" s="7">
        <f t="shared" si="6"/>
        <v>43707</v>
      </c>
      <c r="Z189" t="str">
        <f t="shared" si="5"/>
        <v>Yes</v>
      </c>
    </row>
    <row r="190" spans="1:26" x14ac:dyDescent="0.2">
      <c r="A190">
        <v>111291</v>
      </c>
      <c r="B190" s="2">
        <v>43705</v>
      </c>
      <c r="C190" s="3">
        <v>0.38680555555555557</v>
      </c>
      <c r="D190" t="s">
        <v>207</v>
      </c>
      <c r="E190" t="s">
        <v>109</v>
      </c>
      <c r="F190" t="s">
        <v>110</v>
      </c>
      <c r="G190" t="s">
        <v>138</v>
      </c>
      <c r="H190" t="s">
        <v>23</v>
      </c>
      <c r="I190" t="s">
        <v>24</v>
      </c>
      <c r="J190" t="s">
        <v>25</v>
      </c>
      <c r="K190" t="s">
        <v>26</v>
      </c>
      <c r="L190" s="2">
        <v>43727</v>
      </c>
      <c r="M190" s="3">
        <v>0.72569444444444442</v>
      </c>
      <c r="N190" s="2"/>
      <c r="O190" s="3"/>
      <c r="P190">
        <v>0</v>
      </c>
      <c r="Q190">
        <v>1</v>
      </c>
      <c r="R190" t="s">
        <v>27</v>
      </c>
      <c r="S190" t="s">
        <v>37</v>
      </c>
      <c r="T190">
        <v>12</v>
      </c>
      <c r="U190">
        <v>3</v>
      </c>
      <c r="V190" t="s">
        <v>679</v>
      </c>
      <c r="W190" t="s">
        <v>679</v>
      </c>
      <c r="X190" t="s">
        <v>31</v>
      </c>
      <c r="Y190" s="7">
        <f t="shared" si="6"/>
        <v>43710</v>
      </c>
      <c r="Z190" t="str">
        <f t="shared" si="5"/>
        <v>Yes</v>
      </c>
    </row>
    <row r="191" spans="1:26" x14ac:dyDescent="0.2">
      <c r="A191">
        <v>111292</v>
      </c>
      <c r="B191" s="2">
        <v>43705</v>
      </c>
      <c r="C191" s="3">
        <v>0.49027777777777776</v>
      </c>
      <c r="D191" t="s">
        <v>214</v>
      </c>
      <c r="E191" t="s">
        <v>97</v>
      </c>
      <c r="F191" t="s">
        <v>98</v>
      </c>
      <c r="G191" t="s">
        <v>138</v>
      </c>
      <c r="H191" t="s">
        <v>23</v>
      </c>
      <c r="I191" t="s">
        <v>60</v>
      </c>
      <c r="J191" t="s">
        <v>25</v>
      </c>
      <c r="K191" t="s">
        <v>26</v>
      </c>
      <c r="L191" s="2">
        <v>43719</v>
      </c>
      <c r="M191" s="3">
        <v>0.72152777777777777</v>
      </c>
      <c r="N191" s="2">
        <v>43705</v>
      </c>
      <c r="O191" s="3">
        <v>0.99027777777777781</v>
      </c>
      <c r="P191">
        <v>0</v>
      </c>
      <c r="Q191">
        <v>1</v>
      </c>
      <c r="R191" t="s">
        <v>27</v>
      </c>
      <c r="S191" t="s">
        <v>28</v>
      </c>
      <c r="T191">
        <v>21</v>
      </c>
      <c r="U191">
        <v>5</v>
      </c>
      <c r="V191" t="s">
        <v>679</v>
      </c>
      <c r="W191" t="s">
        <v>679</v>
      </c>
      <c r="X191" t="s">
        <v>31</v>
      </c>
      <c r="Y191" s="7" t="str">
        <f t="shared" si="6"/>
        <v>No SLA For Request</v>
      </c>
      <c r="Z191" t="str">
        <f t="shared" si="5"/>
        <v>Yes</v>
      </c>
    </row>
    <row r="192" spans="1:26" x14ac:dyDescent="0.2">
      <c r="A192">
        <v>111293</v>
      </c>
      <c r="B192" s="2">
        <v>43707</v>
      </c>
      <c r="C192" s="3">
        <v>0.36875000000000002</v>
      </c>
      <c r="D192" t="s">
        <v>542</v>
      </c>
      <c r="E192" t="s">
        <v>88</v>
      </c>
      <c r="F192" t="s">
        <v>89</v>
      </c>
      <c r="G192" t="s">
        <v>271</v>
      </c>
      <c r="H192" t="s">
        <v>23</v>
      </c>
      <c r="I192" t="s">
        <v>60</v>
      </c>
      <c r="J192" t="s">
        <v>25</v>
      </c>
      <c r="K192" t="s">
        <v>26</v>
      </c>
      <c r="L192" s="2">
        <v>43707</v>
      </c>
      <c r="M192" s="3">
        <v>0.61250000000000004</v>
      </c>
      <c r="N192" s="2">
        <v>43707</v>
      </c>
      <c r="O192" s="3">
        <v>0.70833333333333337</v>
      </c>
      <c r="P192">
        <v>0</v>
      </c>
      <c r="Q192">
        <v>1</v>
      </c>
      <c r="R192" t="s">
        <v>27</v>
      </c>
      <c r="S192" t="s">
        <v>37</v>
      </c>
      <c r="T192">
        <v>5</v>
      </c>
      <c r="U192">
        <v>0</v>
      </c>
      <c r="V192" t="s">
        <v>679</v>
      </c>
      <c r="W192" t="s">
        <v>679</v>
      </c>
      <c r="X192" t="s">
        <v>31</v>
      </c>
      <c r="Y192" s="7" t="str">
        <f t="shared" si="6"/>
        <v>No SLA For Request</v>
      </c>
      <c r="Z192" t="str">
        <f t="shared" si="5"/>
        <v>Yes</v>
      </c>
    </row>
    <row r="193" spans="1:26" x14ac:dyDescent="0.2">
      <c r="A193">
        <v>111294</v>
      </c>
      <c r="B193" s="2">
        <v>43710</v>
      </c>
      <c r="C193" s="3">
        <v>0.39861111111111114</v>
      </c>
      <c r="D193" t="s">
        <v>530</v>
      </c>
      <c r="E193" t="s">
        <v>109</v>
      </c>
      <c r="F193" t="s">
        <v>110</v>
      </c>
      <c r="G193" t="s">
        <v>271</v>
      </c>
      <c r="H193" t="s">
        <v>23</v>
      </c>
      <c r="I193" t="s">
        <v>24</v>
      </c>
      <c r="J193" t="s">
        <v>25</v>
      </c>
      <c r="K193" t="s">
        <v>26</v>
      </c>
      <c r="L193" s="2">
        <v>43726</v>
      </c>
      <c r="M193" s="3">
        <v>0.72152777777777777</v>
      </c>
      <c r="N193" s="2">
        <v>43721</v>
      </c>
      <c r="O193" s="3">
        <v>0.70833333333333337</v>
      </c>
      <c r="P193">
        <v>0</v>
      </c>
      <c r="Q193">
        <v>1</v>
      </c>
      <c r="R193" t="s">
        <v>27</v>
      </c>
      <c r="S193" t="s">
        <v>37</v>
      </c>
      <c r="T193">
        <v>20</v>
      </c>
      <c r="U193">
        <v>5</v>
      </c>
      <c r="V193" t="s">
        <v>679</v>
      </c>
      <c r="W193" t="s">
        <v>679</v>
      </c>
      <c r="X193" t="s">
        <v>31</v>
      </c>
      <c r="Y193" s="7">
        <f t="shared" si="6"/>
        <v>43717</v>
      </c>
      <c r="Z193" t="str">
        <f t="shared" si="5"/>
        <v>Yes</v>
      </c>
    </row>
    <row r="194" spans="1:26" x14ac:dyDescent="0.2">
      <c r="A194">
        <v>111295</v>
      </c>
      <c r="B194" s="2">
        <v>43710</v>
      </c>
      <c r="C194" s="3">
        <v>0.71736111111111112</v>
      </c>
      <c r="D194" t="s">
        <v>661</v>
      </c>
      <c r="E194" t="s">
        <v>49</v>
      </c>
      <c r="F194" t="s">
        <v>50</v>
      </c>
      <c r="G194" t="s">
        <v>635</v>
      </c>
      <c r="H194" t="s">
        <v>23</v>
      </c>
      <c r="I194" t="s">
        <v>60</v>
      </c>
      <c r="J194" t="s">
        <v>25</v>
      </c>
      <c r="K194" t="s">
        <v>26</v>
      </c>
      <c r="L194" s="2">
        <v>43783</v>
      </c>
      <c r="M194" s="3">
        <v>0.74930555555555556</v>
      </c>
      <c r="N194" s="2">
        <v>43711</v>
      </c>
      <c r="O194" s="3">
        <v>0.21736111111111112</v>
      </c>
      <c r="P194">
        <v>0</v>
      </c>
      <c r="Q194">
        <v>1</v>
      </c>
      <c r="R194" t="s">
        <v>27</v>
      </c>
      <c r="S194" t="s">
        <v>28</v>
      </c>
      <c r="T194">
        <v>13</v>
      </c>
      <c r="U194">
        <v>0</v>
      </c>
      <c r="V194" t="s">
        <v>679</v>
      </c>
      <c r="W194" t="s">
        <v>679</v>
      </c>
      <c r="X194" t="s">
        <v>46</v>
      </c>
      <c r="Y194" s="7" t="str">
        <f t="shared" ref="Y194:Y257" si="7">IF(I194="Request", "No SLA For Request",
IF(G194="Emergency", B194 + C194 + TIME(4,0,0),
IF(G194="High", WORKDAY(B194, 3),
IF(G194="Normal", WORKDAY(B194, 5),
IF(G194="Low", WORKDAY(B194, 10),
"Chill")))))</f>
        <v>No SLA For Request</v>
      </c>
      <c r="Z194" t="str">
        <f t="shared" ref="Z194:Z257" si="8">IF(Y194&gt;M194, "Yes", "No")</f>
        <v>Yes</v>
      </c>
    </row>
    <row r="195" spans="1:26" x14ac:dyDescent="0.2">
      <c r="A195">
        <v>111296</v>
      </c>
      <c r="B195" s="2">
        <v>43711</v>
      </c>
      <c r="C195" s="3">
        <v>0.43472222222222223</v>
      </c>
      <c r="D195" t="s">
        <v>208</v>
      </c>
      <c r="E195" t="s">
        <v>109</v>
      </c>
      <c r="F195" t="s">
        <v>110</v>
      </c>
      <c r="G195" t="s">
        <v>138</v>
      </c>
      <c r="H195" t="s">
        <v>23</v>
      </c>
      <c r="I195" t="s">
        <v>24</v>
      </c>
      <c r="J195" t="s">
        <v>25</v>
      </c>
      <c r="K195" t="s">
        <v>26</v>
      </c>
      <c r="L195" s="2">
        <v>43726</v>
      </c>
      <c r="M195" s="3">
        <v>0.72291666666666665</v>
      </c>
      <c r="N195" s="2">
        <v>43721</v>
      </c>
      <c r="O195" s="3">
        <v>0.70833333333333337</v>
      </c>
      <c r="P195">
        <v>0</v>
      </c>
      <c r="Q195">
        <v>1</v>
      </c>
      <c r="R195" t="s">
        <v>27</v>
      </c>
      <c r="S195" t="s">
        <v>37</v>
      </c>
      <c r="T195">
        <v>19</v>
      </c>
      <c r="U195">
        <v>1</v>
      </c>
      <c r="V195" t="s">
        <v>679</v>
      </c>
      <c r="W195" t="s">
        <v>679</v>
      </c>
      <c r="X195" t="s">
        <v>31</v>
      </c>
      <c r="Y195" s="7">
        <f t="shared" si="7"/>
        <v>43714</v>
      </c>
      <c r="Z195" t="str">
        <f t="shared" si="8"/>
        <v>Yes</v>
      </c>
    </row>
    <row r="196" spans="1:26" x14ac:dyDescent="0.2">
      <c r="A196">
        <v>111297</v>
      </c>
      <c r="B196" s="2">
        <v>43717</v>
      </c>
      <c r="C196" s="3">
        <v>0.4465277777777778</v>
      </c>
      <c r="D196" t="s">
        <v>206</v>
      </c>
      <c r="E196" t="s">
        <v>136</v>
      </c>
      <c r="F196" t="s">
        <v>137</v>
      </c>
      <c r="G196" t="s">
        <v>138</v>
      </c>
      <c r="H196" t="s">
        <v>23</v>
      </c>
      <c r="I196" t="s">
        <v>24</v>
      </c>
      <c r="J196" t="s">
        <v>25</v>
      </c>
      <c r="K196" t="s">
        <v>26</v>
      </c>
      <c r="L196" s="2">
        <v>43734</v>
      </c>
      <c r="M196" s="3">
        <v>0.70277777777777772</v>
      </c>
      <c r="N196" s="2">
        <v>43731</v>
      </c>
      <c r="O196" s="3">
        <v>0.72916666666666663</v>
      </c>
      <c r="P196">
        <v>0</v>
      </c>
      <c r="Q196">
        <v>1</v>
      </c>
      <c r="R196" t="s">
        <v>27</v>
      </c>
      <c r="S196" t="s">
        <v>37</v>
      </c>
      <c r="T196">
        <v>32</v>
      </c>
      <c r="U196">
        <v>8</v>
      </c>
      <c r="V196" t="s">
        <v>679</v>
      </c>
      <c r="W196" t="s">
        <v>679</v>
      </c>
      <c r="X196" t="s">
        <v>31</v>
      </c>
      <c r="Y196" s="7">
        <f t="shared" si="7"/>
        <v>43720</v>
      </c>
      <c r="Z196" t="str">
        <f t="shared" si="8"/>
        <v>Yes</v>
      </c>
    </row>
    <row r="197" spans="1:26" x14ac:dyDescent="0.2">
      <c r="A197">
        <v>111298</v>
      </c>
      <c r="B197" s="2">
        <v>43717</v>
      </c>
      <c r="C197" s="3">
        <v>0.71666666666666667</v>
      </c>
      <c r="D197" t="s">
        <v>531</v>
      </c>
      <c r="E197" t="s">
        <v>310</v>
      </c>
      <c r="F197" t="s">
        <v>311</v>
      </c>
      <c r="G197" t="s">
        <v>271</v>
      </c>
      <c r="H197" t="s">
        <v>23</v>
      </c>
      <c r="I197" t="s">
        <v>24</v>
      </c>
      <c r="J197" t="s">
        <v>25</v>
      </c>
      <c r="K197" t="s">
        <v>26</v>
      </c>
      <c r="L197" s="2">
        <v>43725</v>
      </c>
      <c r="M197" s="3">
        <v>0.70833333333333337</v>
      </c>
      <c r="N197" s="2">
        <v>43718</v>
      </c>
      <c r="O197" s="3">
        <v>0.21666666666666667</v>
      </c>
      <c r="P197">
        <v>0</v>
      </c>
      <c r="Q197">
        <v>1</v>
      </c>
      <c r="R197" t="s">
        <v>27</v>
      </c>
      <c r="S197" t="s">
        <v>37</v>
      </c>
      <c r="T197">
        <v>10</v>
      </c>
      <c r="U197">
        <v>2</v>
      </c>
      <c r="V197" t="s">
        <v>679</v>
      </c>
      <c r="W197" t="s">
        <v>679</v>
      </c>
      <c r="X197" t="s">
        <v>31</v>
      </c>
      <c r="Y197" s="7">
        <f t="shared" si="7"/>
        <v>43724</v>
      </c>
      <c r="Z197" t="str">
        <f t="shared" si="8"/>
        <v>Yes</v>
      </c>
    </row>
    <row r="198" spans="1:26" x14ac:dyDescent="0.2">
      <c r="A198">
        <v>111299</v>
      </c>
      <c r="B198" s="2">
        <v>43718</v>
      </c>
      <c r="C198" s="3">
        <v>0.39513888888888887</v>
      </c>
      <c r="D198" t="s">
        <v>209</v>
      </c>
      <c r="E198" t="s">
        <v>88</v>
      </c>
      <c r="F198" t="s">
        <v>89</v>
      </c>
      <c r="G198" t="s">
        <v>138</v>
      </c>
      <c r="H198" t="s">
        <v>23</v>
      </c>
      <c r="I198" t="s">
        <v>24</v>
      </c>
      <c r="J198" t="s">
        <v>25</v>
      </c>
      <c r="K198" t="s">
        <v>26</v>
      </c>
      <c r="L198" s="2">
        <v>43725</v>
      </c>
      <c r="M198" s="3">
        <v>0.70972222222222225</v>
      </c>
      <c r="N198" s="2">
        <v>43718</v>
      </c>
      <c r="O198" s="3">
        <v>0.89513888888888893</v>
      </c>
      <c r="P198">
        <v>0</v>
      </c>
      <c r="Q198">
        <v>1</v>
      </c>
      <c r="R198" t="s">
        <v>27</v>
      </c>
      <c r="S198" t="s">
        <v>37</v>
      </c>
      <c r="T198">
        <v>7</v>
      </c>
      <c r="U198">
        <v>1</v>
      </c>
      <c r="V198" t="s">
        <v>679</v>
      </c>
      <c r="W198" t="s">
        <v>679</v>
      </c>
      <c r="X198" t="s">
        <v>52</v>
      </c>
      <c r="Y198" s="7">
        <f t="shared" si="7"/>
        <v>43721</v>
      </c>
      <c r="Z198" t="str">
        <f t="shared" si="8"/>
        <v>Yes</v>
      </c>
    </row>
    <row r="199" spans="1:26" x14ac:dyDescent="0.2">
      <c r="A199">
        <v>111300</v>
      </c>
      <c r="B199" s="2">
        <v>43719</v>
      </c>
      <c r="C199" s="3">
        <v>0.77152777777777781</v>
      </c>
      <c r="D199" t="s">
        <v>529</v>
      </c>
      <c r="E199" t="s">
        <v>44</v>
      </c>
      <c r="F199" t="s">
        <v>45</v>
      </c>
      <c r="G199" t="s">
        <v>271</v>
      </c>
      <c r="H199" t="s">
        <v>23</v>
      </c>
      <c r="I199" t="s">
        <v>24</v>
      </c>
      <c r="J199" t="s">
        <v>25</v>
      </c>
      <c r="K199" t="s">
        <v>26</v>
      </c>
      <c r="L199" s="2">
        <v>43728</v>
      </c>
      <c r="M199" s="3">
        <v>0.34583333333333333</v>
      </c>
      <c r="N199" s="2">
        <v>43724</v>
      </c>
      <c r="O199" s="3">
        <v>0.70833333333333337</v>
      </c>
      <c r="P199">
        <v>0</v>
      </c>
      <c r="Q199">
        <v>1</v>
      </c>
      <c r="R199" t="s">
        <v>27</v>
      </c>
      <c r="S199" t="s">
        <v>37</v>
      </c>
      <c r="T199">
        <v>13</v>
      </c>
      <c r="U199">
        <v>5</v>
      </c>
      <c r="V199" t="s">
        <v>679</v>
      </c>
      <c r="W199" t="s">
        <v>679</v>
      </c>
      <c r="X199" t="s">
        <v>31</v>
      </c>
      <c r="Y199" s="7">
        <f t="shared" si="7"/>
        <v>43726</v>
      </c>
      <c r="Z199" t="str">
        <f t="shared" si="8"/>
        <v>Yes</v>
      </c>
    </row>
    <row r="200" spans="1:26" x14ac:dyDescent="0.2">
      <c r="A200">
        <v>111301</v>
      </c>
      <c r="B200" s="2">
        <v>43725</v>
      </c>
      <c r="C200" s="3">
        <v>0.41944444444444445</v>
      </c>
      <c r="D200" t="s">
        <v>196</v>
      </c>
      <c r="E200" t="s">
        <v>39</v>
      </c>
      <c r="F200" t="s">
        <v>40</v>
      </c>
      <c r="G200" t="s">
        <v>138</v>
      </c>
      <c r="H200" t="s">
        <v>41</v>
      </c>
      <c r="I200" t="s">
        <v>60</v>
      </c>
      <c r="J200" t="s">
        <v>25</v>
      </c>
      <c r="K200" t="s">
        <v>26</v>
      </c>
      <c r="L200" s="2">
        <v>43759</v>
      </c>
      <c r="M200" s="3">
        <v>0.57291666666666663</v>
      </c>
      <c r="N200" s="2">
        <v>43725</v>
      </c>
      <c r="O200" s="3">
        <v>0.9194444444444444</v>
      </c>
      <c r="P200">
        <v>0</v>
      </c>
      <c r="Q200">
        <v>1</v>
      </c>
      <c r="R200" t="s">
        <v>67</v>
      </c>
      <c r="S200" t="s">
        <v>42</v>
      </c>
      <c r="T200">
        <v>10</v>
      </c>
      <c r="U200">
        <v>2</v>
      </c>
      <c r="V200" t="s">
        <v>679</v>
      </c>
      <c r="W200" t="s">
        <v>679</v>
      </c>
      <c r="X200" t="s">
        <v>31</v>
      </c>
      <c r="Y200" s="7" t="str">
        <f t="shared" si="7"/>
        <v>No SLA For Request</v>
      </c>
      <c r="Z200" t="str">
        <f t="shared" si="8"/>
        <v>Yes</v>
      </c>
    </row>
    <row r="201" spans="1:26" x14ac:dyDescent="0.2">
      <c r="A201">
        <v>111302</v>
      </c>
      <c r="B201" s="2">
        <v>43725</v>
      </c>
      <c r="C201" s="3">
        <v>0.7</v>
      </c>
      <c r="D201" t="s">
        <v>528</v>
      </c>
      <c r="E201" t="s">
        <v>77</v>
      </c>
      <c r="F201" t="s">
        <v>78</v>
      </c>
      <c r="G201" t="s">
        <v>271</v>
      </c>
      <c r="H201" t="s">
        <v>23</v>
      </c>
      <c r="I201" t="s">
        <v>24</v>
      </c>
      <c r="J201" t="s">
        <v>25</v>
      </c>
      <c r="K201" t="s">
        <v>26</v>
      </c>
      <c r="L201" s="2">
        <v>43728</v>
      </c>
      <c r="M201" s="3">
        <v>0.44374999999999998</v>
      </c>
      <c r="N201" s="2">
        <v>43726</v>
      </c>
      <c r="O201" s="3">
        <v>0.2</v>
      </c>
      <c r="P201">
        <v>0</v>
      </c>
      <c r="Q201">
        <v>1</v>
      </c>
      <c r="R201" t="s">
        <v>27</v>
      </c>
      <c r="S201" t="s">
        <v>28</v>
      </c>
      <c r="T201">
        <v>8</v>
      </c>
      <c r="U201">
        <v>2</v>
      </c>
      <c r="V201" t="s">
        <v>679</v>
      </c>
      <c r="W201" t="s">
        <v>679</v>
      </c>
      <c r="X201" t="s">
        <v>46</v>
      </c>
      <c r="Y201" s="7">
        <f t="shared" si="7"/>
        <v>43732</v>
      </c>
      <c r="Z201" t="str">
        <f t="shared" si="8"/>
        <v>Yes</v>
      </c>
    </row>
    <row r="202" spans="1:26" x14ac:dyDescent="0.2">
      <c r="A202">
        <v>111303</v>
      </c>
      <c r="B202" s="2">
        <v>43727</v>
      </c>
      <c r="C202" s="3">
        <v>0.39444444444444443</v>
      </c>
      <c r="D202" t="s">
        <v>498</v>
      </c>
      <c r="E202" t="s">
        <v>310</v>
      </c>
      <c r="F202" t="s">
        <v>311</v>
      </c>
      <c r="G202" t="s">
        <v>271</v>
      </c>
      <c r="H202" t="s">
        <v>23</v>
      </c>
      <c r="I202" t="s">
        <v>24</v>
      </c>
      <c r="J202" t="s">
        <v>25</v>
      </c>
      <c r="K202" t="s">
        <v>26</v>
      </c>
      <c r="L202" s="2">
        <v>43812</v>
      </c>
      <c r="M202" s="3">
        <v>0.75347222222222221</v>
      </c>
      <c r="N202" s="2">
        <v>43727</v>
      </c>
      <c r="O202" s="3">
        <v>0.89444444444444449</v>
      </c>
      <c r="P202">
        <v>0</v>
      </c>
      <c r="Q202">
        <v>1</v>
      </c>
      <c r="R202" t="s">
        <v>27</v>
      </c>
      <c r="S202" t="s">
        <v>28</v>
      </c>
      <c r="T202">
        <v>13</v>
      </c>
      <c r="U202">
        <v>1</v>
      </c>
      <c r="V202" t="s">
        <v>679</v>
      </c>
      <c r="W202" t="s">
        <v>679</v>
      </c>
      <c r="X202" t="s">
        <v>46</v>
      </c>
      <c r="Y202" s="7">
        <f t="shared" si="7"/>
        <v>43734</v>
      </c>
      <c r="Z202" t="str">
        <f t="shared" si="8"/>
        <v>Yes</v>
      </c>
    </row>
    <row r="203" spans="1:26" x14ac:dyDescent="0.2">
      <c r="A203">
        <v>111304</v>
      </c>
      <c r="B203" s="2">
        <v>43728</v>
      </c>
      <c r="C203" s="3">
        <v>0.47291666666666665</v>
      </c>
      <c r="D203" t="s">
        <v>527</v>
      </c>
      <c r="E203" t="s">
        <v>310</v>
      </c>
      <c r="F203" t="s">
        <v>311</v>
      </c>
      <c r="G203" t="s">
        <v>271</v>
      </c>
      <c r="H203" t="s">
        <v>23</v>
      </c>
      <c r="I203" t="s">
        <v>60</v>
      </c>
      <c r="J203" t="s">
        <v>25</v>
      </c>
      <c r="K203" t="s">
        <v>26</v>
      </c>
      <c r="L203" s="2">
        <v>43734</v>
      </c>
      <c r="M203" s="3">
        <v>0.70208333333333328</v>
      </c>
      <c r="N203" s="2">
        <v>43728</v>
      </c>
      <c r="O203" s="3">
        <v>0.97291666666666665</v>
      </c>
      <c r="P203">
        <v>0</v>
      </c>
      <c r="Q203">
        <v>1</v>
      </c>
      <c r="R203" t="s">
        <v>27</v>
      </c>
      <c r="S203" t="s">
        <v>28</v>
      </c>
      <c r="T203">
        <v>6</v>
      </c>
      <c r="U203">
        <v>0</v>
      </c>
      <c r="V203" t="s">
        <v>679</v>
      </c>
      <c r="W203" t="s">
        <v>679</v>
      </c>
      <c r="X203" t="s">
        <v>31</v>
      </c>
      <c r="Y203" s="7" t="str">
        <f t="shared" si="7"/>
        <v>No SLA For Request</v>
      </c>
      <c r="Z203" t="str">
        <f t="shared" si="8"/>
        <v>Yes</v>
      </c>
    </row>
    <row r="204" spans="1:26" x14ac:dyDescent="0.2">
      <c r="A204">
        <v>111305</v>
      </c>
      <c r="B204" s="2">
        <v>43728</v>
      </c>
      <c r="C204" s="3">
        <v>0.6791666666666667</v>
      </c>
      <c r="D204" t="s">
        <v>521</v>
      </c>
      <c r="E204" t="s">
        <v>77</v>
      </c>
      <c r="F204" t="s">
        <v>78</v>
      </c>
      <c r="G204" t="s">
        <v>271</v>
      </c>
      <c r="H204" t="s">
        <v>23</v>
      </c>
      <c r="I204" t="s">
        <v>24</v>
      </c>
      <c r="J204" t="s">
        <v>25</v>
      </c>
      <c r="K204" t="s">
        <v>26</v>
      </c>
      <c r="L204" s="2">
        <v>43741</v>
      </c>
      <c r="M204" s="3">
        <v>0.7368055555555556</v>
      </c>
      <c r="N204" s="2">
        <v>43729</v>
      </c>
      <c r="O204" s="3">
        <v>0.17916666666666667</v>
      </c>
      <c r="P204">
        <v>0</v>
      </c>
      <c r="Q204">
        <v>1</v>
      </c>
      <c r="R204" t="s">
        <v>27</v>
      </c>
      <c r="S204" t="s">
        <v>28</v>
      </c>
      <c r="T204">
        <v>11</v>
      </c>
      <c r="U204">
        <v>1</v>
      </c>
      <c r="V204" t="s">
        <v>679</v>
      </c>
      <c r="W204" t="s">
        <v>679</v>
      </c>
      <c r="X204" t="s">
        <v>46</v>
      </c>
      <c r="Y204" s="7">
        <f t="shared" si="7"/>
        <v>43735</v>
      </c>
      <c r="Z204" t="str">
        <f t="shared" si="8"/>
        <v>Yes</v>
      </c>
    </row>
    <row r="205" spans="1:26" x14ac:dyDescent="0.2">
      <c r="A205">
        <v>111306</v>
      </c>
      <c r="B205" s="2">
        <v>43729</v>
      </c>
      <c r="C205" s="3">
        <v>0.44513888888888886</v>
      </c>
      <c r="D205" t="s">
        <v>105</v>
      </c>
      <c r="E205" t="s">
        <v>39</v>
      </c>
      <c r="F205" t="s">
        <v>40</v>
      </c>
      <c r="G205" t="s">
        <v>22</v>
      </c>
      <c r="H205" t="s">
        <v>41</v>
      </c>
      <c r="I205" t="s">
        <v>24</v>
      </c>
      <c r="J205" t="s">
        <v>25</v>
      </c>
      <c r="K205" t="s">
        <v>26</v>
      </c>
      <c r="L205" s="2">
        <v>43735</v>
      </c>
      <c r="M205" s="3">
        <v>0.71111111111111114</v>
      </c>
      <c r="N205" s="2">
        <v>43729</v>
      </c>
      <c r="O205" s="3">
        <v>0.94513888888888886</v>
      </c>
      <c r="P205">
        <v>0</v>
      </c>
      <c r="Q205">
        <v>1</v>
      </c>
      <c r="R205" t="s">
        <v>67</v>
      </c>
      <c r="S205" t="s">
        <v>42</v>
      </c>
      <c r="T205">
        <v>11</v>
      </c>
      <c r="U205">
        <v>2</v>
      </c>
      <c r="V205" t="s">
        <v>679</v>
      </c>
      <c r="W205" t="s">
        <v>679</v>
      </c>
      <c r="X205" t="s">
        <v>31</v>
      </c>
      <c r="Y205" s="7">
        <f t="shared" si="7"/>
        <v>43729.611805555556</v>
      </c>
      <c r="Z205" t="str">
        <f t="shared" si="8"/>
        <v>Yes</v>
      </c>
    </row>
    <row r="206" spans="1:26" x14ac:dyDescent="0.2">
      <c r="A206">
        <v>111307</v>
      </c>
      <c r="B206" s="2">
        <v>43733</v>
      </c>
      <c r="C206" s="3">
        <v>0.57361111111111107</v>
      </c>
      <c r="D206" t="s">
        <v>526</v>
      </c>
      <c r="E206" t="s">
        <v>88</v>
      </c>
      <c r="F206" t="s">
        <v>89</v>
      </c>
      <c r="G206" t="s">
        <v>271</v>
      </c>
      <c r="H206" t="s">
        <v>23</v>
      </c>
      <c r="I206" t="s">
        <v>24</v>
      </c>
      <c r="J206" t="s">
        <v>25</v>
      </c>
      <c r="K206" t="s">
        <v>26</v>
      </c>
      <c r="L206" s="2">
        <v>43735</v>
      </c>
      <c r="M206" s="3">
        <v>0.34236111111111112</v>
      </c>
      <c r="N206" s="2">
        <v>43734</v>
      </c>
      <c r="O206" s="3">
        <v>0.70833333333333337</v>
      </c>
      <c r="P206">
        <v>0</v>
      </c>
      <c r="Q206">
        <v>1</v>
      </c>
      <c r="R206" t="s">
        <v>27</v>
      </c>
      <c r="S206" t="s">
        <v>37</v>
      </c>
      <c r="T206">
        <v>9</v>
      </c>
      <c r="U206">
        <v>5</v>
      </c>
      <c r="V206" t="s">
        <v>679</v>
      </c>
      <c r="W206" t="s">
        <v>679</v>
      </c>
      <c r="X206" t="s">
        <v>31</v>
      </c>
      <c r="Y206" s="7">
        <f t="shared" si="7"/>
        <v>43740</v>
      </c>
      <c r="Z206" t="str">
        <f t="shared" si="8"/>
        <v>Yes</v>
      </c>
    </row>
    <row r="207" spans="1:26" x14ac:dyDescent="0.2">
      <c r="A207">
        <v>111308</v>
      </c>
      <c r="B207" s="2">
        <v>43733</v>
      </c>
      <c r="C207" s="3">
        <v>0.69097222222222221</v>
      </c>
      <c r="D207" t="s">
        <v>520</v>
      </c>
      <c r="E207" t="s">
        <v>109</v>
      </c>
      <c r="F207" t="s">
        <v>110</v>
      </c>
      <c r="G207" t="s">
        <v>271</v>
      </c>
      <c r="H207" t="s">
        <v>23</v>
      </c>
      <c r="I207" t="s">
        <v>24</v>
      </c>
      <c r="J207" t="s">
        <v>25</v>
      </c>
      <c r="K207" t="s">
        <v>26</v>
      </c>
      <c r="L207" s="2">
        <v>43745</v>
      </c>
      <c r="M207" s="3">
        <v>0.71597222222222223</v>
      </c>
      <c r="N207" s="2">
        <v>43734</v>
      </c>
      <c r="O207" s="3">
        <v>0.19097222222222221</v>
      </c>
      <c r="P207">
        <v>0</v>
      </c>
      <c r="Q207">
        <v>1</v>
      </c>
      <c r="R207" t="s">
        <v>27</v>
      </c>
      <c r="S207" t="s">
        <v>37</v>
      </c>
      <c r="T207">
        <v>7</v>
      </c>
      <c r="U207">
        <v>1</v>
      </c>
      <c r="V207" t="s">
        <v>679</v>
      </c>
      <c r="W207" t="s">
        <v>679</v>
      </c>
      <c r="X207" t="s">
        <v>31</v>
      </c>
      <c r="Y207" s="7">
        <f t="shared" si="7"/>
        <v>43740</v>
      </c>
      <c r="Z207" t="str">
        <f t="shared" si="8"/>
        <v>Yes</v>
      </c>
    </row>
    <row r="208" spans="1:26" x14ac:dyDescent="0.2">
      <c r="A208">
        <v>111309</v>
      </c>
      <c r="B208" s="2">
        <v>43734</v>
      </c>
      <c r="C208" s="3">
        <v>0.37569444444444444</v>
      </c>
      <c r="D208" t="s">
        <v>522</v>
      </c>
      <c r="E208" t="s">
        <v>143</v>
      </c>
      <c r="F208" t="s">
        <v>144</v>
      </c>
      <c r="G208" t="s">
        <v>271</v>
      </c>
      <c r="H208" t="s">
        <v>23</v>
      </c>
      <c r="I208" t="s">
        <v>24</v>
      </c>
      <c r="J208" t="s">
        <v>25</v>
      </c>
      <c r="K208" t="s">
        <v>26</v>
      </c>
      <c r="L208" s="2">
        <v>43740</v>
      </c>
      <c r="M208" s="3">
        <v>0.72083333333333333</v>
      </c>
      <c r="N208" s="2">
        <v>43735</v>
      </c>
      <c r="O208" s="3">
        <v>0.70833333333333337</v>
      </c>
      <c r="P208">
        <v>0</v>
      </c>
      <c r="Q208">
        <v>1</v>
      </c>
      <c r="R208" t="s">
        <v>27</v>
      </c>
      <c r="S208" t="s">
        <v>37</v>
      </c>
      <c r="T208">
        <v>10</v>
      </c>
      <c r="U208">
        <v>3</v>
      </c>
      <c r="V208" t="s">
        <v>679</v>
      </c>
      <c r="W208" t="s">
        <v>679</v>
      </c>
      <c r="X208" t="s">
        <v>31</v>
      </c>
      <c r="Y208" s="7">
        <f t="shared" si="7"/>
        <v>43741</v>
      </c>
      <c r="Z208" t="str">
        <f t="shared" si="8"/>
        <v>Yes</v>
      </c>
    </row>
    <row r="209" spans="1:26" x14ac:dyDescent="0.2">
      <c r="A209">
        <v>111310</v>
      </c>
      <c r="B209" s="2">
        <v>43735</v>
      </c>
      <c r="C209" s="3">
        <v>0.34722222222222221</v>
      </c>
      <c r="D209" t="s">
        <v>525</v>
      </c>
      <c r="E209" t="s">
        <v>88</v>
      </c>
      <c r="F209" t="s">
        <v>89</v>
      </c>
      <c r="G209" t="s">
        <v>271</v>
      </c>
      <c r="H209" t="s">
        <v>23</v>
      </c>
      <c r="I209" t="s">
        <v>60</v>
      </c>
      <c r="J209" t="s">
        <v>25</v>
      </c>
      <c r="K209" t="s">
        <v>26</v>
      </c>
      <c r="L209" s="2">
        <v>43735</v>
      </c>
      <c r="M209" s="3">
        <v>0.72569444444444442</v>
      </c>
      <c r="N209" s="2">
        <v>43735</v>
      </c>
      <c r="O209" s="3">
        <v>0.70833333333333337</v>
      </c>
      <c r="P209">
        <v>0</v>
      </c>
      <c r="Q209">
        <v>1</v>
      </c>
      <c r="R209" t="s">
        <v>27</v>
      </c>
      <c r="S209" t="s">
        <v>37</v>
      </c>
      <c r="T209">
        <v>6</v>
      </c>
      <c r="U209">
        <v>5</v>
      </c>
      <c r="V209" t="s">
        <v>679</v>
      </c>
      <c r="W209" t="s">
        <v>679</v>
      </c>
      <c r="X209" t="s">
        <v>31</v>
      </c>
      <c r="Y209" s="7" t="str">
        <f t="shared" si="7"/>
        <v>No SLA For Request</v>
      </c>
      <c r="Z209" t="str">
        <f t="shared" si="8"/>
        <v>Yes</v>
      </c>
    </row>
    <row r="210" spans="1:26" x14ac:dyDescent="0.2">
      <c r="A210">
        <v>111311</v>
      </c>
      <c r="B210" s="2">
        <v>43738</v>
      </c>
      <c r="C210" s="3">
        <v>0.42152777777777778</v>
      </c>
      <c r="D210" t="s">
        <v>518</v>
      </c>
      <c r="E210" t="s">
        <v>20</v>
      </c>
      <c r="F210" t="s">
        <v>21</v>
      </c>
      <c r="G210" t="s">
        <v>271</v>
      </c>
      <c r="H210" t="s">
        <v>23</v>
      </c>
      <c r="I210" t="s">
        <v>24</v>
      </c>
      <c r="J210" t="s">
        <v>25</v>
      </c>
      <c r="K210" t="s">
        <v>26</v>
      </c>
      <c r="L210" s="2">
        <v>43747</v>
      </c>
      <c r="M210" s="3">
        <v>0.71250000000000002</v>
      </c>
      <c r="N210" s="2">
        <v>43738</v>
      </c>
      <c r="O210" s="3">
        <v>0.92152777777777772</v>
      </c>
      <c r="P210">
        <v>0</v>
      </c>
      <c r="Q210">
        <v>1</v>
      </c>
      <c r="R210" t="s">
        <v>27</v>
      </c>
      <c r="S210" t="s">
        <v>28</v>
      </c>
      <c r="T210">
        <v>17</v>
      </c>
      <c r="U210">
        <v>3</v>
      </c>
      <c r="V210" t="s">
        <v>679</v>
      </c>
      <c r="W210" t="s">
        <v>679</v>
      </c>
      <c r="X210" t="s">
        <v>31</v>
      </c>
      <c r="Y210" s="7">
        <f t="shared" si="7"/>
        <v>43745</v>
      </c>
      <c r="Z210" t="str">
        <f t="shared" si="8"/>
        <v>Yes</v>
      </c>
    </row>
    <row r="211" spans="1:26" x14ac:dyDescent="0.2">
      <c r="A211">
        <v>111312</v>
      </c>
      <c r="B211" s="2">
        <v>43739</v>
      </c>
      <c r="C211" s="3">
        <v>0.43958333333333333</v>
      </c>
      <c r="D211" t="s">
        <v>195</v>
      </c>
      <c r="E211" t="s">
        <v>39</v>
      </c>
      <c r="F211" t="s">
        <v>40</v>
      </c>
      <c r="G211" t="s">
        <v>138</v>
      </c>
      <c r="H211" t="s">
        <v>41</v>
      </c>
      <c r="I211" t="s">
        <v>24</v>
      </c>
      <c r="J211" t="s">
        <v>25</v>
      </c>
      <c r="K211" t="s">
        <v>26</v>
      </c>
      <c r="L211" s="2">
        <v>43759</v>
      </c>
      <c r="M211" s="3">
        <v>0.57361111111111107</v>
      </c>
      <c r="N211" s="2">
        <v>43739</v>
      </c>
      <c r="O211" s="3">
        <v>0.93958333333333333</v>
      </c>
      <c r="P211">
        <v>0</v>
      </c>
      <c r="Q211">
        <v>1</v>
      </c>
      <c r="R211" t="s">
        <v>67</v>
      </c>
      <c r="S211" t="s">
        <v>42</v>
      </c>
      <c r="T211">
        <v>4</v>
      </c>
      <c r="U211">
        <v>0</v>
      </c>
      <c r="V211" t="s">
        <v>679</v>
      </c>
      <c r="W211" t="s">
        <v>679</v>
      </c>
      <c r="X211" t="s">
        <v>31</v>
      </c>
      <c r="Y211" s="7">
        <f t="shared" si="7"/>
        <v>43742</v>
      </c>
      <c r="Z211" t="str">
        <f t="shared" si="8"/>
        <v>Yes</v>
      </c>
    </row>
    <row r="212" spans="1:26" x14ac:dyDescent="0.2">
      <c r="A212">
        <v>111313</v>
      </c>
      <c r="B212" s="2">
        <v>43740</v>
      </c>
      <c r="C212" s="3">
        <v>0.65277777777777779</v>
      </c>
      <c r="D212" t="s">
        <v>515</v>
      </c>
      <c r="E212" t="s">
        <v>143</v>
      </c>
      <c r="F212" t="s">
        <v>144</v>
      </c>
      <c r="G212" t="s">
        <v>271</v>
      </c>
      <c r="H212" t="s">
        <v>23</v>
      </c>
      <c r="I212" t="s">
        <v>60</v>
      </c>
      <c r="J212" t="s">
        <v>25</v>
      </c>
      <c r="K212" t="s">
        <v>26</v>
      </c>
      <c r="L212" s="2">
        <v>43754</v>
      </c>
      <c r="M212" s="3">
        <v>0.73611111111111116</v>
      </c>
      <c r="N212" s="2">
        <v>43752</v>
      </c>
      <c r="O212" s="3">
        <v>0.29166666666666669</v>
      </c>
      <c r="P212">
        <v>0</v>
      </c>
      <c r="Q212">
        <v>1</v>
      </c>
      <c r="R212" t="s">
        <v>27</v>
      </c>
      <c r="S212" t="s">
        <v>37</v>
      </c>
      <c r="T212">
        <v>10</v>
      </c>
      <c r="U212">
        <v>3</v>
      </c>
      <c r="V212" t="s">
        <v>679</v>
      </c>
      <c r="W212" t="s">
        <v>679</v>
      </c>
      <c r="X212" t="s">
        <v>31</v>
      </c>
      <c r="Y212" s="7" t="str">
        <f t="shared" si="7"/>
        <v>No SLA For Request</v>
      </c>
      <c r="Z212" t="str">
        <f t="shared" si="8"/>
        <v>Yes</v>
      </c>
    </row>
    <row r="213" spans="1:26" x14ac:dyDescent="0.2">
      <c r="A213">
        <v>111314</v>
      </c>
      <c r="B213" s="2">
        <v>43740</v>
      </c>
      <c r="C213" s="3">
        <v>0.70694444444444449</v>
      </c>
      <c r="D213" t="s">
        <v>199</v>
      </c>
      <c r="E213" t="s">
        <v>109</v>
      </c>
      <c r="F213" t="s">
        <v>110</v>
      </c>
      <c r="G213" t="s">
        <v>138</v>
      </c>
      <c r="H213" t="s">
        <v>23</v>
      </c>
      <c r="I213" t="s">
        <v>24</v>
      </c>
      <c r="J213" t="s">
        <v>25</v>
      </c>
      <c r="K213" t="s">
        <v>26</v>
      </c>
      <c r="L213" s="2">
        <v>43747</v>
      </c>
      <c r="M213" s="3">
        <v>0.47708333333333336</v>
      </c>
      <c r="N213" s="2">
        <v>43741</v>
      </c>
      <c r="O213" s="3">
        <v>0.20694444444444443</v>
      </c>
      <c r="P213">
        <v>0</v>
      </c>
      <c r="Q213">
        <v>1</v>
      </c>
      <c r="R213" t="s">
        <v>27</v>
      </c>
      <c r="S213" t="s">
        <v>37</v>
      </c>
      <c r="T213">
        <v>8</v>
      </c>
      <c r="U213">
        <v>1</v>
      </c>
      <c r="V213" t="s">
        <v>679</v>
      </c>
      <c r="W213" t="s">
        <v>679</v>
      </c>
      <c r="X213" t="s">
        <v>31</v>
      </c>
      <c r="Y213" s="7">
        <f t="shared" si="7"/>
        <v>43745</v>
      </c>
      <c r="Z213" t="str">
        <f t="shared" si="8"/>
        <v>Yes</v>
      </c>
    </row>
    <row r="214" spans="1:26" x14ac:dyDescent="0.2">
      <c r="A214">
        <v>111315</v>
      </c>
      <c r="B214" s="2">
        <v>43741</v>
      </c>
      <c r="C214" s="3">
        <v>0.34583333333333333</v>
      </c>
      <c r="D214" t="s">
        <v>511</v>
      </c>
      <c r="E214" t="s">
        <v>109</v>
      </c>
      <c r="F214" t="s">
        <v>110</v>
      </c>
      <c r="G214" t="s">
        <v>271</v>
      </c>
      <c r="H214" t="s">
        <v>23</v>
      </c>
      <c r="I214" t="s">
        <v>24</v>
      </c>
      <c r="J214" t="s">
        <v>25</v>
      </c>
      <c r="K214" t="s">
        <v>26</v>
      </c>
      <c r="L214" s="2">
        <v>43762</v>
      </c>
      <c r="M214" s="3">
        <v>0.71111111111111114</v>
      </c>
      <c r="N214" s="2">
        <v>43759</v>
      </c>
      <c r="O214" s="3">
        <v>0.70833333333333337</v>
      </c>
      <c r="P214">
        <v>0</v>
      </c>
      <c r="Q214">
        <v>1</v>
      </c>
      <c r="R214" t="s">
        <v>27</v>
      </c>
      <c r="S214" t="s">
        <v>37</v>
      </c>
      <c r="T214">
        <v>21</v>
      </c>
      <c r="U214">
        <v>5</v>
      </c>
      <c r="V214" t="s">
        <v>679</v>
      </c>
      <c r="W214" t="s">
        <v>679</v>
      </c>
      <c r="X214" t="s">
        <v>31</v>
      </c>
      <c r="Y214" s="7">
        <f t="shared" si="7"/>
        <v>43748</v>
      </c>
      <c r="Z214" t="str">
        <f t="shared" si="8"/>
        <v>Yes</v>
      </c>
    </row>
    <row r="215" spans="1:26" x14ac:dyDescent="0.2">
      <c r="A215">
        <v>111316</v>
      </c>
      <c r="B215" s="2">
        <v>43741</v>
      </c>
      <c r="C215" s="3">
        <v>0.7104166666666667</v>
      </c>
      <c r="D215" t="s">
        <v>519</v>
      </c>
      <c r="E215" t="s">
        <v>88</v>
      </c>
      <c r="F215" t="s">
        <v>89</v>
      </c>
      <c r="G215" t="s">
        <v>271</v>
      </c>
      <c r="H215" t="s">
        <v>23</v>
      </c>
      <c r="I215" t="s">
        <v>60</v>
      </c>
      <c r="J215" t="s">
        <v>25</v>
      </c>
      <c r="K215" t="s">
        <v>26</v>
      </c>
      <c r="L215" s="2">
        <v>43745</v>
      </c>
      <c r="M215" s="3">
        <v>0.72499999999999998</v>
      </c>
      <c r="N215" s="2">
        <v>43742</v>
      </c>
      <c r="O215" s="3">
        <v>0.21041666666666667</v>
      </c>
      <c r="P215">
        <v>0</v>
      </c>
      <c r="Q215">
        <v>1</v>
      </c>
      <c r="R215" t="s">
        <v>27</v>
      </c>
      <c r="S215" t="s">
        <v>37</v>
      </c>
      <c r="T215">
        <v>6</v>
      </c>
      <c r="U215">
        <v>3</v>
      </c>
      <c r="V215" t="s">
        <v>679</v>
      </c>
      <c r="W215" t="s">
        <v>679</v>
      </c>
      <c r="X215" t="s">
        <v>31</v>
      </c>
      <c r="Y215" s="7" t="str">
        <f t="shared" si="7"/>
        <v>No SLA For Request</v>
      </c>
      <c r="Z215" t="str">
        <f t="shared" si="8"/>
        <v>Yes</v>
      </c>
    </row>
    <row r="216" spans="1:26" x14ac:dyDescent="0.2">
      <c r="A216">
        <v>111317</v>
      </c>
      <c r="B216" s="2">
        <v>43742</v>
      </c>
      <c r="C216" s="3">
        <v>0.5131944444444444</v>
      </c>
      <c r="D216" t="s">
        <v>201</v>
      </c>
      <c r="E216" t="s">
        <v>64</v>
      </c>
      <c r="F216" t="s">
        <v>65</v>
      </c>
      <c r="G216" t="s">
        <v>138</v>
      </c>
      <c r="H216" t="s">
        <v>23</v>
      </c>
      <c r="I216" t="s">
        <v>24</v>
      </c>
      <c r="J216" t="s">
        <v>25</v>
      </c>
      <c r="K216" t="s">
        <v>26</v>
      </c>
      <c r="L216" s="2">
        <v>43745</v>
      </c>
      <c r="M216" s="3">
        <v>0.72638888888888886</v>
      </c>
      <c r="N216" s="2">
        <v>43745</v>
      </c>
      <c r="O216" s="3">
        <v>0.70833333333333337</v>
      </c>
      <c r="P216">
        <v>0</v>
      </c>
      <c r="Q216">
        <v>1</v>
      </c>
      <c r="R216" t="s">
        <v>27</v>
      </c>
      <c r="S216" t="s">
        <v>37</v>
      </c>
      <c r="T216">
        <v>7</v>
      </c>
      <c r="U216">
        <v>4</v>
      </c>
      <c r="V216" t="s">
        <v>679</v>
      </c>
      <c r="W216" t="s">
        <v>679</v>
      </c>
      <c r="X216" t="s">
        <v>46</v>
      </c>
      <c r="Y216" s="7">
        <f t="shared" si="7"/>
        <v>43747</v>
      </c>
      <c r="Z216" t="str">
        <f t="shared" si="8"/>
        <v>Yes</v>
      </c>
    </row>
    <row r="217" spans="1:26" x14ac:dyDescent="0.2">
      <c r="A217">
        <v>111318</v>
      </c>
      <c r="B217" s="2">
        <v>43742</v>
      </c>
      <c r="C217" s="3">
        <v>0.59861111111111109</v>
      </c>
      <c r="D217" t="s">
        <v>185</v>
      </c>
      <c r="E217" t="s">
        <v>173</v>
      </c>
      <c r="F217" t="s">
        <v>174</v>
      </c>
      <c r="G217" t="s">
        <v>138</v>
      </c>
      <c r="H217" t="s">
        <v>23</v>
      </c>
      <c r="I217" t="s">
        <v>24</v>
      </c>
      <c r="J217" t="s">
        <v>25</v>
      </c>
      <c r="K217" t="s">
        <v>26</v>
      </c>
      <c r="L217" s="2">
        <v>43845</v>
      </c>
      <c r="M217" s="3">
        <v>0.72083333333333333</v>
      </c>
      <c r="N217" s="2"/>
      <c r="O217" s="3"/>
      <c r="P217">
        <v>0</v>
      </c>
      <c r="Q217">
        <v>1</v>
      </c>
      <c r="R217" t="s">
        <v>27</v>
      </c>
      <c r="S217" t="s">
        <v>37</v>
      </c>
      <c r="T217">
        <v>24</v>
      </c>
      <c r="U217">
        <v>4</v>
      </c>
      <c r="V217" t="s">
        <v>29</v>
      </c>
      <c r="W217" t="s">
        <v>74</v>
      </c>
      <c r="X217" t="s">
        <v>31</v>
      </c>
      <c r="Y217" s="7">
        <f t="shared" si="7"/>
        <v>43747</v>
      </c>
      <c r="Z217" t="str">
        <f t="shared" si="8"/>
        <v>Yes</v>
      </c>
    </row>
    <row r="218" spans="1:26" x14ac:dyDescent="0.2">
      <c r="A218">
        <v>111319</v>
      </c>
      <c r="B218" s="2">
        <v>43745</v>
      </c>
      <c r="C218" s="3">
        <v>0.56597222222222221</v>
      </c>
      <c r="D218" t="s">
        <v>514</v>
      </c>
      <c r="E218" t="s">
        <v>64</v>
      </c>
      <c r="F218" t="s">
        <v>65</v>
      </c>
      <c r="G218" t="s">
        <v>271</v>
      </c>
      <c r="H218" t="s">
        <v>23</v>
      </c>
      <c r="I218" t="s">
        <v>24</v>
      </c>
      <c r="J218" t="s">
        <v>25</v>
      </c>
      <c r="K218" t="s">
        <v>26</v>
      </c>
      <c r="L218" s="2">
        <v>43756</v>
      </c>
      <c r="M218" s="3">
        <v>0.4201388888888889</v>
      </c>
      <c r="N218" s="2">
        <v>43746</v>
      </c>
      <c r="O218" s="3">
        <v>6.5972222222222224E-2</v>
      </c>
      <c r="P218">
        <v>0</v>
      </c>
      <c r="Q218">
        <v>1</v>
      </c>
      <c r="R218" t="s">
        <v>27</v>
      </c>
      <c r="S218" t="s">
        <v>37</v>
      </c>
      <c r="T218">
        <v>8</v>
      </c>
      <c r="U218">
        <v>2</v>
      </c>
      <c r="V218" t="s">
        <v>679</v>
      </c>
      <c r="W218" t="s">
        <v>679</v>
      </c>
      <c r="X218" t="s">
        <v>46</v>
      </c>
      <c r="Y218" s="7">
        <f t="shared" si="7"/>
        <v>43752</v>
      </c>
      <c r="Z218" t="str">
        <f t="shared" si="8"/>
        <v>Yes</v>
      </c>
    </row>
    <row r="219" spans="1:26" x14ac:dyDescent="0.2">
      <c r="A219">
        <v>111320</v>
      </c>
      <c r="B219" s="2">
        <v>43746</v>
      </c>
      <c r="C219" s="3">
        <v>0.65138888888888891</v>
      </c>
      <c r="D219" t="s">
        <v>172</v>
      </c>
      <c r="E219" t="s">
        <v>173</v>
      </c>
      <c r="F219" t="s">
        <v>174</v>
      </c>
      <c r="G219" t="s">
        <v>138</v>
      </c>
      <c r="H219" t="s">
        <v>23</v>
      </c>
      <c r="I219" t="s">
        <v>24</v>
      </c>
      <c r="J219" t="s">
        <v>25</v>
      </c>
      <c r="K219" t="s">
        <v>26</v>
      </c>
      <c r="L219" s="2">
        <v>43958</v>
      </c>
      <c r="M219" s="3">
        <v>0.55833333333333335</v>
      </c>
      <c r="N219" s="2"/>
      <c r="O219" s="3"/>
      <c r="P219">
        <v>0</v>
      </c>
      <c r="Q219">
        <v>1</v>
      </c>
      <c r="R219" t="s">
        <v>27</v>
      </c>
      <c r="S219" t="s">
        <v>37</v>
      </c>
      <c r="T219">
        <v>55</v>
      </c>
      <c r="U219">
        <v>9</v>
      </c>
      <c r="V219" t="s">
        <v>29</v>
      </c>
      <c r="W219" t="s">
        <v>30</v>
      </c>
      <c r="X219" t="s">
        <v>31</v>
      </c>
      <c r="Y219" s="7">
        <f t="shared" si="7"/>
        <v>43749</v>
      </c>
      <c r="Z219" t="str">
        <f t="shared" si="8"/>
        <v>Yes</v>
      </c>
    </row>
    <row r="220" spans="1:26" x14ac:dyDescent="0.2">
      <c r="A220">
        <v>111321</v>
      </c>
      <c r="B220" s="2">
        <v>43747</v>
      </c>
      <c r="C220" s="3">
        <v>0.3972222222222222</v>
      </c>
      <c r="D220" t="s">
        <v>198</v>
      </c>
      <c r="E220" t="s">
        <v>64</v>
      </c>
      <c r="F220" t="s">
        <v>65</v>
      </c>
      <c r="G220" t="s">
        <v>138</v>
      </c>
      <c r="H220" t="s">
        <v>23</v>
      </c>
      <c r="I220" t="s">
        <v>24</v>
      </c>
      <c r="J220" t="s">
        <v>25</v>
      </c>
      <c r="K220" t="s">
        <v>26</v>
      </c>
      <c r="L220" s="2">
        <v>43756</v>
      </c>
      <c r="M220" s="3">
        <v>0.41875000000000001</v>
      </c>
      <c r="N220" s="2">
        <v>43755</v>
      </c>
      <c r="O220" s="3">
        <v>0.70833333333333337</v>
      </c>
      <c r="P220">
        <v>0</v>
      </c>
      <c r="Q220">
        <v>1</v>
      </c>
      <c r="R220" t="s">
        <v>27</v>
      </c>
      <c r="S220" t="s">
        <v>37</v>
      </c>
      <c r="T220">
        <v>15</v>
      </c>
      <c r="U220">
        <v>6</v>
      </c>
      <c r="V220" t="s">
        <v>679</v>
      </c>
      <c r="W220" t="s">
        <v>679</v>
      </c>
      <c r="X220" t="s">
        <v>46</v>
      </c>
      <c r="Y220" s="7">
        <f t="shared" si="7"/>
        <v>43752</v>
      </c>
      <c r="Z220" t="str">
        <f t="shared" si="8"/>
        <v>Yes</v>
      </c>
    </row>
    <row r="221" spans="1:26" x14ac:dyDescent="0.2">
      <c r="A221">
        <v>111322</v>
      </c>
      <c r="B221" s="2">
        <v>43749</v>
      </c>
      <c r="C221" s="3">
        <v>0.5708333333333333</v>
      </c>
      <c r="D221" t="s">
        <v>194</v>
      </c>
      <c r="E221" t="s">
        <v>143</v>
      </c>
      <c r="F221" t="s">
        <v>144</v>
      </c>
      <c r="G221" t="s">
        <v>138</v>
      </c>
      <c r="H221" t="s">
        <v>23</v>
      </c>
      <c r="I221" t="s">
        <v>24</v>
      </c>
      <c r="J221" t="s">
        <v>25</v>
      </c>
      <c r="K221" t="s">
        <v>26</v>
      </c>
      <c r="L221" s="2">
        <v>43759</v>
      </c>
      <c r="M221" s="3">
        <v>0.74861111111111112</v>
      </c>
      <c r="N221" s="2">
        <v>43754</v>
      </c>
      <c r="O221" s="3">
        <v>0.70833333333333337</v>
      </c>
      <c r="P221">
        <v>0</v>
      </c>
      <c r="Q221">
        <v>1</v>
      </c>
      <c r="R221" t="s">
        <v>27</v>
      </c>
      <c r="S221" t="s">
        <v>37</v>
      </c>
      <c r="T221">
        <v>14</v>
      </c>
      <c r="U221">
        <v>7</v>
      </c>
      <c r="V221" t="s">
        <v>679</v>
      </c>
      <c r="W221" t="s">
        <v>679</v>
      </c>
      <c r="X221" t="s">
        <v>31</v>
      </c>
      <c r="Y221" s="7">
        <f t="shared" si="7"/>
        <v>43754</v>
      </c>
      <c r="Z221" t="str">
        <f t="shared" si="8"/>
        <v>Yes</v>
      </c>
    </row>
    <row r="222" spans="1:26" x14ac:dyDescent="0.2">
      <c r="A222">
        <v>111323</v>
      </c>
      <c r="B222" s="2">
        <v>43749</v>
      </c>
      <c r="C222" s="3">
        <v>0.57152777777777775</v>
      </c>
      <c r="D222" t="s">
        <v>513</v>
      </c>
      <c r="E222" t="s">
        <v>109</v>
      </c>
      <c r="F222" t="s">
        <v>110</v>
      </c>
      <c r="G222" t="s">
        <v>271</v>
      </c>
      <c r="H222" t="s">
        <v>23</v>
      </c>
      <c r="I222" t="s">
        <v>24</v>
      </c>
      <c r="J222" t="s">
        <v>25</v>
      </c>
      <c r="K222" t="s">
        <v>26</v>
      </c>
      <c r="L222" s="2">
        <v>43760</v>
      </c>
      <c r="M222" s="3">
        <v>0.75416666666666665</v>
      </c>
      <c r="N222" s="2">
        <v>43750</v>
      </c>
      <c r="O222" s="3">
        <v>7.1527777777777773E-2</v>
      </c>
      <c r="P222">
        <v>0</v>
      </c>
      <c r="Q222">
        <v>1</v>
      </c>
      <c r="R222" t="s">
        <v>27</v>
      </c>
      <c r="S222" t="s">
        <v>37</v>
      </c>
      <c r="T222">
        <v>23</v>
      </c>
      <c r="U222">
        <v>3</v>
      </c>
      <c r="V222" t="s">
        <v>679</v>
      </c>
      <c r="W222" t="s">
        <v>679</v>
      </c>
      <c r="X222" t="s">
        <v>31</v>
      </c>
      <c r="Y222" s="7">
        <f t="shared" si="7"/>
        <v>43756</v>
      </c>
      <c r="Z222" t="str">
        <f t="shared" si="8"/>
        <v>Yes</v>
      </c>
    </row>
    <row r="223" spans="1:26" x14ac:dyDescent="0.2">
      <c r="A223">
        <v>111324</v>
      </c>
      <c r="B223" s="2">
        <v>43752</v>
      </c>
      <c r="C223" s="3">
        <v>0.69166666666666665</v>
      </c>
      <c r="D223" t="s">
        <v>491</v>
      </c>
      <c r="E223" t="s">
        <v>109</v>
      </c>
      <c r="F223" t="s">
        <v>110</v>
      </c>
      <c r="G223" t="s">
        <v>271</v>
      </c>
      <c r="H223" t="s">
        <v>23</v>
      </c>
      <c r="I223" t="s">
        <v>24</v>
      </c>
      <c r="J223" t="s">
        <v>25</v>
      </c>
      <c r="K223" t="s">
        <v>26</v>
      </c>
      <c r="L223" s="2">
        <v>43822</v>
      </c>
      <c r="M223" s="3">
        <v>0.65</v>
      </c>
      <c r="N223" s="2">
        <v>43753</v>
      </c>
      <c r="O223" s="3">
        <v>0.19166666666666668</v>
      </c>
      <c r="P223">
        <v>0</v>
      </c>
      <c r="Q223">
        <v>1</v>
      </c>
      <c r="R223" t="s">
        <v>27</v>
      </c>
      <c r="S223" t="s">
        <v>37</v>
      </c>
      <c r="T223">
        <v>9</v>
      </c>
      <c r="U223">
        <v>3</v>
      </c>
      <c r="V223" t="s">
        <v>679</v>
      </c>
      <c r="W223" t="s">
        <v>679</v>
      </c>
      <c r="X223" t="s">
        <v>31</v>
      </c>
      <c r="Y223" s="7">
        <f t="shared" si="7"/>
        <v>43759</v>
      </c>
      <c r="Z223" t="str">
        <f t="shared" si="8"/>
        <v>Yes</v>
      </c>
    </row>
    <row r="224" spans="1:26" x14ac:dyDescent="0.2">
      <c r="A224">
        <v>111325</v>
      </c>
      <c r="B224" s="2">
        <v>43752</v>
      </c>
      <c r="C224" s="3">
        <v>0.69930555555555551</v>
      </c>
      <c r="D224" t="s">
        <v>197</v>
      </c>
      <c r="E224" t="s">
        <v>39</v>
      </c>
      <c r="F224" t="s">
        <v>40</v>
      </c>
      <c r="G224" t="s">
        <v>138</v>
      </c>
      <c r="H224" t="s">
        <v>41</v>
      </c>
      <c r="I224" t="s">
        <v>60</v>
      </c>
      <c r="J224" t="s">
        <v>25</v>
      </c>
      <c r="K224" t="s">
        <v>26</v>
      </c>
      <c r="L224" s="2">
        <v>43759</v>
      </c>
      <c r="M224" s="3">
        <v>0.57222222222222219</v>
      </c>
      <c r="N224" s="2">
        <v>43753</v>
      </c>
      <c r="O224" s="3">
        <v>0.19930555555555557</v>
      </c>
      <c r="P224">
        <v>0</v>
      </c>
      <c r="Q224">
        <v>1</v>
      </c>
      <c r="R224" t="s">
        <v>67</v>
      </c>
      <c r="S224" t="s">
        <v>42</v>
      </c>
      <c r="T224">
        <v>4</v>
      </c>
      <c r="U224">
        <v>0</v>
      </c>
      <c r="V224" t="s">
        <v>679</v>
      </c>
      <c r="W224" t="s">
        <v>679</v>
      </c>
      <c r="X224" t="s">
        <v>31</v>
      </c>
      <c r="Y224" s="7" t="str">
        <f t="shared" si="7"/>
        <v>No SLA For Request</v>
      </c>
      <c r="Z224" t="str">
        <f t="shared" si="8"/>
        <v>Yes</v>
      </c>
    </row>
    <row r="225" spans="1:26" x14ac:dyDescent="0.2">
      <c r="A225">
        <v>111326</v>
      </c>
      <c r="B225" s="2">
        <v>43752</v>
      </c>
      <c r="C225" s="3">
        <v>0.7006944444444444</v>
      </c>
      <c r="D225" t="s">
        <v>493</v>
      </c>
      <c r="E225" t="s">
        <v>20</v>
      </c>
      <c r="F225" t="s">
        <v>21</v>
      </c>
      <c r="G225" t="s">
        <v>271</v>
      </c>
      <c r="H225" t="s">
        <v>23</v>
      </c>
      <c r="I225" t="s">
        <v>24</v>
      </c>
      <c r="J225" t="s">
        <v>25</v>
      </c>
      <c r="K225" t="s">
        <v>26</v>
      </c>
      <c r="L225" s="2">
        <v>43822</v>
      </c>
      <c r="M225" s="3">
        <v>0.60833333333333328</v>
      </c>
      <c r="N225" s="2">
        <v>43753</v>
      </c>
      <c r="O225" s="3">
        <v>0.20069444444444445</v>
      </c>
      <c r="P225">
        <v>0</v>
      </c>
      <c r="Q225">
        <v>1</v>
      </c>
      <c r="R225" t="s">
        <v>27</v>
      </c>
      <c r="S225" t="s">
        <v>28</v>
      </c>
      <c r="T225">
        <v>26</v>
      </c>
      <c r="U225">
        <v>7</v>
      </c>
      <c r="V225" t="s">
        <v>679</v>
      </c>
      <c r="W225" t="s">
        <v>679</v>
      </c>
      <c r="X225" t="s">
        <v>31</v>
      </c>
      <c r="Y225" s="7">
        <f t="shared" si="7"/>
        <v>43759</v>
      </c>
      <c r="Z225" t="str">
        <f t="shared" si="8"/>
        <v>Yes</v>
      </c>
    </row>
    <row r="226" spans="1:26" x14ac:dyDescent="0.2">
      <c r="A226">
        <v>111327</v>
      </c>
      <c r="B226" s="2">
        <v>43753</v>
      </c>
      <c r="C226" s="3">
        <v>0.62777777777777777</v>
      </c>
      <c r="D226" t="s">
        <v>516</v>
      </c>
      <c r="E226" t="s">
        <v>88</v>
      </c>
      <c r="F226" t="s">
        <v>89</v>
      </c>
      <c r="G226" t="s">
        <v>271</v>
      </c>
      <c r="H226" t="s">
        <v>23</v>
      </c>
      <c r="I226" t="s">
        <v>60</v>
      </c>
      <c r="J226" t="s">
        <v>25</v>
      </c>
      <c r="K226" t="s">
        <v>26</v>
      </c>
      <c r="L226" s="2">
        <v>43754</v>
      </c>
      <c r="M226" s="3">
        <v>0.55833333333333335</v>
      </c>
      <c r="N226" s="2">
        <v>43754</v>
      </c>
      <c r="O226" s="3">
        <v>0.70833333333333337</v>
      </c>
      <c r="P226">
        <v>0</v>
      </c>
      <c r="Q226">
        <v>1</v>
      </c>
      <c r="R226" t="s">
        <v>27</v>
      </c>
      <c r="S226" t="s">
        <v>37</v>
      </c>
      <c r="T226">
        <v>6</v>
      </c>
      <c r="U226">
        <v>1</v>
      </c>
      <c r="V226" t="s">
        <v>679</v>
      </c>
      <c r="W226" t="s">
        <v>679</v>
      </c>
      <c r="X226" t="s">
        <v>31</v>
      </c>
      <c r="Y226" s="7" t="str">
        <f t="shared" si="7"/>
        <v>No SLA For Request</v>
      </c>
      <c r="Z226" t="str">
        <f t="shared" si="8"/>
        <v>Yes</v>
      </c>
    </row>
    <row r="227" spans="1:26" x14ac:dyDescent="0.2">
      <c r="A227">
        <v>111328</v>
      </c>
      <c r="B227" s="2">
        <v>43755</v>
      </c>
      <c r="C227" s="3">
        <v>0.49652777777777779</v>
      </c>
      <c r="D227" t="s">
        <v>506</v>
      </c>
      <c r="E227" t="s">
        <v>49</v>
      </c>
      <c r="F227" t="s">
        <v>50</v>
      </c>
      <c r="G227" t="s">
        <v>271</v>
      </c>
      <c r="H227" t="s">
        <v>23</v>
      </c>
      <c r="I227" t="s">
        <v>60</v>
      </c>
      <c r="J227" t="s">
        <v>25</v>
      </c>
      <c r="K227" t="s">
        <v>26</v>
      </c>
      <c r="L227" s="2">
        <v>43784</v>
      </c>
      <c r="M227" s="3">
        <v>0.72847222222222219</v>
      </c>
      <c r="N227" s="2">
        <v>43755</v>
      </c>
      <c r="O227" s="3">
        <v>0.99652777777777779</v>
      </c>
      <c r="P227">
        <v>0</v>
      </c>
      <c r="Q227">
        <v>1</v>
      </c>
      <c r="R227" t="s">
        <v>27</v>
      </c>
      <c r="S227" t="s">
        <v>28</v>
      </c>
      <c r="T227">
        <v>7</v>
      </c>
      <c r="U227">
        <v>1</v>
      </c>
      <c r="V227" t="s">
        <v>679</v>
      </c>
      <c r="W227" t="s">
        <v>679</v>
      </c>
      <c r="X227" t="s">
        <v>46</v>
      </c>
      <c r="Y227" s="7" t="str">
        <f t="shared" si="7"/>
        <v>No SLA For Request</v>
      </c>
      <c r="Z227" t="str">
        <f t="shared" si="8"/>
        <v>Yes</v>
      </c>
    </row>
    <row r="228" spans="1:26" x14ac:dyDescent="0.2">
      <c r="A228">
        <v>111329</v>
      </c>
      <c r="B228" s="2">
        <v>43756</v>
      </c>
      <c r="C228" s="3">
        <v>0.6645833333333333</v>
      </c>
      <c r="D228" t="s">
        <v>512</v>
      </c>
      <c r="E228" t="s">
        <v>88</v>
      </c>
      <c r="F228" t="s">
        <v>89</v>
      </c>
      <c r="G228" t="s">
        <v>271</v>
      </c>
      <c r="H228" t="s">
        <v>23</v>
      </c>
      <c r="I228" t="s">
        <v>24</v>
      </c>
      <c r="J228" t="s">
        <v>25</v>
      </c>
      <c r="K228" t="s">
        <v>26</v>
      </c>
      <c r="L228" s="2">
        <v>43762</v>
      </c>
      <c r="M228" s="3">
        <v>0.70972222222222225</v>
      </c>
      <c r="N228" s="2">
        <v>43759</v>
      </c>
      <c r="O228" s="3">
        <v>0.70833333333333337</v>
      </c>
      <c r="P228">
        <v>0</v>
      </c>
      <c r="Q228">
        <v>1</v>
      </c>
      <c r="R228" t="s">
        <v>27</v>
      </c>
      <c r="S228" t="s">
        <v>37</v>
      </c>
      <c r="T228">
        <v>9</v>
      </c>
      <c r="U228">
        <v>5</v>
      </c>
      <c r="V228" t="s">
        <v>679</v>
      </c>
      <c r="W228" t="s">
        <v>679</v>
      </c>
      <c r="X228" t="s">
        <v>31</v>
      </c>
      <c r="Y228" s="7">
        <f t="shared" si="7"/>
        <v>43763</v>
      </c>
      <c r="Z228" t="str">
        <f t="shared" si="8"/>
        <v>Yes</v>
      </c>
    </row>
    <row r="229" spans="1:26" x14ac:dyDescent="0.2">
      <c r="A229">
        <v>111330</v>
      </c>
      <c r="B229" s="2">
        <v>43759</v>
      </c>
      <c r="C229" s="3">
        <v>0.72569444444444442</v>
      </c>
      <c r="D229" t="s">
        <v>510</v>
      </c>
      <c r="E229" t="s">
        <v>88</v>
      </c>
      <c r="F229" t="s">
        <v>89</v>
      </c>
      <c r="G229" t="s">
        <v>271</v>
      </c>
      <c r="H229" t="s">
        <v>23</v>
      </c>
      <c r="I229" t="s">
        <v>24</v>
      </c>
      <c r="J229" t="s">
        <v>25</v>
      </c>
      <c r="K229" t="s">
        <v>26</v>
      </c>
      <c r="L229" s="2">
        <v>43767</v>
      </c>
      <c r="M229" s="3">
        <v>0.72916666666666663</v>
      </c>
      <c r="N229" s="2">
        <v>43762</v>
      </c>
      <c r="O229" s="3">
        <v>0.70833333333333337</v>
      </c>
      <c r="P229">
        <v>0</v>
      </c>
      <c r="Q229">
        <v>1</v>
      </c>
      <c r="R229" t="s">
        <v>27</v>
      </c>
      <c r="S229" t="s">
        <v>37</v>
      </c>
      <c r="T229">
        <v>8</v>
      </c>
      <c r="U229">
        <v>4</v>
      </c>
      <c r="V229" t="s">
        <v>679</v>
      </c>
      <c r="W229" t="s">
        <v>679</v>
      </c>
      <c r="X229" t="s">
        <v>31</v>
      </c>
      <c r="Y229" s="7">
        <f t="shared" si="7"/>
        <v>43766</v>
      </c>
      <c r="Z229" t="str">
        <f t="shared" si="8"/>
        <v>Yes</v>
      </c>
    </row>
    <row r="230" spans="1:26" x14ac:dyDescent="0.2">
      <c r="A230">
        <v>111331</v>
      </c>
      <c r="B230" s="2">
        <v>43761</v>
      </c>
      <c r="C230" s="3">
        <v>0.7104166666666667</v>
      </c>
      <c r="D230" t="s">
        <v>99</v>
      </c>
      <c r="E230" t="s">
        <v>88</v>
      </c>
      <c r="F230" t="s">
        <v>89</v>
      </c>
      <c r="G230" t="s">
        <v>22</v>
      </c>
      <c r="H230" t="s">
        <v>23</v>
      </c>
      <c r="I230" t="s">
        <v>24</v>
      </c>
      <c r="J230" t="s">
        <v>25</v>
      </c>
      <c r="K230" t="s">
        <v>26</v>
      </c>
      <c r="L230" s="2">
        <v>43773</v>
      </c>
      <c r="M230" s="3">
        <v>0.65902777777777777</v>
      </c>
      <c r="N230" s="2">
        <v>43763</v>
      </c>
      <c r="O230" s="3">
        <v>0.70833333333333337</v>
      </c>
      <c r="P230">
        <v>0</v>
      </c>
      <c r="Q230">
        <v>1</v>
      </c>
      <c r="R230" t="s">
        <v>27</v>
      </c>
      <c r="S230" t="s">
        <v>37</v>
      </c>
      <c r="T230">
        <v>30</v>
      </c>
      <c r="U230">
        <v>26</v>
      </c>
      <c r="V230" t="s">
        <v>679</v>
      </c>
      <c r="W230" t="s">
        <v>679</v>
      </c>
      <c r="X230" t="s">
        <v>31</v>
      </c>
      <c r="Y230" s="7">
        <f t="shared" si="7"/>
        <v>43761.877083333333</v>
      </c>
      <c r="Z230" t="str">
        <f t="shared" si="8"/>
        <v>Yes</v>
      </c>
    </row>
    <row r="231" spans="1:26" x14ac:dyDescent="0.2">
      <c r="A231">
        <v>111332</v>
      </c>
      <c r="B231" s="2">
        <v>43763</v>
      </c>
      <c r="C231" s="3">
        <v>0.42708333333333331</v>
      </c>
      <c r="D231" t="s">
        <v>508</v>
      </c>
      <c r="E231" t="s">
        <v>49</v>
      </c>
      <c r="F231" t="s">
        <v>50</v>
      </c>
      <c r="G231" t="s">
        <v>271</v>
      </c>
      <c r="H231" t="s">
        <v>23</v>
      </c>
      <c r="I231" t="s">
        <v>60</v>
      </c>
      <c r="J231" t="s">
        <v>25</v>
      </c>
      <c r="K231" t="s">
        <v>26</v>
      </c>
      <c r="L231" s="2">
        <v>43775</v>
      </c>
      <c r="M231" s="3">
        <v>0.73124999999999996</v>
      </c>
      <c r="N231" s="2">
        <v>43763</v>
      </c>
      <c r="O231" s="3">
        <v>0.92708333333333337</v>
      </c>
      <c r="P231">
        <v>0</v>
      </c>
      <c r="Q231">
        <v>1</v>
      </c>
      <c r="R231" t="s">
        <v>27</v>
      </c>
      <c r="S231" t="s">
        <v>28</v>
      </c>
      <c r="T231">
        <v>5</v>
      </c>
      <c r="U231">
        <v>0</v>
      </c>
      <c r="V231" t="s">
        <v>679</v>
      </c>
      <c r="W231" t="s">
        <v>679</v>
      </c>
      <c r="X231" t="s">
        <v>46</v>
      </c>
      <c r="Y231" s="7" t="str">
        <f t="shared" si="7"/>
        <v>No SLA For Request</v>
      </c>
      <c r="Z231" t="str">
        <f t="shared" si="8"/>
        <v>Yes</v>
      </c>
    </row>
    <row r="232" spans="1:26" x14ac:dyDescent="0.2">
      <c r="A232">
        <v>111333</v>
      </c>
      <c r="B232" s="2">
        <v>43763</v>
      </c>
      <c r="C232" s="3">
        <v>0.60624999999999996</v>
      </c>
      <c r="D232" t="s">
        <v>190</v>
      </c>
      <c r="E232" t="s">
        <v>97</v>
      </c>
      <c r="F232" t="s">
        <v>98</v>
      </c>
      <c r="G232" t="s">
        <v>138</v>
      </c>
      <c r="H232" t="s">
        <v>23</v>
      </c>
      <c r="I232" t="s">
        <v>24</v>
      </c>
      <c r="J232" t="s">
        <v>25</v>
      </c>
      <c r="K232" t="s">
        <v>26</v>
      </c>
      <c r="L232" s="2">
        <v>43803</v>
      </c>
      <c r="M232" s="3">
        <v>0.74375000000000002</v>
      </c>
      <c r="N232" s="2">
        <v>43764</v>
      </c>
      <c r="O232" s="3">
        <v>0.10625</v>
      </c>
      <c r="P232">
        <v>0</v>
      </c>
      <c r="Q232">
        <v>1</v>
      </c>
      <c r="R232" t="s">
        <v>27</v>
      </c>
      <c r="S232" t="s">
        <v>28</v>
      </c>
      <c r="T232">
        <v>15</v>
      </c>
      <c r="U232">
        <v>3</v>
      </c>
      <c r="V232" t="s">
        <v>679</v>
      </c>
      <c r="W232" t="s">
        <v>679</v>
      </c>
      <c r="X232" t="s">
        <v>46</v>
      </c>
      <c r="Y232" s="7">
        <f t="shared" si="7"/>
        <v>43768</v>
      </c>
      <c r="Z232" t="str">
        <f t="shared" si="8"/>
        <v>Yes</v>
      </c>
    </row>
    <row r="233" spans="1:26" x14ac:dyDescent="0.2">
      <c r="A233">
        <v>111334</v>
      </c>
      <c r="B233" s="2">
        <v>43763</v>
      </c>
      <c r="C233" s="3">
        <v>0.62152777777777779</v>
      </c>
      <c r="D233" t="s">
        <v>193</v>
      </c>
      <c r="E233" t="s">
        <v>71</v>
      </c>
      <c r="F233" t="s">
        <v>72</v>
      </c>
      <c r="G233" t="s">
        <v>138</v>
      </c>
      <c r="H233" t="s">
        <v>41</v>
      </c>
      <c r="I233" t="s">
        <v>24</v>
      </c>
      <c r="J233" t="s">
        <v>25</v>
      </c>
      <c r="K233" t="s">
        <v>26</v>
      </c>
      <c r="L233" s="2">
        <v>43775</v>
      </c>
      <c r="M233" s="3">
        <v>0.72013888888888888</v>
      </c>
      <c r="N233" s="2">
        <v>43764</v>
      </c>
      <c r="O233" s="3">
        <v>0.12152777777777778</v>
      </c>
      <c r="P233">
        <v>0</v>
      </c>
      <c r="Q233">
        <v>1</v>
      </c>
      <c r="R233" t="s">
        <v>67</v>
      </c>
      <c r="S233" t="s">
        <v>42</v>
      </c>
      <c r="T233">
        <v>6</v>
      </c>
      <c r="U233">
        <v>0</v>
      </c>
      <c r="V233" t="s">
        <v>679</v>
      </c>
      <c r="W233" t="s">
        <v>679</v>
      </c>
      <c r="X233" t="s">
        <v>46</v>
      </c>
      <c r="Y233" s="7">
        <f t="shared" si="7"/>
        <v>43768</v>
      </c>
      <c r="Z233" t="str">
        <f t="shared" si="8"/>
        <v>Yes</v>
      </c>
    </row>
    <row r="234" spans="1:26" x14ac:dyDescent="0.2">
      <c r="A234">
        <v>111335</v>
      </c>
      <c r="B234" s="2">
        <v>43763</v>
      </c>
      <c r="C234" s="3">
        <v>0.72777777777777775</v>
      </c>
      <c r="D234" t="s">
        <v>492</v>
      </c>
      <c r="E234" t="s">
        <v>88</v>
      </c>
      <c r="F234" t="s">
        <v>89</v>
      </c>
      <c r="G234" t="s">
        <v>271</v>
      </c>
      <c r="H234" t="s">
        <v>23</v>
      </c>
      <c r="I234" t="s">
        <v>60</v>
      </c>
      <c r="J234" t="s">
        <v>25</v>
      </c>
      <c r="K234" t="s">
        <v>26</v>
      </c>
      <c r="L234" s="2">
        <v>43822</v>
      </c>
      <c r="M234" s="3">
        <v>0.63194444444444442</v>
      </c>
      <c r="N234" s="2">
        <v>43817</v>
      </c>
      <c r="O234" s="3">
        <v>0.70833333333333337</v>
      </c>
      <c r="P234">
        <v>0</v>
      </c>
      <c r="Q234">
        <v>1</v>
      </c>
      <c r="R234" t="s">
        <v>27</v>
      </c>
      <c r="S234" t="s">
        <v>37</v>
      </c>
      <c r="T234">
        <v>17</v>
      </c>
      <c r="U234">
        <v>8</v>
      </c>
      <c r="V234" t="s">
        <v>679</v>
      </c>
      <c r="W234" t="s">
        <v>679</v>
      </c>
      <c r="X234" t="s">
        <v>31</v>
      </c>
      <c r="Y234" s="7" t="str">
        <f t="shared" si="7"/>
        <v>No SLA For Request</v>
      </c>
      <c r="Z234" t="str">
        <f t="shared" si="8"/>
        <v>Yes</v>
      </c>
    </row>
    <row r="235" spans="1:26" x14ac:dyDescent="0.2">
      <c r="A235">
        <v>111336</v>
      </c>
      <c r="B235" s="2">
        <v>43763</v>
      </c>
      <c r="C235" s="3">
        <v>0.7319444444444444</v>
      </c>
      <c r="D235" t="s">
        <v>485</v>
      </c>
      <c r="E235" t="s">
        <v>143</v>
      </c>
      <c r="F235" t="s">
        <v>144</v>
      </c>
      <c r="G235" t="s">
        <v>271</v>
      </c>
      <c r="H235" t="s">
        <v>23</v>
      </c>
      <c r="I235" t="s">
        <v>24</v>
      </c>
      <c r="J235" t="s">
        <v>25</v>
      </c>
      <c r="K235" t="s">
        <v>26</v>
      </c>
      <c r="L235" s="2">
        <v>43844</v>
      </c>
      <c r="M235" s="3">
        <v>0.73055555555555551</v>
      </c>
      <c r="N235" s="2"/>
      <c r="O235" s="3"/>
      <c r="P235">
        <v>0</v>
      </c>
      <c r="Q235">
        <v>1</v>
      </c>
      <c r="R235" t="s">
        <v>27</v>
      </c>
      <c r="S235" t="s">
        <v>37</v>
      </c>
      <c r="T235">
        <v>11</v>
      </c>
      <c r="U235">
        <v>6</v>
      </c>
      <c r="V235" t="s">
        <v>61</v>
      </c>
      <c r="W235" t="s">
        <v>74</v>
      </c>
      <c r="X235" t="s">
        <v>31</v>
      </c>
      <c r="Y235" s="7">
        <f t="shared" si="7"/>
        <v>43770</v>
      </c>
      <c r="Z235" t="str">
        <f t="shared" si="8"/>
        <v>Yes</v>
      </c>
    </row>
    <row r="236" spans="1:26" x14ac:dyDescent="0.2">
      <c r="A236">
        <v>111337</v>
      </c>
      <c r="B236" s="2">
        <v>43768</v>
      </c>
      <c r="C236" s="3">
        <v>0.60972222222222228</v>
      </c>
      <c r="D236" t="s">
        <v>490</v>
      </c>
      <c r="E236" t="s">
        <v>49</v>
      </c>
      <c r="F236" t="s">
        <v>50</v>
      </c>
      <c r="G236" t="s">
        <v>271</v>
      </c>
      <c r="H236" t="s">
        <v>23</v>
      </c>
      <c r="I236" t="s">
        <v>60</v>
      </c>
      <c r="J236" t="s">
        <v>25</v>
      </c>
      <c r="K236" t="s">
        <v>26</v>
      </c>
      <c r="L236" s="2">
        <v>43833</v>
      </c>
      <c r="M236" s="3">
        <v>0.73333333333333328</v>
      </c>
      <c r="N236" s="2"/>
      <c r="O236" s="3"/>
      <c r="P236">
        <v>0</v>
      </c>
      <c r="Q236">
        <v>1</v>
      </c>
      <c r="R236" t="s">
        <v>27</v>
      </c>
      <c r="S236" t="s">
        <v>28</v>
      </c>
      <c r="T236">
        <v>20</v>
      </c>
      <c r="U236">
        <v>0</v>
      </c>
      <c r="V236" t="s">
        <v>679</v>
      </c>
      <c r="W236" t="s">
        <v>679</v>
      </c>
      <c r="X236" t="s">
        <v>31</v>
      </c>
      <c r="Y236" s="7" t="str">
        <f t="shared" si="7"/>
        <v>No SLA For Request</v>
      </c>
      <c r="Z236" t="str">
        <f t="shared" si="8"/>
        <v>Yes</v>
      </c>
    </row>
    <row r="237" spans="1:26" x14ac:dyDescent="0.2">
      <c r="A237">
        <v>111338</v>
      </c>
      <c r="B237" s="2">
        <v>43768</v>
      </c>
      <c r="C237" s="3">
        <v>0.70347222222222228</v>
      </c>
      <c r="D237" t="s">
        <v>501</v>
      </c>
      <c r="E237" t="s">
        <v>88</v>
      </c>
      <c r="F237" t="s">
        <v>89</v>
      </c>
      <c r="G237" t="s">
        <v>271</v>
      </c>
      <c r="H237" t="s">
        <v>23</v>
      </c>
      <c r="I237" t="s">
        <v>24</v>
      </c>
      <c r="J237" t="s">
        <v>25</v>
      </c>
      <c r="K237" t="s">
        <v>26</v>
      </c>
      <c r="L237" s="2">
        <v>43796</v>
      </c>
      <c r="M237" s="3">
        <v>0.73333333333333328</v>
      </c>
      <c r="N237" s="2">
        <v>43791</v>
      </c>
      <c r="O237" s="3">
        <v>0.70833333333333337</v>
      </c>
      <c r="P237">
        <v>0</v>
      </c>
      <c r="Q237">
        <v>1</v>
      </c>
      <c r="R237" t="s">
        <v>27</v>
      </c>
      <c r="S237" t="s">
        <v>37</v>
      </c>
      <c r="T237">
        <v>33</v>
      </c>
      <c r="U237">
        <v>20</v>
      </c>
      <c r="V237" t="s">
        <v>679</v>
      </c>
      <c r="W237" t="s">
        <v>679</v>
      </c>
      <c r="X237" t="s">
        <v>31</v>
      </c>
      <c r="Y237" s="7">
        <f t="shared" si="7"/>
        <v>43775</v>
      </c>
      <c r="Z237" t="str">
        <f t="shared" si="8"/>
        <v>Yes</v>
      </c>
    </row>
    <row r="238" spans="1:26" x14ac:dyDescent="0.2">
      <c r="A238">
        <v>111339</v>
      </c>
      <c r="B238" s="2">
        <v>43773</v>
      </c>
      <c r="C238" s="3">
        <v>0.61875000000000002</v>
      </c>
      <c r="D238" t="s">
        <v>496</v>
      </c>
      <c r="E238" t="s">
        <v>77</v>
      </c>
      <c r="F238" t="s">
        <v>78</v>
      </c>
      <c r="G238" t="s">
        <v>271</v>
      </c>
      <c r="H238" t="s">
        <v>23</v>
      </c>
      <c r="I238" t="s">
        <v>24</v>
      </c>
      <c r="J238" t="s">
        <v>25</v>
      </c>
      <c r="K238" t="s">
        <v>26</v>
      </c>
      <c r="L238" s="2">
        <v>43817</v>
      </c>
      <c r="M238" s="3">
        <v>0.44513888888888886</v>
      </c>
      <c r="N238" s="2">
        <v>43774</v>
      </c>
      <c r="O238" s="3">
        <v>0.11874999999999999</v>
      </c>
      <c r="P238">
        <v>0</v>
      </c>
      <c r="Q238">
        <v>1</v>
      </c>
      <c r="R238" t="s">
        <v>27</v>
      </c>
      <c r="S238" t="s">
        <v>28</v>
      </c>
      <c r="T238">
        <v>20</v>
      </c>
      <c r="U238">
        <v>1</v>
      </c>
      <c r="V238" t="s">
        <v>679</v>
      </c>
      <c r="W238" t="s">
        <v>679</v>
      </c>
      <c r="X238" t="s">
        <v>46</v>
      </c>
      <c r="Y238" s="7">
        <f t="shared" si="7"/>
        <v>43780</v>
      </c>
      <c r="Z238" t="str">
        <f t="shared" si="8"/>
        <v>Yes</v>
      </c>
    </row>
    <row r="239" spans="1:26" x14ac:dyDescent="0.2">
      <c r="A239">
        <v>111340</v>
      </c>
      <c r="B239" s="2">
        <v>43774</v>
      </c>
      <c r="C239" s="3">
        <v>0.44722222222222224</v>
      </c>
      <c r="D239" t="s">
        <v>509</v>
      </c>
      <c r="E239" t="s">
        <v>49</v>
      </c>
      <c r="F239" t="s">
        <v>50</v>
      </c>
      <c r="G239" t="s">
        <v>271</v>
      </c>
      <c r="H239" t="s">
        <v>23</v>
      </c>
      <c r="I239" t="s">
        <v>60</v>
      </c>
      <c r="J239" t="s">
        <v>25</v>
      </c>
      <c r="K239" t="s">
        <v>26</v>
      </c>
      <c r="L239" s="2">
        <v>43774</v>
      </c>
      <c r="M239" s="3">
        <v>0.59722222222222221</v>
      </c>
      <c r="N239" s="2">
        <v>43774</v>
      </c>
      <c r="O239" s="3">
        <v>0.94722222222222219</v>
      </c>
      <c r="P239">
        <v>0</v>
      </c>
      <c r="Q239">
        <v>1</v>
      </c>
      <c r="R239" t="s">
        <v>27</v>
      </c>
      <c r="S239" t="s">
        <v>92</v>
      </c>
      <c r="T239">
        <v>7</v>
      </c>
      <c r="U239">
        <v>0</v>
      </c>
      <c r="V239" t="s">
        <v>679</v>
      </c>
      <c r="W239" t="s">
        <v>679</v>
      </c>
      <c r="X239" t="s">
        <v>46</v>
      </c>
      <c r="Y239" s="7" t="str">
        <f t="shared" si="7"/>
        <v>No SLA For Request</v>
      </c>
      <c r="Z239" t="str">
        <f t="shared" si="8"/>
        <v>Yes</v>
      </c>
    </row>
    <row r="240" spans="1:26" x14ac:dyDescent="0.2">
      <c r="A240">
        <v>111341</v>
      </c>
      <c r="B240" s="2">
        <v>43775</v>
      </c>
      <c r="C240" s="3">
        <v>0.5854166666666667</v>
      </c>
      <c r="D240" t="s">
        <v>497</v>
      </c>
      <c r="E240" t="s">
        <v>77</v>
      </c>
      <c r="F240" t="s">
        <v>78</v>
      </c>
      <c r="G240" t="s">
        <v>271</v>
      </c>
      <c r="H240" t="s">
        <v>23</v>
      </c>
      <c r="I240" t="s">
        <v>24</v>
      </c>
      <c r="J240" t="s">
        <v>25</v>
      </c>
      <c r="K240" t="s">
        <v>26</v>
      </c>
      <c r="L240" s="2">
        <v>43812</v>
      </c>
      <c r="M240" s="3">
        <v>0.76458333333333328</v>
      </c>
      <c r="N240" s="2">
        <v>43776</v>
      </c>
      <c r="O240" s="3">
        <v>8.5416666666666669E-2</v>
      </c>
      <c r="P240">
        <v>0</v>
      </c>
      <c r="Q240">
        <v>1</v>
      </c>
      <c r="R240" t="s">
        <v>27</v>
      </c>
      <c r="S240" t="s">
        <v>28</v>
      </c>
      <c r="T240">
        <v>18</v>
      </c>
      <c r="U240">
        <v>3</v>
      </c>
      <c r="V240" t="s">
        <v>679</v>
      </c>
      <c r="W240" t="s">
        <v>679</v>
      </c>
      <c r="X240" t="s">
        <v>46</v>
      </c>
      <c r="Y240" s="7">
        <f t="shared" si="7"/>
        <v>43782</v>
      </c>
      <c r="Z240" t="str">
        <f t="shared" si="8"/>
        <v>Yes</v>
      </c>
    </row>
    <row r="241" spans="1:26" x14ac:dyDescent="0.2">
      <c r="A241">
        <v>111342</v>
      </c>
      <c r="B241" s="2">
        <v>43775</v>
      </c>
      <c r="C241" s="3">
        <v>0.75763888888888886</v>
      </c>
      <c r="D241" t="s">
        <v>502</v>
      </c>
      <c r="E241" t="s">
        <v>143</v>
      </c>
      <c r="F241" t="s">
        <v>144</v>
      </c>
      <c r="G241" t="s">
        <v>271</v>
      </c>
      <c r="H241" t="s">
        <v>23</v>
      </c>
      <c r="I241" t="s">
        <v>24</v>
      </c>
      <c r="J241" t="s">
        <v>25</v>
      </c>
      <c r="K241" t="s">
        <v>26</v>
      </c>
      <c r="L241" s="2">
        <v>43796</v>
      </c>
      <c r="M241" s="3">
        <v>0.71805555555555556</v>
      </c>
      <c r="N241" s="2">
        <v>43790</v>
      </c>
      <c r="O241" s="3">
        <v>0.70833333333333337</v>
      </c>
      <c r="P241">
        <v>0</v>
      </c>
      <c r="Q241">
        <v>1</v>
      </c>
      <c r="R241" t="s">
        <v>27</v>
      </c>
      <c r="S241" t="s">
        <v>37</v>
      </c>
      <c r="T241">
        <v>22</v>
      </c>
      <c r="U241">
        <v>11</v>
      </c>
      <c r="V241" t="s">
        <v>679</v>
      </c>
      <c r="W241" t="s">
        <v>679</v>
      </c>
      <c r="X241" t="s">
        <v>31</v>
      </c>
      <c r="Y241" s="7">
        <f t="shared" si="7"/>
        <v>43782</v>
      </c>
      <c r="Z241" t="str">
        <f t="shared" si="8"/>
        <v>Yes</v>
      </c>
    </row>
    <row r="242" spans="1:26" x14ac:dyDescent="0.2">
      <c r="A242">
        <v>111343</v>
      </c>
      <c r="B242" s="2">
        <v>43776</v>
      </c>
      <c r="C242" s="3">
        <v>0.69236111111111109</v>
      </c>
      <c r="D242" t="s">
        <v>507</v>
      </c>
      <c r="E242" t="s">
        <v>88</v>
      </c>
      <c r="F242" t="s">
        <v>89</v>
      </c>
      <c r="G242" t="s">
        <v>271</v>
      </c>
      <c r="H242" t="s">
        <v>23</v>
      </c>
      <c r="I242" t="s">
        <v>60</v>
      </c>
      <c r="J242" t="s">
        <v>25</v>
      </c>
      <c r="K242" t="s">
        <v>26</v>
      </c>
      <c r="L242" s="2">
        <v>43777</v>
      </c>
      <c r="M242" s="3">
        <v>0.66736111111111107</v>
      </c>
      <c r="N242" s="2">
        <v>43777</v>
      </c>
      <c r="O242" s="3">
        <v>0.19236111111111112</v>
      </c>
      <c r="P242">
        <v>0</v>
      </c>
      <c r="Q242">
        <v>1</v>
      </c>
      <c r="R242" t="s">
        <v>27</v>
      </c>
      <c r="S242" t="s">
        <v>37</v>
      </c>
      <c r="T242">
        <v>4</v>
      </c>
      <c r="U242">
        <v>2</v>
      </c>
      <c r="V242" t="s">
        <v>679</v>
      </c>
      <c r="W242" t="s">
        <v>679</v>
      </c>
      <c r="X242" t="s">
        <v>31</v>
      </c>
      <c r="Y242" s="7" t="str">
        <f t="shared" si="7"/>
        <v>No SLA For Request</v>
      </c>
      <c r="Z242" t="str">
        <f t="shared" si="8"/>
        <v>Yes</v>
      </c>
    </row>
    <row r="243" spans="1:26" x14ac:dyDescent="0.2">
      <c r="A243">
        <v>111344</v>
      </c>
      <c r="B243" s="2">
        <v>43784</v>
      </c>
      <c r="C243" s="3">
        <v>0.6020833333333333</v>
      </c>
      <c r="D243" t="s">
        <v>504</v>
      </c>
      <c r="E243" t="s">
        <v>49</v>
      </c>
      <c r="F243" t="s">
        <v>50</v>
      </c>
      <c r="G243" t="s">
        <v>271</v>
      </c>
      <c r="H243" t="s">
        <v>23</v>
      </c>
      <c r="I243" t="s">
        <v>60</v>
      </c>
      <c r="J243" t="s">
        <v>25</v>
      </c>
      <c r="K243" t="s">
        <v>26</v>
      </c>
      <c r="L243" s="2">
        <v>43794</v>
      </c>
      <c r="M243" s="3">
        <v>0.72499999999999998</v>
      </c>
      <c r="N243" s="2">
        <v>43785</v>
      </c>
      <c r="O243" s="3">
        <v>0.10208333333333333</v>
      </c>
      <c r="P243">
        <v>0</v>
      </c>
      <c r="Q243">
        <v>1</v>
      </c>
      <c r="R243" t="s">
        <v>27</v>
      </c>
      <c r="S243" t="s">
        <v>92</v>
      </c>
      <c r="T243">
        <v>5</v>
      </c>
      <c r="U243">
        <v>0</v>
      </c>
      <c r="V243" t="s">
        <v>679</v>
      </c>
      <c r="W243" t="s">
        <v>679</v>
      </c>
      <c r="X243" t="s">
        <v>46</v>
      </c>
      <c r="Y243" s="7" t="str">
        <f t="shared" si="7"/>
        <v>No SLA For Request</v>
      </c>
      <c r="Z243" t="str">
        <f t="shared" si="8"/>
        <v>Yes</v>
      </c>
    </row>
    <row r="244" spans="1:26" x14ac:dyDescent="0.2">
      <c r="A244">
        <v>111345</v>
      </c>
      <c r="B244" s="2">
        <v>43784</v>
      </c>
      <c r="C244" s="3">
        <v>0.75694444444444442</v>
      </c>
      <c r="D244" t="s">
        <v>505</v>
      </c>
      <c r="E244" t="s">
        <v>173</v>
      </c>
      <c r="F244" t="s">
        <v>174</v>
      </c>
      <c r="G244" t="s">
        <v>271</v>
      </c>
      <c r="H244" t="s">
        <v>23</v>
      </c>
      <c r="I244" t="s">
        <v>24</v>
      </c>
      <c r="J244" t="s">
        <v>25</v>
      </c>
      <c r="K244" t="s">
        <v>26</v>
      </c>
      <c r="L244" s="2">
        <v>43790</v>
      </c>
      <c r="M244" s="3">
        <v>0.73958333333333337</v>
      </c>
      <c r="N244" s="2">
        <v>43785</v>
      </c>
      <c r="O244" s="3">
        <v>0.25694444444444442</v>
      </c>
      <c r="P244">
        <v>0</v>
      </c>
      <c r="Q244">
        <v>1</v>
      </c>
      <c r="R244" t="s">
        <v>27</v>
      </c>
      <c r="S244" t="s">
        <v>37</v>
      </c>
      <c r="T244">
        <v>7</v>
      </c>
      <c r="U244">
        <v>1</v>
      </c>
      <c r="V244" t="s">
        <v>679</v>
      </c>
      <c r="W244" t="s">
        <v>679</v>
      </c>
      <c r="X244" t="s">
        <v>31</v>
      </c>
      <c r="Y244" s="7">
        <f t="shared" si="7"/>
        <v>43791</v>
      </c>
      <c r="Z244" t="str">
        <f t="shared" si="8"/>
        <v>Yes</v>
      </c>
    </row>
    <row r="245" spans="1:26" x14ac:dyDescent="0.2">
      <c r="A245">
        <v>111346</v>
      </c>
      <c r="B245" s="2">
        <v>43789</v>
      </c>
      <c r="C245" s="3">
        <v>0.50277777777777777</v>
      </c>
      <c r="D245" t="s">
        <v>191</v>
      </c>
      <c r="E245" t="s">
        <v>109</v>
      </c>
      <c r="F245" t="s">
        <v>110</v>
      </c>
      <c r="G245" t="s">
        <v>138</v>
      </c>
      <c r="H245" t="s">
        <v>23</v>
      </c>
      <c r="I245" t="s">
        <v>24</v>
      </c>
      <c r="J245" t="s">
        <v>25</v>
      </c>
      <c r="K245" t="s">
        <v>26</v>
      </c>
      <c r="L245" s="2">
        <v>43797</v>
      </c>
      <c r="M245" s="3">
        <v>0.70347222222222228</v>
      </c>
      <c r="N245" s="2">
        <v>43790</v>
      </c>
      <c r="O245" s="3">
        <v>2.7777777777777779E-3</v>
      </c>
      <c r="P245">
        <v>0</v>
      </c>
      <c r="Q245">
        <v>1</v>
      </c>
      <c r="R245" t="s">
        <v>27</v>
      </c>
      <c r="S245" t="s">
        <v>37</v>
      </c>
      <c r="T245">
        <v>25</v>
      </c>
      <c r="U245">
        <v>2</v>
      </c>
      <c r="V245" t="s">
        <v>679</v>
      </c>
      <c r="W245" t="s">
        <v>679</v>
      </c>
      <c r="X245" t="s">
        <v>31</v>
      </c>
      <c r="Y245" s="7">
        <f t="shared" si="7"/>
        <v>43794</v>
      </c>
      <c r="Z245" t="str">
        <f t="shared" si="8"/>
        <v>Yes</v>
      </c>
    </row>
    <row r="246" spans="1:26" x14ac:dyDescent="0.2">
      <c r="A246">
        <v>111347</v>
      </c>
      <c r="B246" s="2">
        <v>43791</v>
      </c>
      <c r="C246" s="3">
        <v>0.69097222222222221</v>
      </c>
      <c r="D246" t="s">
        <v>96</v>
      </c>
      <c r="E246" t="s">
        <v>97</v>
      </c>
      <c r="F246" t="s">
        <v>98</v>
      </c>
      <c r="G246" t="s">
        <v>22</v>
      </c>
      <c r="H246" t="s">
        <v>23</v>
      </c>
      <c r="I246" t="s">
        <v>24</v>
      </c>
      <c r="J246" t="s">
        <v>25</v>
      </c>
      <c r="K246" t="s">
        <v>26</v>
      </c>
      <c r="L246" s="2">
        <v>43811</v>
      </c>
      <c r="M246" s="3">
        <v>0.47152777777777777</v>
      </c>
      <c r="N246" s="2">
        <v>43792</v>
      </c>
      <c r="O246" s="3">
        <v>0.19097222222222221</v>
      </c>
      <c r="P246">
        <v>0</v>
      </c>
      <c r="Q246">
        <v>1</v>
      </c>
      <c r="R246" t="s">
        <v>27</v>
      </c>
      <c r="S246" t="s">
        <v>28</v>
      </c>
      <c r="T246">
        <v>6</v>
      </c>
      <c r="U246">
        <v>1</v>
      </c>
      <c r="V246" t="s">
        <v>679</v>
      </c>
      <c r="W246" t="s">
        <v>679</v>
      </c>
      <c r="X246" t="s">
        <v>31</v>
      </c>
      <c r="Y246" s="7">
        <f t="shared" si="7"/>
        <v>43791.857638888883</v>
      </c>
      <c r="Z246" t="str">
        <f t="shared" si="8"/>
        <v>Yes</v>
      </c>
    </row>
    <row r="247" spans="1:26" x14ac:dyDescent="0.2">
      <c r="A247">
        <v>111348</v>
      </c>
      <c r="B247" s="2">
        <v>43794</v>
      </c>
      <c r="C247" s="3">
        <v>0.62222222222222223</v>
      </c>
      <c r="D247" t="s">
        <v>503</v>
      </c>
      <c r="E247" t="s">
        <v>88</v>
      </c>
      <c r="F247" t="s">
        <v>89</v>
      </c>
      <c r="G247" t="s">
        <v>271</v>
      </c>
      <c r="H247" t="s">
        <v>23</v>
      </c>
      <c r="I247" t="s">
        <v>60</v>
      </c>
      <c r="J247" t="s">
        <v>25</v>
      </c>
      <c r="K247" t="s">
        <v>26</v>
      </c>
      <c r="L247" s="2">
        <v>43796</v>
      </c>
      <c r="M247" s="3">
        <v>0.71666666666666667</v>
      </c>
      <c r="N247" s="2">
        <v>43795</v>
      </c>
      <c r="O247" s="3">
        <v>0.12222222222222222</v>
      </c>
      <c r="P247">
        <v>0</v>
      </c>
      <c r="Q247">
        <v>1</v>
      </c>
      <c r="R247" t="s">
        <v>27</v>
      </c>
      <c r="S247" t="s">
        <v>37</v>
      </c>
      <c r="T247">
        <v>8</v>
      </c>
      <c r="U247">
        <v>5</v>
      </c>
      <c r="V247" t="s">
        <v>679</v>
      </c>
      <c r="W247" t="s">
        <v>679</v>
      </c>
      <c r="X247" t="s">
        <v>31</v>
      </c>
      <c r="Y247" s="7" t="str">
        <f t="shared" si="7"/>
        <v>No SLA For Request</v>
      </c>
      <c r="Z247" t="str">
        <f t="shared" si="8"/>
        <v>Yes</v>
      </c>
    </row>
    <row r="248" spans="1:26" x14ac:dyDescent="0.2">
      <c r="A248">
        <v>111349</v>
      </c>
      <c r="B248" s="2">
        <v>43794</v>
      </c>
      <c r="C248" s="3">
        <v>0.71736111111111112</v>
      </c>
      <c r="D248" t="s">
        <v>500</v>
      </c>
      <c r="E248" t="s">
        <v>49</v>
      </c>
      <c r="F248" t="s">
        <v>50</v>
      </c>
      <c r="G248" t="s">
        <v>271</v>
      </c>
      <c r="H248" t="s">
        <v>23</v>
      </c>
      <c r="I248" t="s">
        <v>24</v>
      </c>
      <c r="J248" t="s">
        <v>25</v>
      </c>
      <c r="K248" t="s">
        <v>26</v>
      </c>
      <c r="L248" s="2">
        <v>43801</v>
      </c>
      <c r="M248" s="3">
        <v>0.72986111111111107</v>
      </c>
      <c r="N248" s="2">
        <v>43795</v>
      </c>
      <c r="O248" s="3">
        <v>0.21736111111111112</v>
      </c>
      <c r="P248">
        <v>0</v>
      </c>
      <c r="Q248">
        <v>1</v>
      </c>
      <c r="R248" t="s">
        <v>27</v>
      </c>
      <c r="S248" t="s">
        <v>28</v>
      </c>
      <c r="T248">
        <v>5</v>
      </c>
      <c r="U248">
        <v>1</v>
      </c>
      <c r="V248" t="s">
        <v>679</v>
      </c>
      <c r="W248" t="s">
        <v>679</v>
      </c>
      <c r="X248" t="s">
        <v>31</v>
      </c>
      <c r="Y248" s="7">
        <f t="shared" si="7"/>
        <v>43801</v>
      </c>
      <c r="Z248" t="str">
        <f t="shared" si="8"/>
        <v>Yes</v>
      </c>
    </row>
    <row r="249" spans="1:26" x14ac:dyDescent="0.2">
      <c r="A249">
        <v>111350</v>
      </c>
      <c r="B249" s="2">
        <v>43795</v>
      </c>
      <c r="C249" s="3">
        <v>0.73958333333333337</v>
      </c>
      <c r="D249" t="s">
        <v>499</v>
      </c>
      <c r="E249" t="s">
        <v>49</v>
      </c>
      <c r="F249" t="s">
        <v>50</v>
      </c>
      <c r="G249" t="s">
        <v>271</v>
      </c>
      <c r="H249" t="s">
        <v>23</v>
      </c>
      <c r="I249" t="s">
        <v>60</v>
      </c>
      <c r="J249" t="s">
        <v>25</v>
      </c>
      <c r="K249" t="s">
        <v>26</v>
      </c>
      <c r="L249" s="2">
        <v>43809</v>
      </c>
      <c r="M249" s="3">
        <v>0.35416666666666669</v>
      </c>
      <c r="N249" s="2">
        <v>43796</v>
      </c>
      <c r="O249" s="3">
        <v>0.23958333333333334</v>
      </c>
      <c r="P249">
        <v>0</v>
      </c>
      <c r="Q249">
        <v>1</v>
      </c>
      <c r="R249" t="s">
        <v>27</v>
      </c>
      <c r="S249" t="s">
        <v>28</v>
      </c>
      <c r="T249">
        <v>4</v>
      </c>
      <c r="U249">
        <v>0</v>
      </c>
      <c r="V249" t="s">
        <v>679</v>
      </c>
      <c r="W249" t="s">
        <v>679</v>
      </c>
      <c r="X249" t="s">
        <v>31</v>
      </c>
      <c r="Y249" s="7" t="str">
        <f t="shared" si="7"/>
        <v>No SLA For Request</v>
      </c>
      <c r="Z249" t="str">
        <f t="shared" si="8"/>
        <v>Yes</v>
      </c>
    </row>
    <row r="250" spans="1:26" x14ac:dyDescent="0.2">
      <c r="A250">
        <v>111351</v>
      </c>
      <c r="B250" s="2">
        <v>43797</v>
      </c>
      <c r="C250" s="3">
        <v>0.47430555555555554</v>
      </c>
      <c r="D250" t="s">
        <v>189</v>
      </c>
      <c r="E250" t="s">
        <v>77</v>
      </c>
      <c r="F250" t="s">
        <v>78</v>
      </c>
      <c r="G250" t="s">
        <v>138</v>
      </c>
      <c r="H250" t="s">
        <v>23</v>
      </c>
      <c r="I250" t="s">
        <v>24</v>
      </c>
      <c r="J250" t="s">
        <v>25</v>
      </c>
      <c r="K250" t="s">
        <v>26</v>
      </c>
      <c r="L250" s="2">
        <v>43803</v>
      </c>
      <c r="M250" s="3">
        <v>0.74583333333333335</v>
      </c>
      <c r="N250" s="2">
        <v>43797</v>
      </c>
      <c r="O250" s="3">
        <v>0.97430555555555554</v>
      </c>
      <c r="P250">
        <v>0</v>
      </c>
      <c r="Q250">
        <v>1</v>
      </c>
      <c r="R250" t="s">
        <v>27</v>
      </c>
      <c r="S250" t="s">
        <v>28</v>
      </c>
      <c r="T250">
        <v>8</v>
      </c>
      <c r="U250">
        <v>1</v>
      </c>
      <c r="V250" t="s">
        <v>679</v>
      </c>
      <c r="W250" t="s">
        <v>679</v>
      </c>
      <c r="X250" t="s">
        <v>46</v>
      </c>
      <c r="Y250" s="7">
        <f t="shared" si="7"/>
        <v>43802</v>
      </c>
      <c r="Z250" t="str">
        <f t="shared" si="8"/>
        <v>Yes</v>
      </c>
    </row>
    <row r="251" spans="1:26" x14ac:dyDescent="0.2">
      <c r="A251">
        <v>111352</v>
      </c>
      <c r="B251" s="2">
        <v>43798</v>
      </c>
      <c r="C251" s="3">
        <v>0.45069444444444445</v>
      </c>
      <c r="D251" t="s">
        <v>494</v>
      </c>
      <c r="E251" t="s">
        <v>20</v>
      </c>
      <c r="F251" t="s">
        <v>21</v>
      </c>
      <c r="G251" t="s">
        <v>271</v>
      </c>
      <c r="H251" t="s">
        <v>23</v>
      </c>
      <c r="I251" t="s">
        <v>60</v>
      </c>
      <c r="J251" t="s">
        <v>25</v>
      </c>
      <c r="K251" t="s">
        <v>26</v>
      </c>
      <c r="L251" s="2">
        <v>43818</v>
      </c>
      <c r="M251" s="3">
        <v>0.75416666666666665</v>
      </c>
      <c r="N251" s="2">
        <v>43798</v>
      </c>
      <c r="O251" s="3">
        <v>0.9506944444444444</v>
      </c>
      <c r="P251">
        <v>0</v>
      </c>
      <c r="Q251">
        <v>1</v>
      </c>
      <c r="R251" t="s">
        <v>27</v>
      </c>
      <c r="S251" t="s">
        <v>28</v>
      </c>
      <c r="T251">
        <v>15</v>
      </c>
      <c r="U251">
        <v>1</v>
      </c>
      <c r="V251" t="s">
        <v>679</v>
      </c>
      <c r="W251" t="s">
        <v>679</v>
      </c>
      <c r="X251" t="s">
        <v>31</v>
      </c>
      <c r="Y251" s="7" t="str">
        <f t="shared" si="7"/>
        <v>No SLA For Request</v>
      </c>
      <c r="Z251" t="str">
        <f t="shared" si="8"/>
        <v>Yes</v>
      </c>
    </row>
    <row r="252" spans="1:26" x14ac:dyDescent="0.2">
      <c r="A252">
        <v>111353</v>
      </c>
      <c r="B252" s="2">
        <v>43803</v>
      </c>
      <c r="C252" s="3">
        <v>0.59444444444444444</v>
      </c>
      <c r="D252" t="s">
        <v>171</v>
      </c>
      <c r="E252" t="s">
        <v>77</v>
      </c>
      <c r="F252" t="s">
        <v>78</v>
      </c>
      <c r="G252" t="s">
        <v>138</v>
      </c>
      <c r="H252" t="s">
        <v>23</v>
      </c>
      <c r="I252" t="s">
        <v>24</v>
      </c>
      <c r="J252" t="s">
        <v>25</v>
      </c>
      <c r="K252" t="s">
        <v>26</v>
      </c>
      <c r="L252" s="2">
        <v>43962</v>
      </c>
      <c r="M252" s="3">
        <v>0.72083333333333333</v>
      </c>
      <c r="N252" s="2"/>
      <c r="O252" s="3"/>
      <c r="P252">
        <v>0</v>
      </c>
      <c r="Q252">
        <v>1</v>
      </c>
      <c r="R252" t="s">
        <v>27</v>
      </c>
      <c r="S252" t="s">
        <v>28</v>
      </c>
      <c r="T252">
        <v>79</v>
      </c>
      <c r="U252">
        <v>4</v>
      </c>
      <c r="V252" t="s">
        <v>29</v>
      </c>
      <c r="W252" t="s">
        <v>30</v>
      </c>
      <c r="X252" t="s">
        <v>31</v>
      </c>
      <c r="Y252" s="7">
        <f t="shared" si="7"/>
        <v>43808</v>
      </c>
      <c r="Z252" t="str">
        <f t="shared" si="8"/>
        <v>Yes</v>
      </c>
    </row>
    <row r="253" spans="1:26" x14ac:dyDescent="0.2">
      <c r="A253">
        <v>111354</v>
      </c>
      <c r="B253" s="2">
        <v>43803</v>
      </c>
      <c r="C253" s="3">
        <v>0.67152777777777772</v>
      </c>
      <c r="D253" t="s">
        <v>495</v>
      </c>
      <c r="E253" t="s">
        <v>109</v>
      </c>
      <c r="F253" t="s">
        <v>110</v>
      </c>
      <c r="G253" t="s">
        <v>271</v>
      </c>
      <c r="H253" t="s">
        <v>23</v>
      </c>
      <c r="I253" t="s">
        <v>24</v>
      </c>
      <c r="J253" t="s">
        <v>25</v>
      </c>
      <c r="K253" t="s">
        <v>26</v>
      </c>
      <c r="L253" s="2">
        <v>43817</v>
      </c>
      <c r="M253" s="3">
        <v>0.44791666666666669</v>
      </c>
      <c r="N253" s="2">
        <v>43804</v>
      </c>
      <c r="O253" s="3">
        <v>0.17152777777777778</v>
      </c>
      <c r="P253">
        <v>0</v>
      </c>
      <c r="Q253">
        <v>1</v>
      </c>
      <c r="R253" t="s">
        <v>27</v>
      </c>
      <c r="S253" t="s">
        <v>37</v>
      </c>
      <c r="T253">
        <v>7</v>
      </c>
      <c r="U253">
        <v>1</v>
      </c>
      <c r="V253" t="s">
        <v>679</v>
      </c>
      <c r="W253" t="s">
        <v>679</v>
      </c>
      <c r="X253" t="s">
        <v>31</v>
      </c>
      <c r="Y253" s="7">
        <f t="shared" si="7"/>
        <v>43810</v>
      </c>
      <c r="Z253" t="str">
        <f t="shared" si="8"/>
        <v>Yes</v>
      </c>
    </row>
    <row r="254" spans="1:26" x14ac:dyDescent="0.2">
      <c r="A254">
        <v>111355</v>
      </c>
      <c r="B254" s="2">
        <v>43805</v>
      </c>
      <c r="C254" s="3">
        <v>0.41736111111111113</v>
      </c>
      <c r="D254" t="s">
        <v>487</v>
      </c>
      <c r="E254" t="s">
        <v>20</v>
      </c>
      <c r="F254" t="s">
        <v>21</v>
      </c>
      <c r="G254" t="s">
        <v>271</v>
      </c>
      <c r="H254" t="s">
        <v>23</v>
      </c>
      <c r="I254" t="s">
        <v>24</v>
      </c>
      <c r="J254" t="s">
        <v>25</v>
      </c>
      <c r="K254" t="s">
        <v>26</v>
      </c>
      <c r="L254" s="2">
        <v>43840</v>
      </c>
      <c r="M254" s="3">
        <v>0.75416666666666665</v>
      </c>
      <c r="N254" s="2"/>
      <c r="O254" s="3"/>
      <c r="P254">
        <v>0</v>
      </c>
      <c r="Q254">
        <v>1</v>
      </c>
      <c r="R254" t="s">
        <v>27</v>
      </c>
      <c r="S254" t="s">
        <v>28</v>
      </c>
      <c r="T254">
        <v>16</v>
      </c>
      <c r="U254">
        <v>1</v>
      </c>
      <c r="V254" t="s">
        <v>29</v>
      </c>
      <c r="W254" t="s">
        <v>74</v>
      </c>
      <c r="X254" t="s">
        <v>31</v>
      </c>
      <c r="Y254" s="7">
        <f t="shared" si="7"/>
        <v>43812</v>
      </c>
      <c r="Z254" t="str">
        <f t="shared" si="8"/>
        <v>Yes</v>
      </c>
    </row>
    <row r="255" spans="1:26" x14ac:dyDescent="0.2">
      <c r="A255">
        <v>111356</v>
      </c>
      <c r="B255" s="2">
        <v>43805</v>
      </c>
      <c r="C255" s="3">
        <v>0.61736111111111114</v>
      </c>
      <c r="D255" t="s">
        <v>470</v>
      </c>
      <c r="E255" t="s">
        <v>173</v>
      </c>
      <c r="F255" t="s">
        <v>174</v>
      </c>
      <c r="G255" t="s">
        <v>271</v>
      </c>
      <c r="H255" t="s">
        <v>23</v>
      </c>
      <c r="I255" t="s">
        <v>24</v>
      </c>
      <c r="J255" t="s">
        <v>25</v>
      </c>
      <c r="K255" t="s">
        <v>26</v>
      </c>
      <c r="L255" s="2">
        <v>43900</v>
      </c>
      <c r="M255" s="3">
        <v>0.68680555555555556</v>
      </c>
      <c r="N255" s="2"/>
      <c r="O255" s="3"/>
      <c r="P255">
        <v>0</v>
      </c>
      <c r="Q255">
        <v>1</v>
      </c>
      <c r="R255" t="s">
        <v>27</v>
      </c>
      <c r="S255" t="s">
        <v>37</v>
      </c>
      <c r="T255">
        <v>24</v>
      </c>
      <c r="U255">
        <v>7</v>
      </c>
      <c r="V255" t="s">
        <v>61</v>
      </c>
      <c r="W255" t="s">
        <v>74</v>
      </c>
      <c r="X255" t="s">
        <v>31</v>
      </c>
      <c r="Y255" s="7">
        <f t="shared" si="7"/>
        <v>43812</v>
      </c>
      <c r="Z255" t="str">
        <f t="shared" si="8"/>
        <v>Yes</v>
      </c>
    </row>
    <row r="256" spans="1:26" x14ac:dyDescent="0.2">
      <c r="A256">
        <v>111357</v>
      </c>
      <c r="B256" s="2">
        <v>43809</v>
      </c>
      <c r="C256" s="3">
        <v>0.625</v>
      </c>
      <c r="D256" t="s">
        <v>95</v>
      </c>
      <c r="E256" t="s">
        <v>39</v>
      </c>
      <c r="F256" t="s">
        <v>40</v>
      </c>
      <c r="G256" t="s">
        <v>22</v>
      </c>
      <c r="H256" t="s">
        <v>41</v>
      </c>
      <c r="I256" t="s">
        <v>60</v>
      </c>
      <c r="J256" t="s">
        <v>25</v>
      </c>
      <c r="K256" t="s">
        <v>26</v>
      </c>
      <c r="L256" s="2">
        <v>43817</v>
      </c>
      <c r="M256" s="3">
        <v>0.69236111111111109</v>
      </c>
      <c r="N256" s="2">
        <v>43810</v>
      </c>
      <c r="O256" s="3">
        <v>0.125</v>
      </c>
      <c r="P256">
        <v>0</v>
      </c>
      <c r="Q256">
        <v>1</v>
      </c>
      <c r="R256" t="s">
        <v>67</v>
      </c>
      <c r="S256" t="s">
        <v>42</v>
      </c>
      <c r="T256">
        <v>4</v>
      </c>
      <c r="U256">
        <v>0</v>
      </c>
      <c r="V256" t="s">
        <v>679</v>
      </c>
      <c r="W256" t="s">
        <v>679</v>
      </c>
      <c r="X256" t="s">
        <v>31</v>
      </c>
      <c r="Y256" s="7" t="str">
        <f t="shared" si="7"/>
        <v>No SLA For Request</v>
      </c>
      <c r="Z256" t="str">
        <f t="shared" si="8"/>
        <v>Yes</v>
      </c>
    </row>
    <row r="257" spans="1:26" x14ac:dyDescent="0.2">
      <c r="A257">
        <v>111358</v>
      </c>
      <c r="B257" s="2">
        <v>43810</v>
      </c>
      <c r="C257" s="3">
        <v>0.59027777777777779</v>
      </c>
      <c r="D257" t="s">
        <v>188</v>
      </c>
      <c r="E257" t="s">
        <v>97</v>
      </c>
      <c r="F257" t="s">
        <v>98</v>
      </c>
      <c r="G257" t="s">
        <v>138</v>
      </c>
      <c r="H257" t="s">
        <v>23</v>
      </c>
      <c r="I257" t="s">
        <v>24</v>
      </c>
      <c r="J257" t="s">
        <v>25</v>
      </c>
      <c r="K257" t="s">
        <v>26</v>
      </c>
      <c r="L257" s="2">
        <v>43822</v>
      </c>
      <c r="M257" s="3">
        <v>0.64722222222222225</v>
      </c>
      <c r="N257" s="2">
        <v>43811</v>
      </c>
      <c r="O257" s="3">
        <v>9.0277777777777776E-2</v>
      </c>
      <c r="P257">
        <v>0</v>
      </c>
      <c r="Q257">
        <v>1</v>
      </c>
      <c r="R257" t="s">
        <v>27</v>
      </c>
      <c r="S257" t="s">
        <v>92</v>
      </c>
      <c r="T257">
        <v>6</v>
      </c>
      <c r="U257">
        <v>1</v>
      </c>
      <c r="V257" t="s">
        <v>679</v>
      </c>
      <c r="W257" t="s">
        <v>679</v>
      </c>
      <c r="X257" t="s">
        <v>46</v>
      </c>
      <c r="Y257" s="7">
        <f t="shared" si="7"/>
        <v>43815</v>
      </c>
      <c r="Z257" t="str">
        <f t="shared" si="8"/>
        <v>Yes</v>
      </c>
    </row>
    <row r="258" spans="1:26" x14ac:dyDescent="0.2">
      <c r="A258">
        <v>111359</v>
      </c>
      <c r="B258" s="2">
        <v>43817</v>
      </c>
      <c r="C258" s="3">
        <v>0.57291666666666663</v>
      </c>
      <c r="D258" t="s">
        <v>483</v>
      </c>
      <c r="E258" t="s">
        <v>109</v>
      </c>
      <c r="F258" t="s">
        <v>110</v>
      </c>
      <c r="G258" t="s">
        <v>271</v>
      </c>
      <c r="H258" t="s">
        <v>23</v>
      </c>
      <c r="I258" t="s">
        <v>24</v>
      </c>
      <c r="J258" t="s">
        <v>25</v>
      </c>
      <c r="K258" t="s">
        <v>26</v>
      </c>
      <c r="L258" s="2">
        <v>43845</v>
      </c>
      <c r="M258" s="3">
        <v>0.71944444444444444</v>
      </c>
      <c r="N258" s="2"/>
      <c r="O258" s="3"/>
      <c r="P258">
        <v>0</v>
      </c>
      <c r="Q258">
        <v>1</v>
      </c>
      <c r="R258" t="s">
        <v>27</v>
      </c>
      <c r="S258" t="s">
        <v>37</v>
      </c>
      <c r="T258">
        <v>14</v>
      </c>
      <c r="U258">
        <v>1</v>
      </c>
      <c r="V258" t="s">
        <v>29</v>
      </c>
      <c r="W258" t="s">
        <v>74</v>
      </c>
      <c r="X258" t="s">
        <v>31</v>
      </c>
      <c r="Y258" s="7">
        <f t="shared" ref="Y258:Y293" si="9">IF(I258="Request", "No SLA For Request",
IF(G258="Emergency", B258 + C258 + TIME(4,0,0),
IF(G258="High", WORKDAY(B258, 3),
IF(G258="Normal", WORKDAY(B258, 5),
IF(G258="Low", WORKDAY(B258, 10),
"Chill")))))</f>
        <v>43824</v>
      </c>
      <c r="Z258" t="str">
        <f t="shared" ref="Z258:Z321" si="10">IF(Y258&gt;M258, "Yes", "No")</f>
        <v>Yes</v>
      </c>
    </row>
    <row r="259" spans="1:26" x14ac:dyDescent="0.2">
      <c r="A259">
        <v>111360</v>
      </c>
      <c r="B259" s="2">
        <v>43818</v>
      </c>
      <c r="C259" s="3">
        <v>0.375</v>
      </c>
      <c r="D259" t="s">
        <v>187</v>
      </c>
      <c r="E259" t="s">
        <v>49</v>
      </c>
      <c r="F259" t="s">
        <v>50</v>
      </c>
      <c r="G259" t="s">
        <v>138</v>
      </c>
      <c r="H259" t="s">
        <v>23</v>
      </c>
      <c r="I259" t="s">
        <v>24</v>
      </c>
      <c r="J259" t="s">
        <v>25</v>
      </c>
      <c r="K259" t="s">
        <v>26</v>
      </c>
      <c r="L259" s="2">
        <v>43836</v>
      </c>
      <c r="M259" s="3">
        <v>0.72847222222222219</v>
      </c>
      <c r="N259" s="2">
        <v>43818</v>
      </c>
      <c r="O259" s="3">
        <v>0.875</v>
      </c>
      <c r="P259">
        <v>0</v>
      </c>
      <c r="Q259">
        <v>1</v>
      </c>
      <c r="R259" t="s">
        <v>27</v>
      </c>
      <c r="S259" t="s">
        <v>28</v>
      </c>
      <c r="T259">
        <v>8</v>
      </c>
      <c r="U259">
        <v>3</v>
      </c>
      <c r="V259" t="s">
        <v>679</v>
      </c>
      <c r="W259" t="s">
        <v>679</v>
      </c>
      <c r="X259" t="s">
        <v>31</v>
      </c>
      <c r="Y259" s="7">
        <f t="shared" si="9"/>
        <v>43823</v>
      </c>
      <c r="Z259" t="str">
        <f t="shared" si="10"/>
        <v>Yes</v>
      </c>
    </row>
    <row r="260" spans="1:26" x14ac:dyDescent="0.2">
      <c r="A260">
        <v>111361</v>
      </c>
      <c r="B260" s="2">
        <v>43822</v>
      </c>
      <c r="C260" s="3">
        <v>0.70763888888888893</v>
      </c>
      <c r="D260" t="s">
        <v>186</v>
      </c>
      <c r="E260" t="s">
        <v>97</v>
      </c>
      <c r="F260" t="s">
        <v>98</v>
      </c>
      <c r="G260" t="s">
        <v>138</v>
      </c>
      <c r="H260" t="s">
        <v>23</v>
      </c>
      <c r="I260" t="s">
        <v>24</v>
      </c>
      <c r="J260" t="s">
        <v>25</v>
      </c>
      <c r="K260" t="s">
        <v>26</v>
      </c>
      <c r="L260" s="2">
        <v>43838</v>
      </c>
      <c r="M260" s="3">
        <v>0.44305555555555554</v>
      </c>
      <c r="N260" s="2">
        <v>43823</v>
      </c>
      <c r="O260" s="3">
        <v>0.2076388888888889</v>
      </c>
      <c r="P260">
        <v>0</v>
      </c>
      <c r="Q260">
        <v>1</v>
      </c>
      <c r="R260" t="s">
        <v>27</v>
      </c>
      <c r="S260" t="s">
        <v>28</v>
      </c>
      <c r="T260">
        <v>12</v>
      </c>
      <c r="U260">
        <v>2</v>
      </c>
      <c r="V260" t="s">
        <v>679</v>
      </c>
      <c r="W260" t="s">
        <v>679</v>
      </c>
      <c r="X260" t="s">
        <v>46</v>
      </c>
      <c r="Y260" s="7">
        <f t="shared" si="9"/>
        <v>43825</v>
      </c>
      <c r="Z260" t="str">
        <f t="shared" si="10"/>
        <v>Yes</v>
      </c>
    </row>
    <row r="261" spans="1:26" x14ac:dyDescent="0.2">
      <c r="A261">
        <v>111362</v>
      </c>
      <c r="B261" s="2">
        <v>43825</v>
      </c>
      <c r="C261" s="3">
        <v>0.42291666666666666</v>
      </c>
      <c r="D261" t="s">
        <v>482</v>
      </c>
      <c r="E261" t="s">
        <v>77</v>
      </c>
      <c r="F261" t="s">
        <v>78</v>
      </c>
      <c r="G261" t="s">
        <v>271</v>
      </c>
      <c r="H261" t="s">
        <v>23</v>
      </c>
      <c r="I261" t="s">
        <v>60</v>
      </c>
      <c r="J261" t="s">
        <v>25</v>
      </c>
      <c r="K261" t="s">
        <v>26</v>
      </c>
      <c r="L261" s="2">
        <v>43846</v>
      </c>
      <c r="M261" s="3">
        <v>0.61458333333333337</v>
      </c>
      <c r="N261" s="2"/>
      <c r="O261" s="3"/>
      <c r="P261">
        <v>0</v>
      </c>
      <c r="Q261">
        <v>1</v>
      </c>
      <c r="R261" t="s">
        <v>27</v>
      </c>
      <c r="S261" t="s">
        <v>92</v>
      </c>
      <c r="T261">
        <v>6</v>
      </c>
      <c r="U261">
        <v>0</v>
      </c>
      <c r="V261" t="s">
        <v>61</v>
      </c>
      <c r="W261" t="s">
        <v>74</v>
      </c>
      <c r="X261" t="s">
        <v>46</v>
      </c>
      <c r="Y261" s="7" t="str">
        <f t="shared" si="9"/>
        <v>No SLA For Request</v>
      </c>
      <c r="Z261" t="str">
        <f t="shared" si="10"/>
        <v>Yes</v>
      </c>
    </row>
    <row r="262" spans="1:26" x14ac:dyDescent="0.2">
      <c r="A262">
        <v>111363</v>
      </c>
      <c r="B262" s="2">
        <v>43832</v>
      </c>
      <c r="C262" s="3">
        <v>0.71805555555555556</v>
      </c>
      <c r="D262" t="s">
        <v>489</v>
      </c>
      <c r="E262" t="s">
        <v>97</v>
      </c>
      <c r="F262" t="s">
        <v>98</v>
      </c>
      <c r="G262" t="s">
        <v>271</v>
      </c>
      <c r="H262" t="s">
        <v>23</v>
      </c>
      <c r="I262" t="s">
        <v>60</v>
      </c>
      <c r="J262" t="s">
        <v>25</v>
      </c>
      <c r="K262" t="s">
        <v>26</v>
      </c>
      <c r="L262" s="2">
        <v>43837</v>
      </c>
      <c r="M262" s="3">
        <v>0.46111111111111114</v>
      </c>
      <c r="N262" s="2"/>
      <c r="O262" s="3"/>
      <c r="P262">
        <v>0</v>
      </c>
      <c r="Q262">
        <v>1</v>
      </c>
      <c r="R262" t="s">
        <v>27</v>
      </c>
      <c r="S262" t="s">
        <v>28</v>
      </c>
      <c r="T262">
        <v>7</v>
      </c>
      <c r="U262">
        <v>0</v>
      </c>
      <c r="V262" t="s">
        <v>61</v>
      </c>
      <c r="W262" t="s">
        <v>74</v>
      </c>
      <c r="X262" t="s">
        <v>46</v>
      </c>
      <c r="Y262" s="7" t="str">
        <f t="shared" si="9"/>
        <v>No SLA For Request</v>
      </c>
      <c r="Z262" t="str">
        <f t="shared" si="10"/>
        <v>Yes</v>
      </c>
    </row>
    <row r="263" spans="1:26" x14ac:dyDescent="0.2">
      <c r="A263">
        <v>111364</v>
      </c>
      <c r="B263" s="2">
        <v>43833</v>
      </c>
      <c r="C263" s="3">
        <v>0.45624999999999999</v>
      </c>
      <c r="D263" t="s">
        <v>94</v>
      </c>
      <c r="E263" t="s">
        <v>20</v>
      </c>
      <c r="F263" t="s">
        <v>21</v>
      </c>
      <c r="G263" t="s">
        <v>22</v>
      </c>
      <c r="H263" t="s">
        <v>23</v>
      </c>
      <c r="I263" t="s">
        <v>24</v>
      </c>
      <c r="J263" t="s">
        <v>25</v>
      </c>
      <c r="K263" t="s">
        <v>26</v>
      </c>
      <c r="L263" s="2">
        <v>43840</v>
      </c>
      <c r="M263" s="3">
        <v>0.74930555555555556</v>
      </c>
      <c r="N263" s="2"/>
      <c r="O263" s="3"/>
      <c r="P263">
        <v>0</v>
      </c>
      <c r="Q263">
        <v>1</v>
      </c>
      <c r="R263" t="s">
        <v>27</v>
      </c>
      <c r="S263" t="s">
        <v>28</v>
      </c>
      <c r="T263">
        <v>11</v>
      </c>
      <c r="U263">
        <v>4</v>
      </c>
      <c r="V263" t="s">
        <v>29</v>
      </c>
      <c r="W263" t="s">
        <v>74</v>
      </c>
      <c r="X263" t="s">
        <v>31</v>
      </c>
      <c r="Y263" s="7">
        <f t="shared" si="9"/>
        <v>43833.622916666667</v>
      </c>
      <c r="Z263" t="str">
        <f t="shared" si="10"/>
        <v>Yes</v>
      </c>
    </row>
    <row r="264" spans="1:26" x14ac:dyDescent="0.2">
      <c r="A264">
        <v>111365</v>
      </c>
      <c r="B264" s="2">
        <v>43833</v>
      </c>
      <c r="C264" s="3">
        <v>0.56597222222222221</v>
      </c>
      <c r="D264" t="s">
        <v>480</v>
      </c>
      <c r="E264" t="s">
        <v>39</v>
      </c>
      <c r="F264" t="s">
        <v>40</v>
      </c>
      <c r="G264" t="s">
        <v>271</v>
      </c>
      <c r="H264" t="s">
        <v>41</v>
      </c>
      <c r="I264" t="s">
        <v>60</v>
      </c>
      <c r="J264" t="s">
        <v>25</v>
      </c>
      <c r="K264" t="s">
        <v>26</v>
      </c>
      <c r="L264" s="2">
        <v>43857</v>
      </c>
      <c r="M264" s="3">
        <v>0.73958333333333337</v>
      </c>
      <c r="N264" s="2">
        <v>43834</v>
      </c>
      <c r="O264" s="3">
        <v>6.5972222222222224E-2</v>
      </c>
      <c r="P264">
        <v>0</v>
      </c>
      <c r="Q264">
        <v>1</v>
      </c>
      <c r="R264" t="s">
        <v>67</v>
      </c>
      <c r="S264" t="s">
        <v>42</v>
      </c>
      <c r="T264">
        <v>8</v>
      </c>
      <c r="U264">
        <v>0</v>
      </c>
      <c r="V264" t="s">
        <v>679</v>
      </c>
      <c r="W264" t="s">
        <v>679</v>
      </c>
      <c r="X264" t="s">
        <v>31</v>
      </c>
      <c r="Y264" s="7" t="str">
        <f t="shared" si="9"/>
        <v>No SLA For Request</v>
      </c>
      <c r="Z264" t="str">
        <f t="shared" si="10"/>
        <v>Yes</v>
      </c>
    </row>
    <row r="265" spans="1:26" x14ac:dyDescent="0.2">
      <c r="A265">
        <v>111366</v>
      </c>
      <c r="B265" s="2">
        <v>43833</v>
      </c>
      <c r="C265" s="3">
        <v>0.58472222222222225</v>
      </c>
      <c r="D265" t="s">
        <v>93</v>
      </c>
      <c r="E265" t="s">
        <v>77</v>
      </c>
      <c r="F265" t="s">
        <v>78</v>
      </c>
      <c r="G265" t="s">
        <v>22</v>
      </c>
      <c r="H265" t="s">
        <v>23</v>
      </c>
      <c r="I265" t="s">
        <v>24</v>
      </c>
      <c r="J265" t="s">
        <v>25</v>
      </c>
      <c r="K265" t="s">
        <v>26</v>
      </c>
      <c r="L265" s="2">
        <v>43844</v>
      </c>
      <c r="M265" s="3">
        <v>0.73263888888888884</v>
      </c>
      <c r="N265" s="2"/>
      <c r="O265" s="3"/>
      <c r="P265">
        <v>0</v>
      </c>
      <c r="Q265">
        <v>1</v>
      </c>
      <c r="R265" t="s">
        <v>27</v>
      </c>
      <c r="S265" t="s">
        <v>28</v>
      </c>
      <c r="T265">
        <v>10</v>
      </c>
      <c r="U265">
        <v>2</v>
      </c>
      <c r="V265" t="s">
        <v>29</v>
      </c>
      <c r="W265" t="s">
        <v>74</v>
      </c>
      <c r="X265" t="s">
        <v>31</v>
      </c>
      <c r="Y265" s="7">
        <f t="shared" si="9"/>
        <v>43833.751388888886</v>
      </c>
      <c r="Z265" t="str">
        <f t="shared" si="10"/>
        <v>Yes</v>
      </c>
    </row>
    <row r="266" spans="1:26" x14ac:dyDescent="0.2">
      <c r="A266">
        <v>111367</v>
      </c>
      <c r="B266" s="2">
        <v>43837</v>
      </c>
      <c r="C266" s="3">
        <v>0.40277777777777779</v>
      </c>
      <c r="D266" t="s">
        <v>488</v>
      </c>
      <c r="E266" t="s">
        <v>97</v>
      </c>
      <c r="F266" t="s">
        <v>98</v>
      </c>
      <c r="G266" t="s">
        <v>271</v>
      </c>
      <c r="H266" t="s">
        <v>23</v>
      </c>
      <c r="I266" t="s">
        <v>60</v>
      </c>
      <c r="J266" t="s">
        <v>25</v>
      </c>
      <c r="K266" t="s">
        <v>26</v>
      </c>
      <c r="L266" s="2">
        <v>43838</v>
      </c>
      <c r="M266" s="3">
        <v>0.70138888888888884</v>
      </c>
      <c r="N266" s="2"/>
      <c r="O266" s="3"/>
      <c r="P266">
        <v>0</v>
      </c>
      <c r="Q266">
        <v>1</v>
      </c>
      <c r="R266" t="s">
        <v>27</v>
      </c>
      <c r="S266" t="s">
        <v>28</v>
      </c>
      <c r="T266">
        <v>8</v>
      </c>
      <c r="U266">
        <v>0</v>
      </c>
      <c r="V266" t="s">
        <v>61</v>
      </c>
      <c r="W266" t="s">
        <v>74</v>
      </c>
      <c r="X266" t="s">
        <v>46</v>
      </c>
      <c r="Y266" s="7" t="str">
        <f t="shared" si="9"/>
        <v>No SLA For Request</v>
      </c>
      <c r="Z266" t="str">
        <f t="shared" si="10"/>
        <v>Yes</v>
      </c>
    </row>
    <row r="267" spans="1:26" x14ac:dyDescent="0.2">
      <c r="A267">
        <v>111368</v>
      </c>
      <c r="B267" s="2">
        <v>43838</v>
      </c>
      <c r="C267" s="3">
        <v>0.57916666666666672</v>
      </c>
      <c r="D267" t="s">
        <v>478</v>
      </c>
      <c r="E267" t="s">
        <v>97</v>
      </c>
      <c r="F267" t="s">
        <v>98</v>
      </c>
      <c r="G267" t="s">
        <v>271</v>
      </c>
      <c r="H267" t="s">
        <v>23</v>
      </c>
      <c r="I267" t="s">
        <v>60</v>
      </c>
      <c r="J267" t="s">
        <v>25</v>
      </c>
      <c r="K267" t="s">
        <v>26</v>
      </c>
      <c r="L267" s="2">
        <v>43859</v>
      </c>
      <c r="M267" s="3">
        <v>0.68263888888888891</v>
      </c>
      <c r="N267" s="2"/>
      <c r="O267" s="3"/>
      <c r="P267">
        <v>0</v>
      </c>
      <c r="Q267">
        <v>1</v>
      </c>
      <c r="R267" t="s">
        <v>27</v>
      </c>
      <c r="S267" t="s">
        <v>28</v>
      </c>
      <c r="T267">
        <v>5</v>
      </c>
      <c r="U267">
        <v>0</v>
      </c>
      <c r="V267" t="s">
        <v>61</v>
      </c>
      <c r="W267" t="s">
        <v>74</v>
      </c>
      <c r="X267" t="s">
        <v>46</v>
      </c>
      <c r="Y267" s="7" t="str">
        <f t="shared" si="9"/>
        <v>No SLA For Request</v>
      </c>
      <c r="Z267" t="str">
        <f t="shared" si="10"/>
        <v>Yes</v>
      </c>
    </row>
    <row r="268" spans="1:26" x14ac:dyDescent="0.2">
      <c r="A268">
        <v>111369</v>
      </c>
      <c r="B268" s="2">
        <v>43840</v>
      </c>
      <c r="C268" s="3">
        <v>0.36041666666666666</v>
      </c>
      <c r="D268" t="s">
        <v>184</v>
      </c>
      <c r="E268" t="s">
        <v>20</v>
      </c>
      <c r="F268" t="s">
        <v>21</v>
      </c>
      <c r="G268" t="s">
        <v>138</v>
      </c>
      <c r="H268" t="s">
        <v>23</v>
      </c>
      <c r="I268" t="s">
        <v>24</v>
      </c>
      <c r="J268" t="s">
        <v>25</v>
      </c>
      <c r="K268" t="s">
        <v>26</v>
      </c>
      <c r="L268" s="2">
        <v>43857</v>
      </c>
      <c r="M268" s="3">
        <v>0.73611111111111116</v>
      </c>
      <c r="N268" s="2"/>
      <c r="O268" s="3"/>
      <c r="P268">
        <v>0</v>
      </c>
      <c r="Q268">
        <v>1</v>
      </c>
      <c r="R268" t="s">
        <v>27</v>
      </c>
      <c r="S268" t="s">
        <v>28</v>
      </c>
      <c r="T268">
        <v>8</v>
      </c>
      <c r="U268">
        <v>1</v>
      </c>
      <c r="V268" t="s">
        <v>29</v>
      </c>
      <c r="W268" t="s">
        <v>74</v>
      </c>
      <c r="X268" t="s">
        <v>31</v>
      </c>
      <c r="Y268" s="7">
        <f t="shared" si="9"/>
        <v>43845</v>
      </c>
      <c r="Z268" t="str">
        <f t="shared" si="10"/>
        <v>Yes</v>
      </c>
    </row>
    <row r="269" spans="1:26" x14ac:dyDescent="0.2">
      <c r="A269">
        <v>111370</v>
      </c>
      <c r="B269" s="2">
        <v>43841</v>
      </c>
      <c r="C269" s="3">
        <v>0.65555555555555556</v>
      </c>
      <c r="D269" t="s">
        <v>484</v>
      </c>
      <c r="E269" t="s">
        <v>97</v>
      </c>
      <c r="F269" t="s">
        <v>98</v>
      </c>
      <c r="G269" t="s">
        <v>271</v>
      </c>
      <c r="H269" t="s">
        <v>23</v>
      </c>
      <c r="I269" t="s">
        <v>60</v>
      </c>
      <c r="J269" t="s">
        <v>25</v>
      </c>
      <c r="K269" t="s">
        <v>26</v>
      </c>
      <c r="L269" s="2">
        <v>43844</v>
      </c>
      <c r="M269" s="3">
        <v>0.73333333333333328</v>
      </c>
      <c r="N269" s="2"/>
      <c r="O269" s="3"/>
      <c r="P269">
        <v>0</v>
      </c>
      <c r="Q269">
        <v>1</v>
      </c>
      <c r="R269" t="s">
        <v>27</v>
      </c>
      <c r="S269" t="s">
        <v>28</v>
      </c>
      <c r="T269">
        <v>7</v>
      </c>
      <c r="U269">
        <v>1</v>
      </c>
      <c r="V269" t="s">
        <v>61</v>
      </c>
      <c r="W269" t="s">
        <v>74</v>
      </c>
      <c r="X269" t="s">
        <v>52</v>
      </c>
      <c r="Y269" s="7" t="str">
        <f t="shared" si="9"/>
        <v>No SLA For Request</v>
      </c>
      <c r="Z269" t="str">
        <f t="shared" si="10"/>
        <v>Yes</v>
      </c>
    </row>
    <row r="270" spans="1:26" x14ac:dyDescent="0.2">
      <c r="A270">
        <v>111371</v>
      </c>
      <c r="B270" s="2">
        <v>43845</v>
      </c>
      <c r="C270" s="3">
        <v>0.63472222222222219</v>
      </c>
      <c r="D270" t="s">
        <v>476</v>
      </c>
      <c r="E270" t="s">
        <v>97</v>
      </c>
      <c r="F270" t="s">
        <v>98</v>
      </c>
      <c r="G270" t="s">
        <v>271</v>
      </c>
      <c r="H270" t="s">
        <v>23</v>
      </c>
      <c r="I270" t="s">
        <v>60</v>
      </c>
      <c r="J270" t="s">
        <v>25</v>
      </c>
      <c r="K270" t="s">
        <v>26</v>
      </c>
      <c r="L270" s="2">
        <v>43878</v>
      </c>
      <c r="M270" s="3">
        <v>0.37291666666666667</v>
      </c>
      <c r="N270" s="2"/>
      <c r="O270" s="3"/>
      <c r="P270">
        <v>0</v>
      </c>
      <c r="Q270">
        <v>1</v>
      </c>
      <c r="R270" t="s">
        <v>27</v>
      </c>
      <c r="S270" t="s">
        <v>28</v>
      </c>
      <c r="T270">
        <v>5</v>
      </c>
      <c r="U270">
        <v>0</v>
      </c>
      <c r="V270" t="s">
        <v>61</v>
      </c>
      <c r="W270" t="s">
        <v>74</v>
      </c>
      <c r="X270" t="s">
        <v>46</v>
      </c>
      <c r="Y270" s="7" t="str">
        <f t="shared" si="9"/>
        <v>No SLA For Request</v>
      </c>
      <c r="Z270" t="str">
        <f t="shared" si="10"/>
        <v>Yes</v>
      </c>
    </row>
    <row r="271" spans="1:26" x14ac:dyDescent="0.2">
      <c r="A271">
        <v>111372</v>
      </c>
      <c r="B271" s="2">
        <v>43846</v>
      </c>
      <c r="C271" s="3">
        <v>0.43055555555555558</v>
      </c>
      <c r="D271" t="s">
        <v>469</v>
      </c>
      <c r="E271" t="s">
        <v>97</v>
      </c>
      <c r="F271" t="s">
        <v>98</v>
      </c>
      <c r="G271" t="s">
        <v>271</v>
      </c>
      <c r="H271" t="s">
        <v>23</v>
      </c>
      <c r="I271" t="s">
        <v>24</v>
      </c>
      <c r="J271" t="s">
        <v>25</v>
      </c>
      <c r="K271" t="s">
        <v>26</v>
      </c>
      <c r="L271" s="2">
        <v>43906</v>
      </c>
      <c r="M271" s="3">
        <v>0.60069444444444442</v>
      </c>
      <c r="N271" s="2"/>
      <c r="O271" s="3"/>
      <c r="P271">
        <v>0</v>
      </c>
      <c r="Q271">
        <v>1</v>
      </c>
      <c r="R271" t="s">
        <v>27</v>
      </c>
      <c r="S271" t="s">
        <v>92</v>
      </c>
      <c r="T271">
        <v>6</v>
      </c>
      <c r="U271">
        <v>2</v>
      </c>
      <c r="V271" t="s">
        <v>61</v>
      </c>
      <c r="W271" t="s">
        <v>74</v>
      </c>
      <c r="X271" t="s">
        <v>46</v>
      </c>
      <c r="Y271" s="7">
        <f t="shared" si="9"/>
        <v>43853</v>
      </c>
      <c r="Z271" t="str">
        <f t="shared" si="10"/>
        <v>Yes</v>
      </c>
    </row>
    <row r="272" spans="1:26" x14ac:dyDescent="0.2">
      <c r="A272">
        <v>111373</v>
      </c>
      <c r="B272" s="2">
        <v>43846</v>
      </c>
      <c r="C272" s="3">
        <v>0.49861111111111112</v>
      </c>
      <c r="D272" t="s">
        <v>468</v>
      </c>
      <c r="E272" t="s">
        <v>97</v>
      </c>
      <c r="F272" t="s">
        <v>98</v>
      </c>
      <c r="G272" t="s">
        <v>271</v>
      </c>
      <c r="H272" t="s">
        <v>23</v>
      </c>
      <c r="I272" t="s">
        <v>60</v>
      </c>
      <c r="J272" t="s">
        <v>25</v>
      </c>
      <c r="K272" t="s">
        <v>26</v>
      </c>
      <c r="L272" s="2">
        <v>43908</v>
      </c>
      <c r="M272" s="3">
        <v>0.73958333333333337</v>
      </c>
      <c r="N272" s="2"/>
      <c r="O272" s="3"/>
      <c r="P272">
        <v>0</v>
      </c>
      <c r="Q272">
        <v>1</v>
      </c>
      <c r="R272" t="s">
        <v>27</v>
      </c>
      <c r="S272" t="s">
        <v>28</v>
      </c>
      <c r="T272">
        <v>11</v>
      </c>
      <c r="U272">
        <v>1</v>
      </c>
      <c r="V272" t="s">
        <v>61</v>
      </c>
      <c r="W272" t="s">
        <v>74</v>
      </c>
      <c r="X272" t="s">
        <v>46</v>
      </c>
      <c r="Y272" s="7" t="str">
        <f t="shared" si="9"/>
        <v>No SLA For Request</v>
      </c>
      <c r="Z272" t="str">
        <f t="shared" si="10"/>
        <v>Yes</v>
      </c>
    </row>
    <row r="273" spans="1:26" x14ac:dyDescent="0.2">
      <c r="A273">
        <v>111374</v>
      </c>
      <c r="B273" s="2">
        <v>43850</v>
      </c>
      <c r="C273" s="3">
        <v>0.72847222222222219</v>
      </c>
      <c r="D273" t="s">
        <v>475</v>
      </c>
      <c r="E273" t="s">
        <v>97</v>
      </c>
      <c r="F273" t="s">
        <v>98</v>
      </c>
      <c r="G273" t="s">
        <v>271</v>
      </c>
      <c r="H273" t="s">
        <v>23</v>
      </c>
      <c r="I273" t="s">
        <v>60</v>
      </c>
      <c r="J273" t="s">
        <v>25</v>
      </c>
      <c r="K273" t="s">
        <v>26</v>
      </c>
      <c r="L273" s="2">
        <v>43878</v>
      </c>
      <c r="M273" s="3">
        <v>0.37569444444444444</v>
      </c>
      <c r="N273" s="2"/>
      <c r="O273" s="3"/>
      <c r="P273">
        <v>0</v>
      </c>
      <c r="Q273">
        <v>1</v>
      </c>
      <c r="R273" t="s">
        <v>27</v>
      </c>
      <c r="S273" t="s">
        <v>28</v>
      </c>
      <c r="T273">
        <v>4</v>
      </c>
      <c r="U273">
        <v>0</v>
      </c>
      <c r="V273" t="s">
        <v>61</v>
      </c>
      <c r="W273" t="s">
        <v>74</v>
      </c>
      <c r="X273" t="s">
        <v>46</v>
      </c>
      <c r="Y273" s="7" t="str">
        <f t="shared" si="9"/>
        <v>No SLA For Request</v>
      </c>
      <c r="Z273" t="str">
        <f t="shared" si="10"/>
        <v>Yes</v>
      </c>
    </row>
    <row r="274" spans="1:26" x14ac:dyDescent="0.2">
      <c r="A274">
        <v>111375</v>
      </c>
      <c r="B274" s="2">
        <v>43852</v>
      </c>
      <c r="C274" s="3">
        <v>0.50416666666666665</v>
      </c>
      <c r="D274" t="s">
        <v>472</v>
      </c>
      <c r="E274" t="s">
        <v>49</v>
      </c>
      <c r="F274" t="s">
        <v>50</v>
      </c>
      <c r="G274" t="s">
        <v>271</v>
      </c>
      <c r="H274" t="s">
        <v>23</v>
      </c>
      <c r="I274" t="s">
        <v>24</v>
      </c>
      <c r="J274" t="s">
        <v>25</v>
      </c>
      <c r="K274" t="s">
        <v>26</v>
      </c>
      <c r="L274" s="2">
        <v>43885</v>
      </c>
      <c r="M274" s="3">
        <v>0.74722222222222223</v>
      </c>
      <c r="N274" s="2"/>
      <c r="O274" s="3"/>
      <c r="P274">
        <v>0</v>
      </c>
      <c r="Q274">
        <v>1</v>
      </c>
      <c r="R274" t="s">
        <v>27</v>
      </c>
      <c r="S274" t="s">
        <v>28</v>
      </c>
      <c r="T274">
        <v>23</v>
      </c>
      <c r="U274">
        <v>5</v>
      </c>
      <c r="V274" t="s">
        <v>29</v>
      </c>
      <c r="W274" t="s">
        <v>74</v>
      </c>
      <c r="X274" t="s">
        <v>46</v>
      </c>
      <c r="Y274" s="7">
        <f t="shared" si="9"/>
        <v>43859</v>
      </c>
      <c r="Z274" t="str">
        <f t="shared" si="10"/>
        <v>Yes</v>
      </c>
    </row>
    <row r="275" spans="1:26" x14ac:dyDescent="0.2">
      <c r="A275">
        <v>111376</v>
      </c>
      <c r="B275" s="2">
        <v>43854</v>
      </c>
      <c r="C275" s="3">
        <v>0.39861111111111114</v>
      </c>
      <c r="D275" t="s">
        <v>479</v>
      </c>
      <c r="E275" t="s">
        <v>49</v>
      </c>
      <c r="F275" t="s">
        <v>50</v>
      </c>
      <c r="G275" t="s">
        <v>271</v>
      </c>
      <c r="H275" t="s">
        <v>23</v>
      </c>
      <c r="I275" t="s">
        <v>60</v>
      </c>
      <c r="J275" t="s">
        <v>25</v>
      </c>
      <c r="K275" t="s">
        <v>26</v>
      </c>
      <c r="L275" s="2">
        <v>43858</v>
      </c>
      <c r="M275" s="3">
        <v>0.74444444444444446</v>
      </c>
      <c r="N275" s="2"/>
      <c r="O275" s="3"/>
      <c r="P275">
        <v>0</v>
      </c>
      <c r="Q275">
        <v>1</v>
      </c>
      <c r="R275" t="s">
        <v>27</v>
      </c>
      <c r="S275" t="s">
        <v>28</v>
      </c>
      <c r="T275">
        <v>5</v>
      </c>
      <c r="U275">
        <v>0</v>
      </c>
      <c r="V275" t="s">
        <v>29</v>
      </c>
      <c r="W275" t="s">
        <v>74</v>
      </c>
      <c r="X275" t="s">
        <v>52</v>
      </c>
      <c r="Y275" s="7" t="str">
        <f t="shared" si="9"/>
        <v>No SLA For Request</v>
      </c>
      <c r="Z275" t="str">
        <f t="shared" si="10"/>
        <v>Yes</v>
      </c>
    </row>
    <row r="276" spans="1:26" x14ac:dyDescent="0.2">
      <c r="A276">
        <v>111377</v>
      </c>
      <c r="B276" s="2">
        <v>43854</v>
      </c>
      <c r="C276" s="3">
        <v>0.69027777777777777</v>
      </c>
      <c r="D276" t="s">
        <v>473</v>
      </c>
      <c r="E276" t="s">
        <v>173</v>
      </c>
      <c r="F276" t="s">
        <v>174</v>
      </c>
      <c r="G276" t="s">
        <v>271</v>
      </c>
      <c r="H276" t="s">
        <v>23</v>
      </c>
      <c r="I276" t="s">
        <v>60</v>
      </c>
      <c r="J276" t="s">
        <v>25</v>
      </c>
      <c r="K276" t="s">
        <v>26</v>
      </c>
      <c r="L276" s="2">
        <v>43882</v>
      </c>
      <c r="M276" s="3">
        <v>0.72847222222222219</v>
      </c>
      <c r="N276" s="2"/>
      <c r="O276" s="3"/>
      <c r="P276">
        <v>0</v>
      </c>
      <c r="Q276">
        <v>1</v>
      </c>
      <c r="R276" t="s">
        <v>27</v>
      </c>
      <c r="S276" t="s">
        <v>37</v>
      </c>
      <c r="T276">
        <v>22</v>
      </c>
      <c r="U276">
        <v>3</v>
      </c>
      <c r="V276" t="s">
        <v>29</v>
      </c>
      <c r="W276" t="s">
        <v>30</v>
      </c>
      <c r="X276" t="s">
        <v>31</v>
      </c>
      <c r="Y276" s="7" t="str">
        <f t="shared" si="9"/>
        <v>No SLA For Request</v>
      </c>
      <c r="Z276" t="str">
        <f t="shared" si="10"/>
        <v>Yes</v>
      </c>
    </row>
    <row r="277" spans="1:26" x14ac:dyDescent="0.2">
      <c r="A277">
        <v>111378</v>
      </c>
      <c r="B277" s="2">
        <v>43857</v>
      </c>
      <c r="C277" s="3">
        <v>0.58888888888888891</v>
      </c>
      <c r="D277" t="s">
        <v>183</v>
      </c>
      <c r="E277" t="s">
        <v>49</v>
      </c>
      <c r="F277" t="s">
        <v>50</v>
      </c>
      <c r="G277" t="s">
        <v>138</v>
      </c>
      <c r="H277" t="s">
        <v>23</v>
      </c>
      <c r="I277" t="s">
        <v>24</v>
      </c>
      <c r="J277" t="s">
        <v>25</v>
      </c>
      <c r="K277" t="s">
        <v>26</v>
      </c>
      <c r="L277" s="2">
        <v>43861</v>
      </c>
      <c r="M277" s="3">
        <v>0.69166666666666665</v>
      </c>
      <c r="N277" s="2"/>
      <c r="O277" s="3"/>
      <c r="P277">
        <v>0</v>
      </c>
      <c r="Q277">
        <v>1</v>
      </c>
      <c r="R277" t="s">
        <v>27</v>
      </c>
      <c r="S277" t="s">
        <v>28</v>
      </c>
      <c r="T277">
        <v>6</v>
      </c>
      <c r="U277">
        <v>5</v>
      </c>
      <c r="V277" t="s">
        <v>29</v>
      </c>
      <c r="W277" t="s">
        <v>74</v>
      </c>
      <c r="X277" t="s">
        <v>46</v>
      </c>
      <c r="Y277" s="7">
        <f t="shared" si="9"/>
        <v>43860</v>
      </c>
      <c r="Z277" t="str">
        <f t="shared" si="10"/>
        <v>Yes</v>
      </c>
    </row>
    <row r="278" spans="1:26" x14ac:dyDescent="0.2">
      <c r="A278">
        <v>111379</v>
      </c>
      <c r="B278" s="2">
        <v>43857</v>
      </c>
      <c r="C278" s="3">
        <v>0.72777777777777775</v>
      </c>
      <c r="D278" t="s">
        <v>451</v>
      </c>
      <c r="E278" t="s">
        <v>49</v>
      </c>
      <c r="F278" t="s">
        <v>50</v>
      </c>
      <c r="G278" t="s">
        <v>271</v>
      </c>
      <c r="H278" t="s">
        <v>23</v>
      </c>
      <c r="I278" t="s">
        <v>60</v>
      </c>
      <c r="J278" t="s">
        <v>25</v>
      </c>
      <c r="K278" t="s">
        <v>26</v>
      </c>
      <c r="L278" s="2">
        <v>43998</v>
      </c>
      <c r="M278" s="3">
        <v>0.74444444444444446</v>
      </c>
      <c r="N278" s="2"/>
      <c r="O278" s="3"/>
      <c r="P278">
        <v>0</v>
      </c>
      <c r="Q278">
        <v>1</v>
      </c>
      <c r="R278" t="s">
        <v>27</v>
      </c>
      <c r="S278" t="s">
        <v>28</v>
      </c>
      <c r="T278">
        <v>9</v>
      </c>
      <c r="U278">
        <v>0</v>
      </c>
      <c r="V278" t="s">
        <v>61</v>
      </c>
      <c r="W278" t="s">
        <v>74</v>
      </c>
      <c r="X278" t="s">
        <v>31</v>
      </c>
      <c r="Y278" s="7" t="str">
        <f t="shared" si="9"/>
        <v>No SLA For Request</v>
      </c>
      <c r="Z278" t="str">
        <f t="shared" si="10"/>
        <v>Yes</v>
      </c>
    </row>
    <row r="279" spans="1:26" x14ac:dyDescent="0.2">
      <c r="A279">
        <v>111380</v>
      </c>
      <c r="B279" s="2">
        <v>43860</v>
      </c>
      <c r="C279" s="3">
        <v>0.44166666666666665</v>
      </c>
      <c r="D279" t="s">
        <v>182</v>
      </c>
      <c r="E279" t="s">
        <v>39</v>
      </c>
      <c r="F279" t="s">
        <v>40</v>
      </c>
      <c r="G279" t="s">
        <v>138</v>
      </c>
      <c r="H279" t="s">
        <v>41</v>
      </c>
      <c r="I279" t="s">
        <v>60</v>
      </c>
      <c r="J279" t="s">
        <v>25</v>
      </c>
      <c r="K279" t="s">
        <v>26</v>
      </c>
      <c r="L279" s="2">
        <v>43868</v>
      </c>
      <c r="M279" s="3">
        <v>0.69236111111111109</v>
      </c>
      <c r="N279" s="2">
        <v>43860</v>
      </c>
      <c r="O279" s="3">
        <v>0.94166666666666665</v>
      </c>
      <c r="P279">
        <v>0</v>
      </c>
      <c r="Q279">
        <v>1</v>
      </c>
      <c r="R279" t="s">
        <v>67</v>
      </c>
      <c r="S279" t="s">
        <v>42</v>
      </c>
      <c r="T279">
        <v>5</v>
      </c>
      <c r="U279">
        <v>0</v>
      </c>
      <c r="V279" t="s">
        <v>679</v>
      </c>
      <c r="W279" t="s">
        <v>679</v>
      </c>
      <c r="X279" t="s">
        <v>31</v>
      </c>
      <c r="Y279" s="7" t="str">
        <f t="shared" si="9"/>
        <v>No SLA For Request</v>
      </c>
      <c r="Z279" t="str">
        <f t="shared" si="10"/>
        <v>Yes</v>
      </c>
    </row>
    <row r="280" spans="1:26" x14ac:dyDescent="0.2">
      <c r="A280">
        <v>111381</v>
      </c>
      <c r="B280" s="2">
        <v>43865</v>
      </c>
      <c r="C280" s="3">
        <v>0.5854166666666667</v>
      </c>
      <c r="D280" t="s">
        <v>477</v>
      </c>
      <c r="E280" t="s">
        <v>49</v>
      </c>
      <c r="F280" t="s">
        <v>50</v>
      </c>
      <c r="G280" t="s">
        <v>271</v>
      </c>
      <c r="H280" t="s">
        <v>23</v>
      </c>
      <c r="I280" t="s">
        <v>24</v>
      </c>
      <c r="J280" t="s">
        <v>25</v>
      </c>
      <c r="K280" t="s">
        <v>26</v>
      </c>
      <c r="L280" s="2">
        <v>43872</v>
      </c>
      <c r="M280" s="3">
        <v>0.73819444444444449</v>
      </c>
      <c r="N280" s="2"/>
      <c r="O280" s="3"/>
      <c r="P280">
        <v>0</v>
      </c>
      <c r="Q280">
        <v>1</v>
      </c>
      <c r="R280" t="s">
        <v>27</v>
      </c>
      <c r="S280" t="s">
        <v>28</v>
      </c>
      <c r="T280">
        <v>6</v>
      </c>
      <c r="U280">
        <v>1</v>
      </c>
      <c r="V280" t="s">
        <v>61</v>
      </c>
      <c r="W280" t="s">
        <v>74</v>
      </c>
      <c r="X280" t="s">
        <v>46</v>
      </c>
      <c r="Y280" s="7">
        <f t="shared" si="9"/>
        <v>43872</v>
      </c>
      <c r="Z280" t="str">
        <f t="shared" si="10"/>
        <v>Yes</v>
      </c>
    </row>
    <row r="281" spans="1:26" x14ac:dyDescent="0.2">
      <c r="A281">
        <v>111382</v>
      </c>
      <c r="B281" s="2">
        <v>43868</v>
      </c>
      <c r="C281" s="3">
        <v>0.64722222222222225</v>
      </c>
      <c r="D281" t="s">
        <v>163</v>
      </c>
      <c r="E281" t="s">
        <v>39</v>
      </c>
      <c r="F281" t="s">
        <v>40</v>
      </c>
      <c r="G281" t="s">
        <v>138</v>
      </c>
      <c r="H281" t="s">
        <v>41</v>
      </c>
      <c r="I281" t="s">
        <v>60</v>
      </c>
      <c r="J281" t="s">
        <v>25</v>
      </c>
      <c r="K281" t="s">
        <v>26</v>
      </c>
      <c r="L281" s="2">
        <v>44025</v>
      </c>
      <c r="M281" s="3">
        <v>0.51041666666666663</v>
      </c>
      <c r="N281" s="2">
        <v>43869</v>
      </c>
      <c r="O281" s="3">
        <v>0.14722222222222223</v>
      </c>
      <c r="P281">
        <v>0</v>
      </c>
      <c r="Q281">
        <v>1</v>
      </c>
      <c r="R281" t="s">
        <v>27</v>
      </c>
      <c r="S281" t="s">
        <v>42</v>
      </c>
      <c r="T281">
        <v>4</v>
      </c>
      <c r="U281">
        <v>0</v>
      </c>
      <c r="V281" t="s">
        <v>679</v>
      </c>
      <c r="W281" t="s">
        <v>679</v>
      </c>
      <c r="X281" t="s">
        <v>31</v>
      </c>
      <c r="Y281" s="7" t="str">
        <f t="shared" si="9"/>
        <v>No SLA For Request</v>
      </c>
      <c r="Z281" t="str">
        <f t="shared" si="10"/>
        <v>Yes</v>
      </c>
    </row>
    <row r="282" spans="1:26" x14ac:dyDescent="0.2">
      <c r="A282">
        <v>111383</v>
      </c>
      <c r="B282" s="2">
        <v>43871</v>
      </c>
      <c r="C282" s="3">
        <v>0.41875000000000001</v>
      </c>
      <c r="D282" t="s">
        <v>177</v>
      </c>
      <c r="E282" t="s">
        <v>64</v>
      </c>
      <c r="F282" t="s">
        <v>65</v>
      </c>
      <c r="G282" t="s">
        <v>138</v>
      </c>
      <c r="H282" t="s">
        <v>23</v>
      </c>
      <c r="I282" t="s">
        <v>24</v>
      </c>
      <c r="J282" t="s">
        <v>25</v>
      </c>
      <c r="K282" t="s">
        <v>26</v>
      </c>
      <c r="L282" s="2">
        <v>43929</v>
      </c>
      <c r="M282" s="3">
        <v>0.71458333333333335</v>
      </c>
      <c r="N282" s="2"/>
      <c r="O282" s="3"/>
      <c r="P282">
        <v>0</v>
      </c>
      <c r="Q282">
        <v>1</v>
      </c>
      <c r="R282" t="s">
        <v>27</v>
      </c>
      <c r="S282" t="s">
        <v>37</v>
      </c>
      <c r="T282">
        <v>17</v>
      </c>
      <c r="U282">
        <v>2</v>
      </c>
      <c r="V282" t="s">
        <v>29</v>
      </c>
      <c r="W282" t="s">
        <v>74</v>
      </c>
      <c r="X282" t="s">
        <v>31</v>
      </c>
      <c r="Y282" s="7">
        <f t="shared" si="9"/>
        <v>43874</v>
      </c>
      <c r="Z282" t="str">
        <f t="shared" si="10"/>
        <v>Yes</v>
      </c>
    </row>
    <row r="283" spans="1:26" x14ac:dyDescent="0.2">
      <c r="A283">
        <v>111384</v>
      </c>
      <c r="B283" s="2">
        <v>43871</v>
      </c>
      <c r="C283" s="3">
        <v>0.46597222222222223</v>
      </c>
      <c r="D283" t="s">
        <v>91</v>
      </c>
      <c r="E283" t="s">
        <v>49</v>
      </c>
      <c r="F283" t="s">
        <v>50</v>
      </c>
      <c r="G283" t="s">
        <v>22</v>
      </c>
      <c r="H283" t="s">
        <v>23</v>
      </c>
      <c r="I283" t="s">
        <v>24</v>
      </c>
      <c r="J283" t="s">
        <v>25</v>
      </c>
      <c r="K283" t="s">
        <v>26</v>
      </c>
      <c r="L283" s="2">
        <v>43872</v>
      </c>
      <c r="M283" s="3">
        <v>0.65555555555555556</v>
      </c>
      <c r="N283" s="2"/>
      <c r="O283" s="3"/>
      <c r="P283">
        <v>0</v>
      </c>
      <c r="Q283">
        <v>1</v>
      </c>
      <c r="R283" t="s">
        <v>27</v>
      </c>
      <c r="S283" t="s">
        <v>92</v>
      </c>
      <c r="T283">
        <v>5</v>
      </c>
      <c r="U283">
        <v>2</v>
      </c>
      <c r="V283" t="s">
        <v>29</v>
      </c>
      <c r="W283" t="s">
        <v>30</v>
      </c>
      <c r="X283" t="s">
        <v>46</v>
      </c>
      <c r="Y283" s="7">
        <f t="shared" si="9"/>
        <v>43871.632638888885</v>
      </c>
      <c r="Z283" t="str">
        <f t="shared" si="10"/>
        <v>Yes</v>
      </c>
    </row>
    <row r="284" spans="1:26" x14ac:dyDescent="0.2">
      <c r="A284">
        <v>111385</v>
      </c>
      <c r="B284" s="2">
        <v>43872</v>
      </c>
      <c r="C284" s="3">
        <v>0.51111111111111107</v>
      </c>
      <c r="D284" t="s">
        <v>459</v>
      </c>
      <c r="E284" t="s">
        <v>49</v>
      </c>
      <c r="F284" t="s">
        <v>50</v>
      </c>
      <c r="G284" t="s">
        <v>271</v>
      </c>
      <c r="H284" t="s">
        <v>23</v>
      </c>
      <c r="I284" t="s">
        <v>24</v>
      </c>
      <c r="J284" t="s">
        <v>25</v>
      </c>
      <c r="K284" t="s">
        <v>26</v>
      </c>
      <c r="L284" s="2">
        <v>43962</v>
      </c>
      <c r="M284" s="3">
        <v>0.72916666666666663</v>
      </c>
      <c r="N284" s="2"/>
      <c r="O284" s="3"/>
      <c r="P284">
        <v>0</v>
      </c>
      <c r="Q284">
        <v>1</v>
      </c>
      <c r="R284" t="s">
        <v>27</v>
      </c>
      <c r="S284" t="s">
        <v>28</v>
      </c>
      <c r="T284">
        <v>45</v>
      </c>
      <c r="U284">
        <v>1</v>
      </c>
      <c r="V284" t="s">
        <v>29</v>
      </c>
      <c r="W284" t="s">
        <v>30</v>
      </c>
      <c r="X284" t="s">
        <v>46</v>
      </c>
      <c r="Y284" s="7">
        <f t="shared" si="9"/>
        <v>43879</v>
      </c>
      <c r="Z284" t="str">
        <f t="shared" si="10"/>
        <v>Yes</v>
      </c>
    </row>
    <row r="285" spans="1:26" x14ac:dyDescent="0.2">
      <c r="A285">
        <v>111386</v>
      </c>
      <c r="B285" s="2">
        <v>43873</v>
      </c>
      <c r="C285" s="3">
        <v>0.59166666666666667</v>
      </c>
      <c r="D285" t="s">
        <v>471</v>
      </c>
      <c r="E285" t="s">
        <v>88</v>
      </c>
      <c r="F285" t="s">
        <v>89</v>
      </c>
      <c r="G285" t="s">
        <v>271</v>
      </c>
      <c r="H285" t="s">
        <v>23</v>
      </c>
      <c r="I285" t="s">
        <v>60</v>
      </c>
      <c r="J285" t="s">
        <v>25</v>
      </c>
      <c r="K285" t="s">
        <v>26</v>
      </c>
      <c r="L285" s="2">
        <v>43894</v>
      </c>
      <c r="M285" s="3">
        <v>0.72222222222222221</v>
      </c>
      <c r="N285" s="2"/>
      <c r="O285" s="3"/>
      <c r="P285">
        <v>0</v>
      </c>
      <c r="Q285">
        <v>1</v>
      </c>
      <c r="R285" t="s">
        <v>27</v>
      </c>
      <c r="S285" t="s">
        <v>37</v>
      </c>
      <c r="T285">
        <v>15</v>
      </c>
      <c r="U285">
        <v>4</v>
      </c>
      <c r="V285" t="s">
        <v>29</v>
      </c>
      <c r="W285" t="s">
        <v>74</v>
      </c>
      <c r="X285" t="s">
        <v>31</v>
      </c>
      <c r="Y285" s="7" t="str">
        <f t="shared" si="9"/>
        <v>No SLA For Request</v>
      </c>
      <c r="Z285" t="str">
        <f t="shared" si="10"/>
        <v>Yes</v>
      </c>
    </row>
    <row r="286" spans="1:26" x14ac:dyDescent="0.2">
      <c r="A286">
        <v>111387</v>
      </c>
      <c r="B286" s="2">
        <v>43874</v>
      </c>
      <c r="C286" s="3">
        <v>0.3840277777777778</v>
      </c>
      <c r="D286" t="s">
        <v>90</v>
      </c>
      <c r="E286" t="s">
        <v>88</v>
      </c>
      <c r="F286" t="s">
        <v>89</v>
      </c>
      <c r="G286" t="s">
        <v>22</v>
      </c>
      <c r="H286" t="s">
        <v>23</v>
      </c>
      <c r="I286" t="s">
        <v>24</v>
      </c>
      <c r="J286" t="s">
        <v>25</v>
      </c>
      <c r="K286" t="s">
        <v>26</v>
      </c>
      <c r="L286" s="2">
        <v>43879</v>
      </c>
      <c r="M286" s="3">
        <v>0.5854166666666667</v>
      </c>
      <c r="N286" s="2"/>
      <c r="O286" s="3"/>
      <c r="P286">
        <v>0</v>
      </c>
      <c r="Q286">
        <v>1</v>
      </c>
      <c r="R286" t="s">
        <v>27</v>
      </c>
      <c r="S286" t="s">
        <v>37</v>
      </c>
      <c r="T286">
        <v>10</v>
      </c>
      <c r="U286">
        <v>7</v>
      </c>
      <c r="V286" t="s">
        <v>29</v>
      </c>
      <c r="W286" t="s">
        <v>74</v>
      </c>
      <c r="X286" t="s">
        <v>31</v>
      </c>
      <c r="Y286" s="7">
        <f t="shared" si="9"/>
        <v>43874.550694444442</v>
      </c>
      <c r="Z286" t="str">
        <f t="shared" si="10"/>
        <v>Yes</v>
      </c>
    </row>
    <row r="287" spans="1:26" x14ac:dyDescent="0.2">
      <c r="A287">
        <v>111388</v>
      </c>
      <c r="B287" s="2">
        <v>43874</v>
      </c>
      <c r="C287" s="3">
        <v>0.47638888888888886</v>
      </c>
      <c r="D287" t="s">
        <v>466</v>
      </c>
      <c r="E287" t="s">
        <v>143</v>
      </c>
      <c r="F287" t="s">
        <v>144</v>
      </c>
      <c r="G287" t="s">
        <v>271</v>
      </c>
      <c r="H287" t="s">
        <v>23</v>
      </c>
      <c r="I287" t="s">
        <v>24</v>
      </c>
      <c r="J287" t="s">
        <v>25</v>
      </c>
      <c r="K287" t="s">
        <v>26</v>
      </c>
      <c r="L287" s="2">
        <v>43914</v>
      </c>
      <c r="M287" s="3">
        <v>0.71458333333333335</v>
      </c>
      <c r="N287" s="2"/>
      <c r="O287" s="3"/>
      <c r="P287">
        <v>0</v>
      </c>
      <c r="Q287">
        <v>1</v>
      </c>
      <c r="R287" t="s">
        <v>27</v>
      </c>
      <c r="S287" t="s">
        <v>37</v>
      </c>
      <c r="T287">
        <v>10</v>
      </c>
      <c r="U287">
        <v>4</v>
      </c>
      <c r="V287" t="s">
        <v>29</v>
      </c>
      <c r="W287" t="s">
        <v>74</v>
      </c>
      <c r="X287" t="s">
        <v>31</v>
      </c>
      <c r="Y287" s="7">
        <f t="shared" si="9"/>
        <v>43881</v>
      </c>
      <c r="Z287" t="str">
        <f t="shared" si="10"/>
        <v>Yes</v>
      </c>
    </row>
    <row r="288" spans="1:26" x14ac:dyDescent="0.2">
      <c r="A288">
        <v>111389</v>
      </c>
      <c r="B288" s="2">
        <v>43874</v>
      </c>
      <c r="C288" s="3">
        <v>0.51388888888888884</v>
      </c>
      <c r="D288" t="s">
        <v>474</v>
      </c>
      <c r="E288" t="s">
        <v>97</v>
      </c>
      <c r="F288" t="s">
        <v>98</v>
      </c>
      <c r="G288" t="s">
        <v>271</v>
      </c>
      <c r="H288" t="s">
        <v>23</v>
      </c>
      <c r="I288" t="s">
        <v>24</v>
      </c>
      <c r="J288" t="s">
        <v>25</v>
      </c>
      <c r="K288" t="s">
        <v>26</v>
      </c>
      <c r="L288" s="2">
        <v>43878</v>
      </c>
      <c r="M288" s="3">
        <v>0.41666666666666669</v>
      </c>
      <c r="N288" s="2"/>
      <c r="O288" s="3"/>
      <c r="P288">
        <v>0</v>
      </c>
      <c r="Q288">
        <v>1</v>
      </c>
      <c r="R288" t="s">
        <v>27</v>
      </c>
      <c r="S288" t="s">
        <v>28</v>
      </c>
      <c r="T288">
        <v>7</v>
      </c>
      <c r="U288">
        <v>1</v>
      </c>
      <c r="V288" t="s">
        <v>61</v>
      </c>
      <c r="W288" t="s">
        <v>74</v>
      </c>
      <c r="X288" t="s">
        <v>31</v>
      </c>
      <c r="Y288" s="7">
        <f t="shared" si="9"/>
        <v>43881</v>
      </c>
      <c r="Z288" t="str">
        <f t="shared" si="10"/>
        <v>Yes</v>
      </c>
    </row>
    <row r="289" spans="1:26" x14ac:dyDescent="0.2">
      <c r="A289">
        <v>111390</v>
      </c>
      <c r="B289" s="2">
        <v>43879</v>
      </c>
      <c r="C289" s="3">
        <v>0.46180555555555558</v>
      </c>
      <c r="D289" t="s">
        <v>175</v>
      </c>
      <c r="E289" t="s">
        <v>64</v>
      </c>
      <c r="F289" t="s">
        <v>65</v>
      </c>
      <c r="G289" t="s">
        <v>138</v>
      </c>
      <c r="H289" t="s">
        <v>23</v>
      </c>
      <c r="I289" t="s">
        <v>24</v>
      </c>
      <c r="J289" t="s">
        <v>25</v>
      </c>
      <c r="K289" t="s">
        <v>26</v>
      </c>
      <c r="L289" s="2">
        <v>43957</v>
      </c>
      <c r="M289" s="3">
        <v>0.65694444444444444</v>
      </c>
      <c r="N289" s="2"/>
      <c r="O289" s="3"/>
      <c r="P289">
        <v>0</v>
      </c>
      <c r="Q289">
        <v>1</v>
      </c>
      <c r="R289" t="s">
        <v>27</v>
      </c>
      <c r="S289" t="s">
        <v>37</v>
      </c>
      <c r="T289">
        <v>24</v>
      </c>
      <c r="U289">
        <v>2</v>
      </c>
      <c r="V289" t="s">
        <v>29</v>
      </c>
      <c r="W289" t="s">
        <v>30</v>
      </c>
      <c r="X289" t="s">
        <v>46</v>
      </c>
      <c r="Y289" s="7">
        <f t="shared" si="9"/>
        <v>43882</v>
      </c>
      <c r="Z289" t="str">
        <f t="shared" si="10"/>
        <v>Yes</v>
      </c>
    </row>
    <row r="290" spans="1:26" x14ac:dyDescent="0.2">
      <c r="A290">
        <v>111391</v>
      </c>
      <c r="B290" s="2">
        <v>43887</v>
      </c>
      <c r="C290" s="3">
        <v>0.65</v>
      </c>
      <c r="D290" t="s">
        <v>181</v>
      </c>
      <c r="E290" t="s">
        <v>88</v>
      </c>
      <c r="F290" t="s">
        <v>89</v>
      </c>
      <c r="G290" t="s">
        <v>138</v>
      </c>
      <c r="H290" t="s">
        <v>23</v>
      </c>
      <c r="I290" t="s">
        <v>60</v>
      </c>
      <c r="J290" t="s">
        <v>25</v>
      </c>
      <c r="K290" t="s">
        <v>26</v>
      </c>
      <c r="L290" s="2">
        <v>43895</v>
      </c>
      <c r="M290" s="3">
        <v>0.59097222222222223</v>
      </c>
      <c r="N290" s="2"/>
      <c r="O290" s="3"/>
      <c r="P290">
        <v>0</v>
      </c>
      <c r="Q290">
        <v>1</v>
      </c>
      <c r="R290" t="s">
        <v>27</v>
      </c>
      <c r="S290" t="s">
        <v>37</v>
      </c>
      <c r="T290">
        <v>20</v>
      </c>
      <c r="U290">
        <v>10</v>
      </c>
      <c r="V290" t="s">
        <v>29</v>
      </c>
      <c r="W290" t="s">
        <v>74</v>
      </c>
      <c r="X290" t="s">
        <v>31</v>
      </c>
      <c r="Y290" s="7" t="str">
        <f t="shared" si="9"/>
        <v>No SLA For Request</v>
      </c>
      <c r="Z290" t="str">
        <f t="shared" si="10"/>
        <v>Yes</v>
      </c>
    </row>
    <row r="291" spans="1:26" x14ac:dyDescent="0.2">
      <c r="A291">
        <v>111392</v>
      </c>
      <c r="B291" s="2">
        <v>43888</v>
      </c>
      <c r="C291" s="3">
        <v>0.38472222222222224</v>
      </c>
      <c r="D291" t="s">
        <v>658</v>
      </c>
      <c r="E291" t="s">
        <v>20</v>
      </c>
      <c r="F291" t="s">
        <v>21</v>
      </c>
      <c r="G291" t="s">
        <v>635</v>
      </c>
      <c r="H291" t="s">
        <v>23</v>
      </c>
      <c r="I291" t="s">
        <v>24</v>
      </c>
      <c r="J291" t="s">
        <v>25</v>
      </c>
      <c r="K291" t="s">
        <v>26</v>
      </c>
      <c r="L291" s="2">
        <v>43923</v>
      </c>
      <c r="M291" s="3">
        <v>0.72499999999999998</v>
      </c>
      <c r="N291" s="2"/>
      <c r="O291" s="3"/>
      <c r="P291">
        <v>0</v>
      </c>
      <c r="Q291">
        <v>1</v>
      </c>
      <c r="R291" t="s">
        <v>27</v>
      </c>
      <c r="S291" t="s">
        <v>28</v>
      </c>
      <c r="T291">
        <v>25</v>
      </c>
      <c r="U291">
        <v>5</v>
      </c>
      <c r="V291" t="s">
        <v>29</v>
      </c>
      <c r="W291" t="s">
        <v>74</v>
      </c>
      <c r="X291" t="s">
        <v>31</v>
      </c>
      <c r="Y291" s="7">
        <f t="shared" si="9"/>
        <v>43902</v>
      </c>
      <c r="Z291" t="str">
        <f t="shared" si="10"/>
        <v>Yes</v>
      </c>
    </row>
    <row r="292" spans="1:26" x14ac:dyDescent="0.2">
      <c r="A292">
        <v>111393</v>
      </c>
      <c r="B292" s="2">
        <v>43889</v>
      </c>
      <c r="C292" s="3">
        <v>0.57499999999999996</v>
      </c>
      <c r="D292" t="s">
        <v>180</v>
      </c>
      <c r="E292" t="s">
        <v>71</v>
      </c>
      <c r="F292" t="s">
        <v>72</v>
      </c>
      <c r="G292" t="s">
        <v>138</v>
      </c>
      <c r="H292" t="s">
        <v>23</v>
      </c>
      <c r="I292" t="s">
        <v>24</v>
      </c>
      <c r="J292" t="s">
        <v>25</v>
      </c>
      <c r="K292" t="s">
        <v>26</v>
      </c>
      <c r="L292" s="2">
        <v>43913</v>
      </c>
      <c r="M292" s="3">
        <v>0.54583333333333328</v>
      </c>
      <c r="N292" s="2"/>
      <c r="O292" s="3"/>
      <c r="P292">
        <v>0</v>
      </c>
      <c r="Q292">
        <v>1</v>
      </c>
      <c r="R292" t="s">
        <v>27</v>
      </c>
      <c r="S292" t="s">
        <v>37</v>
      </c>
      <c r="T292">
        <v>29</v>
      </c>
      <c r="U292">
        <v>3</v>
      </c>
      <c r="V292" t="s">
        <v>61</v>
      </c>
      <c r="W292" t="s">
        <v>74</v>
      </c>
      <c r="X292" t="s">
        <v>31</v>
      </c>
      <c r="Y292" s="7">
        <f t="shared" si="9"/>
        <v>43894</v>
      </c>
      <c r="Z292" t="str">
        <f t="shared" si="10"/>
        <v>Yes</v>
      </c>
    </row>
    <row r="293" spans="1:26" x14ac:dyDescent="0.2">
      <c r="A293">
        <v>111394</v>
      </c>
      <c r="B293" s="2">
        <v>43892</v>
      </c>
      <c r="C293" s="3">
        <v>0.64513888888888893</v>
      </c>
      <c r="D293" t="s">
        <v>659</v>
      </c>
      <c r="E293" t="s">
        <v>97</v>
      </c>
      <c r="F293" t="s">
        <v>98</v>
      </c>
      <c r="G293" t="s">
        <v>635</v>
      </c>
      <c r="H293" t="s">
        <v>23</v>
      </c>
      <c r="I293" t="s">
        <v>60</v>
      </c>
      <c r="J293" t="s">
        <v>25</v>
      </c>
      <c r="K293" t="s">
        <v>26</v>
      </c>
      <c r="L293" s="2">
        <v>43893</v>
      </c>
      <c r="M293" s="3">
        <v>0.74027777777777781</v>
      </c>
      <c r="N293" s="2"/>
      <c r="O293" s="3"/>
      <c r="P293">
        <v>0</v>
      </c>
      <c r="Q293">
        <v>1</v>
      </c>
      <c r="R293" t="s">
        <v>27</v>
      </c>
      <c r="S293" t="s">
        <v>28</v>
      </c>
      <c r="T293">
        <v>7</v>
      </c>
      <c r="U293">
        <v>1</v>
      </c>
      <c r="V293" t="s">
        <v>61</v>
      </c>
      <c r="W293" t="s">
        <v>74</v>
      </c>
      <c r="X293" t="s">
        <v>31</v>
      </c>
      <c r="Y293" s="7" t="str">
        <f t="shared" si="9"/>
        <v>No SLA For Request</v>
      </c>
      <c r="Z293" t="str">
        <f t="shared" si="10"/>
        <v>Yes</v>
      </c>
    </row>
    <row r="294" spans="1:26" hidden="1" x14ac:dyDescent="0.2">
      <c r="A294">
        <v>111395</v>
      </c>
      <c r="B294" s="2">
        <v>43892</v>
      </c>
      <c r="C294" s="3">
        <v>0.67083333333333328</v>
      </c>
      <c r="D294" t="s">
        <v>634</v>
      </c>
      <c r="E294" t="s">
        <v>33</v>
      </c>
      <c r="F294" t="s">
        <v>34</v>
      </c>
      <c r="G294" t="s">
        <v>635</v>
      </c>
      <c r="H294" t="s">
        <v>23</v>
      </c>
      <c r="I294" t="s">
        <v>60</v>
      </c>
      <c r="J294" t="s">
        <v>25</v>
      </c>
      <c r="K294" t="s">
        <v>52</v>
      </c>
      <c r="L294" s="2">
        <v>44286</v>
      </c>
      <c r="M294" s="3">
        <v>0.47152777777777777</v>
      </c>
      <c r="N294" s="2">
        <v>44805</v>
      </c>
      <c r="O294" s="3">
        <v>0.17083333333333334</v>
      </c>
      <c r="P294">
        <v>0</v>
      </c>
      <c r="Q294">
        <v>0</v>
      </c>
      <c r="R294" t="s">
        <v>231</v>
      </c>
      <c r="S294" t="s">
        <v>37</v>
      </c>
      <c r="T294">
        <v>112</v>
      </c>
      <c r="U294">
        <v>21</v>
      </c>
      <c r="V294" t="s">
        <v>61</v>
      </c>
      <c r="W294" t="s">
        <v>62</v>
      </c>
      <c r="X294" t="s">
        <v>31</v>
      </c>
      <c r="Y294" s="6" t="str">
        <f t="shared" ref="Y294:Y321" si="11">IF(I294="Request", "No SLA For Request",
IF(G294="Emergency", B294 + C294 + TIME(4,0,0),
IF(G294="High", WORKDAY(B294, 3),
IF(G294="Normal", WORKDAY(B294, 5),
IF(G294="Low", WORKDAY(B294, 10),
"Chill")))))</f>
        <v>No SLA For Request</v>
      </c>
      <c r="Z294" t="str">
        <f t="shared" si="10"/>
        <v>Yes</v>
      </c>
    </row>
    <row r="295" spans="1:26" x14ac:dyDescent="0.2">
      <c r="A295">
        <v>111396</v>
      </c>
      <c r="B295" s="2">
        <v>43893</v>
      </c>
      <c r="C295" s="3">
        <v>0.60347222222222219</v>
      </c>
      <c r="D295" t="s">
        <v>467</v>
      </c>
      <c r="E295" t="s">
        <v>88</v>
      </c>
      <c r="F295" t="s">
        <v>89</v>
      </c>
      <c r="G295" t="s">
        <v>271</v>
      </c>
      <c r="H295" t="s">
        <v>23</v>
      </c>
      <c r="I295" t="s">
        <v>24</v>
      </c>
      <c r="J295" t="s">
        <v>25</v>
      </c>
      <c r="K295" t="s">
        <v>26</v>
      </c>
      <c r="L295" s="2">
        <v>43914</v>
      </c>
      <c r="M295" s="3">
        <v>0.71458333333333335</v>
      </c>
      <c r="N295" s="2"/>
      <c r="O295" s="3"/>
      <c r="P295">
        <v>0</v>
      </c>
      <c r="Q295">
        <v>1</v>
      </c>
      <c r="R295" t="s">
        <v>27</v>
      </c>
      <c r="S295" t="s">
        <v>37</v>
      </c>
      <c r="T295">
        <v>11</v>
      </c>
      <c r="U295">
        <v>5</v>
      </c>
      <c r="V295" t="s">
        <v>29</v>
      </c>
      <c r="W295" t="s">
        <v>74</v>
      </c>
      <c r="X295" t="s">
        <v>31</v>
      </c>
      <c r="Y295" s="7">
        <f t="shared" si="11"/>
        <v>43900</v>
      </c>
      <c r="Z295" t="str">
        <f t="shared" si="10"/>
        <v>Yes</v>
      </c>
    </row>
    <row r="296" spans="1:26" x14ac:dyDescent="0.2">
      <c r="A296">
        <v>111397</v>
      </c>
      <c r="B296" s="2">
        <v>43894</v>
      </c>
      <c r="C296" s="3">
        <v>0.54236111111111107</v>
      </c>
      <c r="D296" t="s">
        <v>465</v>
      </c>
      <c r="E296" t="s">
        <v>49</v>
      </c>
      <c r="F296" t="s">
        <v>50</v>
      </c>
      <c r="G296" t="s">
        <v>271</v>
      </c>
      <c r="H296" t="s">
        <v>23</v>
      </c>
      <c r="I296" t="s">
        <v>24</v>
      </c>
      <c r="J296" t="s">
        <v>25</v>
      </c>
      <c r="K296" t="s">
        <v>26</v>
      </c>
      <c r="L296" s="2">
        <v>43916</v>
      </c>
      <c r="M296" s="3">
        <v>0.77916666666666667</v>
      </c>
      <c r="N296" s="2"/>
      <c r="O296" s="3"/>
      <c r="P296">
        <v>0</v>
      </c>
      <c r="Q296">
        <v>1</v>
      </c>
      <c r="R296" t="s">
        <v>27</v>
      </c>
      <c r="S296" t="s">
        <v>28</v>
      </c>
      <c r="T296">
        <v>6</v>
      </c>
      <c r="U296">
        <v>2</v>
      </c>
      <c r="V296" t="s">
        <v>61</v>
      </c>
      <c r="W296" t="s">
        <v>74</v>
      </c>
      <c r="X296" t="s">
        <v>31</v>
      </c>
      <c r="Y296" s="7">
        <f t="shared" si="11"/>
        <v>43901</v>
      </c>
      <c r="Z296" t="str">
        <f t="shared" si="10"/>
        <v>Yes</v>
      </c>
    </row>
    <row r="297" spans="1:26" x14ac:dyDescent="0.2">
      <c r="A297">
        <v>111398</v>
      </c>
      <c r="B297" s="2">
        <v>43894</v>
      </c>
      <c r="C297" s="3">
        <v>0.60486111111111107</v>
      </c>
      <c r="D297" t="s">
        <v>458</v>
      </c>
      <c r="E297" t="s">
        <v>173</v>
      </c>
      <c r="F297" t="s">
        <v>174</v>
      </c>
      <c r="G297" t="s">
        <v>271</v>
      </c>
      <c r="H297" t="s">
        <v>23</v>
      </c>
      <c r="I297" t="s">
        <v>60</v>
      </c>
      <c r="J297" t="s">
        <v>25</v>
      </c>
      <c r="K297" t="s">
        <v>26</v>
      </c>
      <c r="L297" s="2">
        <v>43972</v>
      </c>
      <c r="M297" s="3">
        <v>0.73472222222222228</v>
      </c>
      <c r="N297" s="2"/>
      <c r="O297" s="3"/>
      <c r="P297">
        <v>0</v>
      </c>
      <c r="Q297">
        <v>1</v>
      </c>
      <c r="R297" t="s">
        <v>27</v>
      </c>
      <c r="S297" t="s">
        <v>37</v>
      </c>
      <c r="T297">
        <v>26</v>
      </c>
      <c r="U297">
        <v>3</v>
      </c>
      <c r="V297" t="s">
        <v>61</v>
      </c>
      <c r="W297" t="s">
        <v>62</v>
      </c>
      <c r="X297" t="s">
        <v>31</v>
      </c>
      <c r="Y297" s="7" t="str">
        <f t="shared" si="11"/>
        <v>No SLA For Request</v>
      </c>
      <c r="Z297" t="str">
        <f t="shared" si="10"/>
        <v>Yes</v>
      </c>
    </row>
    <row r="298" spans="1:26" x14ac:dyDescent="0.2">
      <c r="A298">
        <v>111399</v>
      </c>
      <c r="B298" s="2">
        <v>43896</v>
      </c>
      <c r="C298" s="3">
        <v>0.52361111111111114</v>
      </c>
      <c r="D298" t="s">
        <v>419</v>
      </c>
      <c r="E298" t="s">
        <v>173</v>
      </c>
      <c r="F298" t="s">
        <v>174</v>
      </c>
      <c r="G298" t="s">
        <v>271</v>
      </c>
      <c r="H298" t="s">
        <v>23</v>
      </c>
      <c r="I298" t="s">
        <v>60</v>
      </c>
      <c r="J298" t="s">
        <v>25</v>
      </c>
      <c r="K298" t="s">
        <v>26</v>
      </c>
      <c r="L298" s="2">
        <v>44042</v>
      </c>
      <c r="M298" s="3">
        <v>0.71250000000000002</v>
      </c>
      <c r="N298" s="2">
        <v>43897</v>
      </c>
      <c r="O298" s="3">
        <v>2.361111111111111E-2</v>
      </c>
      <c r="P298">
        <v>0</v>
      </c>
      <c r="Q298">
        <v>1</v>
      </c>
      <c r="R298" t="s">
        <v>27</v>
      </c>
      <c r="S298" t="s">
        <v>37</v>
      </c>
      <c r="T298">
        <v>20</v>
      </c>
      <c r="U298">
        <v>1</v>
      </c>
      <c r="V298" t="s">
        <v>29</v>
      </c>
      <c r="W298" t="s">
        <v>30</v>
      </c>
      <c r="X298" t="s">
        <v>31</v>
      </c>
      <c r="Y298" s="7" t="str">
        <f t="shared" si="11"/>
        <v>No SLA For Request</v>
      </c>
      <c r="Z298" t="str">
        <f t="shared" si="10"/>
        <v>Yes</v>
      </c>
    </row>
    <row r="299" spans="1:26" x14ac:dyDescent="0.2">
      <c r="A299">
        <v>111400</v>
      </c>
      <c r="B299" s="2">
        <v>43901</v>
      </c>
      <c r="C299" s="3">
        <v>0.76180555555555551</v>
      </c>
      <c r="D299" t="s">
        <v>641</v>
      </c>
      <c r="E299" t="s">
        <v>44</v>
      </c>
      <c r="F299" t="s">
        <v>45</v>
      </c>
      <c r="G299" t="s">
        <v>635</v>
      </c>
      <c r="H299" t="s">
        <v>23</v>
      </c>
      <c r="I299" t="s">
        <v>60</v>
      </c>
      <c r="J299" t="s">
        <v>25</v>
      </c>
      <c r="K299" t="s">
        <v>26</v>
      </c>
      <c r="L299" s="2">
        <v>44243</v>
      </c>
      <c r="M299" s="3">
        <v>0.59583333333333333</v>
      </c>
      <c r="N299" s="2">
        <v>43902</v>
      </c>
      <c r="O299" s="3">
        <v>0.76180555555555551</v>
      </c>
      <c r="P299">
        <v>0</v>
      </c>
      <c r="Q299">
        <v>1</v>
      </c>
      <c r="R299" t="s">
        <v>27</v>
      </c>
      <c r="S299" t="s">
        <v>37</v>
      </c>
      <c r="T299">
        <v>57</v>
      </c>
      <c r="U299">
        <v>8</v>
      </c>
      <c r="V299" t="s">
        <v>61</v>
      </c>
      <c r="W299" t="s">
        <v>30</v>
      </c>
      <c r="X299" t="s">
        <v>46</v>
      </c>
      <c r="Y299" s="7" t="str">
        <f t="shared" si="11"/>
        <v>No SLA For Request</v>
      </c>
      <c r="Z299" t="str">
        <f t="shared" si="10"/>
        <v>Yes</v>
      </c>
    </row>
    <row r="300" spans="1:26" x14ac:dyDescent="0.2">
      <c r="A300">
        <v>111401</v>
      </c>
      <c r="B300" s="2">
        <v>43903</v>
      </c>
      <c r="C300" s="3">
        <v>0.46666666666666667</v>
      </c>
      <c r="D300" t="s">
        <v>179</v>
      </c>
      <c r="E300" t="s">
        <v>97</v>
      </c>
      <c r="F300" t="s">
        <v>98</v>
      </c>
      <c r="G300" t="s">
        <v>138</v>
      </c>
      <c r="H300" t="s">
        <v>23</v>
      </c>
      <c r="I300" t="s">
        <v>24</v>
      </c>
      <c r="J300" t="s">
        <v>25</v>
      </c>
      <c r="K300" t="s">
        <v>26</v>
      </c>
      <c r="L300" s="2">
        <v>43914</v>
      </c>
      <c r="M300" s="3">
        <v>0.71388888888888891</v>
      </c>
      <c r="N300" s="2"/>
      <c r="O300" s="3"/>
      <c r="P300">
        <v>0</v>
      </c>
      <c r="Q300">
        <v>1</v>
      </c>
      <c r="R300" t="s">
        <v>27</v>
      </c>
      <c r="S300" t="s">
        <v>28</v>
      </c>
      <c r="T300">
        <v>19</v>
      </c>
      <c r="U300">
        <v>1</v>
      </c>
      <c r="V300" t="s">
        <v>29</v>
      </c>
      <c r="W300" t="s">
        <v>74</v>
      </c>
      <c r="X300" t="s">
        <v>31</v>
      </c>
      <c r="Y300" s="7">
        <f t="shared" si="11"/>
        <v>43908</v>
      </c>
      <c r="Z300" t="str">
        <f t="shared" si="10"/>
        <v>Yes</v>
      </c>
    </row>
    <row r="301" spans="1:26" x14ac:dyDescent="0.2">
      <c r="A301">
        <v>111402</v>
      </c>
      <c r="B301" s="2">
        <v>43907</v>
      </c>
      <c r="C301" s="3">
        <v>0.37638888888888888</v>
      </c>
      <c r="D301" t="s">
        <v>464</v>
      </c>
      <c r="E301" t="s">
        <v>49</v>
      </c>
      <c r="F301" t="s">
        <v>50</v>
      </c>
      <c r="G301" t="s">
        <v>271</v>
      </c>
      <c r="H301" t="s">
        <v>23</v>
      </c>
      <c r="I301" t="s">
        <v>24</v>
      </c>
      <c r="J301" t="s">
        <v>25</v>
      </c>
      <c r="K301" t="s">
        <v>26</v>
      </c>
      <c r="L301" s="2">
        <v>43923</v>
      </c>
      <c r="M301" s="3">
        <v>0.72430555555555554</v>
      </c>
      <c r="N301" s="2"/>
      <c r="O301" s="3"/>
      <c r="P301">
        <v>0</v>
      </c>
      <c r="Q301">
        <v>1</v>
      </c>
      <c r="R301" t="s">
        <v>27</v>
      </c>
      <c r="S301" t="s">
        <v>28</v>
      </c>
      <c r="T301">
        <v>10</v>
      </c>
      <c r="U301">
        <v>2</v>
      </c>
      <c r="V301" t="s">
        <v>29</v>
      </c>
      <c r="W301" t="s">
        <v>74</v>
      </c>
      <c r="X301" t="s">
        <v>46</v>
      </c>
      <c r="Y301" s="7">
        <f t="shared" si="11"/>
        <v>43914</v>
      </c>
      <c r="Z301" t="str">
        <f t="shared" si="10"/>
        <v>Yes</v>
      </c>
    </row>
    <row r="302" spans="1:26" x14ac:dyDescent="0.2">
      <c r="A302">
        <v>111403</v>
      </c>
      <c r="B302" s="2">
        <v>43913</v>
      </c>
      <c r="C302" s="3">
        <v>0.4</v>
      </c>
      <c r="D302" t="s">
        <v>87</v>
      </c>
      <c r="E302" t="s">
        <v>88</v>
      </c>
      <c r="F302" t="s">
        <v>89</v>
      </c>
      <c r="G302" t="s">
        <v>22</v>
      </c>
      <c r="H302" t="s">
        <v>23</v>
      </c>
      <c r="I302" t="s">
        <v>24</v>
      </c>
      <c r="J302" t="s">
        <v>25</v>
      </c>
      <c r="K302" t="s">
        <v>26</v>
      </c>
      <c r="L302" s="2">
        <v>43916</v>
      </c>
      <c r="M302" s="3">
        <v>0.77777777777777779</v>
      </c>
      <c r="N302" s="2"/>
      <c r="O302" s="3"/>
      <c r="P302">
        <v>0</v>
      </c>
      <c r="Q302">
        <v>1</v>
      </c>
      <c r="R302" t="s">
        <v>27</v>
      </c>
      <c r="S302" t="s">
        <v>37</v>
      </c>
      <c r="T302">
        <v>7</v>
      </c>
      <c r="U302">
        <v>2</v>
      </c>
      <c r="V302" t="s">
        <v>29</v>
      </c>
      <c r="W302" t="s">
        <v>74</v>
      </c>
      <c r="X302" t="s">
        <v>31</v>
      </c>
      <c r="Y302" s="7">
        <f t="shared" si="11"/>
        <v>43913.566666666666</v>
      </c>
      <c r="Z302" t="str">
        <f t="shared" si="10"/>
        <v>Yes</v>
      </c>
    </row>
    <row r="303" spans="1:26" x14ac:dyDescent="0.2">
      <c r="A303">
        <v>111404</v>
      </c>
      <c r="B303" s="2">
        <v>43913</v>
      </c>
      <c r="C303" s="3">
        <v>0.67222222222222228</v>
      </c>
      <c r="D303" t="s">
        <v>178</v>
      </c>
      <c r="E303" t="s">
        <v>97</v>
      </c>
      <c r="F303" t="s">
        <v>98</v>
      </c>
      <c r="G303" t="s">
        <v>138</v>
      </c>
      <c r="H303" t="s">
        <v>23</v>
      </c>
      <c r="I303" t="s">
        <v>24</v>
      </c>
      <c r="J303" t="s">
        <v>25</v>
      </c>
      <c r="K303" t="s">
        <v>26</v>
      </c>
      <c r="L303" s="2">
        <v>43923</v>
      </c>
      <c r="M303" s="3">
        <v>0.72361111111111109</v>
      </c>
      <c r="N303" s="2"/>
      <c r="O303" s="3"/>
      <c r="P303">
        <v>0</v>
      </c>
      <c r="Q303">
        <v>1</v>
      </c>
      <c r="R303" t="s">
        <v>27</v>
      </c>
      <c r="S303" t="s">
        <v>28</v>
      </c>
      <c r="T303">
        <v>6</v>
      </c>
      <c r="U303">
        <v>1</v>
      </c>
      <c r="V303" t="s">
        <v>61</v>
      </c>
      <c r="W303" t="s">
        <v>74</v>
      </c>
      <c r="X303" t="s">
        <v>46</v>
      </c>
      <c r="Y303" s="7">
        <f t="shared" si="11"/>
        <v>43916</v>
      </c>
      <c r="Z303" t="str">
        <f t="shared" si="10"/>
        <v>Yes</v>
      </c>
    </row>
    <row r="304" spans="1:26" x14ac:dyDescent="0.2">
      <c r="A304">
        <v>111405</v>
      </c>
      <c r="B304" s="2">
        <v>43924</v>
      </c>
      <c r="C304" s="3">
        <v>0.39513888888888887</v>
      </c>
      <c r="D304" t="s">
        <v>655</v>
      </c>
      <c r="E304" t="s">
        <v>64</v>
      </c>
      <c r="F304" t="s">
        <v>65</v>
      </c>
      <c r="G304" t="s">
        <v>635</v>
      </c>
      <c r="H304" t="s">
        <v>23</v>
      </c>
      <c r="I304" t="s">
        <v>24</v>
      </c>
      <c r="J304" t="s">
        <v>25</v>
      </c>
      <c r="K304" t="s">
        <v>26</v>
      </c>
      <c r="L304" s="2">
        <v>43998</v>
      </c>
      <c r="M304" s="3">
        <v>0.74375000000000002</v>
      </c>
      <c r="N304" s="2"/>
      <c r="O304" s="3"/>
      <c r="P304">
        <v>0</v>
      </c>
      <c r="Q304">
        <v>1</v>
      </c>
      <c r="R304" t="s">
        <v>27</v>
      </c>
      <c r="S304" t="s">
        <v>37</v>
      </c>
      <c r="T304">
        <v>11</v>
      </c>
      <c r="U304">
        <v>4</v>
      </c>
      <c r="V304" t="s">
        <v>29</v>
      </c>
      <c r="W304" t="s">
        <v>30</v>
      </c>
      <c r="X304" t="s">
        <v>31</v>
      </c>
      <c r="Y304" s="7">
        <f t="shared" si="11"/>
        <v>43938</v>
      </c>
      <c r="Z304" t="str">
        <f t="shared" si="10"/>
        <v>Yes</v>
      </c>
    </row>
    <row r="305" spans="1:26" x14ac:dyDescent="0.2">
      <c r="A305">
        <v>111406</v>
      </c>
      <c r="B305" s="2">
        <v>43927</v>
      </c>
      <c r="C305" s="3">
        <v>0.54722222222222228</v>
      </c>
      <c r="D305" t="s">
        <v>455</v>
      </c>
      <c r="E305" t="s">
        <v>88</v>
      </c>
      <c r="F305" t="s">
        <v>89</v>
      </c>
      <c r="G305" t="s">
        <v>271</v>
      </c>
      <c r="H305" t="s">
        <v>23</v>
      </c>
      <c r="I305" t="s">
        <v>24</v>
      </c>
      <c r="J305" t="s">
        <v>25</v>
      </c>
      <c r="K305" t="s">
        <v>26</v>
      </c>
      <c r="L305" s="2">
        <v>43992</v>
      </c>
      <c r="M305" s="3">
        <v>0.72847222222222219</v>
      </c>
      <c r="N305" s="2"/>
      <c r="O305" s="3"/>
      <c r="P305">
        <v>0</v>
      </c>
      <c r="Q305">
        <v>1</v>
      </c>
      <c r="R305" t="s">
        <v>27</v>
      </c>
      <c r="S305" t="s">
        <v>37</v>
      </c>
      <c r="T305">
        <v>25</v>
      </c>
      <c r="U305">
        <v>9</v>
      </c>
      <c r="V305" t="s">
        <v>61</v>
      </c>
      <c r="W305" t="s">
        <v>62</v>
      </c>
      <c r="X305" t="s">
        <v>31</v>
      </c>
      <c r="Y305" s="7">
        <f t="shared" si="11"/>
        <v>43934</v>
      </c>
      <c r="Z305" t="str">
        <f t="shared" si="10"/>
        <v>Yes</v>
      </c>
    </row>
    <row r="306" spans="1:26" x14ac:dyDescent="0.2">
      <c r="A306">
        <v>111407</v>
      </c>
      <c r="B306" s="2">
        <v>43928</v>
      </c>
      <c r="C306" s="3">
        <v>0.79236111111111107</v>
      </c>
      <c r="D306" t="s">
        <v>443</v>
      </c>
      <c r="E306" t="s">
        <v>340</v>
      </c>
      <c r="F306" t="s">
        <v>341</v>
      </c>
      <c r="G306" t="s">
        <v>271</v>
      </c>
      <c r="H306" t="s">
        <v>41</v>
      </c>
      <c r="I306" t="s">
        <v>24</v>
      </c>
      <c r="J306" t="s">
        <v>25</v>
      </c>
      <c r="K306" t="s">
        <v>26</v>
      </c>
      <c r="L306" s="2">
        <v>44007</v>
      </c>
      <c r="M306" s="3">
        <v>0.67013888888888884</v>
      </c>
      <c r="N306" s="2">
        <v>43929</v>
      </c>
      <c r="O306" s="3">
        <v>0.29236111111111113</v>
      </c>
      <c r="P306">
        <v>0</v>
      </c>
      <c r="Q306">
        <v>1</v>
      </c>
      <c r="R306" t="s">
        <v>27</v>
      </c>
      <c r="S306" t="s">
        <v>42</v>
      </c>
      <c r="T306">
        <v>4</v>
      </c>
      <c r="U306">
        <v>0</v>
      </c>
      <c r="V306" t="s">
        <v>679</v>
      </c>
      <c r="W306" t="s">
        <v>30</v>
      </c>
      <c r="X306" t="s">
        <v>46</v>
      </c>
      <c r="Y306" s="7">
        <f t="shared" si="11"/>
        <v>43935</v>
      </c>
      <c r="Z306" t="str">
        <f t="shared" si="10"/>
        <v>Yes</v>
      </c>
    </row>
    <row r="307" spans="1:26" x14ac:dyDescent="0.2">
      <c r="A307">
        <v>111408</v>
      </c>
      <c r="B307" s="2">
        <v>43934</v>
      </c>
      <c r="C307" s="3">
        <v>0.58125000000000004</v>
      </c>
      <c r="D307" t="s">
        <v>436</v>
      </c>
      <c r="E307" t="s">
        <v>173</v>
      </c>
      <c r="F307" t="s">
        <v>174</v>
      </c>
      <c r="G307" t="s">
        <v>271</v>
      </c>
      <c r="H307" t="s">
        <v>23</v>
      </c>
      <c r="I307" t="s">
        <v>24</v>
      </c>
      <c r="J307" t="s">
        <v>25</v>
      </c>
      <c r="K307" t="s">
        <v>26</v>
      </c>
      <c r="L307" s="2">
        <v>44021</v>
      </c>
      <c r="M307" s="3">
        <v>0.35486111111111113</v>
      </c>
      <c r="N307" s="2"/>
      <c r="O307" s="3"/>
      <c r="P307">
        <v>0</v>
      </c>
      <c r="Q307">
        <v>1</v>
      </c>
      <c r="R307" t="s">
        <v>27</v>
      </c>
      <c r="S307" t="s">
        <v>37</v>
      </c>
      <c r="T307">
        <v>19</v>
      </c>
      <c r="U307">
        <v>6</v>
      </c>
      <c r="V307" t="s">
        <v>61</v>
      </c>
      <c r="W307" t="s">
        <v>62</v>
      </c>
      <c r="X307" t="s">
        <v>31</v>
      </c>
      <c r="Y307" s="7">
        <f t="shared" si="11"/>
        <v>43941</v>
      </c>
      <c r="Z307" t="str">
        <f t="shared" si="10"/>
        <v>Yes</v>
      </c>
    </row>
    <row r="308" spans="1:26" x14ac:dyDescent="0.2">
      <c r="A308">
        <v>111409</v>
      </c>
      <c r="B308" s="2">
        <v>43936</v>
      </c>
      <c r="C308" s="3">
        <v>0.49027777777777776</v>
      </c>
      <c r="D308" t="s">
        <v>176</v>
      </c>
      <c r="E308" t="s">
        <v>97</v>
      </c>
      <c r="F308" t="s">
        <v>98</v>
      </c>
      <c r="G308" t="s">
        <v>138</v>
      </c>
      <c r="H308" t="s">
        <v>23</v>
      </c>
      <c r="I308" t="s">
        <v>24</v>
      </c>
      <c r="J308" t="s">
        <v>25</v>
      </c>
      <c r="K308" t="s">
        <v>26</v>
      </c>
      <c r="L308" s="2">
        <v>43937</v>
      </c>
      <c r="M308" s="3">
        <v>0.64861111111111114</v>
      </c>
      <c r="N308" s="2"/>
      <c r="O308" s="3"/>
      <c r="P308">
        <v>0</v>
      </c>
      <c r="Q308">
        <v>1</v>
      </c>
      <c r="R308" t="s">
        <v>27</v>
      </c>
      <c r="S308" t="s">
        <v>92</v>
      </c>
      <c r="T308">
        <v>6</v>
      </c>
      <c r="U308">
        <v>1</v>
      </c>
      <c r="V308" t="s">
        <v>61</v>
      </c>
      <c r="W308" t="s">
        <v>74</v>
      </c>
      <c r="X308" t="s">
        <v>46</v>
      </c>
      <c r="Y308" s="7">
        <f t="shared" si="11"/>
        <v>43941</v>
      </c>
      <c r="Z308" t="str">
        <f t="shared" si="10"/>
        <v>Yes</v>
      </c>
    </row>
    <row r="309" spans="1:26" x14ac:dyDescent="0.2">
      <c r="A309">
        <v>111410</v>
      </c>
      <c r="B309" s="2">
        <v>43936</v>
      </c>
      <c r="C309" s="3">
        <v>0.53541666666666665</v>
      </c>
      <c r="D309" t="s">
        <v>462</v>
      </c>
      <c r="E309" t="s">
        <v>358</v>
      </c>
      <c r="F309" t="s">
        <v>359</v>
      </c>
      <c r="G309" t="s">
        <v>271</v>
      </c>
      <c r="H309" t="s">
        <v>41</v>
      </c>
      <c r="I309" t="s">
        <v>24</v>
      </c>
      <c r="J309" t="s">
        <v>73</v>
      </c>
      <c r="K309" t="s">
        <v>26</v>
      </c>
      <c r="L309" s="2">
        <v>43950</v>
      </c>
      <c r="M309" s="3">
        <v>0.72986111111111107</v>
      </c>
      <c r="N309" s="2">
        <v>43936</v>
      </c>
      <c r="O309" s="3">
        <v>0.70833333333333337</v>
      </c>
      <c r="P309">
        <v>0</v>
      </c>
      <c r="Q309">
        <v>1</v>
      </c>
      <c r="R309" t="s">
        <v>67</v>
      </c>
      <c r="S309" t="s">
        <v>269</v>
      </c>
      <c r="T309">
        <v>13</v>
      </c>
      <c r="U309">
        <v>2</v>
      </c>
      <c r="V309" t="s">
        <v>679</v>
      </c>
      <c r="W309" t="s">
        <v>679</v>
      </c>
      <c r="X309" t="s">
        <v>46</v>
      </c>
      <c r="Y309" s="7">
        <f t="shared" si="11"/>
        <v>43943</v>
      </c>
      <c r="Z309" t="str">
        <f t="shared" si="10"/>
        <v>Yes</v>
      </c>
    </row>
    <row r="310" spans="1:26" x14ac:dyDescent="0.2">
      <c r="A310">
        <v>111411</v>
      </c>
      <c r="B310" s="2">
        <v>43936</v>
      </c>
      <c r="C310" s="3">
        <v>0.74583333333333335</v>
      </c>
      <c r="D310" t="s">
        <v>423</v>
      </c>
      <c r="E310" t="s">
        <v>143</v>
      </c>
      <c r="F310" t="s">
        <v>144</v>
      </c>
      <c r="G310" t="s">
        <v>271</v>
      </c>
      <c r="H310" t="s">
        <v>23</v>
      </c>
      <c r="I310" t="s">
        <v>60</v>
      </c>
      <c r="J310" t="s">
        <v>25</v>
      </c>
      <c r="K310" t="s">
        <v>26</v>
      </c>
      <c r="L310" s="2">
        <v>44032</v>
      </c>
      <c r="M310" s="3">
        <v>0.70972222222222225</v>
      </c>
      <c r="N310" s="2"/>
      <c r="O310" s="3"/>
      <c r="P310">
        <v>0</v>
      </c>
      <c r="Q310">
        <v>1</v>
      </c>
      <c r="R310" t="s">
        <v>27</v>
      </c>
      <c r="S310" t="s">
        <v>37</v>
      </c>
      <c r="T310">
        <v>15</v>
      </c>
      <c r="U310">
        <v>7</v>
      </c>
      <c r="V310" t="s">
        <v>61</v>
      </c>
      <c r="W310" t="s">
        <v>62</v>
      </c>
      <c r="X310" t="s">
        <v>46</v>
      </c>
      <c r="Y310" s="7" t="str">
        <f t="shared" si="11"/>
        <v>No SLA For Request</v>
      </c>
      <c r="Z310" t="str">
        <f t="shared" si="10"/>
        <v>Yes</v>
      </c>
    </row>
    <row r="311" spans="1:26" x14ac:dyDescent="0.2">
      <c r="A311">
        <v>111412</v>
      </c>
      <c r="B311" s="2">
        <v>43938</v>
      </c>
      <c r="C311" s="3">
        <v>0.48055555555555557</v>
      </c>
      <c r="D311" t="s">
        <v>452</v>
      </c>
      <c r="E311" t="s">
        <v>88</v>
      </c>
      <c r="F311" t="s">
        <v>89</v>
      </c>
      <c r="G311" t="s">
        <v>271</v>
      </c>
      <c r="H311" t="s">
        <v>23</v>
      </c>
      <c r="I311" t="s">
        <v>24</v>
      </c>
      <c r="J311" t="s">
        <v>25</v>
      </c>
      <c r="K311" t="s">
        <v>26</v>
      </c>
      <c r="L311" s="2">
        <v>43998</v>
      </c>
      <c r="M311" s="3">
        <v>0.74305555555555558</v>
      </c>
      <c r="N311" s="2"/>
      <c r="O311" s="3"/>
      <c r="P311">
        <v>0</v>
      </c>
      <c r="Q311">
        <v>1</v>
      </c>
      <c r="R311" t="s">
        <v>27</v>
      </c>
      <c r="S311" t="s">
        <v>37</v>
      </c>
      <c r="T311">
        <v>10</v>
      </c>
      <c r="U311">
        <v>2</v>
      </c>
      <c r="V311" t="s">
        <v>61</v>
      </c>
      <c r="W311" t="s">
        <v>62</v>
      </c>
      <c r="X311" t="s">
        <v>46</v>
      </c>
      <c r="Y311" s="7">
        <f t="shared" si="11"/>
        <v>43945</v>
      </c>
      <c r="Z311" t="str">
        <f t="shared" si="10"/>
        <v>Yes</v>
      </c>
    </row>
    <row r="312" spans="1:26" hidden="1" x14ac:dyDescent="0.2">
      <c r="A312">
        <v>111413</v>
      </c>
      <c r="B312" s="2">
        <v>43938</v>
      </c>
      <c r="C312" s="3">
        <v>0.77013888888888893</v>
      </c>
      <c r="D312" t="s">
        <v>377</v>
      </c>
      <c r="E312" t="s">
        <v>352</v>
      </c>
      <c r="F312" t="s">
        <v>353</v>
      </c>
      <c r="G312" t="s">
        <v>271</v>
      </c>
      <c r="H312" t="s">
        <v>41</v>
      </c>
      <c r="I312" t="s">
        <v>24</v>
      </c>
      <c r="J312" t="s">
        <v>25</v>
      </c>
      <c r="K312" t="s">
        <v>52</v>
      </c>
      <c r="L312" s="2">
        <v>43938</v>
      </c>
      <c r="M312" s="3">
        <v>0.77013888888888893</v>
      </c>
      <c r="N312" s="2">
        <v>43939</v>
      </c>
      <c r="O312" s="3">
        <v>0.27013888888888887</v>
      </c>
      <c r="P312">
        <v>1</v>
      </c>
      <c r="Q312">
        <v>0</v>
      </c>
      <c r="R312" t="s">
        <v>231</v>
      </c>
      <c r="S312" t="s">
        <v>104</v>
      </c>
      <c r="T312">
        <v>1</v>
      </c>
      <c r="U312">
        <v>0</v>
      </c>
      <c r="V312" t="s">
        <v>29</v>
      </c>
      <c r="W312" t="s">
        <v>30</v>
      </c>
      <c r="X312" t="s">
        <v>31</v>
      </c>
      <c r="Y312" s="6">
        <f t="shared" si="11"/>
        <v>43945</v>
      </c>
      <c r="Z312" t="str">
        <f t="shared" si="10"/>
        <v>Yes</v>
      </c>
    </row>
    <row r="313" spans="1:26" hidden="1" x14ac:dyDescent="0.2">
      <c r="A313">
        <v>111414</v>
      </c>
      <c r="B313" s="2">
        <v>43938</v>
      </c>
      <c r="C313" s="3">
        <v>0.80555555555555558</v>
      </c>
      <c r="D313" t="s">
        <v>657</v>
      </c>
      <c r="E313" t="s">
        <v>97</v>
      </c>
      <c r="F313" t="s">
        <v>98</v>
      </c>
      <c r="G313" t="s">
        <v>635</v>
      </c>
      <c r="H313" t="s">
        <v>23</v>
      </c>
      <c r="I313" t="s">
        <v>60</v>
      </c>
      <c r="J313" t="s">
        <v>25</v>
      </c>
      <c r="K313" t="s">
        <v>52</v>
      </c>
      <c r="L313" s="2">
        <v>43983</v>
      </c>
      <c r="M313" s="3">
        <v>0.45555555555555555</v>
      </c>
      <c r="N313" s="2">
        <v>44851</v>
      </c>
      <c r="O313" s="3">
        <v>0.30555555555555558</v>
      </c>
      <c r="P313">
        <v>0</v>
      </c>
      <c r="Q313">
        <v>0</v>
      </c>
      <c r="R313" t="s">
        <v>130</v>
      </c>
      <c r="S313" t="s">
        <v>28</v>
      </c>
      <c r="T313">
        <v>7</v>
      </c>
      <c r="U313">
        <v>0</v>
      </c>
      <c r="V313" t="s">
        <v>61</v>
      </c>
      <c r="W313" t="s">
        <v>74</v>
      </c>
      <c r="X313" t="s">
        <v>31</v>
      </c>
      <c r="Y313" s="6" t="str">
        <f t="shared" si="11"/>
        <v>No SLA For Request</v>
      </c>
      <c r="Z313" t="str">
        <f t="shared" si="10"/>
        <v>Yes</v>
      </c>
    </row>
    <row r="314" spans="1:26" x14ac:dyDescent="0.2">
      <c r="A314">
        <v>111415</v>
      </c>
      <c r="B314" s="2">
        <v>43941</v>
      </c>
      <c r="C314" s="3">
        <v>0.54166666666666663</v>
      </c>
      <c r="D314" t="s">
        <v>453</v>
      </c>
      <c r="E314" t="s">
        <v>143</v>
      </c>
      <c r="F314" t="s">
        <v>144</v>
      </c>
      <c r="G314" t="s">
        <v>271</v>
      </c>
      <c r="H314" t="s">
        <v>23</v>
      </c>
      <c r="I314" t="s">
        <v>24</v>
      </c>
      <c r="J314" t="s">
        <v>25</v>
      </c>
      <c r="K314" t="s">
        <v>26</v>
      </c>
      <c r="L314" s="2">
        <v>43998</v>
      </c>
      <c r="M314" s="3">
        <v>0.74236111111111114</v>
      </c>
      <c r="N314" s="2"/>
      <c r="O314" s="3"/>
      <c r="P314">
        <v>0</v>
      </c>
      <c r="Q314">
        <v>1</v>
      </c>
      <c r="R314" t="s">
        <v>27</v>
      </c>
      <c r="S314" t="s">
        <v>37</v>
      </c>
      <c r="T314">
        <v>9</v>
      </c>
      <c r="U314">
        <v>6</v>
      </c>
      <c r="V314" t="s">
        <v>29</v>
      </c>
      <c r="W314" t="s">
        <v>30</v>
      </c>
      <c r="X314" t="s">
        <v>46</v>
      </c>
      <c r="Y314" s="7">
        <f t="shared" si="11"/>
        <v>43948</v>
      </c>
      <c r="Z314" t="str">
        <f t="shared" si="10"/>
        <v>Yes</v>
      </c>
    </row>
    <row r="315" spans="1:26" x14ac:dyDescent="0.2">
      <c r="A315">
        <v>111416</v>
      </c>
      <c r="B315" s="2">
        <v>43948</v>
      </c>
      <c r="C315" s="3">
        <v>0.39166666666666666</v>
      </c>
      <c r="D315" t="s">
        <v>86</v>
      </c>
      <c r="E315" t="s">
        <v>49</v>
      </c>
      <c r="F315" t="s">
        <v>50</v>
      </c>
      <c r="G315" t="s">
        <v>22</v>
      </c>
      <c r="H315" t="s">
        <v>23</v>
      </c>
      <c r="I315" t="s">
        <v>24</v>
      </c>
      <c r="J315" t="s">
        <v>25</v>
      </c>
      <c r="K315" t="s">
        <v>26</v>
      </c>
      <c r="L315" s="2">
        <v>43955</v>
      </c>
      <c r="M315" s="3">
        <v>0.71666666666666667</v>
      </c>
      <c r="N315" s="2"/>
      <c r="O315" s="3"/>
      <c r="P315">
        <v>0</v>
      </c>
      <c r="Q315">
        <v>1</v>
      </c>
      <c r="R315" t="s">
        <v>27</v>
      </c>
      <c r="S315" t="s">
        <v>28</v>
      </c>
      <c r="T315">
        <v>5</v>
      </c>
      <c r="U315">
        <v>2</v>
      </c>
      <c r="V315" t="s">
        <v>29</v>
      </c>
      <c r="W315" t="s">
        <v>30</v>
      </c>
      <c r="X315" t="s">
        <v>31</v>
      </c>
      <c r="Y315" s="7">
        <f t="shared" si="11"/>
        <v>43948.558333333334</v>
      </c>
      <c r="Z315" t="str">
        <f t="shared" si="10"/>
        <v>Yes</v>
      </c>
    </row>
    <row r="316" spans="1:26" x14ac:dyDescent="0.2">
      <c r="A316">
        <v>111417</v>
      </c>
      <c r="B316" s="2">
        <v>43950</v>
      </c>
      <c r="C316" s="3">
        <v>0.32291666666666669</v>
      </c>
      <c r="D316" t="s">
        <v>165</v>
      </c>
      <c r="E316" t="s">
        <v>166</v>
      </c>
      <c r="F316" t="s">
        <v>167</v>
      </c>
      <c r="G316" t="s">
        <v>138</v>
      </c>
      <c r="H316" t="s">
        <v>41</v>
      </c>
      <c r="I316" t="s">
        <v>24</v>
      </c>
      <c r="J316" t="s">
        <v>25</v>
      </c>
      <c r="K316" t="s">
        <v>26</v>
      </c>
      <c r="L316" s="2">
        <v>44007</v>
      </c>
      <c r="M316" s="3">
        <v>0.69374999999999998</v>
      </c>
      <c r="N316" s="2">
        <v>43950</v>
      </c>
      <c r="O316" s="3">
        <v>0.82291666666666663</v>
      </c>
      <c r="P316">
        <v>0</v>
      </c>
      <c r="Q316">
        <v>1</v>
      </c>
      <c r="R316" t="s">
        <v>27</v>
      </c>
      <c r="S316" t="s">
        <v>168</v>
      </c>
      <c r="T316">
        <v>6</v>
      </c>
      <c r="U316">
        <v>4</v>
      </c>
      <c r="V316" t="s">
        <v>679</v>
      </c>
      <c r="W316" t="s">
        <v>30</v>
      </c>
      <c r="X316" t="s">
        <v>52</v>
      </c>
      <c r="Y316" s="7">
        <f t="shared" si="11"/>
        <v>43955</v>
      </c>
      <c r="Z316" t="str">
        <f t="shared" si="10"/>
        <v>Yes</v>
      </c>
    </row>
    <row r="317" spans="1:26" x14ac:dyDescent="0.2">
      <c r="A317">
        <v>111418</v>
      </c>
      <c r="B317" s="2">
        <v>43950</v>
      </c>
      <c r="C317" s="3">
        <v>0.55972222222222223</v>
      </c>
      <c r="D317" t="s">
        <v>416</v>
      </c>
      <c r="E317" t="s">
        <v>143</v>
      </c>
      <c r="F317" t="s">
        <v>144</v>
      </c>
      <c r="G317" t="s">
        <v>271</v>
      </c>
      <c r="H317" t="s">
        <v>23</v>
      </c>
      <c r="I317" t="s">
        <v>24</v>
      </c>
      <c r="J317" t="s">
        <v>25</v>
      </c>
      <c r="K317" t="s">
        <v>26</v>
      </c>
      <c r="L317" s="2">
        <v>44046</v>
      </c>
      <c r="M317" s="3">
        <v>0.5083333333333333</v>
      </c>
      <c r="N317" s="2"/>
      <c r="O317" s="3"/>
      <c r="P317">
        <v>0</v>
      </c>
      <c r="Q317">
        <v>1</v>
      </c>
      <c r="R317" t="s">
        <v>27</v>
      </c>
      <c r="S317" t="s">
        <v>37</v>
      </c>
      <c r="T317">
        <v>7</v>
      </c>
      <c r="U317">
        <v>1</v>
      </c>
      <c r="V317" t="s">
        <v>61</v>
      </c>
      <c r="W317" t="s">
        <v>62</v>
      </c>
      <c r="X317" t="s">
        <v>46</v>
      </c>
      <c r="Y317" s="7">
        <f t="shared" si="11"/>
        <v>43957</v>
      </c>
      <c r="Z317" t="str">
        <f t="shared" si="10"/>
        <v>Yes</v>
      </c>
    </row>
    <row r="318" spans="1:26" x14ac:dyDescent="0.2">
      <c r="A318">
        <v>111419</v>
      </c>
      <c r="B318" s="2">
        <v>43951</v>
      </c>
      <c r="C318" s="3">
        <v>0.78819444444444442</v>
      </c>
      <c r="D318" t="s">
        <v>460</v>
      </c>
      <c r="E318" t="s">
        <v>49</v>
      </c>
      <c r="F318" t="s">
        <v>50</v>
      </c>
      <c r="G318" t="s">
        <v>271</v>
      </c>
      <c r="H318" t="s">
        <v>23</v>
      </c>
      <c r="I318" t="s">
        <v>24</v>
      </c>
      <c r="J318" t="s">
        <v>25</v>
      </c>
      <c r="K318" t="s">
        <v>26</v>
      </c>
      <c r="L318" s="2">
        <v>43959</v>
      </c>
      <c r="M318" s="3">
        <v>0.76111111111111107</v>
      </c>
      <c r="N318" s="2"/>
      <c r="O318" s="3"/>
      <c r="P318">
        <v>0</v>
      </c>
      <c r="Q318">
        <v>1</v>
      </c>
      <c r="R318" t="s">
        <v>27</v>
      </c>
      <c r="S318" t="s">
        <v>28</v>
      </c>
      <c r="T318">
        <v>5</v>
      </c>
      <c r="U318">
        <v>1</v>
      </c>
      <c r="V318" t="s">
        <v>29</v>
      </c>
      <c r="W318" t="s">
        <v>30</v>
      </c>
      <c r="X318" t="s">
        <v>31</v>
      </c>
      <c r="Y318" s="7">
        <f t="shared" si="11"/>
        <v>43958</v>
      </c>
      <c r="Z318" t="str">
        <f t="shared" si="10"/>
        <v>Yes</v>
      </c>
    </row>
    <row r="319" spans="1:26" hidden="1" x14ac:dyDescent="0.2">
      <c r="A319">
        <v>111420</v>
      </c>
      <c r="B319" s="2">
        <v>43956</v>
      </c>
      <c r="C319" s="3">
        <v>9.583333333333334E-2</v>
      </c>
      <c r="D319" t="s">
        <v>277</v>
      </c>
      <c r="E319" t="s">
        <v>44</v>
      </c>
      <c r="F319" t="s">
        <v>45</v>
      </c>
      <c r="G319" t="s">
        <v>271</v>
      </c>
      <c r="H319" t="s">
        <v>23</v>
      </c>
      <c r="I319" t="s">
        <v>24</v>
      </c>
      <c r="J319" t="s">
        <v>25</v>
      </c>
      <c r="K319" t="s">
        <v>52</v>
      </c>
      <c r="L319" s="2">
        <v>44293</v>
      </c>
      <c r="M319" s="3">
        <v>0.62013888888888891</v>
      </c>
      <c r="N319" s="2">
        <v>43961</v>
      </c>
      <c r="O319" s="3">
        <v>9.583333333333334E-2</v>
      </c>
      <c r="P319">
        <v>1</v>
      </c>
      <c r="Q319">
        <v>0</v>
      </c>
      <c r="R319" t="s">
        <v>128</v>
      </c>
      <c r="S319" t="s">
        <v>37</v>
      </c>
      <c r="T319">
        <v>179</v>
      </c>
      <c r="U319">
        <v>43</v>
      </c>
      <c r="V319" t="s">
        <v>29</v>
      </c>
      <c r="W319" t="s">
        <v>30</v>
      </c>
      <c r="X319" t="s">
        <v>31</v>
      </c>
      <c r="Y319" s="6">
        <f t="shared" si="11"/>
        <v>43963</v>
      </c>
      <c r="Z319" t="str">
        <f t="shared" si="10"/>
        <v>Yes</v>
      </c>
    </row>
    <row r="320" spans="1:26" x14ac:dyDescent="0.2">
      <c r="A320">
        <v>111421</v>
      </c>
      <c r="B320" s="2">
        <v>43958</v>
      </c>
      <c r="C320" s="3">
        <v>0.62361111111111112</v>
      </c>
      <c r="D320" t="s">
        <v>461</v>
      </c>
      <c r="E320" t="s">
        <v>358</v>
      </c>
      <c r="F320" t="s">
        <v>359</v>
      </c>
      <c r="G320" t="s">
        <v>271</v>
      </c>
      <c r="H320" t="s">
        <v>23</v>
      </c>
      <c r="I320" t="s">
        <v>60</v>
      </c>
      <c r="J320" t="s">
        <v>25</v>
      </c>
      <c r="K320" t="s">
        <v>26</v>
      </c>
      <c r="L320" s="2">
        <v>43959</v>
      </c>
      <c r="M320" s="3">
        <v>0.40277777777777779</v>
      </c>
      <c r="N320" s="2"/>
      <c r="O320" s="3"/>
      <c r="P320">
        <v>0</v>
      </c>
      <c r="Q320">
        <v>1</v>
      </c>
      <c r="R320" t="s">
        <v>27</v>
      </c>
      <c r="S320" t="s">
        <v>28</v>
      </c>
      <c r="T320">
        <v>6</v>
      </c>
      <c r="U320">
        <v>0</v>
      </c>
      <c r="V320" t="s">
        <v>61</v>
      </c>
      <c r="W320" t="s">
        <v>74</v>
      </c>
      <c r="X320" t="s">
        <v>46</v>
      </c>
      <c r="Y320" s="7" t="str">
        <f t="shared" si="11"/>
        <v>No SLA For Request</v>
      </c>
      <c r="Z320" t="str">
        <f t="shared" si="10"/>
        <v>Yes</v>
      </c>
    </row>
    <row r="321" spans="1:26" x14ac:dyDescent="0.2">
      <c r="A321">
        <v>111422</v>
      </c>
      <c r="B321" s="2">
        <v>43966</v>
      </c>
      <c r="C321" s="3">
        <v>0.75694444444444442</v>
      </c>
      <c r="D321" t="s">
        <v>656</v>
      </c>
      <c r="E321" t="s">
        <v>64</v>
      </c>
      <c r="F321" t="s">
        <v>65</v>
      </c>
      <c r="G321" t="s">
        <v>635</v>
      </c>
      <c r="H321" t="s">
        <v>23</v>
      </c>
      <c r="I321" t="s">
        <v>24</v>
      </c>
      <c r="J321" t="s">
        <v>25</v>
      </c>
      <c r="K321" t="s">
        <v>26</v>
      </c>
      <c r="L321" s="2">
        <v>43998</v>
      </c>
      <c r="M321" s="3">
        <v>0.7416666666666667</v>
      </c>
      <c r="N321" s="2"/>
      <c r="O321" s="3"/>
      <c r="P321">
        <v>0</v>
      </c>
      <c r="Q321">
        <v>1</v>
      </c>
      <c r="R321" t="s">
        <v>27</v>
      </c>
      <c r="S321" t="s">
        <v>37</v>
      </c>
      <c r="T321">
        <v>9</v>
      </c>
      <c r="U321">
        <v>2</v>
      </c>
      <c r="V321" t="s">
        <v>29</v>
      </c>
      <c r="W321" t="s">
        <v>30</v>
      </c>
      <c r="X321" t="s">
        <v>31</v>
      </c>
      <c r="Y321" s="7">
        <f t="shared" si="11"/>
        <v>43980</v>
      </c>
      <c r="Z321" t="str">
        <f t="shared" si="10"/>
        <v>Yes</v>
      </c>
    </row>
    <row r="322" spans="1:26" x14ac:dyDescent="0.2">
      <c r="A322">
        <v>111423</v>
      </c>
      <c r="B322" s="2">
        <v>43971</v>
      </c>
      <c r="C322" s="3">
        <v>0.61875000000000002</v>
      </c>
      <c r="D322" t="s">
        <v>448</v>
      </c>
      <c r="E322" t="s">
        <v>58</v>
      </c>
      <c r="F322" t="s">
        <v>59</v>
      </c>
      <c r="G322" t="s">
        <v>271</v>
      </c>
      <c r="H322" t="s">
        <v>23</v>
      </c>
      <c r="I322" t="s">
        <v>60</v>
      </c>
      <c r="J322" t="s">
        <v>25</v>
      </c>
      <c r="K322" t="s">
        <v>26</v>
      </c>
      <c r="L322" s="2">
        <v>44004</v>
      </c>
      <c r="M322" s="3">
        <v>0.7104166666666667</v>
      </c>
      <c r="N322" s="2"/>
      <c r="O322" s="3"/>
      <c r="P322">
        <v>0</v>
      </c>
      <c r="Q322">
        <v>1</v>
      </c>
      <c r="R322" t="s">
        <v>27</v>
      </c>
      <c r="S322" t="s">
        <v>37</v>
      </c>
      <c r="T322">
        <v>4</v>
      </c>
      <c r="U322">
        <v>3</v>
      </c>
      <c r="V322" t="s">
        <v>61</v>
      </c>
      <c r="W322" t="s">
        <v>62</v>
      </c>
      <c r="X322" t="s">
        <v>46</v>
      </c>
      <c r="Y322" s="7" t="str">
        <f t="shared" ref="Y322:Y343" si="12">IF(I322="Request", "No SLA For Request",
IF(G322="Emergency", B322 + C322 + TIME(4,0,0),
IF(G322="High", WORKDAY(B322, 3),
IF(G322="Normal", WORKDAY(B322, 5),
IF(G322="Low", WORKDAY(B322, 10),
"Chill")))))</f>
        <v>No SLA For Request</v>
      </c>
      <c r="Z322" t="str">
        <f t="shared" ref="Z322:Z385" si="13">IF(Y322&gt;M322, "Yes", "No")</f>
        <v>Yes</v>
      </c>
    </row>
    <row r="323" spans="1:26" x14ac:dyDescent="0.2">
      <c r="A323">
        <v>111424</v>
      </c>
      <c r="B323" s="2">
        <v>43978</v>
      </c>
      <c r="C323" s="3">
        <v>0.39305555555555555</v>
      </c>
      <c r="D323" t="s">
        <v>85</v>
      </c>
      <c r="E323" t="s">
        <v>49</v>
      </c>
      <c r="F323" t="s">
        <v>50</v>
      </c>
      <c r="G323" t="s">
        <v>22</v>
      </c>
      <c r="H323" t="s">
        <v>23</v>
      </c>
      <c r="I323" t="s">
        <v>24</v>
      </c>
      <c r="J323" t="s">
        <v>25</v>
      </c>
      <c r="K323" t="s">
        <v>26</v>
      </c>
      <c r="L323" s="2">
        <v>43992</v>
      </c>
      <c r="M323" s="3">
        <v>0.72569444444444442</v>
      </c>
      <c r="N323" s="2"/>
      <c r="O323" s="3"/>
      <c r="P323">
        <v>0</v>
      </c>
      <c r="Q323">
        <v>1</v>
      </c>
      <c r="R323" t="s">
        <v>27</v>
      </c>
      <c r="S323" t="s">
        <v>28</v>
      </c>
      <c r="T323">
        <v>12</v>
      </c>
      <c r="U323">
        <v>20</v>
      </c>
      <c r="V323" t="s">
        <v>29</v>
      </c>
      <c r="W323" t="s">
        <v>30</v>
      </c>
      <c r="X323" t="s">
        <v>31</v>
      </c>
      <c r="Y323" s="7">
        <f t="shared" si="12"/>
        <v>43978.55972222222</v>
      </c>
      <c r="Z323" t="str">
        <f t="shared" si="13"/>
        <v>Yes</v>
      </c>
    </row>
    <row r="324" spans="1:26" x14ac:dyDescent="0.2">
      <c r="A324">
        <v>111425</v>
      </c>
      <c r="B324" s="2">
        <v>43978</v>
      </c>
      <c r="C324" s="3">
        <v>0.59375</v>
      </c>
      <c r="D324" t="s">
        <v>417</v>
      </c>
      <c r="E324" t="s">
        <v>58</v>
      </c>
      <c r="F324" t="s">
        <v>59</v>
      </c>
      <c r="G324" t="s">
        <v>271</v>
      </c>
      <c r="H324" t="s">
        <v>23</v>
      </c>
      <c r="I324" t="s">
        <v>24</v>
      </c>
      <c r="J324" t="s">
        <v>25</v>
      </c>
      <c r="K324" t="s">
        <v>26</v>
      </c>
      <c r="L324" s="2">
        <v>44046</v>
      </c>
      <c r="M324" s="3">
        <v>0.5083333333333333</v>
      </c>
      <c r="N324" s="2">
        <v>43979</v>
      </c>
      <c r="O324" s="3">
        <v>9.375E-2</v>
      </c>
      <c r="P324">
        <v>0</v>
      </c>
      <c r="Q324">
        <v>1</v>
      </c>
      <c r="R324" t="s">
        <v>27</v>
      </c>
      <c r="S324" t="s">
        <v>37</v>
      </c>
      <c r="T324">
        <v>10</v>
      </c>
      <c r="U324">
        <v>3</v>
      </c>
      <c r="V324" t="s">
        <v>61</v>
      </c>
      <c r="W324" t="s">
        <v>62</v>
      </c>
      <c r="X324" t="s">
        <v>46</v>
      </c>
      <c r="Y324" s="7">
        <f t="shared" si="12"/>
        <v>43985</v>
      </c>
      <c r="Z324" t="str">
        <f t="shared" si="13"/>
        <v>Yes</v>
      </c>
    </row>
    <row r="325" spans="1:26" x14ac:dyDescent="0.2">
      <c r="A325">
        <v>111426</v>
      </c>
      <c r="B325" s="2">
        <v>43979</v>
      </c>
      <c r="C325" s="3">
        <v>0.46180555555555558</v>
      </c>
      <c r="D325" t="s">
        <v>449</v>
      </c>
      <c r="E325" t="s">
        <v>58</v>
      </c>
      <c r="F325" t="s">
        <v>59</v>
      </c>
      <c r="G325" t="s">
        <v>271</v>
      </c>
      <c r="H325" t="s">
        <v>23</v>
      </c>
      <c r="I325" t="s">
        <v>60</v>
      </c>
      <c r="J325" t="s">
        <v>25</v>
      </c>
      <c r="K325" t="s">
        <v>26</v>
      </c>
      <c r="L325" s="2">
        <v>44004</v>
      </c>
      <c r="M325" s="3">
        <v>0.70972222222222225</v>
      </c>
      <c r="N325" s="2"/>
      <c r="O325" s="3"/>
      <c r="P325">
        <v>0</v>
      </c>
      <c r="Q325">
        <v>1</v>
      </c>
      <c r="R325" t="s">
        <v>27</v>
      </c>
      <c r="S325" t="s">
        <v>37</v>
      </c>
      <c r="T325">
        <v>4</v>
      </c>
      <c r="U325">
        <v>0</v>
      </c>
      <c r="V325" t="s">
        <v>61</v>
      </c>
      <c r="W325" t="s">
        <v>62</v>
      </c>
      <c r="X325" t="s">
        <v>46</v>
      </c>
      <c r="Y325" s="7" t="str">
        <f t="shared" si="12"/>
        <v>No SLA For Request</v>
      </c>
      <c r="Z325" t="str">
        <f t="shared" si="13"/>
        <v>Yes</v>
      </c>
    </row>
    <row r="326" spans="1:26" x14ac:dyDescent="0.2">
      <c r="A326">
        <v>111427</v>
      </c>
      <c r="B326" s="2">
        <v>43980</v>
      </c>
      <c r="C326" s="3">
        <v>0.52083333333333337</v>
      </c>
      <c r="D326" t="s">
        <v>654</v>
      </c>
      <c r="E326" t="s">
        <v>97</v>
      </c>
      <c r="F326" t="s">
        <v>98</v>
      </c>
      <c r="G326" t="s">
        <v>635</v>
      </c>
      <c r="H326" t="s">
        <v>23</v>
      </c>
      <c r="I326" t="s">
        <v>60</v>
      </c>
      <c r="J326" t="s">
        <v>25</v>
      </c>
      <c r="K326" t="s">
        <v>26</v>
      </c>
      <c r="L326" s="2">
        <v>44001</v>
      </c>
      <c r="M326" s="3">
        <v>0.72986111111111107</v>
      </c>
      <c r="N326" s="2"/>
      <c r="O326" s="3"/>
      <c r="P326">
        <v>0</v>
      </c>
      <c r="Q326">
        <v>1</v>
      </c>
      <c r="R326" t="s">
        <v>27</v>
      </c>
      <c r="S326" t="s">
        <v>28</v>
      </c>
      <c r="T326">
        <v>4</v>
      </c>
      <c r="U326">
        <v>0</v>
      </c>
      <c r="V326" t="s">
        <v>61</v>
      </c>
      <c r="W326" t="s">
        <v>74</v>
      </c>
      <c r="X326" t="s">
        <v>31</v>
      </c>
      <c r="Y326" s="7" t="str">
        <f t="shared" si="12"/>
        <v>No SLA For Request</v>
      </c>
      <c r="Z326" t="str">
        <f t="shared" si="13"/>
        <v>Yes</v>
      </c>
    </row>
    <row r="327" spans="1:26" x14ac:dyDescent="0.2">
      <c r="A327">
        <v>111428</v>
      </c>
      <c r="B327" s="2">
        <v>43980</v>
      </c>
      <c r="C327" s="3">
        <v>0.72430555555555554</v>
      </c>
      <c r="D327" t="s">
        <v>450</v>
      </c>
      <c r="E327" t="s">
        <v>49</v>
      </c>
      <c r="F327" t="s">
        <v>50</v>
      </c>
      <c r="G327" t="s">
        <v>271</v>
      </c>
      <c r="H327" t="s">
        <v>23</v>
      </c>
      <c r="I327" t="s">
        <v>60</v>
      </c>
      <c r="J327" t="s">
        <v>25</v>
      </c>
      <c r="K327" t="s">
        <v>26</v>
      </c>
      <c r="L327" s="2">
        <v>43999</v>
      </c>
      <c r="M327" s="3">
        <v>0.59236111111111112</v>
      </c>
      <c r="N327" s="2"/>
      <c r="O327" s="3"/>
      <c r="P327">
        <v>0</v>
      </c>
      <c r="Q327">
        <v>1</v>
      </c>
      <c r="R327" t="s">
        <v>27</v>
      </c>
      <c r="S327" t="s">
        <v>28</v>
      </c>
      <c r="T327">
        <v>5</v>
      </c>
      <c r="U327">
        <v>0</v>
      </c>
      <c r="V327" t="s">
        <v>61</v>
      </c>
      <c r="W327" t="s">
        <v>74</v>
      </c>
      <c r="X327" t="s">
        <v>46</v>
      </c>
      <c r="Y327" s="7" t="str">
        <f t="shared" si="12"/>
        <v>No SLA For Request</v>
      </c>
      <c r="Z327" t="str">
        <f t="shared" si="13"/>
        <v>Yes</v>
      </c>
    </row>
    <row r="328" spans="1:26" x14ac:dyDescent="0.2">
      <c r="A328">
        <v>111429</v>
      </c>
      <c r="B328" s="2">
        <v>43983</v>
      </c>
      <c r="C328" s="3">
        <v>0.81874999999999998</v>
      </c>
      <c r="D328" t="s">
        <v>367</v>
      </c>
      <c r="E328" t="s">
        <v>136</v>
      </c>
      <c r="F328" t="s">
        <v>137</v>
      </c>
      <c r="G328" t="s">
        <v>271</v>
      </c>
      <c r="H328" t="s">
        <v>23</v>
      </c>
      <c r="I328" t="s">
        <v>60</v>
      </c>
      <c r="J328" t="s">
        <v>25</v>
      </c>
      <c r="K328" t="s">
        <v>26</v>
      </c>
      <c r="L328" s="2">
        <v>44168</v>
      </c>
      <c r="M328" s="3">
        <v>0.32916666666666666</v>
      </c>
      <c r="N328" s="2">
        <v>43984</v>
      </c>
      <c r="O328" s="3">
        <v>0.31874999999999998</v>
      </c>
      <c r="P328">
        <v>0</v>
      </c>
      <c r="Q328">
        <v>1</v>
      </c>
      <c r="R328" t="s">
        <v>27</v>
      </c>
      <c r="S328" t="s">
        <v>37</v>
      </c>
      <c r="T328">
        <v>20</v>
      </c>
      <c r="U328">
        <v>0</v>
      </c>
      <c r="V328" t="s">
        <v>61</v>
      </c>
      <c r="W328" t="s">
        <v>62</v>
      </c>
      <c r="X328" t="s">
        <v>46</v>
      </c>
      <c r="Y328" s="7" t="str">
        <f t="shared" si="12"/>
        <v>No SLA For Request</v>
      </c>
      <c r="Z328" t="str">
        <f t="shared" si="13"/>
        <v>Yes</v>
      </c>
    </row>
    <row r="329" spans="1:26" x14ac:dyDescent="0.2">
      <c r="A329">
        <v>111430</v>
      </c>
      <c r="B329" s="2">
        <v>43984</v>
      </c>
      <c r="C329" s="3">
        <v>0.43472222222222223</v>
      </c>
      <c r="D329" t="s">
        <v>84</v>
      </c>
      <c r="E329" t="s">
        <v>49</v>
      </c>
      <c r="F329" t="s">
        <v>50</v>
      </c>
      <c r="G329" t="s">
        <v>22</v>
      </c>
      <c r="H329" t="s">
        <v>23</v>
      </c>
      <c r="I329" t="s">
        <v>24</v>
      </c>
      <c r="J329" t="s">
        <v>25</v>
      </c>
      <c r="K329" t="s">
        <v>26</v>
      </c>
      <c r="L329" s="2">
        <v>43998</v>
      </c>
      <c r="M329" s="3">
        <v>0.74097222222222225</v>
      </c>
      <c r="N329" s="2"/>
      <c r="O329" s="3"/>
      <c r="P329">
        <v>0</v>
      </c>
      <c r="Q329">
        <v>1</v>
      </c>
      <c r="R329" t="s">
        <v>27</v>
      </c>
      <c r="S329" t="s">
        <v>28</v>
      </c>
      <c r="T329">
        <v>11</v>
      </c>
      <c r="U329">
        <v>2</v>
      </c>
      <c r="V329" t="s">
        <v>29</v>
      </c>
      <c r="W329" t="s">
        <v>30</v>
      </c>
      <c r="X329" t="s">
        <v>46</v>
      </c>
      <c r="Y329" s="7">
        <f t="shared" si="12"/>
        <v>43984.601388888885</v>
      </c>
      <c r="Z329" t="str">
        <f t="shared" si="13"/>
        <v>Yes</v>
      </c>
    </row>
    <row r="330" spans="1:26" x14ac:dyDescent="0.2">
      <c r="A330">
        <v>111431</v>
      </c>
      <c r="B330" s="2">
        <v>43984</v>
      </c>
      <c r="C330" s="3">
        <v>0.81319444444444444</v>
      </c>
      <c r="D330" t="s">
        <v>456</v>
      </c>
      <c r="E330" t="s">
        <v>396</v>
      </c>
      <c r="F330" t="s">
        <v>397</v>
      </c>
      <c r="G330" t="s">
        <v>271</v>
      </c>
      <c r="H330" t="s">
        <v>41</v>
      </c>
      <c r="I330" t="s">
        <v>24</v>
      </c>
      <c r="J330" t="s">
        <v>73</v>
      </c>
      <c r="K330" t="s">
        <v>26</v>
      </c>
      <c r="L330" s="2">
        <v>43992</v>
      </c>
      <c r="M330" s="3">
        <v>0.64513888888888893</v>
      </c>
      <c r="N330" s="2">
        <v>43985</v>
      </c>
      <c r="O330" s="3">
        <v>0.70833333333333337</v>
      </c>
      <c r="P330">
        <v>0</v>
      </c>
      <c r="Q330">
        <v>1</v>
      </c>
      <c r="R330" t="s">
        <v>67</v>
      </c>
      <c r="S330" t="s">
        <v>269</v>
      </c>
      <c r="T330">
        <v>4</v>
      </c>
      <c r="U330">
        <v>0</v>
      </c>
      <c r="V330" t="s">
        <v>679</v>
      </c>
      <c r="W330" t="s">
        <v>30</v>
      </c>
      <c r="X330" t="s">
        <v>31</v>
      </c>
      <c r="Y330" s="7">
        <f t="shared" si="12"/>
        <v>43991</v>
      </c>
      <c r="Z330" t="str">
        <f t="shared" si="13"/>
        <v>Yes</v>
      </c>
    </row>
    <row r="331" spans="1:26" x14ac:dyDescent="0.2">
      <c r="A331">
        <v>111432</v>
      </c>
      <c r="B331" s="2">
        <v>43985</v>
      </c>
      <c r="C331" s="3">
        <v>0.59305555555555556</v>
      </c>
      <c r="D331" t="s">
        <v>415</v>
      </c>
      <c r="E331" t="s">
        <v>49</v>
      </c>
      <c r="F331" t="s">
        <v>50</v>
      </c>
      <c r="G331" t="s">
        <v>271</v>
      </c>
      <c r="H331" t="s">
        <v>23</v>
      </c>
      <c r="I331" t="s">
        <v>60</v>
      </c>
      <c r="J331" t="s">
        <v>25</v>
      </c>
      <c r="K331" t="s">
        <v>26</v>
      </c>
      <c r="L331" s="2">
        <v>44048</v>
      </c>
      <c r="M331" s="3">
        <v>0.71180555555555558</v>
      </c>
      <c r="N331" s="2">
        <v>43986</v>
      </c>
      <c r="O331" s="3">
        <v>9.3055555555555558E-2</v>
      </c>
      <c r="P331">
        <v>0</v>
      </c>
      <c r="Q331">
        <v>1</v>
      </c>
      <c r="R331" t="s">
        <v>27</v>
      </c>
      <c r="S331" t="s">
        <v>28</v>
      </c>
      <c r="T331">
        <v>5</v>
      </c>
      <c r="U331">
        <v>0</v>
      </c>
      <c r="V331" t="s">
        <v>61</v>
      </c>
      <c r="W331" t="s">
        <v>74</v>
      </c>
      <c r="X331" t="s">
        <v>31</v>
      </c>
      <c r="Y331" s="7" t="str">
        <f t="shared" si="12"/>
        <v>No SLA For Request</v>
      </c>
      <c r="Z331" t="str">
        <f t="shared" si="13"/>
        <v>Yes</v>
      </c>
    </row>
    <row r="332" spans="1:26" x14ac:dyDescent="0.2">
      <c r="A332">
        <v>111433</v>
      </c>
      <c r="B332" s="2">
        <v>43985</v>
      </c>
      <c r="C332" s="3">
        <v>0.60763888888888884</v>
      </c>
      <c r="D332" t="s">
        <v>653</v>
      </c>
      <c r="E332" t="s">
        <v>49</v>
      </c>
      <c r="F332" t="s">
        <v>50</v>
      </c>
      <c r="G332" t="s">
        <v>635</v>
      </c>
      <c r="H332" t="s">
        <v>23</v>
      </c>
      <c r="I332" t="s">
        <v>60</v>
      </c>
      <c r="J332" t="s">
        <v>25</v>
      </c>
      <c r="K332" t="s">
        <v>26</v>
      </c>
      <c r="L332" s="2">
        <v>44008</v>
      </c>
      <c r="M332" s="3">
        <v>0.74861111111111112</v>
      </c>
      <c r="N332" s="2"/>
      <c r="O332" s="3"/>
      <c r="P332">
        <v>0</v>
      </c>
      <c r="Q332">
        <v>1</v>
      </c>
      <c r="R332" t="s">
        <v>27</v>
      </c>
      <c r="S332" t="s">
        <v>28</v>
      </c>
      <c r="T332">
        <v>18</v>
      </c>
      <c r="U332">
        <v>3</v>
      </c>
      <c r="V332" t="s">
        <v>61</v>
      </c>
      <c r="W332" t="s">
        <v>74</v>
      </c>
      <c r="X332" t="s">
        <v>31</v>
      </c>
      <c r="Y332" s="7" t="str">
        <f t="shared" si="12"/>
        <v>No SLA For Request</v>
      </c>
      <c r="Z332" t="str">
        <f t="shared" si="13"/>
        <v>Yes</v>
      </c>
    </row>
    <row r="333" spans="1:26" x14ac:dyDescent="0.2">
      <c r="A333">
        <v>111434</v>
      </c>
      <c r="B333" s="2">
        <v>43985</v>
      </c>
      <c r="C333" s="3">
        <v>0.6875</v>
      </c>
      <c r="D333" t="s">
        <v>169</v>
      </c>
      <c r="E333" t="s">
        <v>88</v>
      </c>
      <c r="F333" t="s">
        <v>89</v>
      </c>
      <c r="G333" t="s">
        <v>138</v>
      </c>
      <c r="H333" t="s">
        <v>23</v>
      </c>
      <c r="I333" t="s">
        <v>60</v>
      </c>
      <c r="J333" t="s">
        <v>25</v>
      </c>
      <c r="K333" t="s">
        <v>26</v>
      </c>
      <c r="L333" s="2">
        <v>44006</v>
      </c>
      <c r="M333" s="3">
        <v>0.65208333333333335</v>
      </c>
      <c r="N333" s="2"/>
      <c r="O333" s="3"/>
      <c r="P333">
        <v>0</v>
      </c>
      <c r="Q333">
        <v>1</v>
      </c>
      <c r="R333" t="s">
        <v>27</v>
      </c>
      <c r="S333" t="s">
        <v>37</v>
      </c>
      <c r="T333">
        <v>16</v>
      </c>
      <c r="U333">
        <v>10</v>
      </c>
      <c r="V333" t="s">
        <v>29</v>
      </c>
      <c r="W333" t="s">
        <v>30</v>
      </c>
      <c r="X333" t="s">
        <v>31</v>
      </c>
      <c r="Y333" s="7" t="str">
        <f t="shared" si="12"/>
        <v>No SLA For Request</v>
      </c>
      <c r="Z333" t="str">
        <f t="shared" si="13"/>
        <v>Yes</v>
      </c>
    </row>
    <row r="334" spans="1:26" x14ac:dyDescent="0.2">
      <c r="A334">
        <v>111435</v>
      </c>
      <c r="B334" s="2">
        <v>43987</v>
      </c>
      <c r="C334" s="3">
        <v>0.75347222222222221</v>
      </c>
      <c r="D334" t="s">
        <v>430</v>
      </c>
      <c r="E334" t="s">
        <v>71</v>
      </c>
      <c r="F334" t="s">
        <v>72</v>
      </c>
      <c r="G334" t="s">
        <v>271</v>
      </c>
      <c r="H334" t="s">
        <v>41</v>
      </c>
      <c r="I334" t="s">
        <v>60</v>
      </c>
      <c r="J334" t="s">
        <v>83</v>
      </c>
      <c r="K334" t="s">
        <v>26</v>
      </c>
      <c r="L334" s="2">
        <v>44025</v>
      </c>
      <c r="M334" s="3">
        <v>0.42777777777777776</v>
      </c>
      <c r="N334" s="2">
        <v>43988</v>
      </c>
      <c r="O334" s="3">
        <v>0.70833333333333337</v>
      </c>
      <c r="P334">
        <v>0</v>
      </c>
      <c r="Q334">
        <v>1</v>
      </c>
      <c r="R334" t="s">
        <v>27</v>
      </c>
      <c r="S334" t="s">
        <v>42</v>
      </c>
      <c r="T334">
        <v>5</v>
      </c>
      <c r="U334">
        <v>0</v>
      </c>
      <c r="V334" t="s">
        <v>679</v>
      </c>
      <c r="W334" t="s">
        <v>30</v>
      </c>
      <c r="X334" t="s">
        <v>31</v>
      </c>
      <c r="Y334" s="7" t="str">
        <f t="shared" si="12"/>
        <v>No SLA For Request</v>
      </c>
      <c r="Z334" t="str">
        <f t="shared" si="13"/>
        <v>Yes</v>
      </c>
    </row>
    <row r="335" spans="1:26" x14ac:dyDescent="0.2">
      <c r="A335">
        <v>111436</v>
      </c>
      <c r="B335" s="2">
        <v>43990</v>
      </c>
      <c r="C335" s="3">
        <v>0.44513888888888886</v>
      </c>
      <c r="D335" t="s">
        <v>440</v>
      </c>
      <c r="E335" t="s">
        <v>441</v>
      </c>
      <c r="F335" t="s">
        <v>442</v>
      </c>
      <c r="G335" t="s">
        <v>271</v>
      </c>
      <c r="H335" t="s">
        <v>41</v>
      </c>
      <c r="I335" t="s">
        <v>24</v>
      </c>
      <c r="J335" t="s">
        <v>83</v>
      </c>
      <c r="K335" t="s">
        <v>26</v>
      </c>
      <c r="L335" s="2">
        <v>44007</v>
      </c>
      <c r="M335" s="3">
        <v>0.67291666666666672</v>
      </c>
      <c r="N335" s="2">
        <v>43991</v>
      </c>
      <c r="O335" s="3">
        <v>0.70833333333333337</v>
      </c>
      <c r="P335">
        <v>0</v>
      </c>
      <c r="Q335">
        <v>1</v>
      </c>
      <c r="R335" t="s">
        <v>27</v>
      </c>
      <c r="S335" t="s">
        <v>269</v>
      </c>
      <c r="T335">
        <v>5</v>
      </c>
      <c r="U335">
        <v>0</v>
      </c>
      <c r="V335" t="s">
        <v>679</v>
      </c>
      <c r="W335" t="s">
        <v>30</v>
      </c>
      <c r="X335" t="s">
        <v>31</v>
      </c>
      <c r="Y335" s="7">
        <f t="shared" si="12"/>
        <v>43997</v>
      </c>
      <c r="Z335" t="str">
        <f t="shared" si="13"/>
        <v>Yes</v>
      </c>
    </row>
    <row r="336" spans="1:26" x14ac:dyDescent="0.2">
      <c r="A336">
        <v>111437</v>
      </c>
      <c r="B336" s="2">
        <v>43990</v>
      </c>
      <c r="C336" s="3">
        <v>0.4826388888888889</v>
      </c>
      <c r="D336" t="s">
        <v>170</v>
      </c>
      <c r="E336" t="s">
        <v>88</v>
      </c>
      <c r="F336" t="s">
        <v>89</v>
      </c>
      <c r="G336" t="s">
        <v>138</v>
      </c>
      <c r="H336" t="s">
        <v>23</v>
      </c>
      <c r="I336" t="s">
        <v>60</v>
      </c>
      <c r="J336" t="s">
        <v>25</v>
      </c>
      <c r="K336" t="s">
        <v>26</v>
      </c>
      <c r="L336" s="2">
        <v>43997</v>
      </c>
      <c r="M336" s="3">
        <v>0.36319444444444443</v>
      </c>
      <c r="N336" s="2"/>
      <c r="O336" s="3"/>
      <c r="P336">
        <v>0</v>
      </c>
      <c r="Q336">
        <v>1</v>
      </c>
      <c r="R336" t="s">
        <v>27</v>
      </c>
      <c r="S336" t="s">
        <v>37</v>
      </c>
      <c r="T336">
        <v>13</v>
      </c>
      <c r="U336">
        <v>2</v>
      </c>
      <c r="V336" t="s">
        <v>61</v>
      </c>
      <c r="W336" t="s">
        <v>62</v>
      </c>
      <c r="X336" t="s">
        <v>46</v>
      </c>
      <c r="Y336" s="7" t="str">
        <f t="shared" si="12"/>
        <v>No SLA For Request</v>
      </c>
      <c r="Z336" t="str">
        <f t="shared" si="13"/>
        <v>Yes</v>
      </c>
    </row>
    <row r="337" spans="1:26" x14ac:dyDescent="0.2">
      <c r="A337">
        <v>111438</v>
      </c>
      <c r="B337" s="2">
        <v>43990</v>
      </c>
      <c r="C337" s="3">
        <v>0.55347222222222225</v>
      </c>
      <c r="D337" t="s">
        <v>454</v>
      </c>
      <c r="E337" t="s">
        <v>20</v>
      </c>
      <c r="F337" t="s">
        <v>21</v>
      </c>
      <c r="G337" t="s">
        <v>271</v>
      </c>
      <c r="H337" t="s">
        <v>23</v>
      </c>
      <c r="I337" t="s">
        <v>24</v>
      </c>
      <c r="J337" t="s">
        <v>25</v>
      </c>
      <c r="K337" t="s">
        <v>26</v>
      </c>
      <c r="L337" s="2">
        <v>43998</v>
      </c>
      <c r="M337" s="3">
        <v>0.74097222222222225</v>
      </c>
      <c r="N337" s="2"/>
      <c r="O337" s="3"/>
      <c r="P337">
        <v>0</v>
      </c>
      <c r="Q337">
        <v>1</v>
      </c>
      <c r="R337" t="s">
        <v>27</v>
      </c>
      <c r="S337" t="s">
        <v>28</v>
      </c>
      <c r="T337">
        <v>8</v>
      </c>
      <c r="U337">
        <v>2</v>
      </c>
      <c r="V337" t="s">
        <v>29</v>
      </c>
      <c r="W337" t="s">
        <v>30</v>
      </c>
      <c r="X337" t="s">
        <v>31</v>
      </c>
      <c r="Y337" s="7">
        <f t="shared" si="12"/>
        <v>43997</v>
      </c>
      <c r="Z337" t="str">
        <f t="shared" si="13"/>
        <v>Yes</v>
      </c>
    </row>
    <row r="338" spans="1:26" x14ac:dyDescent="0.2">
      <c r="A338">
        <v>111439</v>
      </c>
      <c r="B338" s="2">
        <v>43991</v>
      </c>
      <c r="C338" s="3">
        <v>0.47708333333333336</v>
      </c>
      <c r="D338" t="s">
        <v>457</v>
      </c>
      <c r="E338" t="s">
        <v>81</v>
      </c>
      <c r="F338" t="s">
        <v>82</v>
      </c>
      <c r="G338" t="s">
        <v>271</v>
      </c>
      <c r="H338" t="s">
        <v>41</v>
      </c>
      <c r="I338" t="s">
        <v>60</v>
      </c>
      <c r="J338" t="s">
        <v>83</v>
      </c>
      <c r="K338" t="s">
        <v>26</v>
      </c>
      <c r="L338" s="2">
        <v>43992</v>
      </c>
      <c r="M338" s="3">
        <v>0.64236111111111116</v>
      </c>
      <c r="N338" s="2">
        <v>43992</v>
      </c>
      <c r="O338" s="3">
        <v>0.70833333333333337</v>
      </c>
      <c r="P338">
        <v>0</v>
      </c>
      <c r="Q338">
        <v>1</v>
      </c>
      <c r="R338" t="s">
        <v>67</v>
      </c>
      <c r="S338" t="s">
        <v>104</v>
      </c>
      <c r="T338">
        <v>4</v>
      </c>
      <c r="U338">
        <v>0</v>
      </c>
      <c r="V338" t="s">
        <v>679</v>
      </c>
      <c r="W338" t="s">
        <v>30</v>
      </c>
      <c r="X338" t="s">
        <v>31</v>
      </c>
      <c r="Y338" s="7" t="str">
        <f t="shared" si="12"/>
        <v>No SLA For Request</v>
      </c>
      <c r="Z338" t="str">
        <f t="shared" si="13"/>
        <v>Yes</v>
      </c>
    </row>
    <row r="339" spans="1:26" x14ac:dyDescent="0.2">
      <c r="A339">
        <v>111440</v>
      </c>
      <c r="B339" s="2">
        <v>43991</v>
      </c>
      <c r="C339" s="3">
        <v>0.49444444444444446</v>
      </c>
      <c r="D339" t="s">
        <v>424</v>
      </c>
      <c r="E339" t="s">
        <v>437</v>
      </c>
      <c r="F339" t="s">
        <v>438</v>
      </c>
      <c r="G339" t="s">
        <v>271</v>
      </c>
      <c r="H339" t="s">
        <v>41</v>
      </c>
      <c r="I339" t="s">
        <v>24</v>
      </c>
      <c r="J339" t="s">
        <v>83</v>
      </c>
      <c r="K339" t="s">
        <v>26</v>
      </c>
      <c r="L339" s="2">
        <v>44011</v>
      </c>
      <c r="M339" s="3">
        <v>0.73958333333333337</v>
      </c>
      <c r="N339" s="2">
        <v>43992</v>
      </c>
      <c r="O339" s="3">
        <v>0.70833333333333337</v>
      </c>
      <c r="P339">
        <v>0</v>
      </c>
      <c r="Q339">
        <v>1</v>
      </c>
      <c r="R339" t="s">
        <v>27</v>
      </c>
      <c r="S339" t="s">
        <v>42</v>
      </c>
      <c r="T339">
        <v>4</v>
      </c>
      <c r="U339">
        <v>0</v>
      </c>
      <c r="V339" t="s">
        <v>679</v>
      </c>
      <c r="W339" t="s">
        <v>30</v>
      </c>
      <c r="X339" t="s">
        <v>31</v>
      </c>
      <c r="Y339" s="7">
        <f t="shared" si="12"/>
        <v>43998</v>
      </c>
      <c r="Z339" t="str">
        <f t="shared" si="13"/>
        <v>Yes</v>
      </c>
    </row>
    <row r="340" spans="1:26" x14ac:dyDescent="0.2">
      <c r="A340">
        <v>111441</v>
      </c>
      <c r="B340" s="2">
        <v>43996</v>
      </c>
      <c r="C340" s="3">
        <v>0.4465277777777778</v>
      </c>
      <c r="D340" t="s">
        <v>439</v>
      </c>
      <c r="E340" t="s">
        <v>39</v>
      </c>
      <c r="F340" t="s">
        <v>40</v>
      </c>
      <c r="G340" t="s">
        <v>271</v>
      </c>
      <c r="H340" t="s">
        <v>41</v>
      </c>
      <c r="I340" t="s">
        <v>60</v>
      </c>
      <c r="J340" t="s">
        <v>25</v>
      </c>
      <c r="K340" t="s">
        <v>26</v>
      </c>
      <c r="L340" s="2">
        <v>44007</v>
      </c>
      <c r="M340" s="3">
        <v>0.69305555555555554</v>
      </c>
      <c r="N340" s="2">
        <v>43996</v>
      </c>
      <c r="O340" s="3">
        <v>0.94652777777777775</v>
      </c>
      <c r="P340">
        <v>0</v>
      </c>
      <c r="Q340">
        <v>1</v>
      </c>
      <c r="R340" t="s">
        <v>27</v>
      </c>
      <c r="S340" t="s">
        <v>42</v>
      </c>
      <c r="T340">
        <v>4</v>
      </c>
      <c r="U340">
        <v>0</v>
      </c>
      <c r="V340" t="s">
        <v>679</v>
      </c>
      <c r="W340" t="s">
        <v>30</v>
      </c>
      <c r="X340" t="s">
        <v>31</v>
      </c>
      <c r="Y340" s="7" t="str">
        <f t="shared" si="12"/>
        <v>No SLA For Request</v>
      </c>
      <c r="Z340" t="str">
        <f t="shared" si="13"/>
        <v>Yes</v>
      </c>
    </row>
    <row r="341" spans="1:26" x14ac:dyDescent="0.2">
      <c r="A341">
        <v>111442</v>
      </c>
      <c r="B341" s="2">
        <v>43997</v>
      </c>
      <c r="C341" s="3">
        <v>0.43333333333333335</v>
      </c>
      <c r="D341" t="s">
        <v>447</v>
      </c>
      <c r="E341" t="s">
        <v>49</v>
      </c>
      <c r="F341" t="s">
        <v>50</v>
      </c>
      <c r="G341" t="s">
        <v>271</v>
      </c>
      <c r="H341" t="s">
        <v>23</v>
      </c>
      <c r="I341" t="s">
        <v>24</v>
      </c>
      <c r="J341" t="s">
        <v>25</v>
      </c>
      <c r="K341" t="s">
        <v>26</v>
      </c>
      <c r="L341" s="2">
        <v>44005</v>
      </c>
      <c r="M341" s="3">
        <v>0.40486111111111112</v>
      </c>
      <c r="N341" s="2"/>
      <c r="O341" s="3"/>
      <c r="P341">
        <v>0</v>
      </c>
      <c r="Q341">
        <v>1</v>
      </c>
      <c r="R341" t="s">
        <v>27</v>
      </c>
      <c r="S341" t="s">
        <v>28</v>
      </c>
      <c r="T341">
        <v>8</v>
      </c>
      <c r="U341">
        <v>3</v>
      </c>
      <c r="V341" t="s">
        <v>29</v>
      </c>
      <c r="W341" t="s">
        <v>30</v>
      </c>
      <c r="X341" t="s">
        <v>46</v>
      </c>
      <c r="Y341" s="7">
        <f t="shared" si="12"/>
        <v>44004</v>
      </c>
      <c r="Z341" t="str">
        <f t="shared" si="13"/>
        <v>Yes</v>
      </c>
    </row>
    <row r="342" spans="1:26" x14ac:dyDescent="0.2">
      <c r="A342">
        <v>111443</v>
      </c>
      <c r="B342" s="2">
        <v>43997</v>
      </c>
      <c r="C342" s="3">
        <v>0.49791666666666667</v>
      </c>
      <c r="D342" t="s">
        <v>418</v>
      </c>
      <c r="E342" t="s">
        <v>136</v>
      </c>
      <c r="F342" t="s">
        <v>137</v>
      </c>
      <c r="G342" t="s">
        <v>271</v>
      </c>
      <c r="H342" t="s">
        <v>23</v>
      </c>
      <c r="I342" t="s">
        <v>24</v>
      </c>
      <c r="J342" t="s">
        <v>25</v>
      </c>
      <c r="K342" t="s">
        <v>26</v>
      </c>
      <c r="L342" s="2">
        <v>44042</v>
      </c>
      <c r="M342" s="3">
        <v>0.71250000000000002</v>
      </c>
      <c r="N342" s="2"/>
      <c r="O342" s="3"/>
      <c r="P342">
        <v>0</v>
      </c>
      <c r="Q342">
        <v>1</v>
      </c>
      <c r="R342" t="s">
        <v>27</v>
      </c>
      <c r="S342" t="s">
        <v>37</v>
      </c>
      <c r="T342">
        <v>18</v>
      </c>
      <c r="U342">
        <v>1</v>
      </c>
      <c r="V342" t="s">
        <v>29</v>
      </c>
      <c r="W342" t="s">
        <v>30</v>
      </c>
      <c r="X342" t="s">
        <v>46</v>
      </c>
      <c r="Y342" s="7">
        <f t="shared" si="12"/>
        <v>44004</v>
      </c>
      <c r="Z342" t="str">
        <f t="shared" si="13"/>
        <v>Yes</v>
      </c>
    </row>
    <row r="343" spans="1:26" x14ac:dyDescent="0.2">
      <c r="A343">
        <v>111444</v>
      </c>
      <c r="B343" s="2">
        <v>43998</v>
      </c>
      <c r="C343" s="3">
        <v>0.37569444444444444</v>
      </c>
      <c r="D343" t="s">
        <v>446</v>
      </c>
      <c r="E343" t="s">
        <v>49</v>
      </c>
      <c r="F343" t="s">
        <v>50</v>
      </c>
      <c r="G343" t="s">
        <v>271</v>
      </c>
      <c r="H343" t="s">
        <v>23</v>
      </c>
      <c r="I343" t="s">
        <v>24</v>
      </c>
      <c r="J343" t="s">
        <v>25</v>
      </c>
      <c r="K343" t="s">
        <v>26</v>
      </c>
      <c r="L343" s="2">
        <v>44005</v>
      </c>
      <c r="M343" s="3">
        <v>0.75069444444444444</v>
      </c>
      <c r="N343" s="2"/>
      <c r="O343" s="3"/>
      <c r="P343">
        <v>0</v>
      </c>
      <c r="Q343">
        <v>1</v>
      </c>
      <c r="R343" t="s">
        <v>27</v>
      </c>
      <c r="S343" t="s">
        <v>28</v>
      </c>
      <c r="T343">
        <v>15</v>
      </c>
      <c r="U343">
        <v>6</v>
      </c>
      <c r="V343" t="s">
        <v>29</v>
      </c>
      <c r="W343" t="s">
        <v>30</v>
      </c>
      <c r="X343" t="s">
        <v>46</v>
      </c>
      <c r="Y343" s="7">
        <f t="shared" si="12"/>
        <v>44005</v>
      </c>
      <c r="Z343" t="str">
        <f t="shared" si="13"/>
        <v>Yes</v>
      </c>
    </row>
    <row r="344" spans="1:26" hidden="1" x14ac:dyDescent="0.2">
      <c r="A344">
        <v>111445</v>
      </c>
      <c r="B344" s="2">
        <v>43998</v>
      </c>
      <c r="C344" s="3">
        <v>0.39374999999999999</v>
      </c>
      <c r="D344" t="s">
        <v>646</v>
      </c>
      <c r="E344" t="s">
        <v>49</v>
      </c>
      <c r="F344" t="s">
        <v>50</v>
      </c>
      <c r="G344" t="s">
        <v>635</v>
      </c>
      <c r="H344" t="s">
        <v>23</v>
      </c>
      <c r="I344" t="s">
        <v>60</v>
      </c>
      <c r="J344" t="s">
        <v>25</v>
      </c>
      <c r="K344" t="s">
        <v>52</v>
      </c>
      <c r="L344" s="2">
        <v>44176</v>
      </c>
      <c r="M344" s="3">
        <v>0.84236111111111112</v>
      </c>
      <c r="N344" s="2">
        <v>44910</v>
      </c>
      <c r="O344" s="3">
        <v>0.89375000000000004</v>
      </c>
      <c r="P344">
        <v>0</v>
      </c>
      <c r="Q344">
        <v>0</v>
      </c>
      <c r="R344" t="s">
        <v>231</v>
      </c>
      <c r="S344" t="s">
        <v>28</v>
      </c>
      <c r="T344">
        <v>4</v>
      </c>
      <c r="U344">
        <v>0</v>
      </c>
      <c r="V344" t="s">
        <v>61</v>
      </c>
      <c r="W344" t="s">
        <v>74</v>
      </c>
      <c r="X344" t="s">
        <v>31</v>
      </c>
      <c r="Y344" s="6" t="str">
        <f t="shared" ref="Y344:Y385" si="14">IF(I344="Request", "No SLA For Request",
IF(G344="Emergency", B344 + C344 + TIME(4,0,0),
IF(G344="High", WORKDAY(B344, 3),
IF(G344="Normal", WORKDAY(B344, 5),
IF(G344="Low", WORKDAY(B344, 10),
"Chill")))))</f>
        <v>No SLA For Request</v>
      </c>
      <c r="Z344" t="str">
        <f t="shared" si="13"/>
        <v>Yes</v>
      </c>
    </row>
    <row r="345" spans="1:26" x14ac:dyDescent="0.2">
      <c r="A345">
        <v>111446</v>
      </c>
      <c r="B345" s="2">
        <v>44000</v>
      </c>
      <c r="C345" s="3">
        <v>0.64930555555555558</v>
      </c>
      <c r="D345" t="s">
        <v>162</v>
      </c>
      <c r="E345" t="s">
        <v>143</v>
      </c>
      <c r="F345" t="s">
        <v>144</v>
      </c>
      <c r="G345" t="s">
        <v>138</v>
      </c>
      <c r="H345" t="s">
        <v>23</v>
      </c>
      <c r="I345" t="s">
        <v>24</v>
      </c>
      <c r="J345" t="s">
        <v>25</v>
      </c>
      <c r="K345" t="s">
        <v>26</v>
      </c>
      <c r="L345" s="2">
        <v>44042</v>
      </c>
      <c r="M345" s="3">
        <v>0.7104166666666667</v>
      </c>
      <c r="N345" s="2">
        <v>44001</v>
      </c>
      <c r="O345" s="3">
        <v>0.14930555555555555</v>
      </c>
      <c r="P345">
        <v>0</v>
      </c>
      <c r="Q345">
        <v>1</v>
      </c>
      <c r="R345" t="s">
        <v>27</v>
      </c>
      <c r="S345" t="s">
        <v>37</v>
      </c>
      <c r="T345">
        <v>5</v>
      </c>
      <c r="U345">
        <v>4</v>
      </c>
      <c r="V345" t="s">
        <v>29</v>
      </c>
      <c r="W345" t="s">
        <v>30</v>
      </c>
      <c r="X345" t="s">
        <v>31</v>
      </c>
      <c r="Y345" s="7">
        <f t="shared" si="14"/>
        <v>44005</v>
      </c>
      <c r="Z345" t="str">
        <f t="shared" si="13"/>
        <v>Yes</v>
      </c>
    </row>
    <row r="346" spans="1:26" x14ac:dyDescent="0.2">
      <c r="A346">
        <v>111447</v>
      </c>
      <c r="B346" s="2">
        <v>44000</v>
      </c>
      <c r="C346" s="3">
        <v>0.7104166666666667</v>
      </c>
      <c r="D346" t="s">
        <v>445</v>
      </c>
      <c r="E346" t="s">
        <v>81</v>
      </c>
      <c r="F346" t="s">
        <v>82</v>
      </c>
      <c r="G346" t="s">
        <v>271</v>
      </c>
      <c r="H346" t="s">
        <v>41</v>
      </c>
      <c r="I346" t="s">
        <v>60</v>
      </c>
      <c r="J346" t="s">
        <v>83</v>
      </c>
      <c r="K346" t="s">
        <v>26</v>
      </c>
      <c r="L346" s="2">
        <v>44006</v>
      </c>
      <c r="M346" s="3">
        <v>0.7319444444444444</v>
      </c>
      <c r="N346" s="2">
        <v>44001</v>
      </c>
      <c r="O346" s="3">
        <v>0.70833333333333337</v>
      </c>
      <c r="P346">
        <v>0</v>
      </c>
      <c r="Q346">
        <v>1</v>
      </c>
      <c r="R346" t="s">
        <v>27</v>
      </c>
      <c r="S346" t="s">
        <v>104</v>
      </c>
      <c r="T346">
        <v>4</v>
      </c>
      <c r="U346">
        <v>0</v>
      </c>
      <c r="V346" t="s">
        <v>679</v>
      </c>
      <c r="W346" t="s">
        <v>30</v>
      </c>
      <c r="X346" t="s">
        <v>31</v>
      </c>
      <c r="Y346" s="7" t="str">
        <f t="shared" si="14"/>
        <v>No SLA For Request</v>
      </c>
      <c r="Z346" t="str">
        <f t="shared" si="13"/>
        <v>Yes</v>
      </c>
    </row>
    <row r="347" spans="1:26" x14ac:dyDescent="0.2">
      <c r="A347">
        <v>111448</v>
      </c>
      <c r="B347" s="2">
        <v>44005</v>
      </c>
      <c r="C347" s="3">
        <v>0.56319444444444444</v>
      </c>
      <c r="D347" t="s">
        <v>444</v>
      </c>
      <c r="E347" t="s">
        <v>441</v>
      </c>
      <c r="F347" t="s">
        <v>442</v>
      </c>
      <c r="G347" t="s">
        <v>271</v>
      </c>
      <c r="H347" t="s">
        <v>41</v>
      </c>
      <c r="I347" t="s">
        <v>60</v>
      </c>
      <c r="J347" t="s">
        <v>25</v>
      </c>
      <c r="K347" t="s">
        <v>26</v>
      </c>
      <c r="L347" s="2">
        <v>44007</v>
      </c>
      <c r="M347" s="3">
        <v>0.63263888888888886</v>
      </c>
      <c r="N347" s="2">
        <v>44006</v>
      </c>
      <c r="O347" s="3">
        <v>6.3194444444444442E-2</v>
      </c>
      <c r="P347">
        <v>0</v>
      </c>
      <c r="Q347">
        <v>1</v>
      </c>
      <c r="R347" t="s">
        <v>27</v>
      </c>
      <c r="S347" t="s">
        <v>42</v>
      </c>
      <c r="T347">
        <v>5</v>
      </c>
      <c r="U347">
        <v>0</v>
      </c>
      <c r="V347" t="s">
        <v>679</v>
      </c>
      <c r="W347" t="s">
        <v>62</v>
      </c>
      <c r="X347" t="s">
        <v>46</v>
      </c>
      <c r="Y347" s="7" t="str">
        <f t="shared" si="14"/>
        <v>No SLA For Request</v>
      </c>
      <c r="Z347" t="str">
        <f t="shared" si="13"/>
        <v>Yes</v>
      </c>
    </row>
    <row r="348" spans="1:26" x14ac:dyDescent="0.2">
      <c r="A348">
        <v>111449</v>
      </c>
      <c r="B348" s="2">
        <v>44005</v>
      </c>
      <c r="C348" s="3">
        <v>0.6166666666666667</v>
      </c>
      <c r="D348" t="s">
        <v>420</v>
      </c>
      <c r="E348" t="s">
        <v>340</v>
      </c>
      <c r="F348" t="s">
        <v>341</v>
      </c>
      <c r="G348" t="s">
        <v>271</v>
      </c>
      <c r="H348" t="s">
        <v>41</v>
      </c>
      <c r="I348" t="s">
        <v>24</v>
      </c>
      <c r="J348" t="s">
        <v>25</v>
      </c>
      <c r="K348" t="s">
        <v>26</v>
      </c>
      <c r="L348" s="2">
        <v>44039</v>
      </c>
      <c r="M348" s="3">
        <v>0.71319444444444446</v>
      </c>
      <c r="N348" s="2">
        <v>44006</v>
      </c>
      <c r="O348" s="3">
        <v>0.11666666666666667</v>
      </c>
      <c r="P348">
        <v>0</v>
      </c>
      <c r="Q348">
        <v>1</v>
      </c>
      <c r="R348" t="s">
        <v>27</v>
      </c>
      <c r="S348" t="s">
        <v>42</v>
      </c>
      <c r="T348">
        <v>5</v>
      </c>
      <c r="U348">
        <v>0</v>
      </c>
      <c r="V348" t="s">
        <v>679</v>
      </c>
      <c r="W348" t="s">
        <v>30</v>
      </c>
      <c r="X348" t="s">
        <v>31</v>
      </c>
      <c r="Y348" s="7">
        <f t="shared" si="14"/>
        <v>44012</v>
      </c>
      <c r="Z348" t="str">
        <f t="shared" si="13"/>
        <v>Yes</v>
      </c>
    </row>
    <row r="349" spans="1:26" x14ac:dyDescent="0.2">
      <c r="A349">
        <v>111450</v>
      </c>
      <c r="B349" s="2">
        <v>44005</v>
      </c>
      <c r="C349" s="3">
        <v>0.62222222222222223</v>
      </c>
      <c r="D349" t="s">
        <v>421</v>
      </c>
      <c r="E349" t="s">
        <v>340</v>
      </c>
      <c r="F349" t="s">
        <v>341</v>
      </c>
      <c r="G349" t="s">
        <v>271</v>
      </c>
      <c r="H349" t="s">
        <v>41</v>
      </c>
      <c r="I349" t="s">
        <v>60</v>
      </c>
      <c r="J349" t="s">
        <v>25</v>
      </c>
      <c r="K349" t="s">
        <v>26</v>
      </c>
      <c r="L349" s="2">
        <v>44039</v>
      </c>
      <c r="M349" s="3">
        <v>0.71250000000000002</v>
      </c>
      <c r="N349" s="2">
        <v>44006</v>
      </c>
      <c r="O349" s="3">
        <v>0.12222222222222222</v>
      </c>
      <c r="P349">
        <v>0</v>
      </c>
      <c r="Q349">
        <v>1</v>
      </c>
      <c r="R349" t="s">
        <v>27</v>
      </c>
      <c r="S349" t="s">
        <v>42</v>
      </c>
      <c r="T349">
        <v>4</v>
      </c>
      <c r="U349">
        <v>0</v>
      </c>
      <c r="V349" t="s">
        <v>679</v>
      </c>
      <c r="W349" t="s">
        <v>30</v>
      </c>
      <c r="X349" t="s">
        <v>31</v>
      </c>
      <c r="Y349" s="7" t="str">
        <f t="shared" si="14"/>
        <v>No SLA For Request</v>
      </c>
      <c r="Z349" t="str">
        <f t="shared" si="13"/>
        <v>Yes</v>
      </c>
    </row>
    <row r="350" spans="1:26" x14ac:dyDescent="0.2">
      <c r="A350">
        <v>111451</v>
      </c>
      <c r="B350" s="2">
        <v>44013</v>
      </c>
      <c r="C350" s="3">
        <v>0.38333333333333336</v>
      </c>
      <c r="D350" t="s">
        <v>80</v>
      </c>
      <c r="E350" t="s">
        <v>81</v>
      </c>
      <c r="F350" t="s">
        <v>82</v>
      </c>
      <c r="G350" t="s">
        <v>22</v>
      </c>
      <c r="H350" t="s">
        <v>41</v>
      </c>
      <c r="I350" t="s">
        <v>24</v>
      </c>
      <c r="J350" t="s">
        <v>83</v>
      </c>
      <c r="K350" t="s">
        <v>26</v>
      </c>
      <c r="L350" s="2">
        <v>44021</v>
      </c>
      <c r="M350" s="3">
        <v>0.63611111111111107</v>
      </c>
      <c r="N350" s="2">
        <v>44014</v>
      </c>
      <c r="O350" s="3">
        <v>0.70833333333333337</v>
      </c>
      <c r="P350">
        <v>0</v>
      </c>
      <c r="Q350">
        <v>1</v>
      </c>
      <c r="R350" t="s">
        <v>27</v>
      </c>
      <c r="S350" t="s">
        <v>42</v>
      </c>
      <c r="T350">
        <v>4</v>
      </c>
      <c r="U350">
        <v>0</v>
      </c>
      <c r="V350" t="s">
        <v>61</v>
      </c>
      <c r="W350" t="s">
        <v>74</v>
      </c>
      <c r="X350" t="s">
        <v>31</v>
      </c>
      <c r="Y350" s="7">
        <f t="shared" si="14"/>
        <v>44013.549999999996</v>
      </c>
      <c r="Z350" t="str">
        <f t="shared" si="13"/>
        <v>Yes</v>
      </c>
    </row>
    <row r="351" spans="1:26" x14ac:dyDescent="0.2">
      <c r="A351">
        <v>111452</v>
      </c>
      <c r="B351" s="2">
        <v>44013</v>
      </c>
      <c r="C351" s="3">
        <v>0.69374999999999998</v>
      </c>
      <c r="D351" t="s">
        <v>428</v>
      </c>
      <c r="E351" t="s">
        <v>88</v>
      </c>
      <c r="F351" t="s">
        <v>89</v>
      </c>
      <c r="G351" t="s">
        <v>271</v>
      </c>
      <c r="H351" t="s">
        <v>23</v>
      </c>
      <c r="I351" t="s">
        <v>60</v>
      </c>
      <c r="J351" t="s">
        <v>25</v>
      </c>
      <c r="K351" t="s">
        <v>26</v>
      </c>
      <c r="L351" s="2">
        <v>44027</v>
      </c>
      <c r="M351" s="3">
        <v>0.72777777777777775</v>
      </c>
      <c r="N351" s="2">
        <v>44014</v>
      </c>
      <c r="O351" s="3">
        <v>0.19375000000000001</v>
      </c>
      <c r="P351">
        <v>0</v>
      </c>
      <c r="Q351">
        <v>1</v>
      </c>
      <c r="R351" t="s">
        <v>27</v>
      </c>
      <c r="S351" t="s">
        <v>37</v>
      </c>
      <c r="T351">
        <v>24</v>
      </c>
      <c r="U351">
        <v>4</v>
      </c>
      <c r="V351" t="s">
        <v>61</v>
      </c>
      <c r="W351" t="s">
        <v>62</v>
      </c>
      <c r="X351" t="s">
        <v>46</v>
      </c>
      <c r="Y351" s="7" t="str">
        <f t="shared" si="14"/>
        <v>No SLA For Request</v>
      </c>
      <c r="Z351" t="str">
        <f t="shared" si="13"/>
        <v>Yes</v>
      </c>
    </row>
    <row r="352" spans="1:26" x14ac:dyDescent="0.2">
      <c r="A352">
        <v>111455</v>
      </c>
      <c r="B352" s="2">
        <v>44014</v>
      </c>
      <c r="C352" s="3">
        <v>0.36180555555555555</v>
      </c>
      <c r="D352" t="s">
        <v>427</v>
      </c>
      <c r="E352" t="s">
        <v>20</v>
      </c>
      <c r="F352" t="s">
        <v>21</v>
      </c>
      <c r="G352" t="s">
        <v>271</v>
      </c>
      <c r="H352" t="s">
        <v>23</v>
      </c>
      <c r="I352" t="s">
        <v>24</v>
      </c>
      <c r="J352" t="s">
        <v>25</v>
      </c>
      <c r="K352" t="s">
        <v>26</v>
      </c>
      <c r="L352" s="2">
        <v>44027</v>
      </c>
      <c r="M352" s="3">
        <v>0.72916666666666663</v>
      </c>
      <c r="N352" s="2">
        <v>44014</v>
      </c>
      <c r="O352" s="3">
        <v>0.8618055555555556</v>
      </c>
      <c r="P352">
        <v>0</v>
      </c>
      <c r="Q352">
        <v>1</v>
      </c>
      <c r="R352" t="s">
        <v>27</v>
      </c>
      <c r="S352" t="s">
        <v>28</v>
      </c>
      <c r="T352">
        <v>10</v>
      </c>
      <c r="U352">
        <v>3</v>
      </c>
      <c r="V352" t="s">
        <v>29</v>
      </c>
      <c r="W352" t="s">
        <v>30</v>
      </c>
      <c r="X352" t="s">
        <v>31</v>
      </c>
      <c r="Y352" s="7">
        <f t="shared" si="14"/>
        <v>44021</v>
      </c>
      <c r="Z352" t="str">
        <f t="shared" si="13"/>
        <v>Yes</v>
      </c>
    </row>
    <row r="353" spans="1:26" x14ac:dyDescent="0.2">
      <c r="A353">
        <v>111456</v>
      </c>
      <c r="B353" s="2">
        <v>44014</v>
      </c>
      <c r="C353" s="3">
        <v>0.50763888888888886</v>
      </c>
      <c r="D353" t="s">
        <v>164</v>
      </c>
      <c r="E353" t="s">
        <v>71</v>
      </c>
      <c r="F353" t="s">
        <v>72</v>
      </c>
      <c r="G353" t="s">
        <v>138</v>
      </c>
      <c r="H353" t="s">
        <v>23</v>
      </c>
      <c r="I353" t="s">
        <v>60</v>
      </c>
      <c r="J353" t="s">
        <v>25</v>
      </c>
      <c r="K353" t="s">
        <v>26</v>
      </c>
      <c r="L353" s="2">
        <v>44018</v>
      </c>
      <c r="M353" s="3">
        <v>0.73333333333333328</v>
      </c>
      <c r="N353" s="2"/>
      <c r="O353" s="3"/>
      <c r="P353">
        <v>0</v>
      </c>
      <c r="Q353">
        <v>1</v>
      </c>
      <c r="R353" t="s">
        <v>27</v>
      </c>
      <c r="S353" t="s">
        <v>37</v>
      </c>
      <c r="T353">
        <v>4</v>
      </c>
      <c r="U353">
        <v>1</v>
      </c>
      <c r="V353" t="s">
        <v>61</v>
      </c>
      <c r="W353" t="s">
        <v>62</v>
      </c>
      <c r="X353" t="s">
        <v>46</v>
      </c>
      <c r="Y353" s="7" t="str">
        <f t="shared" si="14"/>
        <v>No SLA For Request</v>
      </c>
      <c r="Z353" t="str">
        <f t="shared" si="13"/>
        <v>Yes</v>
      </c>
    </row>
    <row r="354" spans="1:26" x14ac:dyDescent="0.2">
      <c r="A354">
        <v>111457</v>
      </c>
      <c r="B354" s="2">
        <v>44019</v>
      </c>
      <c r="C354" s="3">
        <v>0.56041666666666667</v>
      </c>
      <c r="D354" t="s">
        <v>296</v>
      </c>
      <c r="E354" t="s">
        <v>136</v>
      </c>
      <c r="F354" t="s">
        <v>137</v>
      </c>
      <c r="G354" t="s">
        <v>271</v>
      </c>
      <c r="H354" t="s">
        <v>23</v>
      </c>
      <c r="I354" t="s">
        <v>24</v>
      </c>
      <c r="J354" t="s">
        <v>25</v>
      </c>
      <c r="K354" t="s">
        <v>52</v>
      </c>
      <c r="L354" s="2">
        <v>44284</v>
      </c>
      <c r="M354" s="3">
        <v>0.47569444444444442</v>
      </c>
      <c r="N354" s="2">
        <v>44020</v>
      </c>
      <c r="O354" s="3">
        <v>6.0416666666666667E-2</v>
      </c>
      <c r="P354">
        <v>1</v>
      </c>
      <c r="Q354">
        <v>1</v>
      </c>
      <c r="R354" t="s">
        <v>130</v>
      </c>
      <c r="S354" t="s">
        <v>37</v>
      </c>
      <c r="T354">
        <v>33</v>
      </c>
      <c r="U354">
        <v>3</v>
      </c>
      <c r="V354" t="s">
        <v>29</v>
      </c>
      <c r="W354" t="s">
        <v>30</v>
      </c>
      <c r="X354" t="s">
        <v>31</v>
      </c>
      <c r="Y354" s="7">
        <f t="shared" si="14"/>
        <v>44026</v>
      </c>
      <c r="Z354" t="str">
        <f t="shared" si="13"/>
        <v>Yes</v>
      </c>
    </row>
    <row r="355" spans="1:26" x14ac:dyDescent="0.2">
      <c r="A355">
        <v>111458</v>
      </c>
      <c r="B355" s="2">
        <v>44019</v>
      </c>
      <c r="C355" s="3">
        <v>0.60624999999999996</v>
      </c>
      <c r="D355" t="s">
        <v>429</v>
      </c>
      <c r="E355" t="s">
        <v>340</v>
      </c>
      <c r="F355" t="s">
        <v>341</v>
      </c>
      <c r="G355" t="s">
        <v>271</v>
      </c>
      <c r="H355" t="s">
        <v>41</v>
      </c>
      <c r="I355" t="s">
        <v>60</v>
      </c>
      <c r="J355" t="s">
        <v>83</v>
      </c>
      <c r="K355" t="s">
        <v>26</v>
      </c>
      <c r="L355" s="2">
        <v>44025</v>
      </c>
      <c r="M355" s="3">
        <v>0.50972222222222219</v>
      </c>
      <c r="N355" s="2">
        <v>44020</v>
      </c>
      <c r="O355" s="3">
        <v>0.70833333333333337</v>
      </c>
      <c r="P355">
        <v>0</v>
      </c>
      <c r="Q355">
        <v>1</v>
      </c>
      <c r="R355" t="s">
        <v>27</v>
      </c>
      <c r="S355" t="s">
        <v>104</v>
      </c>
      <c r="T355">
        <v>4</v>
      </c>
      <c r="U355">
        <v>0</v>
      </c>
      <c r="V355" t="s">
        <v>61</v>
      </c>
      <c r="W355" t="s">
        <v>74</v>
      </c>
      <c r="X355" t="s">
        <v>31</v>
      </c>
      <c r="Y355" s="7" t="str">
        <f t="shared" si="14"/>
        <v>No SLA For Request</v>
      </c>
      <c r="Z355" t="str">
        <f t="shared" si="13"/>
        <v>Yes</v>
      </c>
    </row>
    <row r="356" spans="1:26" hidden="1" x14ac:dyDescent="0.2">
      <c r="A356">
        <v>111460</v>
      </c>
      <c r="B356" s="2">
        <v>44021</v>
      </c>
      <c r="C356" s="3">
        <v>0.50416666666666665</v>
      </c>
      <c r="D356" t="s">
        <v>435</v>
      </c>
      <c r="E356" t="s">
        <v>352</v>
      </c>
      <c r="F356" t="s">
        <v>353</v>
      </c>
      <c r="G356" t="s">
        <v>271</v>
      </c>
      <c r="H356" t="s">
        <v>41</v>
      </c>
      <c r="I356" t="s">
        <v>24</v>
      </c>
      <c r="J356" t="s">
        <v>25</v>
      </c>
      <c r="K356" t="s">
        <v>52</v>
      </c>
      <c r="L356" s="2">
        <v>44021</v>
      </c>
      <c r="M356" s="3">
        <v>0.50416666666666665</v>
      </c>
      <c r="N356" s="2">
        <v>44022</v>
      </c>
      <c r="O356" s="3">
        <v>4.1666666666666666E-3</v>
      </c>
      <c r="P356">
        <v>1</v>
      </c>
      <c r="Q356">
        <v>0</v>
      </c>
      <c r="R356" t="s">
        <v>130</v>
      </c>
      <c r="S356" t="s">
        <v>104</v>
      </c>
      <c r="T356">
        <v>1</v>
      </c>
      <c r="U356">
        <v>0</v>
      </c>
      <c r="V356" t="s">
        <v>29</v>
      </c>
      <c r="W356" t="s">
        <v>74</v>
      </c>
      <c r="X356" t="s">
        <v>31</v>
      </c>
      <c r="Y356" s="6">
        <f t="shared" si="14"/>
        <v>44028</v>
      </c>
      <c r="Z356" t="str">
        <f t="shared" si="13"/>
        <v>Yes</v>
      </c>
    </row>
    <row r="357" spans="1:26" hidden="1" x14ac:dyDescent="0.2">
      <c r="A357">
        <v>111461</v>
      </c>
      <c r="B357" s="2">
        <v>44021</v>
      </c>
      <c r="C357" s="3">
        <v>0.50624999999999998</v>
      </c>
      <c r="D357" t="s">
        <v>434</v>
      </c>
      <c r="E357" t="s">
        <v>352</v>
      </c>
      <c r="F357" t="s">
        <v>353</v>
      </c>
      <c r="G357" t="s">
        <v>271</v>
      </c>
      <c r="H357" t="s">
        <v>41</v>
      </c>
      <c r="I357" t="s">
        <v>24</v>
      </c>
      <c r="J357" t="s">
        <v>25</v>
      </c>
      <c r="K357" t="s">
        <v>52</v>
      </c>
      <c r="L357" s="2">
        <v>44021</v>
      </c>
      <c r="M357" s="3">
        <v>0.50624999999999998</v>
      </c>
      <c r="N357" s="2">
        <v>44022</v>
      </c>
      <c r="O357" s="3">
        <v>6.2500000000000003E-3</v>
      </c>
      <c r="P357">
        <v>1</v>
      </c>
      <c r="Q357">
        <v>0</v>
      </c>
      <c r="R357" t="s">
        <v>130</v>
      </c>
      <c r="S357" t="s">
        <v>104</v>
      </c>
      <c r="T357">
        <v>1</v>
      </c>
      <c r="U357">
        <v>0</v>
      </c>
      <c r="V357" t="s">
        <v>29</v>
      </c>
      <c r="W357" t="s">
        <v>74</v>
      </c>
      <c r="X357" t="s">
        <v>31</v>
      </c>
      <c r="Y357" s="6">
        <f t="shared" si="14"/>
        <v>44028</v>
      </c>
      <c r="Z357" t="str">
        <f t="shared" si="13"/>
        <v>Yes</v>
      </c>
    </row>
    <row r="358" spans="1:26" hidden="1" x14ac:dyDescent="0.2">
      <c r="A358">
        <v>111462</v>
      </c>
      <c r="B358" s="2">
        <v>44021</v>
      </c>
      <c r="C358" s="3">
        <v>0.5083333333333333</v>
      </c>
      <c r="D358" t="s">
        <v>433</v>
      </c>
      <c r="E358" t="s">
        <v>352</v>
      </c>
      <c r="F358" t="s">
        <v>353</v>
      </c>
      <c r="G358" t="s">
        <v>271</v>
      </c>
      <c r="H358" t="s">
        <v>41</v>
      </c>
      <c r="I358" t="s">
        <v>24</v>
      </c>
      <c r="J358" t="s">
        <v>25</v>
      </c>
      <c r="K358" t="s">
        <v>52</v>
      </c>
      <c r="L358" s="2">
        <v>44021</v>
      </c>
      <c r="M358" s="3">
        <v>0.5083333333333333</v>
      </c>
      <c r="N358" s="2">
        <v>44022</v>
      </c>
      <c r="O358" s="3">
        <v>8.3333333333333332E-3</v>
      </c>
      <c r="P358">
        <v>1</v>
      </c>
      <c r="Q358">
        <v>0</v>
      </c>
      <c r="R358" t="s">
        <v>130</v>
      </c>
      <c r="S358" t="s">
        <v>104</v>
      </c>
      <c r="T358">
        <v>1</v>
      </c>
      <c r="U358">
        <v>0</v>
      </c>
      <c r="V358" t="s">
        <v>61</v>
      </c>
      <c r="W358" t="s">
        <v>74</v>
      </c>
      <c r="X358" t="s">
        <v>31</v>
      </c>
      <c r="Y358" s="6">
        <f t="shared" si="14"/>
        <v>44028</v>
      </c>
      <c r="Z358" t="str">
        <f t="shared" si="13"/>
        <v>Yes</v>
      </c>
    </row>
    <row r="359" spans="1:26" hidden="1" x14ac:dyDescent="0.2">
      <c r="A359">
        <v>111463</v>
      </c>
      <c r="B359" s="2">
        <v>44021</v>
      </c>
      <c r="C359" s="3">
        <v>0.51249999999999996</v>
      </c>
      <c r="D359" t="s">
        <v>432</v>
      </c>
      <c r="E359" t="s">
        <v>352</v>
      </c>
      <c r="F359" t="s">
        <v>353</v>
      </c>
      <c r="G359" t="s">
        <v>271</v>
      </c>
      <c r="H359" t="s">
        <v>41</v>
      </c>
      <c r="I359" t="s">
        <v>24</v>
      </c>
      <c r="J359" t="s">
        <v>25</v>
      </c>
      <c r="K359" t="s">
        <v>52</v>
      </c>
      <c r="L359" s="2">
        <v>44021</v>
      </c>
      <c r="M359" s="3">
        <v>0.51249999999999996</v>
      </c>
      <c r="N359" s="2">
        <v>44022</v>
      </c>
      <c r="O359" s="3">
        <v>1.2500000000000001E-2</v>
      </c>
      <c r="P359">
        <v>1</v>
      </c>
      <c r="Q359">
        <v>0</v>
      </c>
      <c r="R359" t="s">
        <v>130</v>
      </c>
      <c r="S359" t="s">
        <v>104</v>
      </c>
      <c r="T359">
        <v>1</v>
      </c>
      <c r="U359">
        <v>0</v>
      </c>
      <c r="V359" t="s">
        <v>29</v>
      </c>
      <c r="W359" t="s">
        <v>74</v>
      </c>
      <c r="X359" t="s">
        <v>31</v>
      </c>
      <c r="Y359" s="6">
        <f t="shared" si="14"/>
        <v>44028</v>
      </c>
      <c r="Z359" t="str">
        <f t="shared" si="13"/>
        <v>Yes</v>
      </c>
    </row>
    <row r="360" spans="1:26" hidden="1" x14ac:dyDescent="0.2">
      <c r="A360">
        <v>111465</v>
      </c>
      <c r="B360" s="2">
        <v>44021</v>
      </c>
      <c r="C360" s="3">
        <v>0.51944444444444449</v>
      </c>
      <c r="D360" t="s">
        <v>377</v>
      </c>
      <c r="E360" t="s">
        <v>352</v>
      </c>
      <c r="F360" t="s">
        <v>353</v>
      </c>
      <c r="G360" t="s">
        <v>635</v>
      </c>
      <c r="H360" t="s">
        <v>41</v>
      </c>
      <c r="I360" t="s">
        <v>24</v>
      </c>
      <c r="J360" t="s">
        <v>25</v>
      </c>
      <c r="K360" t="s">
        <v>52</v>
      </c>
      <c r="L360" s="2">
        <v>44021</v>
      </c>
      <c r="M360" s="3">
        <v>0.51944444444444449</v>
      </c>
      <c r="N360" s="2">
        <v>44022</v>
      </c>
      <c r="O360" s="3">
        <v>1.9444444444444445E-2</v>
      </c>
      <c r="P360">
        <v>1</v>
      </c>
      <c r="Q360">
        <v>0</v>
      </c>
      <c r="R360" t="s">
        <v>130</v>
      </c>
      <c r="S360" t="s">
        <v>104</v>
      </c>
      <c r="T360">
        <v>1</v>
      </c>
      <c r="U360">
        <v>0</v>
      </c>
      <c r="V360" t="s">
        <v>61</v>
      </c>
      <c r="W360" t="s">
        <v>62</v>
      </c>
      <c r="X360" t="s">
        <v>31</v>
      </c>
      <c r="Y360" s="6">
        <f t="shared" si="14"/>
        <v>44035</v>
      </c>
      <c r="Z360" t="str">
        <f t="shared" si="13"/>
        <v>Yes</v>
      </c>
    </row>
    <row r="361" spans="1:26" hidden="1" x14ac:dyDescent="0.2">
      <c r="A361">
        <v>111466</v>
      </c>
      <c r="B361" s="2">
        <v>44021</v>
      </c>
      <c r="C361" s="3">
        <v>0.52777777777777779</v>
      </c>
      <c r="D361" t="s">
        <v>431</v>
      </c>
      <c r="E361" t="s">
        <v>352</v>
      </c>
      <c r="F361" t="s">
        <v>353</v>
      </c>
      <c r="G361" t="s">
        <v>271</v>
      </c>
      <c r="H361" t="s">
        <v>41</v>
      </c>
      <c r="I361" t="s">
        <v>24</v>
      </c>
      <c r="J361" t="s">
        <v>25</v>
      </c>
      <c r="K361" t="s">
        <v>52</v>
      </c>
      <c r="L361" s="2">
        <v>44021</v>
      </c>
      <c r="M361" s="3">
        <v>0.52777777777777779</v>
      </c>
      <c r="N361" s="2">
        <v>44022</v>
      </c>
      <c r="O361" s="3">
        <v>2.7777777777777776E-2</v>
      </c>
      <c r="P361">
        <v>1</v>
      </c>
      <c r="Q361">
        <v>0</v>
      </c>
      <c r="R361" t="s">
        <v>130</v>
      </c>
      <c r="S361" t="s">
        <v>104</v>
      </c>
      <c r="T361">
        <v>1</v>
      </c>
      <c r="U361">
        <v>0</v>
      </c>
      <c r="V361" t="s">
        <v>61</v>
      </c>
      <c r="W361" t="s">
        <v>74</v>
      </c>
      <c r="X361" t="s">
        <v>31</v>
      </c>
      <c r="Y361" s="6">
        <f t="shared" si="14"/>
        <v>44028</v>
      </c>
      <c r="Z361" t="str">
        <f t="shared" si="13"/>
        <v>Yes</v>
      </c>
    </row>
    <row r="362" spans="1:26" x14ac:dyDescent="0.2">
      <c r="A362">
        <v>111468</v>
      </c>
      <c r="B362" s="2">
        <v>44021</v>
      </c>
      <c r="C362" s="3">
        <v>0.66111111111111109</v>
      </c>
      <c r="D362" t="s">
        <v>382</v>
      </c>
      <c r="E362" t="s">
        <v>337</v>
      </c>
      <c r="F362" t="s">
        <v>338</v>
      </c>
      <c r="G362" t="s">
        <v>271</v>
      </c>
      <c r="H362" t="s">
        <v>41</v>
      </c>
      <c r="I362" t="s">
        <v>24</v>
      </c>
      <c r="J362" t="s">
        <v>73</v>
      </c>
      <c r="K362" t="s">
        <v>26</v>
      </c>
      <c r="L362" s="2">
        <v>44134</v>
      </c>
      <c r="M362" s="3">
        <v>0.71111111111111114</v>
      </c>
      <c r="N362" s="2">
        <v>44022</v>
      </c>
      <c r="O362" s="3">
        <v>0.16111111111111112</v>
      </c>
      <c r="P362">
        <v>0</v>
      </c>
      <c r="Q362">
        <v>1</v>
      </c>
      <c r="R362" t="s">
        <v>27</v>
      </c>
      <c r="S362" t="s">
        <v>104</v>
      </c>
      <c r="T362">
        <v>4</v>
      </c>
      <c r="U362">
        <v>0</v>
      </c>
      <c r="V362" t="s">
        <v>61</v>
      </c>
      <c r="W362" t="s">
        <v>74</v>
      </c>
      <c r="X362" t="s">
        <v>31</v>
      </c>
      <c r="Y362" s="7">
        <f t="shared" si="14"/>
        <v>44028</v>
      </c>
      <c r="Z362" t="str">
        <f t="shared" si="13"/>
        <v>Yes</v>
      </c>
    </row>
    <row r="363" spans="1:26" x14ac:dyDescent="0.2">
      <c r="A363">
        <v>111469</v>
      </c>
      <c r="B363" s="2">
        <v>44025</v>
      </c>
      <c r="C363" s="3">
        <v>0.46041666666666664</v>
      </c>
      <c r="D363" t="s">
        <v>161</v>
      </c>
      <c r="E363" t="s">
        <v>88</v>
      </c>
      <c r="F363" t="s">
        <v>89</v>
      </c>
      <c r="G363" t="s">
        <v>138</v>
      </c>
      <c r="H363" t="s">
        <v>23</v>
      </c>
      <c r="I363" t="s">
        <v>24</v>
      </c>
      <c r="J363" t="s">
        <v>25</v>
      </c>
      <c r="K363" t="s">
        <v>26</v>
      </c>
      <c r="L363" s="2">
        <v>44046</v>
      </c>
      <c r="M363" s="3">
        <v>0.5083333333333333</v>
      </c>
      <c r="N363" s="2">
        <v>44025</v>
      </c>
      <c r="O363" s="3">
        <v>0.9604166666666667</v>
      </c>
      <c r="P363">
        <v>0</v>
      </c>
      <c r="Q363">
        <v>1</v>
      </c>
      <c r="R363" t="s">
        <v>27</v>
      </c>
      <c r="S363" t="s">
        <v>37</v>
      </c>
      <c r="T363">
        <v>11</v>
      </c>
      <c r="U363">
        <v>5</v>
      </c>
      <c r="V363" t="s">
        <v>29</v>
      </c>
      <c r="W363" t="s">
        <v>30</v>
      </c>
      <c r="X363" t="s">
        <v>46</v>
      </c>
      <c r="Y363" s="7">
        <f t="shared" si="14"/>
        <v>44028</v>
      </c>
      <c r="Z363" t="str">
        <f t="shared" si="13"/>
        <v>Yes</v>
      </c>
    </row>
    <row r="364" spans="1:26" x14ac:dyDescent="0.2">
      <c r="A364">
        <v>111470</v>
      </c>
      <c r="B364" s="2">
        <v>44026</v>
      </c>
      <c r="C364" s="3">
        <v>0.77638888888888891</v>
      </c>
      <c r="D364" t="s">
        <v>422</v>
      </c>
      <c r="E364" t="s">
        <v>44</v>
      </c>
      <c r="F364" t="s">
        <v>45</v>
      </c>
      <c r="G364" t="s">
        <v>271</v>
      </c>
      <c r="H364" t="s">
        <v>23</v>
      </c>
      <c r="I364" t="s">
        <v>24</v>
      </c>
      <c r="J364" t="s">
        <v>25</v>
      </c>
      <c r="K364" t="s">
        <v>26</v>
      </c>
      <c r="L364" s="2">
        <v>44033</v>
      </c>
      <c r="M364" s="3">
        <v>0.73958333333333337</v>
      </c>
      <c r="N364" s="2">
        <v>44027</v>
      </c>
      <c r="O364" s="3">
        <v>0.27638888888888891</v>
      </c>
      <c r="P364">
        <v>0</v>
      </c>
      <c r="Q364">
        <v>1</v>
      </c>
      <c r="R364" t="s">
        <v>27</v>
      </c>
      <c r="S364" t="s">
        <v>37</v>
      </c>
      <c r="T364">
        <v>12</v>
      </c>
      <c r="U364">
        <v>3</v>
      </c>
      <c r="V364" t="s">
        <v>29</v>
      </c>
      <c r="W364" t="s">
        <v>30</v>
      </c>
      <c r="X364" t="s">
        <v>46</v>
      </c>
      <c r="Y364" s="7">
        <f t="shared" si="14"/>
        <v>44033</v>
      </c>
      <c r="Z364" t="str">
        <f t="shared" si="13"/>
        <v>Yes</v>
      </c>
    </row>
    <row r="365" spans="1:26" x14ac:dyDescent="0.2">
      <c r="A365">
        <v>111471</v>
      </c>
      <c r="B365" s="2">
        <v>44028</v>
      </c>
      <c r="C365" s="3">
        <v>0.76527777777777772</v>
      </c>
      <c r="D365" t="s">
        <v>424</v>
      </c>
      <c r="E365" t="s">
        <v>425</v>
      </c>
      <c r="F365" t="s">
        <v>426</v>
      </c>
      <c r="G365" t="s">
        <v>271</v>
      </c>
      <c r="H365" t="s">
        <v>41</v>
      </c>
      <c r="I365" t="s">
        <v>24</v>
      </c>
      <c r="J365" t="s">
        <v>83</v>
      </c>
      <c r="K365" t="s">
        <v>52</v>
      </c>
      <c r="L365" s="2">
        <v>44028</v>
      </c>
      <c r="M365" s="3">
        <v>0.77361111111111114</v>
      </c>
      <c r="N365" s="2">
        <v>44029</v>
      </c>
      <c r="O365" s="3">
        <v>0.70833333333333337</v>
      </c>
      <c r="P365">
        <v>1</v>
      </c>
      <c r="Q365">
        <v>1</v>
      </c>
      <c r="R365" t="s">
        <v>130</v>
      </c>
      <c r="S365" t="s">
        <v>104</v>
      </c>
      <c r="T365">
        <v>4</v>
      </c>
      <c r="U365">
        <v>0</v>
      </c>
      <c r="V365" t="s">
        <v>61</v>
      </c>
      <c r="W365" t="s">
        <v>62</v>
      </c>
      <c r="X365" t="s">
        <v>31</v>
      </c>
      <c r="Y365" s="7">
        <f t="shared" si="14"/>
        <v>44035</v>
      </c>
      <c r="Z365" t="str">
        <f t="shared" si="13"/>
        <v>Yes</v>
      </c>
    </row>
    <row r="366" spans="1:26" x14ac:dyDescent="0.2">
      <c r="A366">
        <v>111472</v>
      </c>
      <c r="B366" s="2">
        <v>44029</v>
      </c>
      <c r="C366" s="3">
        <v>0.44930555555555557</v>
      </c>
      <c r="D366" t="s">
        <v>652</v>
      </c>
      <c r="E366" t="s">
        <v>77</v>
      </c>
      <c r="F366" t="s">
        <v>78</v>
      </c>
      <c r="G366" t="s">
        <v>635</v>
      </c>
      <c r="H366" t="s">
        <v>23</v>
      </c>
      <c r="I366" t="s">
        <v>24</v>
      </c>
      <c r="J366" t="s">
        <v>25</v>
      </c>
      <c r="K366" t="s">
        <v>26</v>
      </c>
      <c r="L366" s="2">
        <v>44040</v>
      </c>
      <c r="M366" s="3">
        <v>0.7583333333333333</v>
      </c>
      <c r="N366" s="2">
        <v>44029</v>
      </c>
      <c r="O366" s="3">
        <v>0.94930555555555551</v>
      </c>
      <c r="P366">
        <v>0</v>
      </c>
      <c r="Q366">
        <v>1</v>
      </c>
      <c r="R366" t="s">
        <v>27</v>
      </c>
      <c r="S366" t="s">
        <v>28</v>
      </c>
      <c r="T366">
        <v>18</v>
      </c>
      <c r="U366">
        <v>1</v>
      </c>
      <c r="V366" t="s">
        <v>61</v>
      </c>
      <c r="W366" t="s">
        <v>74</v>
      </c>
      <c r="X366" t="s">
        <v>46</v>
      </c>
      <c r="Y366" s="7">
        <f t="shared" si="14"/>
        <v>44043</v>
      </c>
      <c r="Z366" t="str">
        <f t="shared" si="13"/>
        <v>Yes</v>
      </c>
    </row>
    <row r="367" spans="1:26" x14ac:dyDescent="0.2">
      <c r="A367">
        <v>111473</v>
      </c>
      <c r="B367" s="2">
        <v>44032</v>
      </c>
      <c r="C367" s="3">
        <v>0.67986111111111114</v>
      </c>
      <c r="D367" t="s">
        <v>406</v>
      </c>
      <c r="E367" t="s">
        <v>143</v>
      </c>
      <c r="F367" t="s">
        <v>144</v>
      </c>
      <c r="G367" t="s">
        <v>271</v>
      </c>
      <c r="H367" t="s">
        <v>23</v>
      </c>
      <c r="I367" t="s">
        <v>24</v>
      </c>
      <c r="J367" t="s">
        <v>25</v>
      </c>
      <c r="K367" t="s">
        <v>26</v>
      </c>
      <c r="L367" s="2">
        <v>44090</v>
      </c>
      <c r="M367" s="3">
        <v>0.74375000000000002</v>
      </c>
      <c r="N367" s="2">
        <v>44033</v>
      </c>
      <c r="O367" s="3">
        <v>0.17986111111111111</v>
      </c>
      <c r="P367">
        <v>0</v>
      </c>
      <c r="Q367">
        <v>1</v>
      </c>
      <c r="R367" t="s">
        <v>27</v>
      </c>
      <c r="S367" t="s">
        <v>37</v>
      </c>
      <c r="T367">
        <v>49</v>
      </c>
      <c r="U367">
        <v>5</v>
      </c>
      <c r="V367" t="s">
        <v>61</v>
      </c>
      <c r="W367" t="s">
        <v>74</v>
      </c>
      <c r="X367" t="s">
        <v>46</v>
      </c>
      <c r="Y367" s="7">
        <f t="shared" si="14"/>
        <v>44039</v>
      </c>
      <c r="Z367" t="str">
        <f t="shared" si="13"/>
        <v>Yes</v>
      </c>
    </row>
    <row r="368" spans="1:26" x14ac:dyDescent="0.2">
      <c r="A368">
        <v>111474</v>
      </c>
      <c r="B368" s="2">
        <v>44033</v>
      </c>
      <c r="C368" s="3">
        <v>0.56874999999999998</v>
      </c>
      <c r="D368" t="s">
        <v>160</v>
      </c>
      <c r="E368" t="s">
        <v>136</v>
      </c>
      <c r="F368" t="s">
        <v>137</v>
      </c>
      <c r="G368" t="s">
        <v>138</v>
      </c>
      <c r="H368" t="s">
        <v>23</v>
      </c>
      <c r="I368" t="s">
        <v>24</v>
      </c>
      <c r="J368" t="s">
        <v>25</v>
      </c>
      <c r="K368" t="s">
        <v>26</v>
      </c>
      <c r="L368" s="2">
        <v>44048</v>
      </c>
      <c r="M368" s="3">
        <v>0.74236111111111114</v>
      </c>
      <c r="N368" s="2">
        <v>44034</v>
      </c>
      <c r="O368" s="3">
        <v>6.8750000000000006E-2</v>
      </c>
      <c r="P368">
        <v>0</v>
      </c>
      <c r="Q368">
        <v>1</v>
      </c>
      <c r="R368" t="s">
        <v>27</v>
      </c>
      <c r="S368" t="s">
        <v>37</v>
      </c>
      <c r="T368">
        <v>13</v>
      </c>
      <c r="U368">
        <v>4</v>
      </c>
      <c r="V368" t="s">
        <v>29</v>
      </c>
      <c r="W368" t="s">
        <v>30</v>
      </c>
      <c r="X368" t="s">
        <v>46</v>
      </c>
      <c r="Y368" s="7">
        <f t="shared" si="14"/>
        <v>44036</v>
      </c>
      <c r="Z368" t="str">
        <f t="shared" si="13"/>
        <v>Yes</v>
      </c>
    </row>
    <row r="369" spans="1:26" x14ac:dyDescent="0.2">
      <c r="A369">
        <v>111475</v>
      </c>
      <c r="B369" s="2">
        <v>44033</v>
      </c>
      <c r="C369" s="3">
        <v>0.7</v>
      </c>
      <c r="D369" t="s">
        <v>403</v>
      </c>
      <c r="E369" t="s">
        <v>58</v>
      </c>
      <c r="F369" t="s">
        <v>59</v>
      </c>
      <c r="G369" t="s">
        <v>271</v>
      </c>
      <c r="H369" t="s">
        <v>23</v>
      </c>
      <c r="I369" t="s">
        <v>60</v>
      </c>
      <c r="J369" t="s">
        <v>25</v>
      </c>
      <c r="K369" t="s">
        <v>26</v>
      </c>
      <c r="L369" s="2">
        <v>44095</v>
      </c>
      <c r="M369" s="3">
        <v>0.73472222222222228</v>
      </c>
      <c r="N369" s="2">
        <v>44034</v>
      </c>
      <c r="O369" s="3">
        <v>0.2</v>
      </c>
      <c r="P369">
        <v>0</v>
      </c>
      <c r="Q369">
        <v>1</v>
      </c>
      <c r="R369" t="s">
        <v>27</v>
      </c>
      <c r="S369" t="s">
        <v>37</v>
      </c>
      <c r="T369">
        <v>12</v>
      </c>
      <c r="U369">
        <v>3</v>
      </c>
      <c r="V369" t="s">
        <v>61</v>
      </c>
      <c r="W369" t="s">
        <v>62</v>
      </c>
      <c r="X369" t="s">
        <v>46</v>
      </c>
      <c r="Y369" s="7" t="str">
        <f t="shared" si="14"/>
        <v>No SLA For Request</v>
      </c>
      <c r="Z369" t="str">
        <f t="shared" si="13"/>
        <v>Yes</v>
      </c>
    </row>
    <row r="370" spans="1:26" x14ac:dyDescent="0.2">
      <c r="A370">
        <v>111476</v>
      </c>
      <c r="B370" s="2">
        <v>44036</v>
      </c>
      <c r="C370" s="3">
        <v>0.55277777777777781</v>
      </c>
      <c r="D370" t="s">
        <v>299</v>
      </c>
      <c r="E370" t="s">
        <v>88</v>
      </c>
      <c r="F370" t="s">
        <v>89</v>
      </c>
      <c r="G370" t="s">
        <v>271</v>
      </c>
      <c r="H370" t="s">
        <v>23</v>
      </c>
      <c r="I370" t="s">
        <v>24</v>
      </c>
      <c r="J370" t="s">
        <v>25</v>
      </c>
      <c r="K370" t="s">
        <v>26</v>
      </c>
      <c r="L370" s="2">
        <v>44279</v>
      </c>
      <c r="M370" s="3">
        <v>0.63194444444444442</v>
      </c>
      <c r="N370" s="2">
        <v>44041</v>
      </c>
      <c r="O370" s="3">
        <v>0.55277777777777781</v>
      </c>
      <c r="P370">
        <v>0</v>
      </c>
      <c r="Q370">
        <v>1</v>
      </c>
      <c r="R370" t="s">
        <v>27</v>
      </c>
      <c r="S370" t="s">
        <v>37</v>
      </c>
      <c r="T370">
        <v>85</v>
      </c>
      <c r="U370">
        <v>27</v>
      </c>
      <c r="V370" t="s">
        <v>29</v>
      </c>
      <c r="W370" t="s">
        <v>30</v>
      </c>
      <c r="X370" t="s">
        <v>46</v>
      </c>
      <c r="Y370" s="7">
        <f t="shared" si="14"/>
        <v>44043</v>
      </c>
      <c r="Z370" t="str">
        <f t="shared" si="13"/>
        <v>Yes</v>
      </c>
    </row>
    <row r="371" spans="1:26" x14ac:dyDescent="0.2">
      <c r="A371">
        <v>111477</v>
      </c>
      <c r="B371" s="2">
        <v>44039</v>
      </c>
      <c r="C371" s="3">
        <v>0.61388888888888893</v>
      </c>
      <c r="D371" t="s">
        <v>651</v>
      </c>
      <c r="E371" t="s">
        <v>49</v>
      </c>
      <c r="F371" t="s">
        <v>50</v>
      </c>
      <c r="G371" t="s">
        <v>635</v>
      </c>
      <c r="H371" t="s">
        <v>23</v>
      </c>
      <c r="I371" t="s">
        <v>60</v>
      </c>
      <c r="J371" t="s">
        <v>25</v>
      </c>
      <c r="K371" t="s">
        <v>26</v>
      </c>
      <c r="L371" s="2">
        <v>44075</v>
      </c>
      <c r="M371" s="3">
        <v>0.74444444444444446</v>
      </c>
      <c r="N371" s="2">
        <v>44040</v>
      </c>
      <c r="O371" s="3">
        <v>0.11388888888888889</v>
      </c>
      <c r="P371">
        <v>0</v>
      </c>
      <c r="Q371">
        <v>1</v>
      </c>
      <c r="R371" t="s">
        <v>27</v>
      </c>
      <c r="S371" t="s">
        <v>28</v>
      </c>
      <c r="T371">
        <v>5</v>
      </c>
      <c r="U371">
        <v>0</v>
      </c>
      <c r="V371" t="s">
        <v>61</v>
      </c>
      <c r="W371" t="s">
        <v>74</v>
      </c>
      <c r="X371" t="s">
        <v>46</v>
      </c>
      <c r="Y371" s="7" t="str">
        <f t="shared" si="14"/>
        <v>No SLA For Request</v>
      </c>
      <c r="Z371" t="str">
        <f t="shared" si="13"/>
        <v>Yes</v>
      </c>
    </row>
    <row r="372" spans="1:26" x14ac:dyDescent="0.2">
      <c r="A372">
        <v>111478</v>
      </c>
      <c r="B372" s="2">
        <v>44042</v>
      </c>
      <c r="C372" s="3">
        <v>0.56041666666666667</v>
      </c>
      <c r="D372" t="s">
        <v>135</v>
      </c>
      <c r="E372" t="s">
        <v>136</v>
      </c>
      <c r="F372" t="s">
        <v>137</v>
      </c>
      <c r="G372" t="s">
        <v>138</v>
      </c>
      <c r="H372" t="s">
        <v>23</v>
      </c>
      <c r="I372" t="s">
        <v>24</v>
      </c>
      <c r="J372" t="s">
        <v>25</v>
      </c>
      <c r="K372" t="s">
        <v>52</v>
      </c>
      <c r="L372" s="2">
        <v>44294</v>
      </c>
      <c r="M372" s="3">
        <v>0.63749999999999996</v>
      </c>
      <c r="N372" s="2">
        <v>44042</v>
      </c>
      <c r="O372" s="3">
        <v>0.81041666666666667</v>
      </c>
      <c r="P372">
        <v>1</v>
      </c>
      <c r="Q372">
        <v>1</v>
      </c>
      <c r="R372" t="s">
        <v>36</v>
      </c>
      <c r="S372" t="s">
        <v>37</v>
      </c>
      <c r="T372">
        <v>132</v>
      </c>
      <c r="U372">
        <v>25</v>
      </c>
      <c r="V372" t="s">
        <v>29</v>
      </c>
      <c r="W372" t="s">
        <v>30</v>
      </c>
      <c r="X372" t="s">
        <v>31</v>
      </c>
      <c r="Y372" s="7">
        <f t="shared" si="14"/>
        <v>44047</v>
      </c>
      <c r="Z372" t="str">
        <f t="shared" si="13"/>
        <v>Yes</v>
      </c>
    </row>
    <row r="373" spans="1:26" x14ac:dyDescent="0.2">
      <c r="A373">
        <v>111479</v>
      </c>
      <c r="B373" s="2">
        <v>44050</v>
      </c>
      <c r="C373" s="3">
        <v>0.57222222222222219</v>
      </c>
      <c r="D373" t="s">
        <v>79</v>
      </c>
      <c r="E373" t="s">
        <v>39</v>
      </c>
      <c r="F373" t="s">
        <v>40</v>
      </c>
      <c r="G373" t="s">
        <v>22</v>
      </c>
      <c r="H373" t="s">
        <v>41</v>
      </c>
      <c r="I373" t="s">
        <v>24</v>
      </c>
      <c r="J373" t="s">
        <v>25</v>
      </c>
      <c r="K373" t="s">
        <v>26</v>
      </c>
      <c r="L373" s="2">
        <v>44061</v>
      </c>
      <c r="M373" s="3">
        <v>0.71458333333333335</v>
      </c>
      <c r="N373" s="2">
        <v>44051</v>
      </c>
      <c r="O373" s="3">
        <v>7.2222222222222215E-2</v>
      </c>
      <c r="P373">
        <v>0</v>
      </c>
      <c r="Q373">
        <v>1</v>
      </c>
      <c r="R373" t="s">
        <v>27</v>
      </c>
      <c r="S373" t="s">
        <v>42</v>
      </c>
      <c r="T373">
        <v>4</v>
      </c>
      <c r="U373">
        <v>1</v>
      </c>
      <c r="V373" t="s">
        <v>29</v>
      </c>
      <c r="W373" t="s">
        <v>74</v>
      </c>
      <c r="X373" t="s">
        <v>31</v>
      </c>
      <c r="Y373" s="7">
        <f t="shared" si="14"/>
        <v>44050.738888888889</v>
      </c>
      <c r="Z373" t="str">
        <f t="shared" si="13"/>
        <v>Yes</v>
      </c>
    </row>
    <row r="374" spans="1:26" x14ac:dyDescent="0.2">
      <c r="A374">
        <v>111480</v>
      </c>
      <c r="B374" s="2">
        <v>44053</v>
      </c>
      <c r="C374" s="3">
        <v>0.4284722222222222</v>
      </c>
      <c r="D374" t="s">
        <v>373</v>
      </c>
      <c r="E374" t="s">
        <v>310</v>
      </c>
      <c r="F374" t="s">
        <v>311</v>
      </c>
      <c r="G374" t="s">
        <v>271</v>
      </c>
      <c r="H374" t="s">
        <v>23</v>
      </c>
      <c r="I374" t="s">
        <v>60</v>
      </c>
      <c r="J374" t="s">
        <v>25</v>
      </c>
      <c r="K374" t="s">
        <v>26</v>
      </c>
      <c r="L374" s="2">
        <v>44158</v>
      </c>
      <c r="M374" s="3">
        <v>0.3888888888888889</v>
      </c>
      <c r="N374" s="2">
        <v>44053</v>
      </c>
      <c r="O374" s="3">
        <v>0.92847222222222225</v>
      </c>
      <c r="P374">
        <v>0</v>
      </c>
      <c r="Q374">
        <v>1</v>
      </c>
      <c r="R374" t="s">
        <v>27</v>
      </c>
      <c r="S374" t="s">
        <v>92</v>
      </c>
      <c r="T374">
        <v>6</v>
      </c>
      <c r="U374">
        <v>1</v>
      </c>
      <c r="V374" t="s">
        <v>29</v>
      </c>
      <c r="W374" t="s">
        <v>30</v>
      </c>
      <c r="X374" t="s">
        <v>31</v>
      </c>
      <c r="Y374" s="7" t="str">
        <f t="shared" si="14"/>
        <v>No SLA For Request</v>
      </c>
      <c r="Z374" t="str">
        <f t="shared" si="13"/>
        <v>Yes</v>
      </c>
    </row>
    <row r="375" spans="1:26" x14ac:dyDescent="0.2">
      <c r="A375">
        <v>111481</v>
      </c>
      <c r="B375" s="2">
        <v>44054</v>
      </c>
      <c r="C375" s="3">
        <v>0.41180555555555554</v>
      </c>
      <c r="D375" t="s">
        <v>639</v>
      </c>
      <c r="E375" t="s">
        <v>58</v>
      </c>
      <c r="F375" t="s">
        <v>59</v>
      </c>
      <c r="G375" t="s">
        <v>635</v>
      </c>
      <c r="H375" t="s">
        <v>23</v>
      </c>
      <c r="I375" t="s">
        <v>60</v>
      </c>
      <c r="J375" t="s">
        <v>25</v>
      </c>
      <c r="K375" t="s">
        <v>26</v>
      </c>
      <c r="L375" s="2">
        <v>44260</v>
      </c>
      <c r="M375" s="3">
        <v>0.70347222222222228</v>
      </c>
      <c r="N375" s="2">
        <v>44055</v>
      </c>
      <c r="O375" s="3">
        <v>0.41180555555555554</v>
      </c>
      <c r="P375">
        <v>0</v>
      </c>
      <c r="Q375">
        <v>1</v>
      </c>
      <c r="R375" t="s">
        <v>27</v>
      </c>
      <c r="S375" t="s">
        <v>37</v>
      </c>
      <c r="T375">
        <v>22</v>
      </c>
      <c r="U375">
        <v>5</v>
      </c>
      <c r="V375" t="s">
        <v>61</v>
      </c>
      <c r="W375" t="s">
        <v>62</v>
      </c>
      <c r="X375" t="s">
        <v>46</v>
      </c>
      <c r="Y375" s="7" t="str">
        <f t="shared" si="14"/>
        <v>No SLA For Request</v>
      </c>
      <c r="Z375" t="str">
        <f t="shared" si="13"/>
        <v>Yes</v>
      </c>
    </row>
    <row r="376" spans="1:26" x14ac:dyDescent="0.2">
      <c r="A376">
        <v>111482</v>
      </c>
      <c r="B376" s="2">
        <v>44055</v>
      </c>
      <c r="C376" s="3">
        <v>0.92361111111111116</v>
      </c>
      <c r="D376" t="s">
        <v>378</v>
      </c>
      <c r="E376" t="s">
        <v>71</v>
      </c>
      <c r="F376" t="s">
        <v>72</v>
      </c>
      <c r="G376" t="s">
        <v>271</v>
      </c>
      <c r="H376" t="s">
        <v>23</v>
      </c>
      <c r="I376" t="s">
        <v>60</v>
      </c>
      <c r="J376" t="s">
        <v>25</v>
      </c>
      <c r="K376" t="s">
        <v>26</v>
      </c>
      <c r="L376" s="2">
        <v>44145</v>
      </c>
      <c r="M376" s="3">
        <v>0.40763888888888888</v>
      </c>
      <c r="N376" s="2">
        <v>44056</v>
      </c>
      <c r="O376" s="3">
        <v>0.4236111111111111</v>
      </c>
      <c r="P376">
        <v>0</v>
      </c>
      <c r="Q376">
        <v>1</v>
      </c>
      <c r="R376" t="s">
        <v>27</v>
      </c>
      <c r="S376" t="s">
        <v>37</v>
      </c>
      <c r="T376">
        <v>47</v>
      </c>
      <c r="U376">
        <v>4</v>
      </c>
      <c r="V376" t="s">
        <v>61</v>
      </c>
      <c r="W376" t="s">
        <v>62</v>
      </c>
      <c r="X376" t="s">
        <v>31</v>
      </c>
      <c r="Y376" s="7" t="str">
        <f t="shared" si="14"/>
        <v>No SLA For Request</v>
      </c>
      <c r="Z376" t="str">
        <f t="shared" si="13"/>
        <v>Yes</v>
      </c>
    </row>
    <row r="377" spans="1:26" x14ac:dyDescent="0.2">
      <c r="A377">
        <v>111484</v>
      </c>
      <c r="B377" s="2">
        <v>44057</v>
      </c>
      <c r="C377" s="3">
        <v>0.41666666666666669</v>
      </c>
      <c r="D377" t="s">
        <v>394</v>
      </c>
      <c r="E377" t="s">
        <v>64</v>
      </c>
      <c r="F377" t="s">
        <v>65</v>
      </c>
      <c r="G377" t="s">
        <v>271</v>
      </c>
      <c r="H377" t="s">
        <v>23</v>
      </c>
      <c r="I377" t="s">
        <v>60</v>
      </c>
      <c r="J377" t="s">
        <v>25</v>
      </c>
      <c r="K377" t="s">
        <v>26</v>
      </c>
      <c r="L377" s="2">
        <v>44118</v>
      </c>
      <c r="M377" s="3">
        <v>0.71736111111111112</v>
      </c>
      <c r="N377" s="2">
        <v>44057</v>
      </c>
      <c r="O377" s="3">
        <v>0.91666666666666663</v>
      </c>
      <c r="P377">
        <v>0</v>
      </c>
      <c r="Q377">
        <v>1</v>
      </c>
      <c r="R377" t="s">
        <v>27</v>
      </c>
      <c r="S377" t="s">
        <v>37</v>
      </c>
      <c r="T377">
        <v>12</v>
      </c>
      <c r="U377">
        <v>0</v>
      </c>
      <c r="V377" t="s">
        <v>29</v>
      </c>
      <c r="W377" t="s">
        <v>62</v>
      </c>
      <c r="X377" t="s">
        <v>31</v>
      </c>
      <c r="Y377" s="7" t="str">
        <f t="shared" si="14"/>
        <v>No SLA For Request</v>
      </c>
      <c r="Z377" t="str">
        <f t="shared" si="13"/>
        <v>Yes</v>
      </c>
    </row>
    <row r="378" spans="1:26" x14ac:dyDescent="0.2">
      <c r="A378">
        <v>111485</v>
      </c>
      <c r="B378" s="2">
        <v>44057</v>
      </c>
      <c r="C378" s="3">
        <v>0.52430555555555558</v>
      </c>
      <c r="D378" t="s">
        <v>414</v>
      </c>
      <c r="E378" t="s">
        <v>33</v>
      </c>
      <c r="F378" t="s">
        <v>34</v>
      </c>
      <c r="G378" t="s">
        <v>271</v>
      </c>
      <c r="H378" t="s">
        <v>41</v>
      </c>
      <c r="I378" t="s">
        <v>60</v>
      </c>
      <c r="J378" t="s">
        <v>25</v>
      </c>
      <c r="K378" t="s">
        <v>26</v>
      </c>
      <c r="L378" s="2">
        <v>44063</v>
      </c>
      <c r="M378" s="3">
        <v>0.69236111111111109</v>
      </c>
      <c r="N378" s="2">
        <v>44058</v>
      </c>
      <c r="O378" s="3">
        <v>2.4305555555555556E-2</v>
      </c>
      <c r="P378">
        <v>0</v>
      </c>
      <c r="Q378">
        <v>1</v>
      </c>
      <c r="R378" t="s">
        <v>27</v>
      </c>
      <c r="S378" t="s">
        <v>104</v>
      </c>
      <c r="T378">
        <v>5</v>
      </c>
      <c r="U378">
        <v>0</v>
      </c>
      <c r="V378" t="s">
        <v>29</v>
      </c>
      <c r="W378" t="s">
        <v>30</v>
      </c>
      <c r="X378" t="s">
        <v>31</v>
      </c>
      <c r="Y378" s="7" t="str">
        <f t="shared" si="14"/>
        <v>No SLA For Request</v>
      </c>
      <c r="Z378" t="str">
        <f t="shared" si="13"/>
        <v>Yes</v>
      </c>
    </row>
    <row r="379" spans="1:26" x14ac:dyDescent="0.2">
      <c r="A379">
        <v>111486</v>
      </c>
      <c r="B379" s="2">
        <v>44057</v>
      </c>
      <c r="C379" s="3">
        <v>0.76875000000000004</v>
      </c>
      <c r="D379" t="s">
        <v>411</v>
      </c>
      <c r="E379" t="s">
        <v>33</v>
      </c>
      <c r="F379" t="s">
        <v>34</v>
      </c>
      <c r="G379" t="s">
        <v>271</v>
      </c>
      <c r="H379" t="s">
        <v>41</v>
      </c>
      <c r="I379" t="s">
        <v>60</v>
      </c>
      <c r="J379" t="s">
        <v>25</v>
      </c>
      <c r="K379" t="s">
        <v>26</v>
      </c>
      <c r="L379" s="2">
        <v>44063</v>
      </c>
      <c r="M379" s="3">
        <v>0.69305555555555554</v>
      </c>
      <c r="N379" s="2">
        <v>44058</v>
      </c>
      <c r="O379" s="3">
        <v>0.26874999999999999</v>
      </c>
      <c r="P379">
        <v>0</v>
      </c>
      <c r="Q379">
        <v>1</v>
      </c>
      <c r="R379" t="s">
        <v>27</v>
      </c>
      <c r="S379" t="s">
        <v>405</v>
      </c>
      <c r="T379">
        <v>4</v>
      </c>
      <c r="U379">
        <v>0</v>
      </c>
      <c r="V379" t="s">
        <v>29</v>
      </c>
      <c r="W379" t="s">
        <v>30</v>
      </c>
      <c r="X379" t="s">
        <v>31</v>
      </c>
      <c r="Y379" s="7" t="str">
        <f t="shared" si="14"/>
        <v>No SLA For Request</v>
      </c>
      <c r="Z379" t="str">
        <f t="shared" si="13"/>
        <v>Yes</v>
      </c>
    </row>
    <row r="380" spans="1:26" x14ac:dyDescent="0.2">
      <c r="A380">
        <v>111487</v>
      </c>
      <c r="B380" s="2">
        <v>44058</v>
      </c>
      <c r="C380" s="3">
        <v>0.52847222222222223</v>
      </c>
      <c r="D380" t="s">
        <v>76</v>
      </c>
      <c r="E380" t="s">
        <v>77</v>
      </c>
      <c r="F380" t="s">
        <v>78</v>
      </c>
      <c r="G380" t="s">
        <v>22</v>
      </c>
      <c r="H380" t="s">
        <v>23</v>
      </c>
      <c r="I380" t="s">
        <v>24</v>
      </c>
      <c r="J380" t="s">
        <v>25</v>
      </c>
      <c r="K380" t="s">
        <v>26</v>
      </c>
      <c r="L380" s="2">
        <v>44067</v>
      </c>
      <c r="M380" s="3">
        <v>0.76041666666666663</v>
      </c>
      <c r="N380" s="2">
        <v>44059</v>
      </c>
      <c r="O380" s="3">
        <v>2.8472222222222222E-2</v>
      </c>
      <c r="P380">
        <v>0</v>
      </c>
      <c r="Q380">
        <v>1</v>
      </c>
      <c r="R380" t="s">
        <v>27</v>
      </c>
      <c r="S380" t="s">
        <v>28</v>
      </c>
      <c r="T380">
        <v>8</v>
      </c>
      <c r="U380">
        <v>1</v>
      </c>
      <c r="V380" t="s">
        <v>29</v>
      </c>
      <c r="W380" t="s">
        <v>30</v>
      </c>
      <c r="X380" t="s">
        <v>31</v>
      </c>
      <c r="Y380" s="7">
        <f t="shared" si="14"/>
        <v>44058.695138888885</v>
      </c>
      <c r="Z380" t="str">
        <f t="shared" si="13"/>
        <v>Yes</v>
      </c>
    </row>
    <row r="381" spans="1:26" x14ac:dyDescent="0.2">
      <c r="A381">
        <v>111488</v>
      </c>
      <c r="B381" s="2">
        <v>44060</v>
      </c>
      <c r="C381" s="3">
        <v>0.32222222222222224</v>
      </c>
      <c r="D381" t="s">
        <v>411</v>
      </c>
      <c r="E381" t="s">
        <v>33</v>
      </c>
      <c r="F381" t="s">
        <v>34</v>
      </c>
      <c r="G381" t="s">
        <v>271</v>
      </c>
      <c r="H381" t="s">
        <v>41</v>
      </c>
      <c r="I381" t="s">
        <v>60</v>
      </c>
      <c r="J381" t="s">
        <v>25</v>
      </c>
      <c r="K381" t="s">
        <v>26</v>
      </c>
      <c r="L381" s="2">
        <v>44067</v>
      </c>
      <c r="M381" s="3">
        <v>0.75347222222222221</v>
      </c>
      <c r="N381" s="2">
        <v>44060</v>
      </c>
      <c r="O381" s="3">
        <v>0.82222222222222219</v>
      </c>
      <c r="P381">
        <v>0</v>
      </c>
      <c r="Q381">
        <v>1</v>
      </c>
      <c r="R381" t="s">
        <v>27</v>
      </c>
      <c r="S381" t="s">
        <v>405</v>
      </c>
      <c r="T381">
        <v>4</v>
      </c>
      <c r="U381">
        <v>0</v>
      </c>
      <c r="V381" t="s">
        <v>29</v>
      </c>
      <c r="W381" t="s">
        <v>30</v>
      </c>
      <c r="X381" t="s">
        <v>31</v>
      </c>
      <c r="Y381" s="7" t="str">
        <f t="shared" si="14"/>
        <v>No SLA For Request</v>
      </c>
      <c r="Z381" t="str">
        <f t="shared" si="13"/>
        <v>Yes</v>
      </c>
    </row>
    <row r="382" spans="1:26" x14ac:dyDescent="0.2">
      <c r="A382">
        <v>111489</v>
      </c>
      <c r="B382" s="2">
        <v>44061</v>
      </c>
      <c r="C382" s="3">
        <v>0.35138888888888886</v>
      </c>
      <c r="D382" t="s">
        <v>413</v>
      </c>
      <c r="E382" t="s">
        <v>33</v>
      </c>
      <c r="F382" t="s">
        <v>34</v>
      </c>
      <c r="G382" t="s">
        <v>271</v>
      </c>
      <c r="H382" t="s">
        <v>41</v>
      </c>
      <c r="I382" t="s">
        <v>60</v>
      </c>
      <c r="J382" t="s">
        <v>25</v>
      </c>
      <c r="K382" t="s">
        <v>26</v>
      </c>
      <c r="L382" s="2">
        <v>44067</v>
      </c>
      <c r="M382" s="3">
        <v>0.75416666666666665</v>
      </c>
      <c r="N382" s="2">
        <v>44061</v>
      </c>
      <c r="O382" s="3">
        <v>0.85138888888888886</v>
      </c>
      <c r="P382">
        <v>0</v>
      </c>
      <c r="Q382">
        <v>1</v>
      </c>
      <c r="R382" t="s">
        <v>27</v>
      </c>
      <c r="S382" t="s">
        <v>405</v>
      </c>
      <c r="T382">
        <v>5</v>
      </c>
      <c r="U382">
        <v>0</v>
      </c>
      <c r="V382" t="s">
        <v>29</v>
      </c>
      <c r="W382" t="s">
        <v>30</v>
      </c>
      <c r="X382" t="s">
        <v>31</v>
      </c>
      <c r="Y382" s="7" t="str">
        <f t="shared" si="14"/>
        <v>No SLA For Request</v>
      </c>
      <c r="Z382" t="str">
        <f t="shared" si="13"/>
        <v>Yes</v>
      </c>
    </row>
    <row r="383" spans="1:26" x14ac:dyDescent="0.2">
      <c r="A383">
        <v>111490</v>
      </c>
      <c r="B383" s="2">
        <v>44062</v>
      </c>
      <c r="C383" s="3">
        <v>0.50972222222222219</v>
      </c>
      <c r="D383" t="s">
        <v>412</v>
      </c>
      <c r="E383" t="s">
        <v>33</v>
      </c>
      <c r="F383" t="s">
        <v>34</v>
      </c>
      <c r="G383" t="s">
        <v>271</v>
      </c>
      <c r="H383" t="s">
        <v>41</v>
      </c>
      <c r="I383" t="s">
        <v>60</v>
      </c>
      <c r="J383" t="s">
        <v>25</v>
      </c>
      <c r="K383" t="s">
        <v>26</v>
      </c>
      <c r="L383" s="2">
        <v>44069</v>
      </c>
      <c r="M383" s="3">
        <v>0.71805555555555556</v>
      </c>
      <c r="N383" s="2">
        <v>44063</v>
      </c>
      <c r="O383" s="3">
        <v>9.7222222222222224E-3</v>
      </c>
      <c r="P383">
        <v>0</v>
      </c>
      <c r="Q383">
        <v>1</v>
      </c>
      <c r="R383" t="s">
        <v>27</v>
      </c>
      <c r="S383" t="s">
        <v>405</v>
      </c>
      <c r="T383">
        <v>5</v>
      </c>
      <c r="U383">
        <v>0</v>
      </c>
      <c r="V383" t="s">
        <v>29</v>
      </c>
      <c r="W383" t="s">
        <v>30</v>
      </c>
      <c r="X383" t="s">
        <v>31</v>
      </c>
      <c r="Y383" s="7" t="str">
        <f t="shared" si="14"/>
        <v>No SLA For Request</v>
      </c>
      <c r="Z383" t="str">
        <f t="shared" si="13"/>
        <v>Yes</v>
      </c>
    </row>
    <row r="384" spans="1:26" x14ac:dyDescent="0.2">
      <c r="A384">
        <v>111491</v>
      </c>
      <c r="B384" s="2">
        <v>44063</v>
      </c>
      <c r="C384" s="3">
        <v>0.4</v>
      </c>
      <c r="D384" t="s">
        <v>48</v>
      </c>
      <c r="E384" t="s">
        <v>49</v>
      </c>
      <c r="F384" t="s">
        <v>50</v>
      </c>
      <c r="G384" t="s">
        <v>22</v>
      </c>
      <c r="H384" t="s">
        <v>23</v>
      </c>
      <c r="I384" t="s">
        <v>24</v>
      </c>
      <c r="J384" t="s">
        <v>25</v>
      </c>
      <c r="K384" t="s">
        <v>26</v>
      </c>
      <c r="L384" s="2">
        <v>44211</v>
      </c>
      <c r="M384" s="3">
        <v>0.69236111111111109</v>
      </c>
      <c r="N384" s="2">
        <v>44063</v>
      </c>
      <c r="O384" s="3">
        <v>0.9</v>
      </c>
      <c r="P384">
        <v>0</v>
      </c>
      <c r="Q384">
        <v>1</v>
      </c>
      <c r="R384" t="s">
        <v>27</v>
      </c>
      <c r="S384" t="s">
        <v>28</v>
      </c>
      <c r="T384">
        <v>11</v>
      </c>
      <c r="U384">
        <v>1</v>
      </c>
      <c r="V384" t="s">
        <v>29</v>
      </c>
      <c r="W384" t="s">
        <v>30</v>
      </c>
      <c r="X384" t="s">
        <v>46</v>
      </c>
      <c r="Y384" s="7">
        <f t="shared" si="14"/>
        <v>44063.566666666666</v>
      </c>
      <c r="Z384" t="str">
        <f t="shared" si="13"/>
        <v>Yes</v>
      </c>
    </row>
    <row r="385" spans="1:26" x14ac:dyDescent="0.2">
      <c r="A385">
        <v>111492</v>
      </c>
      <c r="B385" s="2">
        <v>44063</v>
      </c>
      <c r="C385" s="3">
        <v>0.52708333333333335</v>
      </c>
      <c r="D385" t="s">
        <v>411</v>
      </c>
      <c r="E385" t="s">
        <v>33</v>
      </c>
      <c r="F385" t="s">
        <v>34</v>
      </c>
      <c r="G385" t="s">
        <v>271</v>
      </c>
      <c r="H385" t="s">
        <v>41</v>
      </c>
      <c r="I385" t="s">
        <v>60</v>
      </c>
      <c r="J385" t="s">
        <v>25</v>
      </c>
      <c r="K385" t="s">
        <v>26</v>
      </c>
      <c r="L385" s="2">
        <v>44078</v>
      </c>
      <c r="M385" s="3">
        <v>0.72569444444444442</v>
      </c>
      <c r="N385" s="2">
        <v>44064</v>
      </c>
      <c r="O385" s="3">
        <v>2.7083333333333334E-2</v>
      </c>
      <c r="P385">
        <v>0</v>
      </c>
      <c r="Q385">
        <v>1</v>
      </c>
      <c r="R385" t="s">
        <v>27</v>
      </c>
      <c r="S385" t="s">
        <v>405</v>
      </c>
      <c r="T385">
        <v>5</v>
      </c>
      <c r="U385">
        <v>0</v>
      </c>
      <c r="V385" t="s">
        <v>29</v>
      </c>
      <c r="W385" t="s">
        <v>30</v>
      </c>
      <c r="X385" t="s">
        <v>31</v>
      </c>
      <c r="Y385" s="7" t="str">
        <f t="shared" si="14"/>
        <v>No SLA For Request</v>
      </c>
      <c r="Z385" t="str">
        <f t="shared" si="13"/>
        <v>Yes</v>
      </c>
    </row>
    <row r="386" spans="1:26" x14ac:dyDescent="0.2">
      <c r="A386">
        <v>111493</v>
      </c>
      <c r="B386" s="2">
        <v>44066</v>
      </c>
      <c r="C386" s="3">
        <v>0.48541666666666666</v>
      </c>
      <c r="D386" t="s">
        <v>75</v>
      </c>
      <c r="E386" t="s">
        <v>64</v>
      </c>
      <c r="F386" t="s">
        <v>65</v>
      </c>
      <c r="G386" t="s">
        <v>22</v>
      </c>
      <c r="H386" t="s">
        <v>23</v>
      </c>
      <c r="I386" t="s">
        <v>24</v>
      </c>
      <c r="J386" t="s">
        <v>25</v>
      </c>
      <c r="K386" t="s">
        <v>26</v>
      </c>
      <c r="L386" s="2">
        <v>44071</v>
      </c>
      <c r="M386" s="3">
        <v>0.71388888888888891</v>
      </c>
      <c r="N386" s="2">
        <v>44066</v>
      </c>
      <c r="O386" s="3">
        <v>0.98541666666666672</v>
      </c>
      <c r="P386">
        <v>0</v>
      </c>
      <c r="Q386">
        <v>1</v>
      </c>
      <c r="R386" t="s">
        <v>27</v>
      </c>
      <c r="S386" t="s">
        <v>37</v>
      </c>
      <c r="T386">
        <v>12</v>
      </c>
      <c r="U386">
        <v>3</v>
      </c>
      <c r="V386" t="s">
        <v>29</v>
      </c>
      <c r="W386" t="s">
        <v>30</v>
      </c>
      <c r="X386" t="s">
        <v>31</v>
      </c>
      <c r="Y386" s="7">
        <f t="shared" ref="Y386:Y396" si="15">IF(I386="Request", "No SLA For Request",
IF(G386="Emergency", B386 + C386 + TIME(4,0,0),
IF(G386="High", WORKDAY(B386, 3),
IF(G386="Normal", WORKDAY(B386, 5),
IF(G386="Low", WORKDAY(B386, 10),
"Chill")))))</f>
        <v>44066.652083333334</v>
      </c>
      <c r="Z386" t="str">
        <f t="shared" ref="Z386:Z449" si="16">IF(Y386&gt;M386, "Yes", "No")</f>
        <v>Yes</v>
      </c>
    </row>
    <row r="387" spans="1:26" x14ac:dyDescent="0.2">
      <c r="A387">
        <v>111494</v>
      </c>
      <c r="B387" s="2">
        <v>44066</v>
      </c>
      <c r="C387" s="3">
        <v>0.50208333333333333</v>
      </c>
      <c r="D387" t="s">
        <v>409</v>
      </c>
      <c r="E387" t="s">
        <v>44</v>
      </c>
      <c r="F387" t="s">
        <v>45</v>
      </c>
      <c r="G387" t="s">
        <v>271</v>
      </c>
      <c r="H387" t="s">
        <v>23</v>
      </c>
      <c r="I387" t="s">
        <v>24</v>
      </c>
      <c r="J387" t="s">
        <v>25</v>
      </c>
      <c r="K387" t="s">
        <v>26</v>
      </c>
      <c r="L387" s="2">
        <v>44083</v>
      </c>
      <c r="M387" s="3">
        <v>0.74375000000000002</v>
      </c>
      <c r="N387" s="2">
        <v>44067</v>
      </c>
      <c r="O387" s="3">
        <v>2.0833333333333333E-3</v>
      </c>
      <c r="P387">
        <v>0</v>
      </c>
      <c r="Q387">
        <v>1</v>
      </c>
      <c r="R387" t="s">
        <v>27</v>
      </c>
      <c r="S387" t="s">
        <v>37</v>
      </c>
      <c r="T387">
        <v>7</v>
      </c>
      <c r="U387">
        <v>1</v>
      </c>
      <c r="V387" t="s">
        <v>61</v>
      </c>
      <c r="W387" t="s">
        <v>62</v>
      </c>
      <c r="X387" t="s">
        <v>46</v>
      </c>
      <c r="Y387" s="7">
        <f t="shared" si="15"/>
        <v>44071</v>
      </c>
      <c r="Z387" t="str">
        <f t="shared" si="16"/>
        <v>Yes</v>
      </c>
    </row>
    <row r="388" spans="1:26" x14ac:dyDescent="0.2">
      <c r="A388">
        <v>111495</v>
      </c>
      <c r="B388" s="2">
        <v>44066</v>
      </c>
      <c r="C388" s="3">
        <v>0.59930555555555554</v>
      </c>
      <c r="D388" t="s">
        <v>158</v>
      </c>
      <c r="E388" t="s">
        <v>136</v>
      </c>
      <c r="F388" t="s">
        <v>137</v>
      </c>
      <c r="G388" t="s">
        <v>138</v>
      </c>
      <c r="H388" t="s">
        <v>23</v>
      </c>
      <c r="I388" t="s">
        <v>24</v>
      </c>
      <c r="J388" t="s">
        <v>25</v>
      </c>
      <c r="K388" t="s">
        <v>26</v>
      </c>
      <c r="L388" s="2">
        <v>44097</v>
      </c>
      <c r="M388" s="3">
        <v>0.76875000000000004</v>
      </c>
      <c r="N388" s="2">
        <v>44067</v>
      </c>
      <c r="O388" s="3">
        <v>9.930555555555555E-2</v>
      </c>
      <c r="P388">
        <v>0</v>
      </c>
      <c r="Q388">
        <v>1</v>
      </c>
      <c r="R388" t="s">
        <v>27</v>
      </c>
      <c r="S388" t="s">
        <v>37</v>
      </c>
      <c r="T388">
        <v>21</v>
      </c>
      <c r="U388">
        <v>2</v>
      </c>
      <c r="V388" t="s">
        <v>29</v>
      </c>
      <c r="W388" t="s">
        <v>30</v>
      </c>
      <c r="X388" t="s">
        <v>31</v>
      </c>
      <c r="Y388" s="7">
        <f t="shared" si="15"/>
        <v>44069</v>
      </c>
      <c r="Z388" t="str">
        <f t="shared" si="16"/>
        <v>Yes</v>
      </c>
    </row>
    <row r="389" spans="1:26" x14ac:dyDescent="0.2">
      <c r="A389">
        <v>111496</v>
      </c>
      <c r="B389" s="2">
        <v>44068</v>
      </c>
      <c r="C389" s="3">
        <v>0.45902777777777776</v>
      </c>
      <c r="D389" t="s">
        <v>410</v>
      </c>
      <c r="E389" t="s">
        <v>33</v>
      </c>
      <c r="F389" t="s">
        <v>34</v>
      </c>
      <c r="G389" t="s">
        <v>271</v>
      </c>
      <c r="H389" t="s">
        <v>41</v>
      </c>
      <c r="I389" t="s">
        <v>60</v>
      </c>
      <c r="J389" t="s">
        <v>25</v>
      </c>
      <c r="K389" t="s">
        <v>26</v>
      </c>
      <c r="L389" s="2">
        <v>44078</v>
      </c>
      <c r="M389" s="3">
        <v>0.72569444444444442</v>
      </c>
      <c r="N389" s="2">
        <v>44068</v>
      </c>
      <c r="O389" s="3">
        <v>0.95902777777777781</v>
      </c>
      <c r="P389">
        <v>0</v>
      </c>
      <c r="Q389">
        <v>1</v>
      </c>
      <c r="R389" t="s">
        <v>27</v>
      </c>
      <c r="S389" t="s">
        <v>405</v>
      </c>
      <c r="T389">
        <v>6</v>
      </c>
      <c r="U389">
        <v>0</v>
      </c>
      <c r="V389" t="s">
        <v>29</v>
      </c>
      <c r="W389" t="s">
        <v>30</v>
      </c>
      <c r="X389" t="s">
        <v>31</v>
      </c>
      <c r="Y389" s="7" t="str">
        <f t="shared" si="15"/>
        <v>No SLA For Request</v>
      </c>
      <c r="Z389" t="str">
        <f t="shared" si="16"/>
        <v>Yes</v>
      </c>
    </row>
    <row r="390" spans="1:26" x14ac:dyDescent="0.2">
      <c r="A390">
        <v>111497</v>
      </c>
      <c r="B390" s="2">
        <v>44070</v>
      </c>
      <c r="C390" s="3">
        <v>0.31180555555555556</v>
      </c>
      <c r="D390" t="s">
        <v>407</v>
      </c>
      <c r="E390" t="s">
        <v>33</v>
      </c>
      <c r="F390" t="s">
        <v>34</v>
      </c>
      <c r="G390" t="s">
        <v>271</v>
      </c>
      <c r="H390" t="s">
        <v>41</v>
      </c>
      <c r="I390" t="s">
        <v>60</v>
      </c>
      <c r="J390" t="s">
        <v>25</v>
      </c>
      <c r="K390" t="s">
        <v>26</v>
      </c>
      <c r="L390" s="2">
        <v>44085</v>
      </c>
      <c r="M390" s="3">
        <v>0.72083333333333333</v>
      </c>
      <c r="N390" s="2">
        <v>44070</v>
      </c>
      <c r="O390" s="3">
        <v>0.81180555555555556</v>
      </c>
      <c r="P390">
        <v>0</v>
      </c>
      <c r="Q390">
        <v>1</v>
      </c>
      <c r="R390" t="s">
        <v>27</v>
      </c>
      <c r="S390" t="s">
        <v>405</v>
      </c>
      <c r="T390">
        <v>4</v>
      </c>
      <c r="U390">
        <v>0</v>
      </c>
      <c r="V390" t="s">
        <v>29</v>
      </c>
      <c r="W390" t="s">
        <v>30</v>
      </c>
      <c r="X390" t="s">
        <v>31</v>
      </c>
      <c r="Y390" s="7" t="str">
        <f t="shared" si="15"/>
        <v>No SLA For Request</v>
      </c>
      <c r="Z390" t="str">
        <f t="shared" si="16"/>
        <v>Yes</v>
      </c>
    </row>
    <row r="391" spans="1:26" x14ac:dyDescent="0.2">
      <c r="A391">
        <v>111498</v>
      </c>
      <c r="B391" s="2">
        <v>44070</v>
      </c>
      <c r="C391" s="3">
        <v>0.45347222222222222</v>
      </c>
      <c r="D391" t="s">
        <v>159</v>
      </c>
      <c r="E391" t="s">
        <v>88</v>
      </c>
      <c r="F391" t="s">
        <v>89</v>
      </c>
      <c r="G391" t="s">
        <v>138</v>
      </c>
      <c r="H391" t="s">
        <v>23</v>
      </c>
      <c r="I391" t="s">
        <v>24</v>
      </c>
      <c r="J391" t="s">
        <v>25</v>
      </c>
      <c r="K391" t="s">
        <v>26</v>
      </c>
      <c r="L391" s="2">
        <v>44095</v>
      </c>
      <c r="M391" s="3">
        <v>0.59513888888888888</v>
      </c>
      <c r="N391" s="2">
        <v>44070</v>
      </c>
      <c r="O391" s="3">
        <v>0.95347222222222228</v>
      </c>
      <c r="P391">
        <v>0</v>
      </c>
      <c r="Q391">
        <v>1</v>
      </c>
      <c r="R391" t="s">
        <v>27</v>
      </c>
      <c r="S391" t="s">
        <v>37</v>
      </c>
      <c r="T391">
        <v>18</v>
      </c>
      <c r="U391">
        <v>3</v>
      </c>
      <c r="V391" t="s">
        <v>29</v>
      </c>
      <c r="W391" t="s">
        <v>30</v>
      </c>
      <c r="X391" t="s">
        <v>31</v>
      </c>
      <c r="Y391" s="7">
        <f t="shared" si="15"/>
        <v>44075</v>
      </c>
      <c r="Z391" t="str">
        <f t="shared" si="16"/>
        <v>Yes</v>
      </c>
    </row>
    <row r="392" spans="1:26" x14ac:dyDescent="0.2">
      <c r="A392">
        <v>111499</v>
      </c>
      <c r="B392" s="2">
        <v>44076</v>
      </c>
      <c r="C392" s="3">
        <v>0.59236111111111112</v>
      </c>
      <c r="D392" t="s">
        <v>404</v>
      </c>
      <c r="E392" t="s">
        <v>33</v>
      </c>
      <c r="F392" t="s">
        <v>34</v>
      </c>
      <c r="G392" t="s">
        <v>271</v>
      </c>
      <c r="H392" t="s">
        <v>41</v>
      </c>
      <c r="I392" t="s">
        <v>60</v>
      </c>
      <c r="J392" t="s">
        <v>25</v>
      </c>
      <c r="K392" t="s">
        <v>26</v>
      </c>
      <c r="L392" s="2">
        <v>44095</v>
      </c>
      <c r="M392" s="3">
        <v>0.7104166666666667</v>
      </c>
      <c r="N392" s="2">
        <v>44077</v>
      </c>
      <c r="O392" s="3">
        <v>9.2361111111111116E-2</v>
      </c>
      <c r="P392">
        <v>0</v>
      </c>
      <c r="Q392">
        <v>1</v>
      </c>
      <c r="R392" t="s">
        <v>27</v>
      </c>
      <c r="S392" t="s">
        <v>405</v>
      </c>
      <c r="T392">
        <v>4</v>
      </c>
      <c r="U392">
        <v>0</v>
      </c>
      <c r="V392" t="s">
        <v>29</v>
      </c>
      <c r="W392" t="s">
        <v>30</v>
      </c>
      <c r="X392" t="s">
        <v>31</v>
      </c>
      <c r="Y392" s="7" t="str">
        <f t="shared" si="15"/>
        <v>No SLA For Request</v>
      </c>
      <c r="Z392" t="str">
        <f t="shared" si="16"/>
        <v>Yes</v>
      </c>
    </row>
    <row r="393" spans="1:26" x14ac:dyDescent="0.2">
      <c r="A393">
        <v>111500</v>
      </c>
      <c r="B393" s="2">
        <v>44078</v>
      </c>
      <c r="C393" s="3">
        <v>0.38750000000000001</v>
      </c>
      <c r="D393" t="s">
        <v>408</v>
      </c>
      <c r="E393" t="s">
        <v>20</v>
      </c>
      <c r="F393" t="s">
        <v>21</v>
      </c>
      <c r="G393" t="s">
        <v>271</v>
      </c>
      <c r="H393" t="s">
        <v>23</v>
      </c>
      <c r="I393" t="s">
        <v>24</v>
      </c>
      <c r="J393" t="s">
        <v>25</v>
      </c>
      <c r="K393" t="s">
        <v>26</v>
      </c>
      <c r="L393" s="2">
        <v>44085</v>
      </c>
      <c r="M393" s="3">
        <v>0.61111111111111116</v>
      </c>
      <c r="N393" s="2">
        <v>44078</v>
      </c>
      <c r="O393" s="3">
        <v>0.88749999999999996</v>
      </c>
      <c r="P393">
        <v>0</v>
      </c>
      <c r="Q393">
        <v>1</v>
      </c>
      <c r="R393" t="s">
        <v>27</v>
      </c>
      <c r="S393" t="s">
        <v>28</v>
      </c>
      <c r="T393">
        <v>5</v>
      </c>
      <c r="U393">
        <v>1</v>
      </c>
      <c r="V393" t="s">
        <v>29</v>
      </c>
      <c r="W393" t="s">
        <v>30</v>
      </c>
      <c r="X393" t="s">
        <v>31</v>
      </c>
      <c r="Y393" s="7">
        <f t="shared" si="15"/>
        <v>44085</v>
      </c>
      <c r="Z393" t="str">
        <f t="shared" si="16"/>
        <v>Yes</v>
      </c>
    </row>
    <row r="394" spans="1:26" x14ac:dyDescent="0.2">
      <c r="A394">
        <v>111501</v>
      </c>
      <c r="B394" s="2">
        <v>44083</v>
      </c>
      <c r="C394" s="3">
        <v>0.56041666666666667</v>
      </c>
      <c r="D394" t="s">
        <v>142</v>
      </c>
      <c r="E394" t="s">
        <v>143</v>
      </c>
      <c r="F394" t="s">
        <v>144</v>
      </c>
      <c r="G394" t="s">
        <v>138</v>
      </c>
      <c r="H394" t="s">
        <v>23</v>
      </c>
      <c r="I394" t="s">
        <v>24</v>
      </c>
      <c r="J394" t="s">
        <v>25</v>
      </c>
      <c r="K394" t="s">
        <v>26</v>
      </c>
      <c r="L394" s="2">
        <v>44270</v>
      </c>
      <c r="M394" s="3">
        <v>0.78888888888888886</v>
      </c>
      <c r="N394" s="2">
        <v>44086</v>
      </c>
      <c r="O394" s="3">
        <v>0.56041666666666667</v>
      </c>
      <c r="P394">
        <v>0</v>
      </c>
      <c r="Q394">
        <v>1</v>
      </c>
      <c r="R394" t="s">
        <v>27</v>
      </c>
      <c r="S394" t="s">
        <v>37</v>
      </c>
      <c r="T394">
        <v>59</v>
      </c>
      <c r="U394">
        <v>8</v>
      </c>
      <c r="V394" t="s">
        <v>29</v>
      </c>
      <c r="W394" t="s">
        <v>30</v>
      </c>
      <c r="X394" t="s">
        <v>31</v>
      </c>
      <c r="Y394" s="7">
        <f t="shared" si="15"/>
        <v>44088</v>
      </c>
      <c r="Z394" t="str">
        <f t="shared" si="16"/>
        <v>Yes</v>
      </c>
    </row>
    <row r="395" spans="1:26" x14ac:dyDescent="0.2">
      <c r="A395">
        <v>111504</v>
      </c>
      <c r="B395" s="2">
        <v>44088</v>
      </c>
      <c r="C395" s="3">
        <v>0.55138888888888893</v>
      </c>
      <c r="D395" t="s">
        <v>402</v>
      </c>
      <c r="E395" t="s">
        <v>358</v>
      </c>
      <c r="F395" t="s">
        <v>359</v>
      </c>
      <c r="G395" t="s">
        <v>271</v>
      </c>
      <c r="H395" t="s">
        <v>41</v>
      </c>
      <c r="I395" t="s">
        <v>24</v>
      </c>
      <c r="J395" t="s">
        <v>83</v>
      </c>
      <c r="K395" t="s">
        <v>26</v>
      </c>
      <c r="L395" s="2">
        <v>44099</v>
      </c>
      <c r="M395" s="3">
        <v>0.40069444444444446</v>
      </c>
      <c r="N395" s="2">
        <v>44089</v>
      </c>
      <c r="O395" s="3">
        <v>0.70833333333333337</v>
      </c>
      <c r="P395">
        <v>0</v>
      </c>
      <c r="Q395">
        <v>1</v>
      </c>
      <c r="R395" t="s">
        <v>27</v>
      </c>
      <c r="S395" t="s">
        <v>42</v>
      </c>
      <c r="T395">
        <v>5</v>
      </c>
      <c r="U395">
        <v>0</v>
      </c>
      <c r="V395" t="s">
        <v>61</v>
      </c>
      <c r="W395" t="s">
        <v>62</v>
      </c>
      <c r="X395" t="s">
        <v>31</v>
      </c>
      <c r="Y395" s="7">
        <f t="shared" si="15"/>
        <v>44095</v>
      </c>
      <c r="Z395" t="str">
        <f t="shared" si="16"/>
        <v>Yes</v>
      </c>
    </row>
    <row r="396" spans="1:26" x14ac:dyDescent="0.2">
      <c r="A396">
        <v>111505</v>
      </c>
      <c r="B396" s="2">
        <v>44097</v>
      </c>
      <c r="C396" s="3">
        <v>0.64583333333333337</v>
      </c>
      <c r="D396" t="s">
        <v>380</v>
      </c>
      <c r="E396" t="s">
        <v>20</v>
      </c>
      <c r="F396" t="s">
        <v>21</v>
      </c>
      <c r="G396" t="s">
        <v>271</v>
      </c>
      <c r="H396" t="s">
        <v>23</v>
      </c>
      <c r="I396" t="s">
        <v>24</v>
      </c>
      <c r="J396" t="s">
        <v>25</v>
      </c>
      <c r="K396" t="s">
        <v>26</v>
      </c>
      <c r="L396" s="2">
        <v>44138</v>
      </c>
      <c r="M396" s="3">
        <v>0.73750000000000004</v>
      </c>
      <c r="N396" s="2"/>
      <c r="O396" s="3"/>
      <c r="P396">
        <v>0</v>
      </c>
      <c r="Q396">
        <v>1</v>
      </c>
      <c r="R396" t="s">
        <v>27</v>
      </c>
      <c r="S396" t="s">
        <v>28</v>
      </c>
      <c r="T396">
        <v>19</v>
      </c>
      <c r="U396">
        <v>5</v>
      </c>
      <c r="V396" t="s">
        <v>29</v>
      </c>
      <c r="W396" t="s">
        <v>30</v>
      </c>
      <c r="X396" t="s">
        <v>31</v>
      </c>
      <c r="Y396" s="7">
        <f t="shared" si="15"/>
        <v>44104</v>
      </c>
      <c r="Z396" t="str">
        <f t="shared" si="16"/>
        <v>Yes</v>
      </c>
    </row>
    <row r="397" spans="1:26" hidden="1" x14ac:dyDescent="0.2">
      <c r="A397">
        <v>111506</v>
      </c>
      <c r="B397" s="2">
        <v>44097</v>
      </c>
      <c r="C397" s="3">
        <v>0.75138888888888888</v>
      </c>
      <c r="D397" t="s">
        <v>154</v>
      </c>
      <c r="E397" t="s">
        <v>136</v>
      </c>
      <c r="F397" t="s">
        <v>137</v>
      </c>
      <c r="G397" t="s">
        <v>138</v>
      </c>
      <c r="H397" t="s">
        <v>23</v>
      </c>
      <c r="I397" t="s">
        <v>24</v>
      </c>
      <c r="J397" t="s">
        <v>25</v>
      </c>
      <c r="K397" t="s">
        <v>52</v>
      </c>
      <c r="L397" s="2">
        <v>44174</v>
      </c>
      <c r="M397" s="3">
        <v>0.52083333333333337</v>
      </c>
      <c r="N397" s="2">
        <v>44098</v>
      </c>
      <c r="O397" s="3">
        <v>1.3888888888888889E-3</v>
      </c>
      <c r="P397">
        <v>1</v>
      </c>
      <c r="Q397">
        <v>0</v>
      </c>
      <c r="R397" t="s">
        <v>36</v>
      </c>
      <c r="S397" t="s">
        <v>37</v>
      </c>
      <c r="T397">
        <v>31</v>
      </c>
      <c r="U397">
        <v>3</v>
      </c>
      <c r="V397" t="s">
        <v>29</v>
      </c>
      <c r="W397" t="s">
        <v>30</v>
      </c>
      <c r="X397" t="s">
        <v>31</v>
      </c>
      <c r="Y397" s="6">
        <f t="shared" ref="Y397:Y449" si="17">IF(I397="Request", "No SLA For Request",
IF(G397="Emergency", B397 + C397 + TIME(4,0,0),
IF(G397="High", WORKDAY(B397, 3),
IF(G397="Normal", WORKDAY(B397, 5),
IF(G397="Low", WORKDAY(B397, 10),
"Chill")))))</f>
        <v>44102</v>
      </c>
      <c r="Z397" t="str">
        <f t="shared" si="16"/>
        <v>Yes</v>
      </c>
    </row>
    <row r="398" spans="1:26" x14ac:dyDescent="0.2">
      <c r="A398">
        <v>111507</v>
      </c>
      <c r="B398" s="2">
        <v>44098</v>
      </c>
      <c r="C398" s="3">
        <v>0.42430555555555555</v>
      </c>
      <c r="D398" t="s">
        <v>393</v>
      </c>
      <c r="E398" t="s">
        <v>49</v>
      </c>
      <c r="F398" t="s">
        <v>50</v>
      </c>
      <c r="G398" t="s">
        <v>271</v>
      </c>
      <c r="H398" t="s">
        <v>23</v>
      </c>
      <c r="I398" t="s">
        <v>24</v>
      </c>
      <c r="J398" t="s">
        <v>25</v>
      </c>
      <c r="K398" t="s">
        <v>26</v>
      </c>
      <c r="L398" s="2">
        <v>44118</v>
      </c>
      <c r="M398" s="3">
        <v>0.71875</v>
      </c>
      <c r="N398" s="2">
        <v>44098</v>
      </c>
      <c r="O398" s="3">
        <v>0.9243055555555556</v>
      </c>
      <c r="P398">
        <v>0</v>
      </c>
      <c r="Q398">
        <v>1</v>
      </c>
      <c r="R398" t="s">
        <v>27</v>
      </c>
      <c r="S398" t="s">
        <v>28</v>
      </c>
      <c r="T398">
        <v>16</v>
      </c>
      <c r="U398">
        <v>3</v>
      </c>
      <c r="V398" t="s">
        <v>29</v>
      </c>
      <c r="W398" t="s">
        <v>30</v>
      </c>
      <c r="X398" t="s">
        <v>31</v>
      </c>
      <c r="Y398" s="7">
        <f t="shared" si="17"/>
        <v>44105</v>
      </c>
      <c r="Z398" t="str">
        <f t="shared" si="16"/>
        <v>Yes</v>
      </c>
    </row>
    <row r="399" spans="1:26" hidden="1" x14ac:dyDescent="0.2">
      <c r="A399">
        <v>111508</v>
      </c>
      <c r="B399" s="2">
        <v>44102</v>
      </c>
      <c r="C399" s="3">
        <v>0.4465277777777778</v>
      </c>
      <c r="D399" t="s">
        <v>644</v>
      </c>
      <c r="E399" t="s">
        <v>58</v>
      </c>
      <c r="F399" t="s">
        <v>59</v>
      </c>
      <c r="G399" t="s">
        <v>635</v>
      </c>
      <c r="H399" t="s">
        <v>23</v>
      </c>
      <c r="I399" t="s">
        <v>60</v>
      </c>
      <c r="J399" t="s">
        <v>25</v>
      </c>
      <c r="K399" t="s">
        <v>52</v>
      </c>
      <c r="L399" s="2">
        <v>44221</v>
      </c>
      <c r="M399" s="3">
        <v>0.50416666666666665</v>
      </c>
      <c r="N399" s="2">
        <v>45014</v>
      </c>
      <c r="O399" s="3">
        <v>0.94652777777777775</v>
      </c>
      <c r="P399">
        <v>0</v>
      </c>
      <c r="Q399">
        <v>0</v>
      </c>
      <c r="R399" t="s">
        <v>231</v>
      </c>
      <c r="S399" t="s">
        <v>37</v>
      </c>
      <c r="T399">
        <v>15</v>
      </c>
      <c r="U399">
        <v>2</v>
      </c>
      <c r="V399" t="s">
        <v>61</v>
      </c>
      <c r="W399" t="s">
        <v>62</v>
      </c>
      <c r="X399" t="s">
        <v>52</v>
      </c>
      <c r="Y399" s="6" t="str">
        <f t="shared" si="17"/>
        <v>No SLA For Request</v>
      </c>
      <c r="Z399" t="str">
        <f t="shared" si="16"/>
        <v>Yes</v>
      </c>
    </row>
    <row r="400" spans="1:26" x14ac:dyDescent="0.2">
      <c r="A400">
        <v>111509</v>
      </c>
      <c r="B400" s="2">
        <v>44102</v>
      </c>
      <c r="C400" s="3">
        <v>0.56666666666666665</v>
      </c>
      <c r="D400" t="s">
        <v>386</v>
      </c>
      <c r="E400" t="s">
        <v>358</v>
      </c>
      <c r="F400" t="s">
        <v>359</v>
      </c>
      <c r="G400" t="s">
        <v>271</v>
      </c>
      <c r="H400" t="s">
        <v>41</v>
      </c>
      <c r="I400" t="s">
        <v>60</v>
      </c>
      <c r="J400" t="s">
        <v>83</v>
      </c>
      <c r="K400" t="s">
        <v>26</v>
      </c>
      <c r="L400" s="2">
        <v>44127</v>
      </c>
      <c r="M400" s="3">
        <v>0.86388888888888893</v>
      </c>
      <c r="N400" s="2">
        <v>44103</v>
      </c>
      <c r="O400" s="3">
        <v>0.70833333333333337</v>
      </c>
      <c r="P400">
        <v>0</v>
      </c>
      <c r="Q400">
        <v>1</v>
      </c>
      <c r="R400" t="s">
        <v>27</v>
      </c>
      <c r="S400" t="s">
        <v>42</v>
      </c>
      <c r="T400">
        <v>4</v>
      </c>
      <c r="U400">
        <v>0</v>
      </c>
      <c r="V400" t="s">
        <v>61</v>
      </c>
      <c r="W400" t="s">
        <v>62</v>
      </c>
      <c r="X400" t="s">
        <v>31</v>
      </c>
      <c r="Y400" s="7" t="str">
        <f t="shared" si="17"/>
        <v>No SLA For Request</v>
      </c>
      <c r="Z400" t="str">
        <f t="shared" si="16"/>
        <v>Yes</v>
      </c>
    </row>
    <row r="401" spans="1:26" x14ac:dyDescent="0.2">
      <c r="A401">
        <v>111510</v>
      </c>
      <c r="B401" s="2">
        <v>44102</v>
      </c>
      <c r="C401" s="3">
        <v>0.60138888888888886</v>
      </c>
      <c r="D401" t="s">
        <v>398</v>
      </c>
      <c r="E401" t="s">
        <v>143</v>
      </c>
      <c r="F401" t="s">
        <v>144</v>
      </c>
      <c r="G401" t="s">
        <v>271</v>
      </c>
      <c r="H401" t="s">
        <v>23</v>
      </c>
      <c r="I401" t="s">
        <v>60</v>
      </c>
      <c r="J401" t="s">
        <v>25</v>
      </c>
      <c r="K401" t="s">
        <v>26</v>
      </c>
      <c r="L401" s="2">
        <v>44111</v>
      </c>
      <c r="M401" s="3">
        <v>0.66527777777777775</v>
      </c>
      <c r="N401" s="2">
        <v>44103</v>
      </c>
      <c r="O401" s="3">
        <v>0.10138888888888889</v>
      </c>
      <c r="P401">
        <v>0</v>
      </c>
      <c r="Q401">
        <v>1</v>
      </c>
      <c r="R401" t="s">
        <v>27</v>
      </c>
      <c r="S401" t="s">
        <v>37</v>
      </c>
      <c r="T401">
        <v>8</v>
      </c>
      <c r="U401">
        <v>5</v>
      </c>
      <c r="V401" t="s">
        <v>61</v>
      </c>
      <c r="W401" t="s">
        <v>62</v>
      </c>
      <c r="X401" t="s">
        <v>46</v>
      </c>
      <c r="Y401" s="7" t="str">
        <f t="shared" si="17"/>
        <v>No SLA For Request</v>
      </c>
      <c r="Z401" t="str">
        <f t="shared" si="16"/>
        <v>Yes</v>
      </c>
    </row>
    <row r="402" spans="1:26" x14ac:dyDescent="0.2">
      <c r="A402">
        <v>111511</v>
      </c>
      <c r="B402" s="2">
        <v>44102</v>
      </c>
      <c r="C402" s="3">
        <v>0.62013888888888891</v>
      </c>
      <c r="D402" t="s">
        <v>70</v>
      </c>
      <c r="E402" t="s">
        <v>71</v>
      </c>
      <c r="F402" t="s">
        <v>72</v>
      </c>
      <c r="G402" t="s">
        <v>22</v>
      </c>
      <c r="H402" t="s">
        <v>41</v>
      </c>
      <c r="I402" t="s">
        <v>60</v>
      </c>
      <c r="J402" t="s">
        <v>73</v>
      </c>
      <c r="K402" t="s">
        <v>26</v>
      </c>
      <c r="L402" s="2">
        <v>44111</v>
      </c>
      <c r="M402" s="3">
        <v>0.58125000000000004</v>
      </c>
      <c r="N402" s="2">
        <v>44102</v>
      </c>
      <c r="O402" s="3">
        <v>0.78680555555555554</v>
      </c>
      <c r="P402">
        <v>0</v>
      </c>
      <c r="Q402">
        <v>1</v>
      </c>
      <c r="R402" t="s">
        <v>27</v>
      </c>
      <c r="S402" t="s">
        <v>42</v>
      </c>
      <c r="T402">
        <v>5</v>
      </c>
      <c r="U402">
        <v>0</v>
      </c>
      <c r="V402" t="s">
        <v>29</v>
      </c>
      <c r="W402" t="s">
        <v>74</v>
      </c>
      <c r="X402" t="s">
        <v>31</v>
      </c>
      <c r="Y402" s="7" t="str">
        <f t="shared" si="17"/>
        <v>No SLA For Request</v>
      </c>
      <c r="Z402" t="str">
        <f t="shared" si="16"/>
        <v>Yes</v>
      </c>
    </row>
    <row r="403" spans="1:26" x14ac:dyDescent="0.2">
      <c r="A403">
        <v>111512</v>
      </c>
      <c r="B403" s="2">
        <v>44104</v>
      </c>
      <c r="C403" s="3">
        <v>0.48472222222222222</v>
      </c>
      <c r="D403" t="s">
        <v>399</v>
      </c>
      <c r="E403" t="s">
        <v>400</v>
      </c>
      <c r="F403" t="s">
        <v>401</v>
      </c>
      <c r="G403" t="s">
        <v>271</v>
      </c>
      <c r="H403" t="s">
        <v>41</v>
      </c>
      <c r="I403" t="s">
        <v>24</v>
      </c>
      <c r="J403" t="s">
        <v>73</v>
      </c>
      <c r="K403" t="s">
        <v>52</v>
      </c>
      <c r="L403" s="2">
        <v>44104</v>
      </c>
      <c r="M403" s="3">
        <v>0.48472222222222222</v>
      </c>
      <c r="N403" s="2">
        <v>44105</v>
      </c>
      <c r="O403" s="3">
        <v>0.70833333333333337</v>
      </c>
      <c r="P403">
        <v>1</v>
      </c>
      <c r="Q403">
        <v>1</v>
      </c>
      <c r="R403" t="s">
        <v>130</v>
      </c>
      <c r="S403" t="s">
        <v>42</v>
      </c>
      <c r="T403">
        <v>2</v>
      </c>
      <c r="U403">
        <v>0</v>
      </c>
      <c r="V403" t="s">
        <v>61</v>
      </c>
      <c r="W403" t="s">
        <v>62</v>
      </c>
      <c r="X403" t="s">
        <v>31</v>
      </c>
      <c r="Y403" s="7">
        <f t="shared" si="17"/>
        <v>44111</v>
      </c>
      <c r="Z403" t="str">
        <f t="shared" si="16"/>
        <v>Yes</v>
      </c>
    </row>
    <row r="404" spans="1:26" x14ac:dyDescent="0.2">
      <c r="A404">
        <v>111513</v>
      </c>
      <c r="B404" s="2">
        <v>44104</v>
      </c>
      <c r="C404" s="3">
        <v>0.51111111111111107</v>
      </c>
      <c r="D404" t="s">
        <v>399</v>
      </c>
      <c r="E404" t="s">
        <v>400</v>
      </c>
      <c r="F404" t="s">
        <v>401</v>
      </c>
      <c r="G404" t="s">
        <v>271</v>
      </c>
      <c r="H404" t="s">
        <v>41</v>
      </c>
      <c r="I404" t="s">
        <v>24</v>
      </c>
      <c r="J404" t="s">
        <v>73</v>
      </c>
      <c r="K404" t="s">
        <v>52</v>
      </c>
      <c r="L404" s="2">
        <v>44104</v>
      </c>
      <c r="M404" s="3">
        <v>0.51111111111111107</v>
      </c>
      <c r="N404" s="2">
        <v>44105</v>
      </c>
      <c r="O404" s="3">
        <v>0.70833333333333337</v>
      </c>
      <c r="P404">
        <v>1</v>
      </c>
      <c r="Q404">
        <v>1</v>
      </c>
      <c r="R404" t="s">
        <v>130</v>
      </c>
      <c r="S404" t="s">
        <v>42</v>
      </c>
      <c r="T404">
        <v>2</v>
      </c>
      <c r="U404">
        <v>0</v>
      </c>
      <c r="V404" t="s">
        <v>61</v>
      </c>
      <c r="W404" t="s">
        <v>62</v>
      </c>
      <c r="X404" t="s">
        <v>31</v>
      </c>
      <c r="Y404" s="7">
        <f t="shared" si="17"/>
        <v>44111</v>
      </c>
      <c r="Z404" t="str">
        <f t="shared" si="16"/>
        <v>Yes</v>
      </c>
    </row>
    <row r="405" spans="1:26" x14ac:dyDescent="0.2">
      <c r="A405">
        <v>111514</v>
      </c>
      <c r="B405" s="2">
        <v>44104</v>
      </c>
      <c r="C405" s="3">
        <v>0.51249999999999996</v>
      </c>
      <c r="D405" t="s">
        <v>399</v>
      </c>
      <c r="E405" t="s">
        <v>400</v>
      </c>
      <c r="F405" t="s">
        <v>401</v>
      </c>
      <c r="G405" t="s">
        <v>271</v>
      </c>
      <c r="H405" t="s">
        <v>41</v>
      </c>
      <c r="I405" t="s">
        <v>24</v>
      </c>
      <c r="J405" t="s">
        <v>73</v>
      </c>
      <c r="K405" t="s">
        <v>52</v>
      </c>
      <c r="L405" s="2">
        <v>44104</v>
      </c>
      <c r="M405" s="3">
        <v>0.51249999999999996</v>
      </c>
      <c r="N405" s="2">
        <v>44105</v>
      </c>
      <c r="O405" s="3">
        <v>0.70833333333333337</v>
      </c>
      <c r="P405">
        <v>1</v>
      </c>
      <c r="Q405">
        <v>1</v>
      </c>
      <c r="R405" t="s">
        <v>130</v>
      </c>
      <c r="S405" t="s">
        <v>42</v>
      </c>
      <c r="T405">
        <v>2</v>
      </c>
      <c r="U405">
        <v>0</v>
      </c>
      <c r="V405" t="s">
        <v>29</v>
      </c>
      <c r="W405" t="s">
        <v>62</v>
      </c>
      <c r="X405" t="s">
        <v>31</v>
      </c>
      <c r="Y405" s="7">
        <f t="shared" si="17"/>
        <v>44111</v>
      </c>
      <c r="Z405" t="str">
        <f t="shared" si="16"/>
        <v>Yes</v>
      </c>
    </row>
    <row r="406" spans="1:26" x14ac:dyDescent="0.2">
      <c r="A406">
        <v>111515</v>
      </c>
      <c r="B406" s="2">
        <v>44104</v>
      </c>
      <c r="C406" s="3">
        <v>0.94722222222222219</v>
      </c>
      <c r="D406" t="s">
        <v>640</v>
      </c>
      <c r="E406" t="s">
        <v>58</v>
      </c>
      <c r="F406" t="s">
        <v>59</v>
      </c>
      <c r="G406" t="s">
        <v>635</v>
      </c>
      <c r="H406" t="s">
        <v>23</v>
      </c>
      <c r="I406" t="s">
        <v>60</v>
      </c>
      <c r="J406" t="s">
        <v>25</v>
      </c>
      <c r="K406" t="s">
        <v>26</v>
      </c>
      <c r="L406" s="2">
        <v>44246</v>
      </c>
      <c r="M406" s="3">
        <v>0.70138888888888884</v>
      </c>
      <c r="N406" s="2">
        <v>44105</v>
      </c>
      <c r="O406" s="3">
        <v>0.94722222222222219</v>
      </c>
      <c r="P406">
        <v>0</v>
      </c>
      <c r="Q406">
        <v>1</v>
      </c>
      <c r="R406" t="s">
        <v>27</v>
      </c>
      <c r="S406" t="s">
        <v>37</v>
      </c>
      <c r="T406">
        <v>23</v>
      </c>
      <c r="U406">
        <v>2</v>
      </c>
      <c r="V406" t="s">
        <v>61</v>
      </c>
      <c r="W406" t="s">
        <v>62</v>
      </c>
      <c r="X406" t="s">
        <v>46</v>
      </c>
      <c r="Y406" s="7" t="str">
        <f t="shared" si="17"/>
        <v>No SLA For Request</v>
      </c>
      <c r="Z406" t="str">
        <f t="shared" si="16"/>
        <v>Yes</v>
      </c>
    </row>
    <row r="407" spans="1:26" x14ac:dyDescent="0.2">
      <c r="A407">
        <v>111516</v>
      </c>
      <c r="B407" s="2">
        <v>44109</v>
      </c>
      <c r="C407" s="3">
        <v>0.4</v>
      </c>
      <c r="D407" t="s">
        <v>385</v>
      </c>
      <c r="E407" t="s">
        <v>358</v>
      </c>
      <c r="F407" t="s">
        <v>359</v>
      </c>
      <c r="G407" t="s">
        <v>271</v>
      </c>
      <c r="H407" t="s">
        <v>41</v>
      </c>
      <c r="I407" t="s">
        <v>24</v>
      </c>
      <c r="J407" t="s">
        <v>73</v>
      </c>
      <c r="K407" t="s">
        <v>26</v>
      </c>
      <c r="L407" s="2">
        <v>44127</v>
      </c>
      <c r="M407" s="3">
        <v>0.86527777777777781</v>
      </c>
      <c r="N407" s="2">
        <v>44110</v>
      </c>
      <c r="O407" s="3">
        <v>0.70833333333333337</v>
      </c>
      <c r="P407">
        <v>0</v>
      </c>
      <c r="Q407">
        <v>1</v>
      </c>
      <c r="R407" t="s">
        <v>27</v>
      </c>
      <c r="S407" t="s">
        <v>42</v>
      </c>
      <c r="T407">
        <v>4</v>
      </c>
      <c r="U407">
        <v>0</v>
      </c>
      <c r="V407" t="s">
        <v>61</v>
      </c>
      <c r="W407" t="s">
        <v>62</v>
      </c>
      <c r="X407" t="s">
        <v>31</v>
      </c>
      <c r="Y407" s="7">
        <f t="shared" si="17"/>
        <v>44116</v>
      </c>
      <c r="Z407" t="str">
        <f t="shared" si="16"/>
        <v>Yes</v>
      </c>
    </row>
    <row r="408" spans="1:26" x14ac:dyDescent="0.2">
      <c r="A408">
        <v>111517</v>
      </c>
      <c r="B408" s="2">
        <v>44109</v>
      </c>
      <c r="C408" s="3">
        <v>0.54374999999999996</v>
      </c>
      <c r="D408" t="s">
        <v>157</v>
      </c>
      <c r="E408" t="s">
        <v>49</v>
      </c>
      <c r="F408" t="s">
        <v>50</v>
      </c>
      <c r="G408" t="s">
        <v>138</v>
      </c>
      <c r="H408" t="s">
        <v>23</v>
      </c>
      <c r="I408" t="s">
        <v>24</v>
      </c>
      <c r="J408" t="s">
        <v>25</v>
      </c>
      <c r="K408" t="s">
        <v>26</v>
      </c>
      <c r="L408" s="2">
        <v>44118</v>
      </c>
      <c r="M408" s="3">
        <v>0.71944444444444444</v>
      </c>
      <c r="N408" s="2">
        <v>44110</v>
      </c>
      <c r="O408" s="3">
        <v>4.3749999999999997E-2</v>
      </c>
      <c r="P408">
        <v>0</v>
      </c>
      <c r="Q408">
        <v>1</v>
      </c>
      <c r="R408" t="s">
        <v>27</v>
      </c>
      <c r="S408" t="s">
        <v>28</v>
      </c>
      <c r="T408">
        <v>6</v>
      </c>
      <c r="U408">
        <v>1</v>
      </c>
      <c r="V408" t="s">
        <v>29</v>
      </c>
      <c r="W408" t="s">
        <v>30</v>
      </c>
      <c r="X408" t="s">
        <v>31</v>
      </c>
      <c r="Y408" s="7">
        <f t="shared" si="17"/>
        <v>44112</v>
      </c>
      <c r="Z408" t="str">
        <f t="shared" si="16"/>
        <v>Yes</v>
      </c>
    </row>
    <row r="409" spans="1:26" x14ac:dyDescent="0.2">
      <c r="A409">
        <v>111518</v>
      </c>
      <c r="B409" s="2">
        <v>44109</v>
      </c>
      <c r="C409" s="3">
        <v>0.62222222222222223</v>
      </c>
      <c r="D409" t="s">
        <v>342</v>
      </c>
      <c r="E409" t="s">
        <v>44</v>
      </c>
      <c r="F409" t="s">
        <v>45</v>
      </c>
      <c r="G409" t="s">
        <v>271</v>
      </c>
      <c r="H409" t="s">
        <v>23</v>
      </c>
      <c r="I409" t="s">
        <v>24</v>
      </c>
      <c r="J409" t="s">
        <v>25</v>
      </c>
      <c r="K409" t="s">
        <v>26</v>
      </c>
      <c r="L409" s="2">
        <v>44229</v>
      </c>
      <c r="M409" s="3">
        <v>0.70902777777777781</v>
      </c>
      <c r="N409" s="2">
        <v>44110</v>
      </c>
      <c r="O409" s="3">
        <v>0.12222222222222222</v>
      </c>
      <c r="P409">
        <v>0</v>
      </c>
      <c r="Q409">
        <v>1</v>
      </c>
      <c r="R409" t="s">
        <v>27</v>
      </c>
      <c r="S409" t="s">
        <v>37</v>
      </c>
      <c r="T409">
        <v>64</v>
      </c>
      <c r="U409">
        <v>3</v>
      </c>
      <c r="V409" t="s">
        <v>61</v>
      </c>
      <c r="W409" t="s">
        <v>62</v>
      </c>
      <c r="X409" t="s">
        <v>46</v>
      </c>
      <c r="Y409" s="7">
        <f t="shared" si="17"/>
        <v>44116</v>
      </c>
      <c r="Z409" t="str">
        <f t="shared" si="16"/>
        <v>Yes</v>
      </c>
    </row>
    <row r="410" spans="1:26" x14ac:dyDescent="0.2">
      <c r="A410">
        <v>111519</v>
      </c>
      <c r="B410" s="2">
        <v>44109</v>
      </c>
      <c r="C410" s="3">
        <v>0.67361111111111116</v>
      </c>
      <c r="D410" t="s">
        <v>392</v>
      </c>
      <c r="E410" t="s">
        <v>49</v>
      </c>
      <c r="F410" t="s">
        <v>50</v>
      </c>
      <c r="G410" t="s">
        <v>271</v>
      </c>
      <c r="H410" t="s">
        <v>23</v>
      </c>
      <c r="I410" t="s">
        <v>24</v>
      </c>
      <c r="J410" t="s">
        <v>25</v>
      </c>
      <c r="K410" t="s">
        <v>26</v>
      </c>
      <c r="L410" s="2">
        <v>44118</v>
      </c>
      <c r="M410" s="3">
        <v>0.72013888888888888</v>
      </c>
      <c r="N410" s="2"/>
      <c r="O410" s="3"/>
      <c r="P410">
        <v>0</v>
      </c>
      <c r="Q410">
        <v>1</v>
      </c>
      <c r="R410" t="s">
        <v>27</v>
      </c>
      <c r="S410" t="s">
        <v>28</v>
      </c>
      <c r="T410">
        <v>9</v>
      </c>
      <c r="U410">
        <v>3</v>
      </c>
      <c r="V410" t="s">
        <v>29</v>
      </c>
      <c r="W410" t="s">
        <v>30</v>
      </c>
      <c r="X410" t="s">
        <v>46</v>
      </c>
      <c r="Y410" s="7">
        <f t="shared" si="17"/>
        <v>44116</v>
      </c>
      <c r="Z410" t="str">
        <f t="shared" si="16"/>
        <v>Yes</v>
      </c>
    </row>
    <row r="411" spans="1:26" x14ac:dyDescent="0.2">
      <c r="A411">
        <v>111520</v>
      </c>
      <c r="B411" s="2">
        <v>44109</v>
      </c>
      <c r="C411" s="3">
        <v>0.71319444444444446</v>
      </c>
      <c r="D411" t="s">
        <v>374</v>
      </c>
      <c r="E411" t="s">
        <v>49</v>
      </c>
      <c r="F411" t="s">
        <v>50</v>
      </c>
      <c r="G411" t="s">
        <v>271</v>
      </c>
      <c r="H411" t="s">
        <v>23</v>
      </c>
      <c r="I411" t="s">
        <v>24</v>
      </c>
      <c r="J411" t="s">
        <v>25</v>
      </c>
      <c r="K411" t="s">
        <v>26</v>
      </c>
      <c r="L411" s="2">
        <v>44153</v>
      </c>
      <c r="M411" s="3">
        <v>0.73819444444444449</v>
      </c>
      <c r="N411" s="2"/>
      <c r="O411" s="3"/>
      <c r="P411">
        <v>0</v>
      </c>
      <c r="Q411">
        <v>1</v>
      </c>
      <c r="R411" t="s">
        <v>27</v>
      </c>
      <c r="S411" t="s">
        <v>28</v>
      </c>
      <c r="T411">
        <v>8</v>
      </c>
      <c r="U411">
        <v>2</v>
      </c>
      <c r="V411" t="s">
        <v>29</v>
      </c>
      <c r="W411" t="s">
        <v>30</v>
      </c>
      <c r="X411" t="s">
        <v>46</v>
      </c>
      <c r="Y411" s="7">
        <f t="shared" si="17"/>
        <v>44116</v>
      </c>
      <c r="Z411" t="str">
        <f t="shared" si="16"/>
        <v>Yes</v>
      </c>
    </row>
    <row r="412" spans="1:26" x14ac:dyDescent="0.2">
      <c r="A412">
        <v>111521</v>
      </c>
      <c r="B412" s="2">
        <v>44109</v>
      </c>
      <c r="C412" s="3">
        <v>0.72013888888888888</v>
      </c>
      <c r="D412" t="s">
        <v>391</v>
      </c>
      <c r="E412" t="s">
        <v>49</v>
      </c>
      <c r="F412" t="s">
        <v>50</v>
      </c>
      <c r="G412" t="s">
        <v>271</v>
      </c>
      <c r="H412" t="s">
        <v>23</v>
      </c>
      <c r="I412" t="s">
        <v>24</v>
      </c>
      <c r="J412" t="s">
        <v>25</v>
      </c>
      <c r="K412" t="s">
        <v>26</v>
      </c>
      <c r="L412" s="2">
        <v>44118</v>
      </c>
      <c r="M412" s="3">
        <v>0.72083333333333333</v>
      </c>
      <c r="N412" s="2"/>
      <c r="O412" s="3"/>
      <c r="P412">
        <v>0</v>
      </c>
      <c r="Q412">
        <v>1</v>
      </c>
      <c r="R412" t="s">
        <v>27</v>
      </c>
      <c r="S412" t="s">
        <v>28</v>
      </c>
      <c r="T412">
        <v>7</v>
      </c>
      <c r="U412">
        <v>2</v>
      </c>
      <c r="V412" t="s">
        <v>29</v>
      </c>
      <c r="W412" t="s">
        <v>30</v>
      </c>
      <c r="X412" t="s">
        <v>46</v>
      </c>
      <c r="Y412" s="7">
        <f t="shared" si="17"/>
        <v>44116</v>
      </c>
      <c r="Z412" t="str">
        <f t="shared" si="16"/>
        <v>Yes</v>
      </c>
    </row>
    <row r="413" spans="1:26" x14ac:dyDescent="0.2">
      <c r="A413">
        <v>111522</v>
      </c>
      <c r="B413" s="2">
        <v>44109</v>
      </c>
      <c r="C413" s="3">
        <v>0.78888888888888886</v>
      </c>
      <c r="D413" t="s">
        <v>390</v>
      </c>
      <c r="E413" t="s">
        <v>49</v>
      </c>
      <c r="F413" t="s">
        <v>50</v>
      </c>
      <c r="G413" t="s">
        <v>271</v>
      </c>
      <c r="H413" t="s">
        <v>23</v>
      </c>
      <c r="I413" t="s">
        <v>24</v>
      </c>
      <c r="J413" t="s">
        <v>25</v>
      </c>
      <c r="K413" t="s">
        <v>26</v>
      </c>
      <c r="L413" s="2">
        <v>44118</v>
      </c>
      <c r="M413" s="3">
        <v>0.72152777777777777</v>
      </c>
      <c r="N413" s="2"/>
      <c r="O413" s="3"/>
      <c r="P413">
        <v>0</v>
      </c>
      <c r="Q413">
        <v>1</v>
      </c>
      <c r="R413" t="s">
        <v>27</v>
      </c>
      <c r="S413" t="s">
        <v>28</v>
      </c>
      <c r="T413">
        <v>6</v>
      </c>
      <c r="U413">
        <v>2</v>
      </c>
      <c r="V413" t="s">
        <v>29</v>
      </c>
      <c r="W413" t="s">
        <v>30</v>
      </c>
      <c r="X413" t="s">
        <v>31</v>
      </c>
      <c r="Y413" s="7">
        <f t="shared" si="17"/>
        <v>44116</v>
      </c>
      <c r="Z413" t="str">
        <f t="shared" si="16"/>
        <v>Yes</v>
      </c>
    </row>
    <row r="414" spans="1:26" x14ac:dyDescent="0.2">
      <c r="A414">
        <v>111523</v>
      </c>
      <c r="B414" s="2">
        <v>44109</v>
      </c>
      <c r="C414" s="3">
        <v>0.79027777777777775</v>
      </c>
      <c r="D414" t="s">
        <v>374</v>
      </c>
      <c r="E414" t="s">
        <v>49</v>
      </c>
      <c r="F414" t="s">
        <v>50</v>
      </c>
      <c r="G414" t="s">
        <v>271</v>
      </c>
      <c r="H414" t="s">
        <v>23</v>
      </c>
      <c r="I414" t="s">
        <v>24</v>
      </c>
      <c r="J414" t="s">
        <v>25</v>
      </c>
      <c r="K414" t="s">
        <v>26</v>
      </c>
      <c r="L414" s="2">
        <v>44118</v>
      </c>
      <c r="M414" s="3">
        <v>0.72222222222222221</v>
      </c>
      <c r="N414" s="2"/>
      <c r="O414" s="3"/>
      <c r="P414">
        <v>0</v>
      </c>
      <c r="Q414">
        <v>1</v>
      </c>
      <c r="R414" t="s">
        <v>27</v>
      </c>
      <c r="S414" t="s">
        <v>28</v>
      </c>
      <c r="T414">
        <v>6</v>
      </c>
      <c r="U414">
        <v>2</v>
      </c>
      <c r="V414" t="s">
        <v>29</v>
      </c>
      <c r="W414" t="s">
        <v>30</v>
      </c>
      <c r="X414" t="s">
        <v>31</v>
      </c>
      <c r="Y414" s="7">
        <f t="shared" si="17"/>
        <v>44116</v>
      </c>
      <c r="Z414" t="str">
        <f t="shared" si="16"/>
        <v>Yes</v>
      </c>
    </row>
    <row r="415" spans="1:26" x14ac:dyDescent="0.2">
      <c r="A415">
        <v>111524</v>
      </c>
      <c r="B415" s="2">
        <v>44109</v>
      </c>
      <c r="C415" s="3">
        <v>0.79166666666666663</v>
      </c>
      <c r="D415" t="s">
        <v>387</v>
      </c>
      <c r="E415" t="s">
        <v>49</v>
      </c>
      <c r="F415" t="s">
        <v>50</v>
      </c>
      <c r="G415" t="s">
        <v>271</v>
      </c>
      <c r="H415" t="s">
        <v>23</v>
      </c>
      <c r="I415" t="s">
        <v>24</v>
      </c>
      <c r="J415" t="s">
        <v>25</v>
      </c>
      <c r="K415" t="s">
        <v>26</v>
      </c>
      <c r="L415" s="2">
        <v>44120</v>
      </c>
      <c r="M415" s="3">
        <v>0.58333333333333337</v>
      </c>
      <c r="N415" s="2"/>
      <c r="O415" s="3"/>
      <c r="P415">
        <v>0</v>
      </c>
      <c r="Q415">
        <v>1</v>
      </c>
      <c r="R415" t="s">
        <v>27</v>
      </c>
      <c r="S415" t="s">
        <v>28</v>
      </c>
      <c r="T415">
        <v>8</v>
      </c>
      <c r="U415">
        <v>3</v>
      </c>
      <c r="V415" t="s">
        <v>29</v>
      </c>
      <c r="W415" t="s">
        <v>30</v>
      </c>
      <c r="X415" t="s">
        <v>31</v>
      </c>
      <c r="Y415" s="7">
        <f t="shared" si="17"/>
        <v>44116</v>
      </c>
      <c r="Z415" t="str">
        <f t="shared" si="16"/>
        <v>Yes</v>
      </c>
    </row>
    <row r="416" spans="1:26" x14ac:dyDescent="0.2">
      <c r="A416">
        <v>111525</v>
      </c>
      <c r="B416" s="2">
        <v>44109</v>
      </c>
      <c r="C416" s="3">
        <v>0.81597222222222221</v>
      </c>
      <c r="D416" t="s">
        <v>388</v>
      </c>
      <c r="E416" t="s">
        <v>49</v>
      </c>
      <c r="F416" t="s">
        <v>50</v>
      </c>
      <c r="G416" t="s">
        <v>271</v>
      </c>
      <c r="H416" t="s">
        <v>23</v>
      </c>
      <c r="I416" t="s">
        <v>24</v>
      </c>
      <c r="J416" t="s">
        <v>25</v>
      </c>
      <c r="K416" t="s">
        <v>26</v>
      </c>
      <c r="L416" s="2">
        <v>44120</v>
      </c>
      <c r="M416" s="3">
        <v>0.58125000000000004</v>
      </c>
      <c r="N416" s="2"/>
      <c r="O416" s="3"/>
      <c r="P416">
        <v>0</v>
      </c>
      <c r="Q416">
        <v>1</v>
      </c>
      <c r="R416" t="s">
        <v>27</v>
      </c>
      <c r="S416" t="s">
        <v>28</v>
      </c>
      <c r="T416">
        <v>6</v>
      </c>
      <c r="U416">
        <v>2</v>
      </c>
      <c r="V416" t="s">
        <v>29</v>
      </c>
      <c r="W416" t="s">
        <v>30</v>
      </c>
      <c r="X416" t="s">
        <v>31</v>
      </c>
      <c r="Y416" s="7">
        <f t="shared" si="17"/>
        <v>44116</v>
      </c>
      <c r="Z416" t="str">
        <f t="shared" si="16"/>
        <v>Yes</v>
      </c>
    </row>
    <row r="417" spans="1:26" x14ac:dyDescent="0.2">
      <c r="A417">
        <v>111526</v>
      </c>
      <c r="B417" s="2">
        <v>44109</v>
      </c>
      <c r="C417" s="3">
        <v>0.83472222222222225</v>
      </c>
      <c r="D417" t="s">
        <v>389</v>
      </c>
      <c r="E417" t="s">
        <v>49</v>
      </c>
      <c r="F417" t="s">
        <v>50</v>
      </c>
      <c r="G417" t="s">
        <v>271</v>
      </c>
      <c r="H417" t="s">
        <v>23</v>
      </c>
      <c r="I417" t="s">
        <v>24</v>
      </c>
      <c r="J417" t="s">
        <v>25</v>
      </c>
      <c r="K417" t="s">
        <v>26</v>
      </c>
      <c r="L417" s="2">
        <v>44120</v>
      </c>
      <c r="M417" s="3">
        <v>0.5805555555555556</v>
      </c>
      <c r="N417" s="2"/>
      <c r="O417" s="3"/>
      <c r="P417">
        <v>0</v>
      </c>
      <c r="Q417">
        <v>1</v>
      </c>
      <c r="R417" t="s">
        <v>27</v>
      </c>
      <c r="S417" t="s">
        <v>28</v>
      </c>
      <c r="T417">
        <v>6</v>
      </c>
      <c r="U417">
        <v>2</v>
      </c>
      <c r="V417" t="s">
        <v>29</v>
      </c>
      <c r="W417" t="s">
        <v>30</v>
      </c>
      <c r="X417" t="s">
        <v>31</v>
      </c>
      <c r="Y417" s="7">
        <f t="shared" si="17"/>
        <v>44116</v>
      </c>
      <c r="Z417" t="str">
        <f t="shared" si="16"/>
        <v>Yes</v>
      </c>
    </row>
    <row r="418" spans="1:26" x14ac:dyDescent="0.2">
      <c r="A418">
        <v>111527</v>
      </c>
      <c r="B418" s="2">
        <v>44110</v>
      </c>
      <c r="C418" s="3">
        <v>0.47986111111111113</v>
      </c>
      <c r="D418" t="s">
        <v>395</v>
      </c>
      <c r="E418" t="s">
        <v>396</v>
      </c>
      <c r="F418" t="s">
        <v>397</v>
      </c>
      <c r="G418" t="s">
        <v>271</v>
      </c>
      <c r="H418" t="s">
        <v>41</v>
      </c>
      <c r="I418" t="s">
        <v>24</v>
      </c>
      <c r="J418" t="s">
        <v>73</v>
      </c>
      <c r="K418" t="s">
        <v>26</v>
      </c>
      <c r="L418" s="2">
        <v>44113</v>
      </c>
      <c r="M418" s="3">
        <v>0.76180555555555551</v>
      </c>
      <c r="N418" s="2">
        <v>44111</v>
      </c>
      <c r="O418" s="3">
        <v>0.70833333333333337</v>
      </c>
      <c r="P418">
        <v>0</v>
      </c>
      <c r="Q418">
        <v>1</v>
      </c>
      <c r="R418" t="s">
        <v>27</v>
      </c>
      <c r="S418" t="s">
        <v>42</v>
      </c>
      <c r="T418">
        <v>6</v>
      </c>
      <c r="U418">
        <v>1</v>
      </c>
      <c r="V418" t="s">
        <v>61</v>
      </c>
      <c r="W418" t="s">
        <v>62</v>
      </c>
      <c r="X418" t="s">
        <v>31</v>
      </c>
      <c r="Y418" s="7">
        <f t="shared" si="17"/>
        <v>44117</v>
      </c>
      <c r="Z418" t="str">
        <f t="shared" si="16"/>
        <v>Yes</v>
      </c>
    </row>
    <row r="419" spans="1:26" x14ac:dyDescent="0.2">
      <c r="A419">
        <v>111530</v>
      </c>
      <c r="B419" s="2">
        <v>44112</v>
      </c>
      <c r="C419" s="3">
        <v>0.72847222222222219</v>
      </c>
      <c r="D419" t="s">
        <v>69</v>
      </c>
      <c r="E419" t="s">
        <v>58</v>
      </c>
      <c r="F419" t="s">
        <v>59</v>
      </c>
      <c r="G419" t="s">
        <v>22</v>
      </c>
      <c r="H419" t="s">
        <v>23</v>
      </c>
      <c r="I419" t="s">
        <v>60</v>
      </c>
      <c r="J419" t="s">
        <v>25</v>
      </c>
      <c r="K419" t="s">
        <v>26</v>
      </c>
      <c r="L419" s="2">
        <v>44120</v>
      </c>
      <c r="M419" s="3">
        <v>0.57986111111111116</v>
      </c>
      <c r="N419" s="2">
        <v>44113</v>
      </c>
      <c r="O419" s="3">
        <v>0.22847222222222222</v>
      </c>
      <c r="P419">
        <v>0</v>
      </c>
      <c r="Q419">
        <v>1</v>
      </c>
      <c r="R419" t="s">
        <v>27</v>
      </c>
      <c r="S419" t="s">
        <v>37</v>
      </c>
      <c r="T419">
        <v>13</v>
      </c>
      <c r="U419">
        <v>1</v>
      </c>
      <c r="V419" t="s">
        <v>61</v>
      </c>
      <c r="W419" t="s">
        <v>62</v>
      </c>
      <c r="X419" t="s">
        <v>46</v>
      </c>
      <c r="Y419" s="7" t="str">
        <f t="shared" si="17"/>
        <v>No SLA For Request</v>
      </c>
      <c r="Z419" t="str">
        <f t="shared" si="16"/>
        <v>Yes</v>
      </c>
    </row>
    <row r="420" spans="1:26" hidden="1" x14ac:dyDescent="0.2">
      <c r="A420">
        <v>111531</v>
      </c>
      <c r="B420" s="2">
        <v>44113</v>
      </c>
      <c r="C420" s="3">
        <v>0.49791666666666667</v>
      </c>
      <c r="D420" t="s">
        <v>638</v>
      </c>
      <c r="E420" t="s">
        <v>58</v>
      </c>
      <c r="F420" t="s">
        <v>59</v>
      </c>
      <c r="G420" t="s">
        <v>635</v>
      </c>
      <c r="H420" t="s">
        <v>23</v>
      </c>
      <c r="I420" t="s">
        <v>60</v>
      </c>
      <c r="J420" t="s">
        <v>25</v>
      </c>
      <c r="K420" t="s">
        <v>52</v>
      </c>
      <c r="L420" s="2">
        <v>44273</v>
      </c>
      <c r="M420" s="3">
        <v>0.58611111111111114</v>
      </c>
      <c r="N420" s="2">
        <v>45025</v>
      </c>
      <c r="O420" s="3">
        <v>0.99791666666666667</v>
      </c>
      <c r="P420">
        <v>0</v>
      </c>
      <c r="Q420">
        <v>0</v>
      </c>
      <c r="R420" t="s">
        <v>231</v>
      </c>
      <c r="S420" t="s">
        <v>37</v>
      </c>
      <c r="T420">
        <v>21</v>
      </c>
      <c r="U420">
        <v>2</v>
      </c>
      <c r="V420" t="s">
        <v>61</v>
      </c>
      <c r="W420" t="s">
        <v>62</v>
      </c>
      <c r="X420" t="s">
        <v>52</v>
      </c>
      <c r="Y420" s="6" t="str">
        <f t="shared" si="17"/>
        <v>No SLA For Request</v>
      </c>
      <c r="Z420" t="str">
        <f t="shared" si="16"/>
        <v>Yes</v>
      </c>
    </row>
    <row r="421" spans="1:26" x14ac:dyDescent="0.2">
      <c r="A421">
        <v>111532</v>
      </c>
      <c r="B421" s="2">
        <v>44113</v>
      </c>
      <c r="C421" s="3">
        <v>0.6381944444444444</v>
      </c>
      <c r="D421" t="s">
        <v>650</v>
      </c>
      <c r="E421" t="s">
        <v>49</v>
      </c>
      <c r="F421" t="s">
        <v>50</v>
      </c>
      <c r="G421" t="s">
        <v>635</v>
      </c>
      <c r="H421" t="s">
        <v>23</v>
      </c>
      <c r="I421" t="s">
        <v>60</v>
      </c>
      <c r="J421" t="s">
        <v>25</v>
      </c>
      <c r="K421" t="s">
        <v>52</v>
      </c>
      <c r="L421" s="2">
        <v>44113</v>
      </c>
      <c r="M421" s="3">
        <v>0.63888888888888884</v>
      </c>
      <c r="N421" s="2">
        <v>45026</v>
      </c>
      <c r="O421" s="3">
        <v>0.13819444444444445</v>
      </c>
      <c r="P421">
        <v>0</v>
      </c>
      <c r="Q421">
        <v>1</v>
      </c>
      <c r="R421" t="s">
        <v>231</v>
      </c>
      <c r="S421" t="s">
        <v>28</v>
      </c>
      <c r="T421">
        <v>2</v>
      </c>
      <c r="U421">
        <v>0</v>
      </c>
      <c r="V421" t="s">
        <v>61</v>
      </c>
      <c r="W421" t="s">
        <v>74</v>
      </c>
      <c r="X421" t="s">
        <v>31</v>
      </c>
      <c r="Y421" s="7" t="str">
        <f t="shared" si="17"/>
        <v>No SLA For Request</v>
      </c>
      <c r="Z421" t="str">
        <f t="shared" si="16"/>
        <v>Yes</v>
      </c>
    </row>
    <row r="422" spans="1:26" x14ac:dyDescent="0.2">
      <c r="A422">
        <v>111533</v>
      </c>
      <c r="B422" s="2">
        <v>44113</v>
      </c>
      <c r="C422" s="3">
        <v>0.64861111111111114</v>
      </c>
      <c r="D422" t="s">
        <v>360</v>
      </c>
      <c r="E422" t="s">
        <v>49</v>
      </c>
      <c r="F422" t="s">
        <v>50</v>
      </c>
      <c r="G422" t="s">
        <v>271</v>
      </c>
      <c r="H422" t="s">
        <v>23</v>
      </c>
      <c r="I422" t="s">
        <v>60</v>
      </c>
      <c r="J422" t="s">
        <v>25</v>
      </c>
      <c r="K422" t="s">
        <v>26</v>
      </c>
      <c r="L422" s="2">
        <v>44179</v>
      </c>
      <c r="M422" s="3">
        <v>0.44097222222222221</v>
      </c>
      <c r="N422" s="2">
        <v>44114</v>
      </c>
      <c r="O422" s="3">
        <v>0.14861111111111111</v>
      </c>
      <c r="P422">
        <v>0</v>
      </c>
      <c r="Q422">
        <v>1</v>
      </c>
      <c r="R422" t="s">
        <v>27</v>
      </c>
      <c r="S422" t="s">
        <v>28</v>
      </c>
      <c r="T422">
        <v>5</v>
      </c>
      <c r="U422">
        <v>3</v>
      </c>
      <c r="V422" t="s">
        <v>61</v>
      </c>
      <c r="W422" t="s">
        <v>30</v>
      </c>
      <c r="X422" t="s">
        <v>46</v>
      </c>
      <c r="Y422" s="7" t="str">
        <f t="shared" si="17"/>
        <v>No SLA For Request</v>
      </c>
      <c r="Z422" t="str">
        <f t="shared" si="16"/>
        <v>Yes</v>
      </c>
    </row>
    <row r="423" spans="1:26" x14ac:dyDescent="0.2">
      <c r="A423">
        <v>111534</v>
      </c>
      <c r="B423" s="2">
        <v>44119</v>
      </c>
      <c r="C423" s="3">
        <v>0.6020833333333333</v>
      </c>
      <c r="D423" t="s">
        <v>379</v>
      </c>
      <c r="E423" t="s">
        <v>88</v>
      </c>
      <c r="F423" t="s">
        <v>89</v>
      </c>
      <c r="G423" t="s">
        <v>271</v>
      </c>
      <c r="H423" t="s">
        <v>23</v>
      </c>
      <c r="I423" t="s">
        <v>60</v>
      </c>
      <c r="J423" t="s">
        <v>25</v>
      </c>
      <c r="K423" t="s">
        <v>26</v>
      </c>
      <c r="L423" s="2">
        <v>44144</v>
      </c>
      <c r="M423" s="3">
        <v>0.87777777777777777</v>
      </c>
      <c r="N423" s="2"/>
      <c r="O423" s="3"/>
      <c r="P423">
        <v>0</v>
      </c>
      <c r="Q423">
        <v>1</v>
      </c>
      <c r="R423" t="s">
        <v>27</v>
      </c>
      <c r="S423" t="s">
        <v>37</v>
      </c>
      <c r="T423">
        <v>8</v>
      </c>
      <c r="U423">
        <v>0</v>
      </c>
      <c r="V423" t="s">
        <v>61</v>
      </c>
      <c r="W423" t="s">
        <v>62</v>
      </c>
      <c r="X423" t="s">
        <v>31</v>
      </c>
      <c r="Y423" s="7" t="str">
        <f t="shared" si="17"/>
        <v>No SLA For Request</v>
      </c>
      <c r="Z423" t="str">
        <f t="shared" si="16"/>
        <v>Yes</v>
      </c>
    </row>
    <row r="424" spans="1:26" x14ac:dyDescent="0.2">
      <c r="A424">
        <v>111535</v>
      </c>
      <c r="B424" s="2">
        <v>44123</v>
      </c>
      <c r="C424" s="3">
        <v>0.41666666666666669</v>
      </c>
      <c r="D424" t="s">
        <v>156</v>
      </c>
      <c r="E424" t="s">
        <v>39</v>
      </c>
      <c r="F424" t="s">
        <v>40</v>
      </c>
      <c r="G424" t="s">
        <v>138</v>
      </c>
      <c r="H424" t="s">
        <v>41</v>
      </c>
      <c r="I424" t="s">
        <v>60</v>
      </c>
      <c r="J424" t="s">
        <v>25</v>
      </c>
      <c r="K424" t="s">
        <v>26</v>
      </c>
      <c r="L424" s="2">
        <v>44152</v>
      </c>
      <c r="M424" s="3">
        <v>0.51527777777777772</v>
      </c>
      <c r="N424" s="2">
        <v>44123</v>
      </c>
      <c r="O424" s="3">
        <v>0.91666666666666663</v>
      </c>
      <c r="P424">
        <v>0</v>
      </c>
      <c r="Q424">
        <v>1</v>
      </c>
      <c r="R424" t="s">
        <v>27</v>
      </c>
      <c r="S424" t="s">
        <v>104</v>
      </c>
      <c r="T424">
        <v>4</v>
      </c>
      <c r="U424">
        <v>0</v>
      </c>
      <c r="V424" t="s">
        <v>29</v>
      </c>
      <c r="W424" t="s">
        <v>74</v>
      </c>
      <c r="X424" t="s">
        <v>31</v>
      </c>
      <c r="Y424" s="7" t="str">
        <f t="shared" si="17"/>
        <v>No SLA For Request</v>
      </c>
      <c r="Z424" t="str">
        <f t="shared" si="16"/>
        <v>Yes</v>
      </c>
    </row>
    <row r="425" spans="1:26" x14ac:dyDescent="0.2">
      <c r="A425">
        <v>111536</v>
      </c>
      <c r="B425" s="2">
        <v>44123</v>
      </c>
      <c r="C425" s="3">
        <v>0.5805555555555556</v>
      </c>
      <c r="D425" t="s">
        <v>384</v>
      </c>
      <c r="E425" t="s">
        <v>102</v>
      </c>
      <c r="F425" t="s">
        <v>103</v>
      </c>
      <c r="G425" t="s">
        <v>271</v>
      </c>
      <c r="H425" t="s">
        <v>41</v>
      </c>
      <c r="I425" t="s">
        <v>24</v>
      </c>
      <c r="J425" t="s">
        <v>83</v>
      </c>
      <c r="K425" t="s">
        <v>26</v>
      </c>
      <c r="L425" s="2">
        <v>44127</v>
      </c>
      <c r="M425" s="3">
        <v>0.86597222222222225</v>
      </c>
      <c r="N425" s="2">
        <v>44124</v>
      </c>
      <c r="O425" s="3">
        <v>0.70833333333333337</v>
      </c>
      <c r="P425">
        <v>0</v>
      </c>
      <c r="Q425">
        <v>1</v>
      </c>
      <c r="R425" t="s">
        <v>27</v>
      </c>
      <c r="S425" t="s">
        <v>42</v>
      </c>
      <c r="T425">
        <v>4</v>
      </c>
      <c r="U425">
        <v>0</v>
      </c>
      <c r="V425" t="s">
        <v>61</v>
      </c>
      <c r="W425" t="s">
        <v>62</v>
      </c>
      <c r="X425" t="s">
        <v>31</v>
      </c>
      <c r="Y425" s="7">
        <f t="shared" si="17"/>
        <v>44130</v>
      </c>
      <c r="Z425" t="str">
        <f t="shared" si="16"/>
        <v>Yes</v>
      </c>
    </row>
    <row r="426" spans="1:26" x14ac:dyDescent="0.2">
      <c r="A426">
        <v>111537</v>
      </c>
      <c r="B426" s="2">
        <v>44123</v>
      </c>
      <c r="C426" s="3">
        <v>0.77083333333333337</v>
      </c>
      <c r="D426" t="s">
        <v>649</v>
      </c>
      <c r="E426" t="s">
        <v>58</v>
      </c>
      <c r="F426" t="s">
        <v>59</v>
      </c>
      <c r="G426" t="s">
        <v>635</v>
      </c>
      <c r="H426" t="s">
        <v>23</v>
      </c>
      <c r="I426" t="s">
        <v>24</v>
      </c>
      <c r="J426" t="s">
        <v>25</v>
      </c>
      <c r="K426" t="s">
        <v>52</v>
      </c>
      <c r="L426" s="2">
        <v>44123</v>
      </c>
      <c r="M426" s="3">
        <v>0.77083333333333337</v>
      </c>
      <c r="N426" s="2">
        <v>45036</v>
      </c>
      <c r="O426" s="3">
        <v>0.27083333333333331</v>
      </c>
      <c r="P426">
        <v>0</v>
      </c>
      <c r="Q426">
        <v>1</v>
      </c>
      <c r="R426" t="s">
        <v>231</v>
      </c>
      <c r="S426" t="s">
        <v>37</v>
      </c>
      <c r="T426">
        <v>4</v>
      </c>
      <c r="U426">
        <v>1</v>
      </c>
      <c r="V426" t="s">
        <v>61</v>
      </c>
      <c r="W426" t="s">
        <v>62</v>
      </c>
      <c r="X426" t="s">
        <v>52</v>
      </c>
      <c r="Y426" s="7">
        <f t="shared" si="17"/>
        <v>44137</v>
      </c>
      <c r="Z426" t="str">
        <f t="shared" si="16"/>
        <v>Yes</v>
      </c>
    </row>
    <row r="427" spans="1:26" x14ac:dyDescent="0.2">
      <c r="A427">
        <v>111538</v>
      </c>
      <c r="B427" s="2">
        <v>44124</v>
      </c>
      <c r="C427" s="3">
        <v>0.6069444444444444</v>
      </c>
      <c r="D427" t="s">
        <v>383</v>
      </c>
      <c r="E427" t="s">
        <v>340</v>
      </c>
      <c r="F427" t="s">
        <v>341</v>
      </c>
      <c r="G427" t="s">
        <v>271</v>
      </c>
      <c r="H427" t="s">
        <v>41</v>
      </c>
      <c r="I427" t="s">
        <v>24</v>
      </c>
      <c r="J427" t="s">
        <v>83</v>
      </c>
      <c r="K427" t="s">
        <v>26</v>
      </c>
      <c r="L427" s="2">
        <v>44127</v>
      </c>
      <c r="M427" s="3">
        <v>0.8666666666666667</v>
      </c>
      <c r="N427" s="2">
        <v>44125</v>
      </c>
      <c r="O427" s="3">
        <v>0.70833333333333337</v>
      </c>
      <c r="P427">
        <v>0</v>
      </c>
      <c r="Q427">
        <v>1</v>
      </c>
      <c r="R427" t="s">
        <v>27</v>
      </c>
      <c r="S427" t="s">
        <v>42</v>
      </c>
      <c r="T427">
        <v>4</v>
      </c>
      <c r="U427">
        <v>0</v>
      </c>
      <c r="V427" t="s">
        <v>61</v>
      </c>
      <c r="W427" t="s">
        <v>62</v>
      </c>
      <c r="X427" t="s">
        <v>31</v>
      </c>
      <c r="Y427" s="7">
        <f t="shared" si="17"/>
        <v>44131</v>
      </c>
      <c r="Z427" t="str">
        <f t="shared" si="16"/>
        <v>Yes</v>
      </c>
    </row>
    <row r="428" spans="1:26" x14ac:dyDescent="0.2">
      <c r="A428">
        <v>111539</v>
      </c>
      <c r="B428" s="2">
        <v>44125</v>
      </c>
      <c r="C428" s="3">
        <v>0.63611111111111107</v>
      </c>
      <c r="D428" t="s">
        <v>155</v>
      </c>
      <c r="E428" t="s">
        <v>64</v>
      </c>
      <c r="F428" t="s">
        <v>65</v>
      </c>
      <c r="G428" t="s">
        <v>138</v>
      </c>
      <c r="H428" t="s">
        <v>23</v>
      </c>
      <c r="I428" t="s">
        <v>60</v>
      </c>
      <c r="J428" t="s">
        <v>25</v>
      </c>
      <c r="K428" t="s">
        <v>26</v>
      </c>
      <c r="L428" s="2">
        <v>44168</v>
      </c>
      <c r="M428" s="3">
        <v>0.33333333333333331</v>
      </c>
      <c r="N428" s="2">
        <v>44126</v>
      </c>
      <c r="O428" s="3">
        <v>0.1361111111111111</v>
      </c>
      <c r="P428">
        <v>0</v>
      </c>
      <c r="Q428">
        <v>1</v>
      </c>
      <c r="R428" t="s">
        <v>27</v>
      </c>
      <c r="S428" t="s">
        <v>37</v>
      </c>
      <c r="T428">
        <v>7</v>
      </c>
      <c r="U428">
        <v>0</v>
      </c>
      <c r="V428" t="s">
        <v>61</v>
      </c>
      <c r="W428" t="s">
        <v>62</v>
      </c>
      <c r="X428" t="s">
        <v>46</v>
      </c>
      <c r="Y428" s="7" t="str">
        <f t="shared" si="17"/>
        <v>No SLA For Request</v>
      </c>
      <c r="Z428" t="str">
        <f t="shared" si="16"/>
        <v>Yes</v>
      </c>
    </row>
    <row r="429" spans="1:26" hidden="1" x14ac:dyDescent="0.2">
      <c r="A429">
        <v>111540</v>
      </c>
      <c r="B429" s="2">
        <v>44126</v>
      </c>
      <c r="C429" s="3">
        <v>0.66319444444444442</v>
      </c>
      <c r="D429" t="s">
        <v>648</v>
      </c>
      <c r="E429" t="s">
        <v>143</v>
      </c>
      <c r="F429" t="s">
        <v>144</v>
      </c>
      <c r="G429" t="s">
        <v>635</v>
      </c>
      <c r="H429" t="s">
        <v>23</v>
      </c>
      <c r="I429" t="s">
        <v>60</v>
      </c>
      <c r="J429" t="s">
        <v>25</v>
      </c>
      <c r="K429" t="s">
        <v>52</v>
      </c>
      <c r="L429" s="2">
        <v>44155</v>
      </c>
      <c r="M429" s="3">
        <v>0.68402777777777779</v>
      </c>
      <c r="N429" s="2">
        <v>45039</v>
      </c>
      <c r="O429" s="3">
        <v>0.16319444444444445</v>
      </c>
      <c r="P429">
        <v>0</v>
      </c>
      <c r="Q429">
        <v>0</v>
      </c>
      <c r="R429" t="s">
        <v>231</v>
      </c>
      <c r="S429" t="s">
        <v>37</v>
      </c>
      <c r="T429">
        <v>5</v>
      </c>
      <c r="U429">
        <v>0</v>
      </c>
      <c r="V429" t="s">
        <v>61</v>
      </c>
      <c r="W429" t="s">
        <v>62</v>
      </c>
      <c r="X429" t="s">
        <v>31</v>
      </c>
      <c r="Y429" s="6" t="str">
        <f t="shared" si="17"/>
        <v>No SLA For Request</v>
      </c>
      <c r="Z429" t="str">
        <f t="shared" si="16"/>
        <v>Yes</v>
      </c>
    </row>
    <row r="430" spans="1:26" x14ac:dyDescent="0.2">
      <c r="A430">
        <v>111541</v>
      </c>
      <c r="B430" s="2">
        <v>44130</v>
      </c>
      <c r="C430" s="3">
        <v>0.48819444444444443</v>
      </c>
      <c r="D430" t="s">
        <v>376</v>
      </c>
      <c r="E430" t="s">
        <v>340</v>
      </c>
      <c r="F430" t="s">
        <v>341</v>
      </c>
      <c r="G430" t="s">
        <v>271</v>
      </c>
      <c r="H430" t="s">
        <v>41</v>
      </c>
      <c r="I430" t="s">
        <v>24</v>
      </c>
      <c r="J430" t="s">
        <v>73</v>
      </c>
      <c r="K430" t="s">
        <v>26</v>
      </c>
      <c r="L430" s="2">
        <v>44145</v>
      </c>
      <c r="M430" s="3">
        <v>0.93055555555555558</v>
      </c>
      <c r="N430" s="2">
        <v>44131</v>
      </c>
      <c r="O430" s="3">
        <v>0.70833333333333337</v>
      </c>
      <c r="P430">
        <v>0</v>
      </c>
      <c r="Q430">
        <v>1</v>
      </c>
      <c r="R430" t="s">
        <v>27</v>
      </c>
      <c r="S430" t="s">
        <v>42</v>
      </c>
      <c r="T430">
        <v>4</v>
      </c>
      <c r="U430">
        <v>0</v>
      </c>
      <c r="V430" t="s">
        <v>29</v>
      </c>
      <c r="W430" t="s">
        <v>30</v>
      </c>
      <c r="X430" t="s">
        <v>31</v>
      </c>
      <c r="Y430" s="7">
        <f t="shared" si="17"/>
        <v>44137</v>
      </c>
      <c r="Z430" t="str">
        <f t="shared" si="16"/>
        <v>Yes</v>
      </c>
    </row>
    <row r="431" spans="1:26" x14ac:dyDescent="0.2">
      <c r="A431">
        <v>111542</v>
      </c>
      <c r="B431" s="2">
        <v>44130</v>
      </c>
      <c r="C431" s="3">
        <v>0.52013888888888893</v>
      </c>
      <c r="D431" t="s">
        <v>366</v>
      </c>
      <c r="E431" t="s">
        <v>340</v>
      </c>
      <c r="F431" t="s">
        <v>341</v>
      </c>
      <c r="G431" t="s">
        <v>271</v>
      </c>
      <c r="H431" t="s">
        <v>41</v>
      </c>
      <c r="I431" t="s">
        <v>24</v>
      </c>
      <c r="J431" t="s">
        <v>73</v>
      </c>
      <c r="K431" t="s">
        <v>26</v>
      </c>
      <c r="L431" s="2">
        <v>44168</v>
      </c>
      <c r="M431" s="3">
        <v>0.72569444444444442</v>
      </c>
      <c r="N431" s="2">
        <v>44131</v>
      </c>
      <c r="O431" s="3">
        <v>0.70833333333333337</v>
      </c>
      <c r="P431">
        <v>0</v>
      </c>
      <c r="Q431">
        <v>1</v>
      </c>
      <c r="R431" t="s">
        <v>27</v>
      </c>
      <c r="S431" t="s">
        <v>42</v>
      </c>
      <c r="T431">
        <v>5</v>
      </c>
      <c r="U431">
        <v>0</v>
      </c>
      <c r="V431" t="s">
        <v>29</v>
      </c>
      <c r="W431" t="s">
        <v>62</v>
      </c>
      <c r="X431" t="s">
        <v>31</v>
      </c>
      <c r="Y431" s="7">
        <f t="shared" si="17"/>
        <v>44137</v>
      </c>
      <c r="Z431" t="str">
        <f t="shared" si="16"/>
        <v>Yes</v>
      </c>
    </row>
    <row r="432" spans="1:26" hidden="1" x14ac:dyDescent="0.2">
      <c r="A432">
        <v>111543</v>
      </c>
      <c r="B432" s="2">
        <v>44131</v>
      </c>
      <c r="C432" s="3">
        <v>0.34930555555555554</v>
      </c>
      <c r="D432" t="s">
        <v>637</v>
      </c>
      <c r="E432" t="s">
        <v>58</v>
      </c>
      <c r="F432" t="s">
        <v>59</v>
      </c>
      <c r="G432" t="s">
        <v>635</v>
      </c>
      <c r="H432" t="s">
        <v>23</v>
      </c>
      <c r="I432" t="s">
        <v>60</v>
      </c>
      <c r="J432" t="s">
        <v>25</v>
      </c>
      <c r="K432" t="s">
        <v>52</v>
      </c>
      <c r="L432" s="2">
        <v>44279</v>
      </c>
      <c r="M432" s="3">
        <v>0.55902777777777779</v>
      </c>
      <c r="N432" s="2">
        <v>45043</v>
      </c>
      <c r="O432" s="3">
        <v>0.84930555555555554</v>
      </c>
      <c r="P432">
        <v>0</v>
      </c>
      <c r="Q432">
        <v>0</v>
      </c>
      <c r="R432" t="s">
        <v>231</v>
      </c>
      <c r="S432" t="s">
        <v>37</v>
      </c>
      <c r="T432">
        <v>16</v>
      </c>
      <c r="U432">
        <v>1</v>
      </c>
      <c r="V432" t="s">
        <v>61</v>
      </c>
      <c r="W432" t="s">
        <v>62</v>
      </c>
      <c r="X432" t="s">
        <v>52</v>
      </c>
      <c r="Y432" s="6" t="str">
        <f t="shared" si="17"/>
        <v>No SLA For Request</v>
      </c>
      <c r="Z432" t="str">
        <f t="shared" si="16"/>
        <v>Yes</v>
      </c>
    </row>
    <row r="433" spans="1:26" x14ac:dyDescent="0.2">
      <c r="A433">
        <v>111544</v>
      </c>
      <c r="B433" s="2">
        <v>44132</v>
      </c>
      <c r="C433" s="3">
        <v>0.39861111111111114</v>
      </c>
      <c r="D433" t="s">
        <v>381</v>
      </c>
      <c r="E433" t="s">
        <v>340</v>
      </c>
      <c r="F433" t="s">
        <v>341</v>
      </c>
      <c r="G433" t="s">
        <v>271</v>
      </c>
      <c r="H433" t="s">
        <v>41</v>
      </c>
      <c r="I433" t="s">
        <v>24</v>
      </c>
      <c r="J433" t="s">
        <v>83</v>
      </c>
      <c r="K433" t="s">
        <v>26</v>
      </c>
      <c r="L433" s="2">
        <v>44138</v>
      </c>
      <c r="M433" s="3">
        <v>0.72986111111111107</v>
      </c>
      <c r="N433" s="2">
        <v>44133</v>
      </c>
      <c r="O433" s="3">
        <v>0.70833333333333337</v>
      </c>
      <c r="P433">
        <v>0</v>
      </c>
      <c r="Q433">
        <v>1</v>
      </c>
      <c r="R433" t="s">
        <v>27</v>
      </c>
      <c r="S433" t="s">
        <v>42</v>
      </c>
      <c r="T433">
        <v>4</v>
      </c>
      <c r="U433">
        <v>0</v>
      </c>
      <c r="V433" t="s">
        <v>61</v>
      </c>
      <c r="W433" t="s">
        <v>62</v>
      </c>
      <c r="X433" t="s">
        <v>31</v>
      </c>
      <c r="Y433" s="7">
        <f t="shared" si="17"/>
        <v>44139</v>
      </c>
      <c r="Z433" t="str">
        <f t="shared" si="16"/>
        <v>Yes</v>
      </c>
    </row>
    <row r="434" spans="1:26" x14ac:dyDescent="0.2">
      <c r="A434">
        <v>111545</v>
      </c>
      <c r="B434" s="2">
        <v>44140</v>
      </c>
      <c r="C434" s="3">
        <v>0.67291666666666672</v>
      </c>
      <c r="D434" t="s">
        <v>364</v>
      </c>
      <c r="E434" t="s">
        <v>33</v>
      </c>
      <c r="F434" t="s">
        <v>34</v>
      </c>
      <c r="G434" t="s">
        <v>271</v>
      </c>
      <c r="H434" t="s">
        <v>41</v>
      </c>
      <c r="I434" t="s">
        <v>60</v>
      </c>
      <c r="J434" t="s">
        <v>25</v>
      </c>
      <c r="K434" t="s">
        <v>26</v>
      </c>
      <c r="L434" s="2">
        <v>44169</v>
      </c>
      <c r="M434" s="3">
        <v>0.61041666666666672</v>
      </c>
      <c r="N434" s="2">
        <v>44141</v>
      </c>
      <c r="O434" s="3">
        <v>0.17291666666666666</v>
      </c>
      <c r="P434">
        <v>0</v>
      </c>
      <c r="Q434">
        <v>1</v>
      </c>
      <c r="R434" t="s">
        <v>27</v>
      </c>
      <c r="S434" t="s">
        <v>104</v>
      </c>
      <c r="T434">
        <v>3</v>
      </c>
      <c r="U434">
        <v>0</v>
      </c>
      <c r="V434" t="s">
        <v>29</v>
      </c>
      <c r="W434" t="s">
        <v>74</v>
      </c>
      <c r="X434" t="s">
        <v>31</v>
      </c>
      <c r="Y434" s="7" t="str">
        <f t="shared" si="17"/>
        <v>No SLA For Request</v>
      </c>
      <c r="Z434" t="str">
        <f t="shared" si="16"/>
        <v>Yes</v>
      </c>
    </row>
    <row r="435" spans="1:26" x14ac:dyDescent="0.2">
      <c r="A435">
        <v>111546</v>
      </c>
      <c r="B435" s="2">
        <v>44143</v>
      </c>
      <c r="C435" s="3">
        <v>0.85</v>
      </c>
      <c r="D435" t="s">
        <v>336</v>
      </c>
      <c r="E435" t="s">
        <v>337</v>
      </c>
      <c r="F435" t="s">
        <v>338</v>
      </c>
      <c r="G435" t="s">
        <v>271</v>
      </c>
      <c r="H435" t="s">
        <v>41</v>
      </c>
      <c r="I435" t="s">
        <v>60</v>
      </c>
      <c r="J435" t="s">
        <v>73</v>
      </c>
      <c r="K435" t="s">
        <v>26</v>
      </c>
      <c r="L435" s="2">
        <v>44232</v>
      </c>
      <c r="M435" s="3">
        <v>0.70972222222222225</v>
      </c>
      <c r="N435" s="2">
        <v>44144</v>
      </c>
      <c r="O435" s="3">
        <v>0.35</v>
      </c>
      <c r="P435">
        <v>0</v>
      </c>
      <c r="Q435">
        <v>1</v>
      </c>
      <c r="R435" t="s">
        <v>27</v>
      </c>
      <c r="S435" t="s">
        <v>42</v>
      </c>
      <c r="T435">
        <v>5</v>
      </c>
      <c r="U435">
        <v>0</v>
      </c>
      <c r="V435" t="s">
        <v>61</v>
      </c>
      <c r="W435" t="s">
        <v>62</v>
      </c>
      <c r="X435" t="s">
        <v>31</v>
      </c>
      <c r="Y435" s="7" t="str">
        <f t="shared" si="17"/>
        <v>No SLA For Request</v>
      </c>
      <c r="Z435" t="str">
        <f t="shared" si="16"/>
        <v>Yes</v>
      </c>
    </row>
    <row r="436" spans="1:26" x14ac:dyDescent="0.2">
      <c r="A436">
        <v>111547</v>
      </c>
      <c r="B436" s="2">
        <v>44144</v>
      </c>
      <c r="C436" s="3">
        <v>0.59722222222222221</v>
      </c>
      <c r="D436" t="s">
        <v>347</v>
      </c>
      <c r="E436" t="s">
        <v>33</v>
      </c>
      <c r="F436" t="s">
        <v>34</v>
      </c>
      <c r="G436" t="s">
        <v>271</v>
      </c>
      <c r="H436" t="s">
        <v>41</v>
      </c>
      <c r="I436" t="s">
        <v>60</v>
      </c>
      <c r="J436" t="s">
        <v>25</v>
      </c>
      <c r="K436" t="s">
        <v>26</v>
      </c>
      <c r="L436" s="2">
        <v>44169</v>
      </c>
      <c r="M436" s="3">
        <v>0.61111111111111116</v>
      </c>
      <c r="N436" s="2">
        <v>44145</v>
      </c>
      <c r="O436" s="3">
        <v>9.7222222222222224E-2</v>
      </c>
      <c r="P436">
        <v>0</v>
      </c>
      <c r="Q436">
        <v>1</v>
      </c>
      <c r="R436" t="s">
        <v>27</v>
      </c>
      <c r="S436" t="s">
        <v>104</v>
      </c>
      <c r="T436">
        <v>4</v>
      </c>
      <c r="U436">
        <v>0</v>
      </c>
      <c r="V436" t="s">
        <v>29</v>
      </c>
      <c r="W436" t="s">
        <v>30</v>
      </c>
      <c r="X436" t="s">
        <v>31</v>
      </c>
      <c r="Y436" s="7" t="str">
        <f t="shared" si="17"/>
        <v>No SLA For Request</v>
      </c>
      <c r="Z436" t="str">
        <f t="shared" si="16"/>
        <v>Yes</v>
      </c>
    </row>
    <row r="437" spans="1:26" x14ac:dyDescent="0.2">
      <c r="A437">
        <v>111548</v>
      </c>
      <c r="B437" s="2">
        <v>44144</v>
      </c>
      <c r="C437" s="3">
        <v>0.62777777777777777</v>
      </c>
      <c r="D437" t="s">
        <v>375</v>
      </c>
      <c r="E437" t="s">
        <v>44</v>
      </c>
      <c r="F437" t="s">
        <v>45</v>
      </c>
      <c r="G437" t="s">
        <v>271</v>
      </c>
      <c r="H437" t="s">
        <v>23</v>
      </c>
      <c r="I437" t="s">
        <v>24</v>
      </c>
      <c r="J437" t="s">
        <v>25</v>
      </c>
      <c r="K437" t="s">
        <v>26</v>
      </c>
      <c r="L437" s="2">
        <v>44151</v>
      </c>
      <c r="M437" s="3">
        <v>0.62291666666666667</v>
      </c>
      <c r="N437" s="2">
        <v>44145</v>
      </c>
      <c r="O437" s="3">
        <v>0.12777777777777777</v>
      </c>
      <c r="P437">
        <v>0</v>
      </c>
      <c r="Q437">
        <v>1</v>
      </c>
      <c r="R437" t="s">
        <v>27</v>
      </c>
      <c r="S437" t="s">
        <v>37</v>
      </c>
      <c r="T437">
        <v>8</v>
      </c>
      <c r="U437">
        <v>1</v>
      </c>
      <c r="V437" t="s">
        <v>61</v>
      </c>
      <c r="W437" t="s">
        <v>62</v>
      </c>
      <c r="X437" t="s">
        <v>46</v>
      </c>
      <c r="Y437" s="7">
        <f t="shared" si="17"/>
        <v>44151</v>
      </c>
      <c r="Z437" t="str">
        <f t="shared" si="16"/>
        <v>Yes</v>
      </c>
    </row>
    <row r="438" spans="1:26" x14ac:dyDescent="0.2">
      <c r="A438">
        <v>111549</v>
      </c>
      <c r="B438" s="2">
        <v>44145</v>
      </c>
      <c r="C438" s="3">
        <v>0.42777777777777776</v>
      </c>
      <c r="D438" t="s">
        <v>148</v>
      </c>
      <c r="E438" t="s">
        <v>64</v>
      </c>
      <c r="F438" t="s">
        <v>65</v>
      </c>
      <c r="G438" t="s">
        <v>138</v>
      </c>
      <c r="H438" t="s">
        <v>23</v>
      </c>
      <c r="I438" t="s">
        <v>24</v>
      </c>
      <c r="J438" t="s">
        <v>25</v>
      </c>
      <c r="K438" t="s">
        <v>26</v>
      </c>
      <c r="L438" s="2">
        <v>44218</v>
      </c>
      <c r="M438" s="3">
        <v>0.75555555555555554</v>
      </c>
      <c r="N438" s="2">
        <v>44145</v>
      </c>
      <c r="O438" s="3">
        <v>0.92777777777777781</v>
      </c>
      <c r="P438">
        <v>0</v>
      </c>
      <c r="Q438">
        <v>1</v>
      </c>
      <c r="R438" t="s">
        <v>27</v>
      </c>
      <c r="S438" t="s">
        <v>37</v>
      </c>
      <c r="T438">
        <v>19</v>
      </c>
      <c r="U438">
        <v>11</v>
      </c>
      <c r="V438" t="s">
        <v>29</v>
      </c>
      <c r="W438" t="s">
        <v>30</v>
      </c>
      <c r="X438" t="s">
        <v>46</v>
      </c>
      <c r="Y438" s="7">
        <f t="shared" si="17"/>
        <v>44148</v>
      </c>
      <c r="Z438" t="str">
        <f t="shared" si="16"/>
        <v>Yes</v>
      </c>
    </row>
    <row r="439" spans="1:26" x14ac:dyDescent="0.2">
      <c r="A439">
        <v>111550</v>
      </c>
      <c r="B439" s="2">
        <v>44145</v>
      </c>
      <c r="C439" s="3">
        <v>0.45069444444444445</v>
      </c>
      <c r="D439" t="s">
        <v>68</v>
      </c>
      <c r="E439" t="s">
        <v>44</v>
      </c>
      <c r="F439" t="s">
        <v>45</v>
      </c>
      <c r="G439" t="s">
        <v>22</v>
      </c>
      <c r="H439" t="s">
        <v>23</v>
      </c>
      <c r="I439" t="s">
        <v>24</v>
      </c>
      <c r="J439" t="s">
        <v>25</v>
      </c>
      <c r="K439" t="s">
        <v>26</v>
      </c>
      <c r="L439" s="2">
        <v>44151</v>
      </c>
      <c r="M439" s="3">
        <v>0.62430555555555556</v>
      </c>
      <c r="N439" s="2">
        <v>44145</v>
      </c>
      <c r="O439" s="3">
        <v>0.9506944444444444</v>
      </c>
      <c r="P439">
        <v>0</v>
      </c>
      <c r="Q439">
        <v>1</v>
      </c>
      <c r="R439" t="s">
        <v>27</v>
      </c>
      <c r="S439" t="s">
        <v>37</v>
      </c>
      <c r="T439">
        <v>8</v>
      </c>
      <c r="U439">
        <v>1</v>
      </c>
      <c r="V439" t="s">
        <v>29</v>
      </c>
      <c r="W439" t="s">
        <v>30</v>
      </c>
      <c r="X439" t="s">
        <v>46</v>
      </c>
      <c r="Y439" s="7">
        <f t="shared" si="17"/>
        <v>44145.617361111108</v>
      </c>
      <c r="Z439" t="str">
        <f t="shared" si="16"/>
        <v>Yes</v>
      </c>
    </row>
    <row r="440" spans="1:26" hidden="1" x14ac:dyDescent="0.2">
      <c r="A440">
        <v>111555</v>
      </c>
      <c r="B440" s="2">
        <v>44145</v>
      </c>
      <c r="C440" s="3">
        <v>0.92638888888888893</v>
      </c>
      <c r="D440" t="s">
        <v>377</v>
      </c>
      <c r="E440" t="s">
        <v>331</v>
      </c>
      <c r="F440" t="s">
        <v>332</v>
      </c>
      <c r="G440" t="s">
        <v>271</v>
      </c>
      <c r="H440" t="s">
        <v>41</v>
      </c>
      <c r="I440" t="s">
        <v>60</v>
      </c>
      <c r="J440" t="s">
        <v>25</v>
      </c>
      <c r="K440" t="s">
        <v>52</v>
      </c>
      <c r="L440" s="2">
        <v>44145</v>
      </c>
      <c r="M440" s="3">
        <v>0.92638888888888893</v>
      </c>
      <c r="N440" s="2">
        <v>44146</v>
      </c>
      <c r="O440" s="3">
        <v>0.42638888888888887</v>
      </c>
      <c r="P440">
        <v>1</v>
      </c>
      <c r="Q440">
        <v>0</v>
      </c>
      <c r="R440" t="s">
        <v>130</v>
      </c>
      <c r="S440" t="s">
        <v>104</v>
      </c>
      <c r="T440">
        <v>1</v>
      </c>
      <c r="U440">
        <v>0</v>
      </c>
      <c r="V440" t="s">
        <v>29</v>
      </c>
      <c r="W440" t="s">
        <v>62</v>
      </c>
      <c r="X440" t="s">
        <v>31</v>
      </c>
      <c r="Y440" s="6" t="str">
        <f t="shared" si="17"/>
        <v>No SLA For Request</v>
      </c>
      <c r="Z440" t="str">
        <f t="shared" si="16"/>
        <v>Yes</v>
      </c>
    </row>
    <row r="441" spans="1:26" x14ac:dyDescent="0.2">
      <c r="A441">
        <v>111556</v>
      </c>
      <c r="B441" s="2">
        <v>44151</v>
      </c>
      <c r="C441" s="3">
        <v>0.67013888888888884</v>
      </c>
      <c r="D441" t="s">
        <v>290</v>
      </c>
      <c r="E441" t="s">
        <v>136</v>
      </c>
      <c r="F441" t="s">
        <v>137</v>
      </c>
      <c r="G441" t="s">
        <v>271</v>
      </c>
      <c r="H441" t="s">
        <v>23</v>
      </c>
      <c r="I441" t="s">
        <v>24</v>
      </c>
      <c r="J441" t="s">
        <v>25</v>
      </c>
      <c r="K441" t="s">
        <v>52</v>
      </c>
      <c r="L441" s="2">
        <v>44285</v>
      </c>
      <c r="M441" s="3">
        <v>0.6875</v>
      </c>
      <c r="N441" s="2">
        <v>44152</v>
      </c>
      <c r="O441" s="3">
        <v>0.1701388888888889</v>
      </c>
      <c r="P441">
        <v>1</v>
      </c>
      <c r="Q441">
        <v>1</v>
      </c>
      <c r="R441" t="s">
        <v>130</v>
      </c>
      <c r="S441" t="s">
        <v>37</v>
      </c>
      <c r="T441">
        <v>42</v>
      </c>
      <c r="U441">
        <v>0</v>
      </c>
      <c r="V441" t="s">
        <v>29</v>
      </c>
      <c r="W441" t="s">
        <v>30</v>
      </c>
      <c r="X441" t="s">
        <v>31</v>
      </c>
      <c r="Y441" s="7">
        <f t="shared" si="17"/>
        <v>44158</v>
      </c>
      <c r="Z441" t="str">
        <f t="shared" si="16"/>
        <v>Yes</v>
      </c>
    </row>
    <row r="442" spans="1:26" x14ac:dyDescent="0.2">
      <c r="A442">
        <v>111557</v>
      </c>
      <c r="B442" s="2">
        <v>44153</v>
      </c>
      <c r="C442" s="3">
        <v>0.84861111111111109</v>
      </c>
      <c r="D442" t="s">
        <v>345</v>
      </c>
      <c r="E442" t="s">
        <v>310</v>
      </c>
      <c r="F442" t="s">
        <v>311</v>
      </c>
      <c r="G442" t="s">
        <v>271</v>
      </c>
      <c r="H442" t="s">
        <v>23</v>
      </c>
      <c r="I442" t="s">
        <v>60</v>
      </c>
      <c r="J442" t="s">
        <v>25</v>
      </c>
      <c r="K442" t="s">
        <v>26</v>
      </c>
      <c r="L442" s="2">
        <v>44221</v>
      </c>
      <c r="M442" s="3">
        <v>0.74791666666666667</v>
      </c>
      <c r="N442" s="2">
        <v>44154</v>
      </c>
      <c r="O442" s="3">
        <v>0.34861111111111109</v>
      </c>
      <c r="P442">
        <v>0</v>
      </c>
      <c r="Q442">
        <v>1</v>
      </c>
      <c r="R442" t="s">
        <v>27</v>
      </c>
      <c r="S442" t="s">
        <v>28</v>
      </c>
      <c r="T442">
        <v>15</v>
      </c>
      <c r="U442">
        <v>1</v>
      </c>
      <c r="V442" t="s">
        <v>29</v>
      </c>
      <c r="W442" t="s">
        <v>30</v>
      </c>
      <c r="X442" t="s">
        <v>31</v>
      </c>
      <c r="Y442" s="7" t="str">
        <f t="shared" si="17"/>
        <v>No SLA For Request</v>
      </c>
      <c r="Z442" t="str">
        <f t="shared" si="16"/>
        <v>Yes</v>
      </c>
    </row>
    <row r="443" spans="1:26" x14ac:dyDescent="0.2">
      <c r="A443">
        <v>111558</v>
      </c>
      <c r="B443" s="2">
        <v>44153</v>
      </c>
      <c r="C443" s="3">
        <v>0.87430555555555556</v>
      </c>
      <c r="D443" t="s">
        <v>350</v>
      </c>
      <c r="E443" t="s">
        <v>49</v>
      </c>
      <c r="F443" t="s">
        <v>50</v>
      </c>
      <c r="G443" t="s">
        <v>271</v>
      </c>
      <c r="H443" t="s">
        <v>23</v>
      </c>
      <c r="I443" t="s">
        <v>60</v>
      </c>
      <c r="J443" t="s">
        <v>25</v>
      </c>
      <c r="K443" t="s">
        <v>26</v>
      </c>
      <c r="L443" s="2">
        <v>44211</v>
      </c>
      <c r="M443" s="3">
        <v>0.6958333333333333</v>
      </c>
      <c r="N443" s="2">
        <v>44154</v>
      </c>
      <c r="O443" s="3">
        <v>0.37430555555555556</v>
      </c>
      <c r="P443">
        <v>0</v>
      </c>
      <c r="Q443">
        <v>1</v>
      </c>
      <c r="R443" t="s">
        <v>27</v>
      </c>
      <c r="S443" t="s">
        <v>28</v>
      </c>
      <c r="T443">
        <v>8</v>
      </c>
      <c r="U443">
        <v>2</v>
      </c>
      <c r="V443" t="s">
        <v>61</v>
      </c>
      <c r="W443" t="s">
        <v>74</v>
      </c>
      <c r="X443" t="s">
        <v>31</v>
      </c>
      <c r="Y443" s="7" t="str">
        <f t="shared" si="17"/>
        <v>No SLA For Request</v>
      </c>
      <c r="Z443" t="str">
        <f t="shared" si="16"/>
        <v>Yes</v>
      </c>
    </row>
    <row r="444" spans="1:26" x14ac:dyDescent="0.2">
      <c r="A444">
        <v>111559</v>
      </c>
      <c r="B444" s="2">
        <v>44154</v>
      </c>
      <c r="C444" s="3">
        <v>0.39930555555555558</v>
      </c>
      <c r="D444" t="s">
        <v>372</v>
      </c>
      <c r="E444" t="s">
        <v>236</v>
      </c>
      <c r="F444" t="s">
        <v>237</v>
      </c>
      <c r="G444" t="s">
        <v>271</v>
      </c>
      <c r="H444" t="s">
        <v>23</v>
      </c>
      <c r="I444" t="s">
        <v>24</v>
      </c>
      <c r="J444" t="s">
        <v>25</v>
      </c>
      <c r="K444" t="s">
        <v>26</v>
      </c>
      <c r="L444" s="2">
        <v>44159</v>
      </c>
      <c r="M444" s="3">
        <v>0.73541666666666672</v>
      </c>
      <c r="N444" s="2">
        <v>44154</v>
      </c>
      <c r="O444" s="3">
        <v>0.56597222222222221</v>
      </c>
      <c r="P444">
        <v>0</v>
      </c>
      <c r="Q444">
        <v>1</v>
      </c>
      <c r="R444" t="s">
        <v>27</v>
      </c>
      <c r="S444" t="s">
        <v>37</v>
      </c>
      <c r="T444">
        <v>7</v>
      </c>
      <c r="U444">
        <v>2</v>
      </c>
      <c r="V444" t="s">
        <v>29</v>
      </c>
      <c r="W444" t="s">
        <v>30</v>
      </c>
      <c r="X444" t="s">
        <v>52</v>
      </c>
      <c r="Y444" s="7">
        <f t="shared" si="17"/>
        <v>44161</v>
      </c>
      <c r="Z444" t="str">
        <f t="shared" si="16"/>
        <v>Yes</v>
      </c>
    </row>
    <row r="445" spans="1:26" x14ac:dyDescent="0.2">
      <c r="A445">
        <v>111560</v>
      </c>
      <c r="B445" s="2">
        <v>44154</v>
      </c>
      <c r="C445" s="3">
        <v>0.51249999999999996</v>
      </c>
      <c r="D445" t="s">
        <v>274</v>
      </c>
      <c r="E445" t="s">
        <v>44</v>
      </c>
      <c r="F445" t="s">
        <v>45</v>
      </c>
      <c r="G445" t="s">
        <v>271</v>
      </c>
      <c r="H445" t="s">
        <v>23</v>
      </c>
      <c r="I445" t="s">
        <v>24</v>
      </c>
      <c r="J445" t="s">
        <v>25</v>
      </c>
      <c r="K445" t="s">
        <v>26</v>
      </c>
      <c r="L445" s="2">
        <v>44293</v>
      </c>
      <c r="M445" s="3">
        <v>0.7319444444444444</v>
      </c>
      <c r="N445" s="2">
        <v>44159</v>
      </c>
      <c r="O445" s="3">
        <v>0.51249999999999996</v>
      </c>
      <c r="P445">
        <v>0</v>
      </c>
      <c r="Q445">
        <v>1</v>
      </c>
      <c r="R445" t="s">
        <v>27</v>
      </c>
      <c r="S445" t="s">
        <v>37</v>
      </c>
      <c r="T445">
        <v>41</v>
      </c>
      <c r="U445">
        <v>8</v>
      </c>
      <c r="V445" t="s">
        <v>29</v>
      </c>
      <c r="W445" t="s">
        <v>30</v>
      </c>
      <c r="X445" t="s">
        <v>46</v>
      </c>
      <c r="Y445" s="7">
        <f t="shared" si="17"/>
        <v>44161</v>
      </c>
      <c r="Z445" t="str">
        <f t="shared" si="16"/>
        <v>Yes</v>
      </c>
    </row>
    <row r="446" spans="1:26" x14ac:dyDescent="0.2">
      <c r="A446">
        <v>111561</v>
      </c>
      <c r="B446" s="2">
        <v>44155</v>
      </c>
      <c r="C446" s="3">
        <v>0.66736111111111107</v>
      </c>
      <c r="D446" t="s">
        <v>351</v>
      </c>
      <c r="E446" t="s">
        <v>352</v>
      </c>
      <c r="F446" t="s">
        <v>353</v>
      </c>
      <c r="G446" t="s">
        <v>271</v>
      </c>
      <c r="H446" t="s">
        <v>41</v>
      </c>
      <c r="I446" t="s">
        <v>24</v>
      </c>
      <c r="J446" t="s">
        <v>83</v>
      </c>
      <c r="K446" t="s">
        <v>26</v>
      </c>
      <c r="L446" s="2">
        <v>44204</v>
      </c>
      <c r="M446" s="3">
        <v>0.71250000000000002</v>
      </c>
      <c r="N446" s="2">
        <v>44156</v>
      </c>
      <c r="O446" s="3">
        <v>0.1673611111111111</v>
      </c>
      <c r="P446">
        <v>0</v>
      </c>
      <c r="Q446">
        <v>1</v>
      </c>
      <c r="R446" t="s">
        <v>27</v>
      </c>
      <c r="S446" t="s">
        <v>42</v>
      </c>
      <c r="T446">
        <v>4</v>
      </c>
      <c r="U446">
        <v>0</v>
      </c>
      <c r="V446" t="s">
        <v>61</v>
      </c>
      <c r="W446" t="s">
        <v>62</v>
      </c>
      <c r="X446" t="s">
        <v>31</v>
      </c>
      <c r="Y446" s="7">
        <f t="shared" si="17"/>
        <v>44162</v>
      </c>
      <c r="Z446" t="str">
        <f t="shared" si="16"/>
        <v>Yes</v>
      </c>
    </row>
    <row r="447" spans="1:26" x14ac:dyDescent="0.2">
      <c r="A447">
        <v>111562</v>
      </c>
      <c r="B447" s="2">
        <v>44158</v>
      </c>
      <c r="C447" s="3">
        <v>0.39791666666666664</v>
      </c>
      <c r="D447" t="s">
        <v>339</v>
      </c>
      <c r="E447" t="s">
        <v>340</v>
      </c>
      <c r="F447" t="s">
        <v>341</v>
      </c>
      <c r="G447" t="s">
        <v>271</v>
      </c>
      <c r="H447" t="s">
        <v>41</v>
      </c>
      <c r="I447" t="s">
        <v>60</v>
      </c>
      <c r="J447" t="s">
        <v>83</v>
      </c>
      <c r="K447" t="s">
        <v>26</v>
      </c>
      <c r="L447" s="2">
        <v>44232</v>
      </c>
      <c r="M447" s="3">
        <v>0.70833333333333337</v>
      </c>
      <c r="N447" s="2">
        <v>44158</v>
      </c>
      <c r="O447" s="3">
        <v>0.8979166666666667</v>
      </c>
      <c r="P447">
        <v>0</v>
      </c>
      <c r="Q447">
        <v>1</v>
      </c>
      <c r="R447" t="s">
        <v>27</v>
      </c>
      <c r="S447" t="s">
        <v>42</v>
      </c>
      <c r="T447">
        <v>6</v>
      </c>
      <c r="U447">
        <v>1</v>
      </c>
      <c r="V447" t="s">
        <v>61</v>
      </c>
      <c r="W447" t="s">
        <v>62</v>
      </c>
      <c r="X447" t="s">
        <v>31</v>
      </c>
      <c r="Y447" s="7" t="str">
        <f t="shared" si="17"/>
        <v>No SLA For Request</v>
      </c>
      <c r="Z447" t="str">
        <f t="shared" si="16"/>
        <v>Yes</v>
      </c>
    </row>
    <row r="448" spans="1:26" x14ac:dyDescent="0.2">
      <c r="A448">
        <v>111563</v>
      </c>
      <c r="B448" s="2">
        <v>44160</v>
      </c>
      <c r="C448" s="3">
        <v>0.29097222222222224</v>
      </c>
      <c r="D448" t="s">
        <v>364</v>
      </c>
      <c r="E448" t="s">
        <v>33</v>
      </c>
      <c r="F448" t="s">
        <v>34</v>
      </c>
      <c r="G448" t="s">
        <v>271</v>
      </c>
      <c r="H448" t="s">
        <v>41</v>
      </c>
      <c r="I448" t="s">
        <v>60</v>
      </c>
      <c r="J448" t="s">
        <v>25</v>
      </c>
      <c r="K448" t="s">
        <v>26</v>
      </c>
      <c r="L448" s="2">
        <v>44169</v>
      </c>
      <c r="M448" s="3">
        <v>0.61319444444444449</v>
      </c>
      <c r="N448" s="2">
        <v>44160</v>
      </c>
      <c r="O448" s="3">
        <v>0.79097222222222219</v>
      </c>
      <c r="P448">
        <v>0</v>
      </c>
      <c r="Q448">
        <v>1</v>
      </c>
      <c r="R448" t="s">
        <v>27</v>
      </c>
      <c r="S448" t="s">
        <v>104</v>
      </c>
      <c r="T448">
        <v>4</v>
      </c>
      <c r="U448">
        <v>0</v>
      </c>
      <c r="V448" t="s">
        <v>29</v>
      </c>
      <c r="W448" t="s">
        <v>30</v>
      </c>
      <c r="X448" t="s">
        <v>31</v>
      </c>
      <c r="Y448" s="7" t="str">
        <f t="shared" si="17"/>
        <v>No SLA For Request</v>
      </c>
      <c r="Z448" t="str">
        <f t="shared" si="16"/>
        <v>Yes</v>
      </c>
    </row>
    <row r="449" spans="1:26" x14ac:dyDescent="0.2">
      <c r="A449">
        <v>111564</v>
      </c>
      <c r="B449" s="2">
        <v>44160</v>
      </c>
      <c r="C449" s="3">
        <v>0.66041666666666665</v>
      </c>
      <c r="D449" t="s">
        <v>66</v>
      </c>
      <c r="E449" t="s">
        <v>49</v>
      </c>
      <c r="F449" t="s">
        <v>50</v>
      </c>
      <c r="G449" t="s">
        <v>22</v>
      </c>
      <c r="H449" t="s">
        <v>23</v>
      </c>
      <c r="I449" t="s">
        <v>24</v>
      </c>
      <c r="J449" t="s">
        <v>25</v>
      </c>
      <c r="K449" t="s">
        <v>26</v>
      </c>
      <c r="L449" s="2">
        <v>44175</v>
      </c>
      <c r="M449" s="3">
        <v>0.71875</v>
      </c>
      <c r="N449" s="2">
        <v>44161</v>
      </c>
      <c r="O449" s="3">
        <v>0.16041666666666668</v>
      </c>
      <c r="P449">
        <v>0</v>
      </c>
      <c r="Q449">
        <v>1</v>
      </c>
      <c r="R449" t="s">
        <v>67</v>
      </c>
      <c r="S449" t="s">
        <v>28</v>
      </c>
      <c r="T449">
        <v>5</v>
      </c>
      <c r="U449">
        <v>1</v>
      </c>
      <c r="V449" t="s">
        <v>29</v>
      </c>
      <c r="W449" t="s">
        <v>30</v>
      </c>
      <c r="X449" t="s">
        <v>31</v>
      </c>
      <c r="Y449" s="7">
        <f t="shared" si="17"/>
        <v>44160.82708333333</v>
      </c>
      <c r="Z449" t="str">
        <f t="shared" si="16"/>
        <v>Yes</v>
      </c>
    </row>
    <row r="450" spans="1:26" x14ac:dyDescent="0.2">
      <c r="A450">
        <v>111565</v>
      </c>
      <c r="B450" s="2">
        <v>44166</v>
      </c>
      <c r="C450" s="3">
        <v>0.40763888888888888</v>
      </c>
      <c r="D450" t="s">
        <v>150</v>
      </c>
      <c r="E450" t="s">
        <v>88</v>
      </c>
      <c r="F450" t="s">
        <v>89</v>
      </c>
      <c r="G450" t="s">
        <v>138</v>
      </c>
      <c r="H450" t="s">
        <v>23</v>
      </c>
      <c r="I450" t="s">
        <v>24</v>
      </c>
      <c r="J450" t="s">
        <v>25</v>
      </c>
      <c r="K450" t="s">
        <v>26</v>
      </c>
      <c r="L450" s="2">
        <v>44215</v>
      </c>
      <c r="M450" s="3">
        <v>0.72986111111111107</v>
      </c>
      <c r="N450" s="2">
        <v>44166</v>
      </c>
      <c r="O450" s="3">
        <v>0.90763888888888888</v>
      </c>
      <c r="P450">
        <v>0</v>
      </c>
      <c r="Q450">
        <v>1</v>
      </c>
      <c r="R450" t="s">
        <v>27</v>
      </c>
      <c r="S450" t="s">
        <v>37</v>
      </c>
      <c r="T450">
        <v>14</v>
      </c>
      <c r="U450">
        <v>2</v>
      </c>
      <c r="V450" t="s">
        <v>29</v>
      </c>
      <c r="W450" t="s">
        <v>30</v>
      </c>
      <c r="X450" t="s">
        <v>31</v>
      </c>
      <c r="Y450" s="7">
        <f t="shared" ref="Y450:Y486" si="18">IF(I450="Request", "No SLA For Request",
IF(G450="Emergency", B450 + C450 + TIME(4,0,0),
IF(G450="High", WORKDAY(B450, 3),
IF(G450="Normal", WORKDAY(B450, 5),
IF(G450="Low", WORKDAY(B450, 10),
"Chill")))))</f>
        <v>44169</v>
      </c>
      <c r="Z450" t="str">
        <f t="shared" ref="Z450:Z513" si="19">IF(Y450&gt;M450, "Yes", "No")</f>
        <v>Yes</v>
      </c>
    </row>
    <row r="451" spans="1:26" x14ac:dyDescent="0.2">
      <c r="A451">
        <v>111566</v>
      </c>
      <c r="B451" s="2">
        <v>44166</v>
      </c>
      <c r="C451" s="3">
        <v>0.49375000000000002</v>
      </c>
      <c r="D451" t="s">
        <v>361</v>
      </c>
      <c r="E451" t="s">
        <v>362</v>
      </c>
      <c r="F451" t="s">
        <v>363</v>
      </c>
      <c r="G451" t="s">
        <v>271</v>
      </c>
      <c r="H451" t="s">
        <v>41</v>
      </c>
      <c r="I451" t="s">
        <v>60</v>
      </c>
      <c r="J451" t="s">
        <v>83</v>
      </c>
      <c r="K451" t="s">
        <v>52</v>
      </c>
      <c r="L451" s="2">
        <v>44166</v>
      </c>
      <c r="M451" s="3">
        <v>0.49375000000000002</v>
      </c>
      <c r="N451" s="2">
        <v>44166</v>
      </c>
      <c r="O451" s="3">
        <v>0.99375000000000002</v>
      </c>
      <c r="P451">
        <v>1</v>
      </c>
      <c r="Q451">
        <v>1</v>
      </c>
      <c r="R451" t="s">
        <v>130</v>
      </c>
      <c r="S451" t="s">
        <v>104</v>
      </c>
      <c r="T451">
        <v>5</v>
      </c>
      <c r="U451">
        <v>0</v>
      </c>
      <c r="V451" t="s">
        <v>61</v>
      </c>
      <c r="W451" t="s">
        <v>62</v>
      </c>
      <c r="X451" t="s">
        <v>31</v>
      </c>
      <c r="Y451" s="7" t="str">
        <f t="shared" si="18"/>
        <v>No SLA For Request</v>
      </c>
      <c r="Z451" t="str">
        <f t="shared" si="19"/>
        <v>Yes</v>
      </c>
    </row>
    <row r="452" spans="1:26" x14ac:dyDescent="0.2">
      <c r="A452">
        <v>111567</v>
      </c>
      <c r="B452" s="2">
        <v>44166</v>
      </c>
      <c r="C452" s="3">
        <v>0.49652777777777779</v>
      </c>
      <c r="D452" t="s">
        <v>361</v>
      </c>
      <c r="E452" t="s">
        <v>362</v>
      </c>
      <c r="F452" t="s">
        <v>363</v>
      </c>
      <c r="G452" t="s">
        <v>271</v>
      </c>
      <c r="H452" t="s">
        <v>41</v>
      </c>
      <c r="I452" t="s">
        <v>60</v>
      </c>
      <c r="J452" t="s">
        <v>83</v>
      </c>
      <c r="K452" t="s">
        <v>26</v>
      </c>
      <c r="L452" s="2">
        <v>44169</v>
      </c>
      <c r="M452" s="3">
        <v>0.73055555555555551</v>
      </c>
      <c r="N452" s="2">
        <v>44166</v>
      </c>
      <c r="O452" s="3">
        <v>0.99652777777777779</v>
      </c>
      <c r="P452">
        <v>0</v>
      </c>
      <c r="Q452">
        <v>1</v>
      </c>
      <c r="R452" t="s">
        <v>27</v>
      </c>
      <c r="S452" t="s">
        <v>104</v>
      </c>
      <c r="T452">
        <v>5</v>
      </c>
      <c r="U452">
        <v>0</v>
      </c>
      <c r="V452" t="s">
        <v>61</v>
      </c>
      <c r="W452" t="s">
        <v>62</v>
      </c>
      <c r="X452" t="s">
        <v>31</v>
      </c>
      <c r="Y452" s="7" t="str">
        <f t="shared" si="18"/>
        <v>No SLA For Request</v>
      </c>
      <c r="Z452" t="str">
        <f t="shared" si="19"/>
        <v>Yes</v>
      </c>
    </row>
    <row r="453" spans="1:26" x14ac:dyDescent="0.2">
      <c r="A453">
        <v>111568</v>
      </c>
      <c r="B453" s="2">
        <v>44166</v>
      </c>
      <c r="C453" s="3">
        <v>0.64513888888888893</v>
      </c>
      <c r="D453" t="s">
        <v>357</v>
      </c>
      <c r="E453" t="s">
        <v>358</v>
      </c>
      <c r="F453" t="s">
        <v>359</v>
      </c>
      <c r="G453" t="s">
        <v>271</v>
      </c>
      <c r="H453" t="s">
        <v>41</v>
      </c>
      <c r="I453" t="s">
        <v>60</v>
      </c>
      <c r="J453" t="s">
        <v>83</v>
      </c>
      <c r="K453" t="s">
        <v>26</v>
      </c>
      <c r="L453" s="2">
        <v>44179</v>
      </c>
      <c r="M453" s="3">
        <v>0.65138888888888891</v>
      </c>
      <c r="N453" s="2">
        <v>44167</v>
      </c>
      <c r="O453" s="3">
        <v>0.1451388888888889</v>
      </c>
      <c r="P453">
        <v>0</v>
      </c>
      <c r="Q453">
        <v>1</v>
      </c>
      <c r="R453" t="s">
        <v>27</v>
      </c>
      <c r="S453" t="s">
        <v>104</v>
      </c>
      <c r="T453">
        <v>6</v>
      </c>
      <c r="U453">
        <v>0</v>
      </c>
      <c r="V453" t="s">
        <v>61</v>
      </c>
      <c r="W453" t="s">
        <v>62</v>
      </c>
      <c r="X453" t="s">
        <v>31</v>
      </c>
      <c r="Y453" s="7" t="str">
        <f t="shared" si="18"/>
        <v>No SLA For Request</v>
      </c>
      <c r="Z453" t="str">
        <f t="shared" si="19"/>
        <v>Yes</v>
      </c>
    </row>
    <row r="454" spans="1:26" x14ac:dyDescent="0.2">
      <c r="A454">
        <v>111569</v>
      </c>
      <c r="B454" s="2">
        <v>44167</v>
      </c>
      <c r="C454" s="3">
        <v>0.78541666666666665</v>
      </c>
      <c r="D454" t="s">
        <v>368</v>
      </c>
      <c r="E454" t="s">
        <v>369</v>
      </c>
      <c r="F454" t="s">
        <v>370</v>
      </c>
      <c r="G454" t="s">
        <v>271</v>
      </c>
      <c r="H454" t="s">
        <v>41</v>
      </c>
      <c r="I454" t="s">
        <v>24</v>
      </c>
      <c r="J454" t="s">
        <v>83</v>
      </c>
      <c r="K454" t="s">
        <v>52</v>
      </c>
      <c r="L454" s="2">
        <v>44167</v>
      </c>
      <c r="M454" s="3">
        <v>0.78541666666666665</v>
      </c>
      <c r="N454" s="2">
        <v>44168</v>
      </c>
      <c r="O454" s="3">
        <v>0.28541666666666665</v>
      </c>
      <c r="P454">
        <v>1</v>
      </c>
      <c r="Q454">
        <v>1</v>
      </c>
      <c r="R454" t="s">
        <v>130</v>
      </c>
      <c r="S454" t="s">
        <v>42</v>
      </c>
      <c r="T454">
        <v>3</v>
      </c>
      <c r="U454">
        <v>3</v>
      </c>
      <c r="V454" t="s">
        <v>61</v>
      </c>
      <c r="W454" t="s">
        <v>62</v>
      </c>
      <c r="X454" t="s">
        <v>31</v>
      </c>
      <c r="Y454" s="7">
        <f t="shared" si="18"/>
        <v>44174</v>
      </c>
      <c r="Z454" t="str">
        <f t="shared" si="19"/>
        <v>Yes</v>
      </c>
    </row>
    <row r="455" spans="1:26" x14ac:dyDescent="0.2">
      <c r="A455">
        <v>111570</v>
      </c>
      <c r="B455" s="2">
        <v>44169</v>
      </c>
      <c r="C455" s="3">
        <v>0.39930555555555558</v>
      </c>
      <c r="D455" t="s">
        <v>141</v>
      </c>
      <c r="E455" t="s">
        <v>136</v>
      </c>
      <c r="F455" t="s">
        <v>137</v>
      </c>
      <c r="G455" t="s">
        <v>138</v>
      </c>
      <c r="H455" t="s">
        <v>23</v>
      </c>
      <c r="I455" t="s">
        <v>24</v>
      </c>
      <c r="J455" t="s">
        <v>25</v>
      </c>
      <c r="K455" t="s">
        <v>35</v>
      </c>
      <c r="L455" s="2">
        <v>44286</v>
      </c>
      <c r="M455" s="3">
        <v>0.49444444444444446</v>
      </c>
      <c r="N455" s="2">
        <v>44169</v>
      </c>
      <c r="O455" s="3">
        <v>0.64930555555555558</v>
      </c>
      <c r="P455">
        <v>1</v>
      </c>
      <c r="Q455">
        <v>1</v>
      </c>
      <c r="R455" t="s">
        <v>36</v>
      </c>
      <c r="S455" t="s">
        <v>37</v>
      </c>
      <c r="T455">
        <v>38</v>
      </c>
      <c r="U455">
        <v>5</v>
      </c>
      <c r="V455" t="s">
        <v>29</v>
      </c>
      <c r="W455" t="s">
        <v>30</v>
      </c>
      <c r="X455" t="s">
        <v>31</v>
      </c>
      <c r="Y455" s="7">
        <f t="shared" si="18"/>
        <v>44174</v>
      </c>
      <c r="Z455" t="str">
        <f t="shared" si="19"/>
        <v>Yes</v>
      </c>
    </row>
    <row r="456" spans="1:26" x14ac:dyDescent="0.2">
      <c r="A456">
        <v>111571</v>
      </c>
      <c r="B456" s="2">
        <v>44175</v>
      </c>
      <c r="C456" s="3">
        <v>0.39930555555555558</v>
      </c>
      <c r="D456" t="s">
        <v>51</v>
      </c>
      <c r="E456" t="s">
        <v>49</v>
      </c>
      <c r="F456" t="s">
        <v>50</v>
      </c>
      <c r="G456" t="s">
        <v>22</v>
      </c>
      <c r="H456" t="s">
        <v>23</v>
      </c>
      <c r="I456" t="s">
        <v>24</v>
      </c>
      <c r="J456" t="s">
        <v>25</v>
      </c>
      <c r="K456" t="s">
        <v>26</v>
      </c>
      <c r="L456" s="2">
        <v>44200</v>
      </c>
      <c r="M456" s="3">
        <v>0.74236111111111114</v>
      </c>
      <c r="N456" s="2">
        <v>44175</v>
      </c>
      <c r="O456" s="3">
        <v>0.89930555555555558</v>
      </c>
      <c r="P456">
        <v>0</v>
      </c>
      <c r="Q456">
        <v>1</v>
      </c>
      <c r="R456" t="s">
        <v>27</v>
      </c>
      <c r="S456" t="s">
        <v>28</v>
      </c>
      <c r="T456">
        <v>5</v>
      </c>
      <c r="U456">
        <v>4</v>
      </c>
      <c r="V456" t="s">
        <v>29</v>
      </c>
      <c r="W456" t="s">
        <v>30</v>
      </c>
      <c r="X456" t="s">
        <v>52</v>
      </c>
      <c r="Y456" s="7">
        <f t="shared" si="18"/>
        <v>44175.565972222219</v>
      </c>
      <c r="Z456" t="str">
        <f t="shared" si="19"/>
        <v>Yes</v>
      </c>
    </row>
    <row r="457" spans="1:26" x14ac:dyDescent="0.2">
      <c r="A457">
        <v>111572</v>
      </c>
      <c r="B457" s="2">
        <v>44175</v>
      </c>
      <c r="C457" s="3">
        <v>0.40069444444444446</v>
      </c>
      <c r="D457" t="s">
        <v>53</v>
      </c>
      <c r="E457" t="s">
        <v>49</v>
      </c>
      <c r="F457" t="s">
        <v>50</v>
      </c>
      <c r="G457" t="s">
        <v>22</v>
      </c>
      <c r="H457" t="s">
        <v>23</v>
      </c>
      <c r="I457" t="s">
        <v>24</v>
      </c>
      <c r="J457" t="s">
        <v>25</v>
      </c>
      <c r="K457" t="s">
        <v>26</v>
      </c>
      <c r="L457" s="2">
        <v>44200</v>
      </c>
      <c r="M457" s="3">
        <v>0.7416666666666667</v>
      </c>
      <c r="N457" s="2">
        <v>44175</v>
      </c>
      <c r="O457" s="3">
        <v>0.90069444444444446</v>
      </c>
      <c r="P457">
        <v>0</v>
      </c>
      <c r="Q457">
        <v>1</v>
      </c>
      <c r="R457" t="s">
        <v>27</v>
      </c>
      <c r="S457" t="s">
        <v>28</v>
      </c>
      <c r="T457">
        <v>5</v>
      </c>
      <c r="U457">
        <v>1</v>
      </c>
      <c r="V457" t="s">
        <v>29</v>
      </c>
      <c r="W457" t="s">
        <v>30</v>
      </c>
      <c r="X457" t="s">
        <v>52</v>
      </c>
      <c r="Y457" s="7">
        <f t="shared" si="18"/>
        <v>44175.567361111105</v>
      </c>
      <c r="Z457" t="str">
        <f t="shared" si="19"/>
        <v>Yes</v>
      </c>
    </row>
    <row r="458" spans="1:26" x14ac:dyDescent="0.2">
      <c r="A458">
        <v>111573</v>
      </c>
      <c r="B458" s="2">
        <v>44175</v>
      </c>
      <c r="C458" s="3">
        <v>0.40902777777777777</v>
      </c>
      <c r="D458" t="s">
        <v>54</v>
      </c>
      <c r="E458" t="s">
        <v>49</v>
      </c>
      <c r="F458" t="s">
        <v>50</v>
      </c>
      <c r="G458" t="s">
        <v>22</v>
      </c>
      <c r="H458" t="s">
        <v>23</v>
      </c>
      <c r="I458" t="s">
        <v>24</v>
      </c>
      <c r="J458" t="s">
        <v>25</v>
      </c>
      <c r="K458" t="s">
        <v>26</v>
      </c>
      <c r="L458" s="2">
        <v>44200</v>
      </c>
      <c r="M458" s="3">
        <v>0.74097222222222225</v>
      </c>
      <c r="N458" s="2">
        <v>44175</v>
      </c>
      <c r="O458" s="3">
        <v>0.90902777777777777</v>
      </c>
      <c r="P458">
        <v>0</v>
      </c>
      <c r="Q458">
        <v>1</v>
      </c>
      <c r="R458" t="s">
        <v>27</v>
      </c>
      <c r="S458" t="s">
        <v>28</v>
      </c>
      <c r="T458">
        <v>5</v>
      </c>
      <c r="U458">
        <v>1</v>
      </c>
      <c r="V458" t="s">
        <v>29</v>
      </c>
      <c r="W458" t="s">
        <v>30</v>
      </c>
      <c r="X458" t="s">
        <v>52</v>
      </c>
      <c r="Y458" s="7">
        <f t="shared" si="18"/>
        <v>44175.575694444444</v>
      </c>
      <c r="Z458" t="str">
        <f t="shared" si="19"/>
        <v>Yes</v>
      </c>
    </row>
    <row r="459" spans="1:26" x14ac:dyDescent="0.2">
      <c r="A459">
        <v>111574</v>
      </c>
      <c r="B459" s="2">
        <v>44175</v>
      </c>
      <c r="C459" s="3">
        <v>0.41111111111111109</v>
      </c>
      <c r="D459" t="s">
        <v>152</v>
      </c>
      <c r="E459" t="s">
        <v>49</v>
      </c>
      <c r="F459" t="s">
        <v>50</v>
      </c>
      <c r="G459" t="s">
        <v>138</v>
      </c>
      <c r="H459" t="s">
        <v>23</v>
      </c>
      <c r="I459" t="s">
        <v>24</v>
      </c>
      <c r="J459" t="s">
        <v>25</v>
      </c>
      <c r="K459" t="s">
        <v>26</v>
      </c>
      <c r="L459" s="2">
        <v>44200</v>
      </c>
      <c r="M459" s="3">
        <v>0.74027777777777781</v>
      </c>
      <c r="N459" s="2">
        <v>44175</v>
      </c>
      <c r="O459" s="3">
        <v>0.91111111111111109</v>
      </c>
      <c r="P459">
        <v>0</v>
      </c>
      <c r="Q459">
        <v>1</v>
      </c>
      <c r="R459" t="s">
        <v>27</v>
      </c>
      <c r="S459" t="s">
        <v>28</v>
      </c>
      <c r="T459">
        <v>5</v>
      </c>
      <c r="U459">
        <v>1</v>
      </c>
      <c r="V459" t="s">
        <v>29</v>
      </c>
      <c r="W459" t="s">
        <v>30</v>
      </c>
      <c r="X459" t="s">
        <v>52</v>
      </c>
      <c r="Y459" s="7">
        <f t="shared" si="18"/>
        <v>44180</v>
      </c>
      <c r="Z459" t="str">
        <f t="shared" si="19"/>
        <v>Yes</v>
      </c>
    </row>
    <row r="460" spans="1:26" x14ac:dyDescent="0.2">
      <c r="A460">
        <v>111575</v>
      </c>
      <c r="B460" s="2">
        <v>44175</v>
      </c>
      <c r="C460" s="3">
        <v>0.41597222222222224</v>
      </c>
      <c r="D460" t="s">
        <v>55</v>
      </c>
      <c r="E460" t="s">
        <v>49</v>
      </c>
      <c r="F460" t="s">
        <v>50</v>
      </c>
      <c r="G460" t="s">
        <v>22</v>
      </c>
      <c r="H460" t="s">
        <v>23</v>
      </c>
      <c r="I460" t="s">
        <v>24</v>
      </c>
      <c r="J460" t="s">
        <v>25</v>
      </c>
      <c r="K460" t="s">
        <v>26</v>
      </c>
      <c r="L460" s="2">
        <v>44200</v>
      </c>
      <c r="M460" s="3">
        <v>0.73958333333333337</v>
      </c>
      <c r="N460" s="2">
        <v>44175</v>
      </c>
      <c r="O460" s="3">
        <v>0.91597222222222219</v>
      </c>
      <c r="P460">
        <v>0</v>
      </c>
      <c r="Q460">
        <v>1</v>
      </c>
      <c r="R460" t="s">
        <v>27</v>
      </c>
      <c r="S460" t="s">
        <v>28</v>
      </c>
      <c r="T460">
        <v>5</v>
      </c>
      <c r="U460">
        <v>1</v>
      </c>
      <c r="V460" t="s">
        <v>29</v>
      </c>
      <c r="W460" t="s">
        <v>30</v>
      </c>
      <c r="X460" t="s">
        <v>52</v>
      </c>
      <c r="Y460" s="7">
        <f t="shared" si="18"/>
        <v>44175.582638888889</v>
      </c>
      <c r="Z460" t="str">
        <f t="shared" si="19"/>
        <v>Yes</v>
      </c>
    </row>
    <row r="461" spans="1:26" x14ac:dyDescent="0.2">
      <c r="A461">
        <v>111576</v>
      </c>
      <c r="B461" s="2">
        <v>44175</v>
      </c>
      <c r="C461" s="3">
        <v>0.41944444444444445</v>
      </c>
      <c r="D461" t="s">
        <v>56</v>
      </c>
      <c r="E461" t="s">
        <v>49</v>
      </c>
      <c r="F461" t="s">
        <v>50</v>
      </c>
      <c r="G461" t="s">
        <v>22</v>
      </c>
      <c r="H461" t="s">
        <v>23</v>
      </c>
      <c r="I461" t="s">
        <v>24</v>
      </c>
      <c r="J461" t="s">
        <v>25</v>
      </c>
      <c r="K461" t="s">
        <v>26</v>
      </c>
      <c r="L461" s="2">
        <v>44200</v>
      </c>
      <c r="M461" s="3">
        <v>0.73888888888888893</v>
      </c>
      <c r="N461" s="2">
        <v>44175</v>
      </c>
      <c r="O461" s="3">
        <v>0.9194444444444444</v>
      </c>
      <c r="P461">
        <v>0</v>
      </c>
      <c r="Q461">
        <v>1</v>
      </c>
      <c r="R461" t="s">
        <v>27</v>
      </c>
      <c r="S461" t="s">
        <v>28</v>
      </c>
      <c r="T461">
        <v>5</v>
      </c>
      <c r="U461">
        <v>1</v>
      </c>
      <c r="V461" t="s">
        <v>29</v>
      </c>
      <c r="W461" t="s">
        <v>30</v>
      </c>
      <c r="X461" t="s">
        <v>52</v>
      </c>
      <c r="Y461" s="7">
        <f t="shared" si="18"/>
        <v>44175.586111111108</v>
      </c>
      <c r="Z461" t="str">
        <f t="shared" si="19"/>
        <v>Yes</v>
      </c>
    </row>
    <row r="462" spans="1:26" x14ac:dyDescent="0.2">
      <c r="A462">
        <v>111577</v>
      </c>
      <c r="B462" s="2">
        <v>44175</v>
      </c>
      <c r="C462" s="3">
        <v>0.42708333333333331</v>
      </c>
      <c r="D462" t="s">
        <v>153</v>
      </c>
      <c r="E462" t="s">
        <v>49</v>
      </c>
      <c r="F462" t="s">
        <v>50</v>
      </c>
      <c r="G462" t="s">
        <v>138</v>
      </c>
      <c r="H462" t="s">
        <v>23</v>
      </c>
      <c r="I462" t="s">
        <v>24</v>
      </c>
      <c r="J462" t="s">
        <v>25</v>
      </c>
      <c r="K462" t="s">
        <v>26</v>
      </c>
      <c r="L462" s="2">
        <v>44200</v>
      </c>
      <c r="M462" s="3">
        <v>0.73750000000000004</v>
      </c>
      <c r="N462" s="2">
        <v>44175</v>
      </c>
      <c r="O462" s="3">
        <v>0.92708333333333337</v>
      </c>
      <c r="P462">
        <v>0</v>
      </c>
      <c r="Q462">
        <v>1</v>
      </c>
      <c r="R462" t="s">
        <v>27</v>
      </c>
      <c r="S462" t="s">
        <v>28</v>
      </c>
      <c r="T462">
        <v>5</v>
      </c>
      <c r="U462">
        <v>1</v>
      </c>
      <c r="V462" t="s">
        <v>29</v>
      </c>
      <c r="W462" t="s">
        <v>30</v>
      </c>
      <c r="X462" t="s">
        <v>52</v>
      </c>
      <c r="Y462" s="7">
        <f t="shared" si="18"/>
        <v>44180</v>
      </c>
      <c r="Z462" t="str">
        <f t="shared" si="19"/>
        <v>Yes</v>
      </c>
    </row>
    <row r="463" spans="1:26" x14ac:dyDescent="0.2">
      <c r="A463">
        <v>111578</v>
      </c>
      <c r="B463" s="2">
        <v>44175</v>
      </c>
      <c r="C463" s="3">
        <v>0.44583333333333336</v>
      </c>
      <c r="D463" t="s">
        <v>642</v>
      </c>
      <c r="E463" t="s">
        <v>49</v>
      </c>
      <c r="F463" t="s">
        <v>50</v>
      </c>
      <c r="G463" t="s">
        <v>635</v>
      </c>
      <c r="H463" t="s">
        <v>23</v>
      </c>
      <c r="I463" t="s">
        <v>60</v>
      </c>
      <c r="J463" t="s">
        <v>25</v>
      </c>
      <c r="K463" t="s">
        <v>26</v>
      </c>
      <c r="L463" s="2">
        <v>44237</v>
      </c>
      <c r="M463" s="3">
        <v>0.72777777777777775</v>
      </c>
      <c r="N463" s="2">
        <v>44176</v>
      </c>
      <c r="O463" s="3">
        <v>0.44583333333333336</v>
      </c>
      <c r="P463">
        <v>0</v>
      </c>
      <c r="Q463">
        <v>1</v>
      </c>
      <c r="R463" t="s">
        <v>27</v>
      </c>
      <c r="S463" t="s">
        <v>28</v>
      </c>
      <c r="T463">
        <v>12</v>
      </c>
      <c r="U463">
        <v>1</v>
      </c>
      <c r="V463" t="s">
        <v>29</v>
      </c>
      <c r="W463" t="s">
        <v>30</v>
      </c>
      <c r="X463" t="s">
        <v>46</v>
      </c>
      <c r="Y463" s="7" t="str">
        <f t="shared" si="18"/>
        <v>No SLA For Request</v>
      </c>
      <c r="Z463" t="str">
        <f t="shared" si="19"/>
        <v>Yes</v>
      </c>
    </row>
    <row r="464" spans="1:26" x14ac:dyDescent="0.2">
      <c r="A464">
        <v>111579</v>
      </c>
      <c r="B464" s="2">
        <v>44176</v>
      </c>
      <c r="C464" s="3">
        <v>0.65694444444444444</v>
      </c>
      <c r="D464" t="s">
        <v>647</v>
      </c>
      <c r="E464" t="s">
        <v>71</v>
      </c>
      <c r="F464" t="s">
        <v>72</v>
      </c>
      <c r="G464" t="s">
        <v>635</v>
      </c>
      <c r="H464" t="s">
        <v>23</v>
      </c>
      <c r="I464" t="s">
        <v>60</v>
      </c>
      <c r="J464" t="s">
        <v>25</v>
      </c>
      <c r="K464" t="s">
        <v>52</v>
      </c>
      <c r="L464" s="2">
        <v>44176</v>
      </c>
      <c r="M464" s="3">
        <v>0.65694444444444444</v>
      </c>
      <c r="N464" s="2">
        <v>45089</v>
      </c>
      <c r="O464" s="3">
        <v>0.15694444444444444</v>
      </c>
      <c r="P464">
        <v>0</v>
      </c>
      <c r="Q464">
        <v>1</v>
      </c>
      <c r="R464" t="s">
        <v>231</v>
      </c>
      <c r="S464" t="s">
        <v>37</v>
      </c>
      <c r="T464">
        <v>4</v>
      </c>
      <c r="U464">
        <v>0</v>
      </c>
      <c r="V464" t="s">
        <v>61</v>
      </c>
      <c r="W464" t="s">
        <v>62</v>
      </c>
      <c r="X464" t="s">
        <v>31</v>
      </c>
      <c r="Y464" s="7" t="str">
        <f t="shared" si="18"/>
        <v>No SLA For Request</v>
      </c>
      <c r="Z464" t="str">
        <f t="shared" si="19"/>
        <v>Yes</v>
      </c>
    </row>
    <row r="465" spans="1:26" x14ac:dyDescent="0.2">
      <c r="A465">
        <v>111580</v>
      </c>
      <c r="B465" s="2">
        <v>44179</v>
      </c>
      <c r="C465" s="3">
        <v>0.78611111111111109</v>
      </c>
      <c r="D465" t="s">
        <v>356</v>
      </c>
      <c r="E465" t="s">
        <v>49</v>
      </c>
      <c r="F465" t="s">
        <v>50</v>
      </c>
      <c r="G465" t="s">
        <v>271</v>
      </c>
      <c r="H465" t="s">
        <v>23</v>
      </c>
      <c r="I465" t="s">
        <v>24</v>
      </c>
      <c r="J465" t="s">
        <v>25</v>
      </c>
      <c r="K465" t="s">
        <v>26</v>
      </c>
      <c r="L465" s="2">
        <v>44187</v>
      </c>
      <c r="M465" s="3">
        <v>0.71736111111111112</v>
      </c>
      <c r="N465" s="2">
        <v>44180</v>
      </c>
      <c r="O465" s="3">
        <v>0.28611111111111109</v>
      </c>
      <c r="P465">
        <v>0</v>
      </c>
      <c r="Q465">
        <v>1</v>
      </c>
      <c r="R465" t="s">
        <v>27</v>
      </c>
      <c r="S465" t="s">
        <v>28</v>
      </c>
      <c r="T465">
        <v>5</v>
      </c>
      <c r="U465">
        <v>2</v>
      </c>
      <c r="V465" t="s">
        <v>29</v>
      </c>
      <c r="W465" t="s">
        <v>30</v>
      </c>
      <c r="X465" t="s">
        <v>52</v>
      </c>
      <c r="Y465" s="7">
        <f t="shared" si="18"/>
        <v>44186</v>
      </c>
      <c r="Z465" t="str">
        <f t="shared" si="19"/>
        <v>Yes</v>
      </c>
    </row>
    <row r="466" spans="1:26" x14ac:dyDescent="0.2">
      <c r="A466">
        <v>111581</v>
      </c>
      <c r="B466" s="2">
        <v>44183</v>
      </c>
      <c r="C466" s="3">
        <v>0.4284722222222222</v>
      </c>
      <c r="D466" t="s">
        <v>57</v>
      </c>
      <c r="E466" t="s">
        <v>58</v>
      </c>
      <c r="F466" t="s">
        <v>59</v>
      </c>
      <c r="G466" t="s">
        <v>22</v>
      </c>
      <c r="H466" t="s">
        <v>23</v>
      </c>
      <c r="I466" t="s">
        <v>60</v>
      </c>
      <c r="J466" t="s">
        <v>25</v>
      </c>
      <c r="K466" t="s">
        <v>26</v>
      </c>
      <c r="L466" s="2">
        <v>44200</v>
      </c>
      <c r="M466" s="3">
        <v>0.50138888888888888</v>
      </c>
      <c r="N466" s="2">
        <v>44183</v>
      </c>
      <c r="O466" s="3">
        <v>0.92847222222222225</v>
      </c>
      <c r="P466">
        <v>0</v>
      </c>
      <c r="Q466">
        <v>1</v>
      </c>
      <c r="R466" t="s">
        <v>27</v>
      </c>
      <c r="S466" t="s">
        <v>37</v>
      </c>
      <c r="T466">
        <v>9</v>
      </c>
      <c r="U466">
        <v>2</v>
      </c>
      <c r="V466" t="s">
        <v>61</v>
      </c>
      <c r="W466" t="s">
        <v>62</v>
      </c>
      <c r="X466" t="s">
        <v>46</v>
      </c>
      <c r="Y466" s="7" t="str">
        <f t="shared" si="18"/>
        <v>No SLA For Request</v>
      </c>
      <c r="Z466" t="str">
        <f t="shared" si="19"/>
        <v>Yes</v>
      </c>
    </row>
    <row r="467" spans="1:26" x14ac:dyDescent="0.2">
      <c r="A467">
        <v>111582</v>
      </c>
      <c r="B467" s="2">
        <v>44183</v>
      </c>
      <c r="C467" s="3">
        <v>0.59791666666666665</v>
      </c>
      <c r="D467" t="s">
        <v>344</v>
      </c>
      <c r="E467" t="s">
        <v>77</v>
      </c>
      <c r="F467" t="s">
        <v>78</v>
      </c>
      <c r="G467" t="s">
        <v>271</v>
      </c>
      <c r="H467" t="s">
        <v>23</v>
      </c>
      <c r="I467" t="s">
        <v>24</v>
      </c>
      <c r="J467" t="s">
        <v>25</v>
      </c>
      <c r="K467" t="s">
        <v>26</v>
      </c>
      <c r="L467" s="2">
        <v>44221</v>
      </c>
      <c r="M467" s="3">
        <v>0.75416666666666665</v>
      </c>
      <c r="N467" s="2">
        <v>44184</v>
      </c>
      <c r="O467" s="3">
        <v>9.7916666666666666E-2</v>
      </c>
      <c r="P467">
        <v>0</v>
      </c>
      <c r="Q467">
        <v>1</v>
      </c>
      <c r="R467" t="s">
        <v>27</v>
      </c>
      <c r="S467" t="s">
        <v>28</v>
      </c>
      <c r="T467">
        <v>10</v>
      </c>
      <c r="U467">
        <v>2</v>
      </c>
      <c r="V467" t="s">
        <v>29</v>
      </c>
      <c r="W467" t="s">
        <v>30</v>
      </c>
      <c r="X467" t="s">
        <v>31</v>
      </c>
      <c r="Y467" s="7">
        <f t="shared" si="18"/>
        <v>44190</v>
      </c>
      <c r="Z467" t="str">
        <f t="shared" si="19"/>
        <v>Yes</v>
      </c>
    </row>
    <row r="468" spans="1:26" x14ac:dyDescent="0.2">
      <c r="A468">
        <v>111583</v>
      </c>
      <c r="B468" s="2">
        <v>44187</v>
      </c>
      <c r="C468" s="3">
        <v>0.44027777777777777</v>
      </c>
      <c r="D468" t="s">
        <v>293</v>
      </c>
      <c r="E468" t="s">
        <v>88</v>
      </c>
      <c r="F468" t="s">
        <v>89</v>
      </c>
      <c r="G468" t="s">
        <v>271</v>
      </c>
      <c r="H468" t="s">
        <v>23</v>
      </c>
      <c r="I468" t="s">
        <v>24</v>
      </c>
      <c r="J468" t="s">
        <v>25</v>
      </c>
      <c r="K468" t="s">
        <v>26</v>
      </c>
      <c r="L468" s="2">
        <v>44284</v>
      </c>
      <c r="M468" s="3">
        <v>0.56597222222222221</v>
      </c>
      <c r="N468" s="2">
        <v>44192</v>
      </c>
      <c r="O468" s="3">
        <v>0.44027777777777777</v>
      </c>
      <c r="P468">
        <v>0</v>
      </c>
      <c r="Q468">
        <v>1</v>
      </c>
      <c r="R468" t="s">
        <v>27</v>
      </c>
      <c r="S468" t="s">
        <v>37</v>
      </c>
      <c r="T468">
        <v>27</v>
      </c>
      <c r="U468">
        <v>11</v>
      </c>
      <c r="V468" t="s">
        <v>29</v>
      </c>
      <c r="W468" t="s">
        <v>30</v>
      </c>
      <c r="X468" t="s">
        <v>46</v>
      </c>
      <c r="Y468" s="7">
        <f t="shared" si="18"/>
        <v>44194</v>
      </c>
      <c r="Z468" t="str">
        <f t="shared" si="19"/>
        <v>Yes</v>
      </c>
    </row>
    <row r="469" spans="1:26" x14ac:dyDescent="0.2">
      <c r="A469">
        <v>111584</v>
      </c>
      <c r="B469" s="2">
        <v>44187</v>
      </c>
      <c r="C469" s="3">
        <v>0.62847222222222221</v>
      </c>
      <c r="D469" t="s">
        <v>355</v>
      </c>
      <c r="E469" t="s">
        <v>49</v>
      </c>
      <c r="F469" t="s">
        <v>50</v>
      </c>
      <c r="G469" t="s">
        <v>271</v>
      </c>
      <c r="H469" t="s">
        <v>23</v>
      </c>
      <c r="I469" t="s">
        <v>60</v>
      </c>
      <c r="J469" t="s">
        <v>25</v>
      </c>
      <c r="K469" t="s">
        <v>26</v>
      </c>
      <c r="L469" s="2">
        <v>44201</v>
      </c>
      <c r="M469" s="3">
        <v>0.68541666666666667</v>
      </c>
      <c r="N469" s="2">
        <v>44188</v>
      </c>
      <c r="O469" s="3">
        <v>0.12847222222222221</v>
      </c>
      <c r="P469">
        <v>0</v>
      </c>
      <c r="Q469">
        <v>1</v>
      </c>
      <c r="R469" t="s">
        <v>27</v>
      </c>
      <c r="S469" t="s">
        <v>28</v>
      </c>
      <c r="T469">
        <v>5</v>
      </c>
      <c r="U469">
        <v>0</v>
      </c>
      <c r="V469" t="s">
        <v>29</v>
      </c>
      <c r="W469" t="s">
        <v>30</v>
      </c>
      <c r="X469" t="s">
        <v>46</v>
      </c>
      <c r="Y469" s="7" t="str">
        <f t="shared" si="18"/>
        <v>No SLA For Request</v>
      </c>
      <c r="Z469" t="str">
        <f t="shared" si="19"/>
        <v>Yes</v>
      </c>
    </row>
    <row r="470" spans="1:26" x14ac:dyDescent="0.2">
      <c r="A470">
        <v>111585</v>
      </c>
      <c r="B470" s="2">
        <v>44188</v>
      </c>
      <c r="C470" s="3">
        <v>0.57430555555555551</v>
      </c>
      <c r="D470" t="s">
        <v>354</v>
      </c>
      <c r="E470" t="s">
        <v>77</v>
      </c>
      <c r="F470" t="s">
        <v>78</v>
      </c>
      <c r="G470" t="s">
        <v>271</v>
      </c>
      <c r="H470" t="s">
        <v>23</v>
      </c>
      <c r="I470" t="s">
        <v>60</v>
      </c>
      <c r="J470" t="s">
        <v>25</v>
      </c>
      <c r="K470" t="s">
        <v>26</v>
      </c>
      <c r="L470" s="2">
        <v>44201</v>
      </c>
      <c r="M470" s="3">
        <v>0.71319444444444446</v>
      </c>
      <c r="N470" s="2">
        <v>44189</v>
      </c>
      <c r="O470" s="3">
        <v>7.4305555555555555E-2</v>
      </c>
      <c r="P470">
        <v>0</v>
      </c>
      <c r="Q470">
        <v>1</v>
      </c>
      <c r="R470" t="s">
        <v>27</v>
      </c>
      <c r="S470" t="s">
        <v>92</v>
      </c>
      <c r="T470">
        <v>11</v>
      </c>
      <c r="U470">
        <v>0</v>
      </c>
      <c r="V470" t="s">
        <v>61</v>
      </c>
      <c r="W470" t="s">
        <v>74</v>
      </c>
      <c r="X470" t="s">
        <v>31</v>
      </c>
      <c r="Y470" s="7" t="str">
        <f t="shared" si="18"/>
        <v>No SLA For Request</v>
      </c>
      <c r="Z470" t="str">
        <f t="shared" si="19"/>
        <v>Yes</v>
      </c>
    </row>
    <row r="471" spans="1:26" x14ac:dyDescent="0.2">
      <c r="A471">
        <v>111586</v>
      </c>
      <c r="B471" s="2">
        <v>44188</v>
      </c>
      <c r="C471" s="3">
        <v>0.63680555555555551</v>
      </c>
      <c r="D471" t="s">
        <v>63</v>
      </c>
      <c r="E471" t="s">
        <v>64</v>
      </c>
      <c r="F471" t="s">
        <v>65</v>
      </c>
      <c r="G471" t="s">
        <v>22</v>
      </c>
      <c r="H471" t="s">
        <v>23</v>
      </c>
      <c r="I471" t="s">
        <v>60</v>
      </c>
      <c r="J471" t="s">
        <v>25</v>
      </c>
      <c r="K471" t="s">
        <v>26</v>
      </c>
      <c r="L471" s="2">
        <v>44193</v>
      </c>
      <c r="M471" s="3">
        <v>0.73402777777777772</v>
      </c>
      <c r="N471" s="2">
        <v>44189</v>
      </c>
      <c r="O471" s="3">
        <v>0.13680555555555557</v>
      </c>
      <c r="P471">
        <v>0</v>
      </c>
      <c r="Q471">
        <v>1</v>
      </c>
      <c r="R471" t="s">
        <v>27</v>
      </c>
      <c r="S471" t="s">
        <v>37</v>
      </c>
      <c r="T471">
        <v>7</v>
      </c>
      <c r="U471">
        <v>0</v>
      </c>
      <c r="V471" t="s">
        <v>29</v>
      </c>
      <c r="W471" t="s">
        <v>30</v>
      </c>
      <c r="X471" t="s">
        <v>46</v>
      </c>
      <c r="Y471" s="7" t="str">
        <f t="shared" si="18"/>
        <v>No SLA For Request</v>
      </c>
      <c r="Z471" t="str">
        <f t="shared" si="19"/>
        <v>Yes</v>
      </c>
    </row>
    <row r="472" spans="1:26" x14ac:dyDescent="0.2">
      <c r="A472">
        <v>111587</v>
      </c>
      <c r="B472" s="2">
        <v>44194</v>
      </c>
      <c r="C472" s="3">
        <v>0.51527777777777772</v>
      </c>
      <c r="D472" t="s">
        <v>151</v>
      </c>
      <c r="E472" t="s">
        <v>20</v>
      </c>
      <c r="F472" t="s">
        <v>21</v>
      </c>
      <c r="G472" t="s">
        <v>138</v>
      </c>
      <c r="H472" t="s">
        <v>23</v>
      </c>
      <c r="I472" t="s">
        <v>24</v>
      </c>
      <c r="J472" t="s">
        <v>25</v>
      </c>
      <c r="K472" t="s">
        <v>26</v>
      </c>
      <c r="L472" s="2">
        <v>44209</v>
      </c>
      <c r="M472" s="3">
        <v>0.71111111111111114</v>
      </c>
      <c r="N472" s="2">
        <v>44195</v>
      </c>
      <c r="O472" s="3">
        <v>1.5277777777777777E-2</v>
      </c>
      <c r="P472">
        <v>0</v>
      </c>
      <c r="Q472">
        <v>1</v>
      </c>
      <c r="R472" t="s">
        <v>27</v>
      </c>
      <c r="S472" t="s">
        <v>28</v>
      </c>
      <c r="T472">
        <v>7</v>
      </c>
      <c r="U472">
        <v>2</v>
      </c>
      <c r="V472" t="s">
        <v>61</v>
      </c>
      <c r="W472" t="s">
        <v>30</v>
      </c>
      <c r="X472" t="s">
        <v>31</v>
      </c>
      <c r="Y472" s="7">
        <f t="shared" si="18"/>
        <v>44197</v>
      </c>
      <c r="Z472" t="str">
        <f t="shared" si="19"/>
        <v>Yes</v>
      </c>
    </row>
    <row r="473" spans="1:26" x14ac:dyDescent="0.2">
      <c r="A473">
        <v>111588</v>
      </c>
      <c r="B473" s="2">
        <v>44194</v>
      </c>
      <c r="C473" s="3">
        <v>0.52569444444444446</v>
      </c>
      <c r="D473" t="s">
        <v>149</v>
      </c>
      <c r="E473" t="s">
        <v>88</v>
      </c>
      <c r="F473" t="s">
        <v>89</v>
      </c>
      <c r="G473" t="s">
        <v>138</v>
      </c>
      <c r="H473" t="s">
        <v>23</v>
      </c>
      <c r="I473" t="s">
        <v>60</v>
      </c>
      <c r="J473" t="s">
        <v>25</v>
      </c>
      <c r="K473" t="s">
        <v>26</v>
      </c>
      <c r="L473" s="2">
        <v>44215</v>
      </c>
      <c r="M473" s="3">
        <v>0.73472222222222228</v>
      </c>
      <c r="N473" s="2">
        <v>44195</v>
      </c>
      <c r="O473" s="3">
        <v>2.5694444444444443E-2</v>
      </c>
      <c r="P473">
        <v>0</v>
      </c>
      <c r="Q473">
        <v>1</v>
      </c>
      <c r="R473" t="s">
        <v>27</v>
      </c>
      <c r="S473" t="s">
        <v>37</v>
      </c>
      <c r="T473">
        <v>10</v>
      </c>
      <c r="U473">
        <v>1</v>
      </c>
      <c r="V473" t="s">
        <v>61</v>
      </c>
      <c r="W473" t="s">
        <v>62</v>
      </c>
      <c r="X473" t="s">
        <v>31</v>
      </c>
      <c r="Y473" s="7" t="str">
        <f t="shared" si="18"/>
        <v>No SLA For Request</v>
      </c>
      <c r="Z473" t="str">
        <f t="shared" si="19"/>
        <v>Yes</v>
      </c>
    </row>
    <row r="474" spans="1:26" x14ac:dyDescent="0.2">
      <c r="A474">
        <v>111589</v>
      </c>
      <c r="B474" s="2">
        <v>44202</v>
      </c>
      <c r="C474" s="3">
        <v>0.6430555555555556</v>
      </c>
      <c r="D474" t="s">
        <v>645</v>
      </c>
      <c r="E474" t="s">
        <v>58</v>
      </c>
      <c r="F474" t="s">
        <v>59</v>
      </c>
      <c r="G474" t="s">
        <v>635</v>
      </c>
      <c r="H474" t="s">
        <v>23</v>
      </c>
      <c r="I474" t="s">
        <v>24</v>
      </c>
      <c r="J474" t="s">
        <v>25</v>
      </c>
      <c r="K474" t="s">
        <v>26</v>
      </c>
      <c r="L474" s="2">
        <v>44214</v>
      </c>
      <c r="M474" s="3">
        <v>0.75347222222222221</v>
      </c>
      <c r="N474" s="2">
        <v>44203</v>
      </c>
      <c r="O474" s="3">
        <v>0.14305555555555555</v>
      </c>
      <c r="P474">
        <v>0</v>
      </c>
      <c r="Q474">
        <v>1</v>
      </c>
      <c r="R474" t="s">
        <v>27</v>
      </c>
      <c r="S474" t="s">
        <v>37</v>
      </c>
      <c r="T474">
        <v>6</v>
      </c>
      <c r="U474">
        <v>2</v>
      </c>
      <c r="V474" t="s">
        <v>61</v>
      </c>
      <c r="W474" t="s">
        <v>62</v>
      </c>
      <c r="X474" t="s">
        <v>46</v>
      </c>
      <c r="Y474" s="7">
        <f t="shared" si="18"/>
        <v>44216</v>
      </c>
      <c r="Z474" t="str">
        <f t="shared" si="19"/>
        <v>Yes</v>
      </c>
    </row>
    <row r="475" spans="1:26" x14ac:dyDescent="0.2">
      <c r="A475">
        <v>111590</v>
      </c>
      <c r="B475" s="2">
        <v>44206</v>
      </c>
      <c r="C475" s="3">
        <v>0.89930555555555558</v>
      </c>
      <c r="D475" t="s">
        <v>145</v>
      </c>
      <c r="E475" t="s">
        <v>71</v>
      </c>
      <c r="F475" t="s">
        <v>72</v>
      </c>
      <c r="G475" t="s">
        <v>138</v>
      </c>
      <c r="H475" t="s">
        <v>23</v>
      </c>
      <c r="I475" t="s">
        <v>24</v>
      </c>
      <c r="J475" t="s">
        <v>25</v>
      </c>
      <c r="K475" t="s">
        <v>26</v>
      </c>
      <c r="L475" s="2">
        <v>44235</v>
      </c>
      <c r="M475" s="3">
        <v>0.70972222222222225</v>
      </c>
      <c r="N475" s="2">
        <v>44207</v>
      </c>
      <c r="O475" s="3">
        <v>0.14930555555555555</v>
      </c>
      <c r="P475">
        <v>0</v>
      </c>
      <c r="Q475">
        <v>1</v>
      </c>
      <c r="R475" t="s">
        <v>27</v>
      </c>
      <c r="S475" t="s">
        <v>37</v>
      </c>
      <c r="T475">
        <v>13</v>
      </c>
      <c r="U475">
        <v>4</v>
      </c>
      <c r="V475" t="s">
        <v>29</v>
      </c>
      <c r="W475" t="s">
        <v>30</v>
      </c>
      <c r="X475" t="s">
        <v>31</v>
      </c>
      <c r="Y475" s="7">
        <f t="shared" si="18"/>
        <v>44209</v>
      </c>
      <c r="Z475" t="str">
        <f t="shared" si="19"/>
        <v>Yes</v>
      </c>
    </row>
    <row r="476" spans="1:26" x14ac:dyDescent="0.2">
      <c r="A476">
        <v>111591</v>
      </c>
      <c r="B476" s="2">
        <v>44208</v>
      </c>
      <c r="C476" s="3">
        <v>0.68472222222222223</v>
      </c>
      <c r="D476" t="s">
        <v>643</v>
      </c>
      <c r="E476" t="s">
        <v>143</v>
      </c>
      <c r="F476" t="s">
        <v>144</v>
      </c>
      <c r="G476" t="s">
        <v>635</v>
      </c>
      <c r="H476" t="s">
        <v>23</v>
      </c>
      <c r="I476" t="s">
        <v>60</v>
      </c>
      <c r="J476" t="s">
        <v>25</v>
      </c>
      <c r="K476" t="s">
        <v>26</v>
      </c>
      <c r="L476" s="2">
        <v>44225</v>
      </c>
      <c r="M476" s="3">
        <v>0.72291666666666665</v>
      </c>
      <c r="N476" s="2">
        <v>44209</v>
      </c>
      <c r="O476" s="3">
        <v>0.68472222222222223</v>
      </c>
      <c r="P476">
        <v>0</v>
      </c>
      <c r="Q476">
        <v>1</v>
      </c>
      <c r="R476" t="s">
        <v>27</v>
      </c>
      <c r="S476" t="s">
        <v>37</v>
      </c>
      <c r="T476">
        <v>11</v>
      </c>
      <c r="U476">
        <v>2</v>
      </c>
      <c r="V476" t="s">
        <v>61</v>
      </c>
      <c r="W476" t="s">
        <v>62</v>
      </c>
      <c r="X476" t="s">
        <v>46</v>
      </c>
      <c r="Y476" s="7" t="str">
        <f t="shared" si="18"/>
        <v>No SLA For Request</v>
      </c>
      <c r="Z476" t="str">
        <f t="shared" si="19"/>
        <v>Yes</v>
      </c>
    </row>
    <row r="477" spans="1:26" x14ac:dyDescent="0.2">
      <c r="A477">
        <v>111592</v>
      </c>
      <c r="B477" s="2">
        <v>44211</v>
      </c>
      <c r="C477" s="3">
        <v>0.31736111111111109</v>
      </c>
      <c r="D477" t="s">
        <v>347</v>
      </c>
      <c r="E477" t="s">
        <v>33</v>
      </c>
      <c r="F477" t="s">
        <v>34</v>
      </c>
      <c r="G477" t="s">
        <v>271</v>
      </c>
      <c r="H477" t="s">
        <v>41</v>
      </c>
      <c r="I477" t="s">
        <v>60</v>
      </c>
      <c r="J477" t="s">
        <v>25</v>
      </c>
      <c r="K477" t="s">
        <v>26</v>
      </c>
      <c r="L477" s="2">
        <v>44218</v>
      </c>
      <c r="M477" s="3">
        <v>0.66805555555555551</v>
      </c>
      <c r="N477" s="2">
        <v>44211</v>
      </c>
      <c r="O477" s="3">
        <v>0.81736111111111109</v>
      </c>
      <c r="P477">
        <v>0</v>
      </c>
      <c r="Q477">
        <v>1</v>
      </c>
      <c r="R477" t="s">
        <v>27</v>
      </c>
      <c r="S477" t="s">
        <v>104</v>
      </c>
      <c r="T477">
        <v>5</v>
      </c>
      <c r="U477">
        <v>0</v>
      </c>
      <c r="V477" t="s">
        <v>29</v>
      </c>
      <c r="W477" t="s">
        <v>30</v>
      </c>
      <c r="X477" t="s">
        <v>31</v>
      </c>
      <c r="Y477" s="7" t="str">
        <f t="shared" si="18"/>
        <v>No SLA For Request</v>
      </c>
      <c r="Z477" t="str">
        <f t="shared" si="19"/>
        <v>Yes</v>
      </c>
    </row>
    <row r="478" spans="1:26" x14ac:dyDescent="0.2">
      <c r="A478">
        <v>111593</v>
      </c>
      <c r="B478" s="2">
        <v>44215</v>
      </c>
      <c r="C478" s="3">
        <v>0.97986111111111107</v>
      </c>
      <c r="D478" t="s">
        <v>334</v>
      </c>
      <c r="E478" t="s">
        <v>49</v>
      </c>
      <c r="F478" t="s">
        <v>50</v>
      </c>
      <c r="G478" t="s">
        <v>271</v>
      </c>
      <c r="H478" t="s">
        <v>23</v>
      </c>
      <c r="I478" t="s">
        <v>24</v>
      </c>
      <c r="J478" t="s">
        <v>25</v>
      </c>
      <c r="K478" t="s">
        <v>26</v>
      </c>
      <c r="L478" s="2">
        <v>44238</v>
      </c>
      <c r="M478" s="3">
        <v>0.71111111111111114</v>
      </c>
      <c r="N478" s="2">
        <v>44216</v>
      </c>
      <c r="O478" s="3">
        <v>0.47986111111111113</v>
      </c>
      <c r="P478">
        <v>0</v>
      </c>
      <c r="Q478">
        <v>1</v>
      </c>
      <c r="R478" t="s">
        <v>27</v>
      </c>
      <c r="S478" t="s">
        <v>28</v>
      </c>
      <c r="T478">
        <v>14</v>
      </c>
      <c r="U478">
        <v>1</v>
      </c>
      <c r="V478" t="s">
        <v>29</v>
      </c>
      <c r="W478" t="s">
        <v>30</v>
      </c>
      <c r="X478" t="s">
        <v>46</v>
      </c>
      <c r="Y478" s="7">
        <f t="shared" si="18"/>
        <v>44222</v>
      </c>
      <c r="Z478" t="str">
        <f t="shared" si="19"/>
        <v>Yes</v>
      </c>
    </row>
    <row r="479" spans="1:26" x14ac:dyDescent="0.2">
      <c r="A479">
        <v>111594</v>
      </c>
      <c r="B479" s="2">
        <v>44217</v>
      </c>
      <c r="C479" s="3">
        <v>0.36736111111111114</v>
      </c>
      <c r="D479" t="s">
        <v>349</v>
      </c>
      <c r="E479" t="s">
        <v>166</v>
      </c>
      <c r="F479" t="s">
        <v>167</v>
      </c>
      <c r="G479" t="s">
        <v>271</v>
      </c>
      <c r="H479" t="s">
        <v>41</v>
      </c>
      <c r="I479" t="s">
        <v>24</v>
      </c>
      <c r="J479" t="s">
        <v>83</v>
      </c>
      <c r="K479" t="s">
        <v>52</v>
      </c>
      <c r="L479" s="2">
        <v>44217</v>
      </c>
      <c r="M479" s="3">
        <v>0.36736111111111114</v>
      </c>
      <c r="N479" s="2">
        <v>44217</v>
      </c>
      <c r="O479" s="3">
        <v>0.86736111111111114</v>
      </c>
      <c r="P479">
        <v>1</v>
      </c>
      <c r="Q479">
        <v>1</v>
      </c>
      <c r="R479" t="s">
        <v>130</v>
      </c>
      <c r="S479" t="s">
        <v>42</v>
      </c>
      <c r="T479">
        <v>2</v>
      </c>
      <c r="U479">
        <v>0</v>
      </c>
      <c r="V479" t="s">
        <v>61</v>
      </c>
      <c r="W479" t="s">
        <v>62</v>
      </c>
      <c r="X479" t="s">
        <v>31</v>
      </c>
      <c r="Y479" s="7">
        <f t="shared" si="18"/>
        <v>44224</v>
      </c>
      <c r="Z479" t="str">
        <f t="shared" si="19"/>
        <v>Yes</v>
      </c>
    </row>
    <row r="480" spans="1:26" x14ac:dyDescent="0.2">
      <c r="A480">
        <v>111595</v>
      </c>
      <c r="B480" s="2">
        <v>44218</v>
      </c>
      <c r="C480" s="3">
        <v>0.42638888888888887</v>
      </c>
      <c r="D480" t="s">
        <v>348</v>
      </c>
      <c r="E480" t="s">
        <v>33</v>
      </c>
      <c r="F480" t="s">
        <v>34</v>
      </c>
      <c r="G480" t="s">
        <v>271</v>
      </c>
      <c r="H480" t="s">
        <v>41</v>
      </c>
      <c r="I480" t="s">
        <v>24</v>
      </c>
      <c r="J480" t="s">
        <v>25</v>
      </c>
      <c r="K480" t="s">
        <v>52</v>
      </c>
      <c r="L480" s="2">
        <v>44218</v>
      </c>
      <c r="M480" s="3">
        <v>0.42638888888888887</v>
      </c>
      <c r="N480" s="2">
        <v>44218</v>
      </c>
      <c r="O480" s="3">
        <v>0.92638888888888893</v>
      </c>
      <c r="P480">
        <v>1</v>
      </c>
      <c r="Q480">
        <v>1</v>
      </c>
      <c r="R480" t="s">
        <v>130</v>
      </c>
      <c r="S480" t="s">
        <v>104</v>
      </c>
      <c r="T480">
        <v>3</v>
      </c>
      <c r="U480">
        <v>0</v>
      </c>
      <c r="V480" t="s">
        <v>61</v>
      </c>
      <c r="W480" t="s">
        <v>74</v>
      </c>
      <c r="X480" t="s">
        <v>31</v>
      </c>
      <c r="Y480" s="7">
        <f t="shared" si="18"/>
        <v>44225</v>
      </c>
      <c r="Z480" t="str">
        <f t="shared" si="19"/>
        <v>Yes</v>
      </c>
    </row>
    <row r="481" spans="1:26" x14ac:dyDescent="0.2">
      <c r="A481">
        <v>111596</v>
      </c>
      <c r="B481" s="2">
        <v>44218</v>
      </c>
      <c r="C481" s="3">
        <v>0.45694444444444443</v>
      </c>
      <c r="D481" t="s">
        <v>47</v>
      </c>
      <c r="E481" t="s">
        <v>44</v>
      </c>
      <c r="F481" t="s">
        <v>45</v>
      </c>
      <c r="G481" t="s">
        <v>22</v>
      </c>
      <c r="H481" t="s">
        <v>23</v>
      </c>
      <c r="I481" t="s">
        <v>24</v>
      </c>
      <c r="J481" t="s">
        <v>25</v>
      </c>
      <c r="K481" t="s">
        <v>26</v>
      </c>
      <c r="L481" s="2">
        <v>44225</v>
      </c>
      <c r="M481" s="3">
        <v>0.72152777777777777</v>
      </c>
      <c r="N481" s="2">
        <v>44218</v>
      </c>
      <c r="O481" s="3">
        <v>0.95694444444444449</v>
      </c>
      <c r="P481">
        <v>0</v>
      </c>
      <c r="Q481">
        <v>1</v>
      </c>
      <c r="R481" t="s">
        <v>27</v>
      </c>
      <c r="S481" t="s">
        <v>37</v>
      </c>
      <c r="T481">
        <v>7</v>
      </c>
      <c r="U481">
        <v>1</v>
      </c>
      <c r="V481" t="s">
        <v>29</v>
      </c>
      <c r="W481" t="s">
        <v>30</v>
      </c>
      <c r="X481" t="s">
        <v>46</v>
      </c>
      <c r="Y481" s="7">
        <f t="shared" si="18"/>
        <v>44218.623611111107</v>
      </c>
      <c r="Z481" t="str">
        <f t="shared" si="19"/>
        <v>Yes</v>
      </c>
    </row>
    <row r="482" spans="1:26" x14ac:dyDescent="0.2">
      <c r="A482">
        <v>111597</v>
      </c>
      <c r="B482" s="2">
        <v>44218</v>
      </c>
      <c r="C482" s="3">
        <v>0.58263888888888893</v>
      </c>
      <c r="D482" t="s">
        <v>146</v>
      </c>
      <c r="E482" t="s">
        <v>71</v>
      </c>
      <c r="F482" t="s">
        <v>72</v>
      </c>
      <c r="G482" t="s">
        <v>138</v>
      </c>
      <c r="H482" t="s">
        <v>23</v>
      </c>
      <c r="I482" t="s">
        <v>24</v>
      </c>
      <c r="J482" t="s">
        <v>25</v>
      </c>
      <c r="K482" t="s">
        <v>26</v>
      </c>
      <c r="L482" s="2">
        <v>44232</v>
      </c>
      <c r="M482" s="3">
        <v>0.72986111111111107</v>
      </c>
      <c r="N482" s="2">
        <v>44218</v>
      </c>
      <c r="O482" s="3">
        <v>0.83263888888888893</v>
      </c>
      <c r="P482">
        <v>0</v>
      </c>
      <c r="Q482">
        <v>1</v>
      </c>
      <c r="R482" t="s">
        <v>27</v>
      </c>
      <c r="S482" t="s">
        <v>37</v>
      </c>
      <c r="T482">
        <v>14</v>
      </c>
      <c r="U482">
        <v>5</v>
      </c>
      <c r="V482" t="s">
        <v>29</v>
      </c>
      <c r="W482" t="s">
        <v>30</v>
      </c>
      <c r="X482" t="s">
        <v>31</v>
      </c>
      <c r="Y482" s="7">
        <f t="shared" si="18"/>
        <v>44223</v>
      </c>
      <c r="Z482" t="str">
        <f t="shared" si="19"/>
        <v>Yes</v>
      </c>
    </row>
    <row r="483" spans="1:26" x14ac:dyDescent="0.2">
      <c r="A483">
        <v>111598</v>
      </c>
      <c r="B483" s="2">
        <v>44221</v>
      </c>
      <c r="C483" s="3">
        <v>0.71319444444444446</v>
      </c>
      <c r="D483" t="s">
        <v>346</v>
      </c>
      <c r="E483" t="s">
        <v>44</v>
      </c>
      <c r="F483" t="s">
        <v>45</v>
      </c>
      <c r="G483" t="s">
        <v>271</v>
      </c>
      <c r="H483" t="s">
        <v>23</v>
      </c>
      <c r="I483" t="s">
        <v>60</v>
      </c>
      <c r="J483" t="s">
        <v>25</v>
      </c>
      <c r="K483" t="s">
        <v>52</v>
      </c>
      <c r="L483" s="2">
        <v>44221</v>
      </c>
      <c r="M483" s="3">
        <v>0.71319444444444446</v>
      </c>
      <c r="N483" s="2">
        <v>45134</v>
      </c>
      <c r="O483" s="3">
        <v>0.21319444444444444</v>
      </c>
      <c r="P483">
        <v>0</v>
      </c>
      <c r="Q483">
        <v>1</v>
      </c>
      <c r="R483" t="s">
        <v>130</v>
      </c>
      <c r="S483" t="s">
        <v>37</v>
      </c>
      <c r="T483">
        <v>2</v>
      </c>
      <c r="U483">
        <v>2</v>
      </c>
      <c r="V483" t="s">
        <v>61</v>
      </c>
      <c r="W483" t="s">
        <v>62</v>
      </c>
      <c r="X483" t="s">
        <v>31</v>
      </c>
      <c r="Y483" s="7" t="str">
        <f t="shared" si="18"/>
        <v>No SLA For Request</v>
      </c>
      <c r="Z483" t="str">
        <f t="shared" si="19"/>
        <v>Yes</v>
      </c>
    </row>
    <row r="484" spans="1:26" x14ac:dyDescent="0.2">
      <c r="A484">
        <v>111599</v>
      </c>
      <c r="B484" s="2">
        <v>44224</v>
      </c>
      <c r="C484" s="3">
        <v>0.44374999999999998</v>
      </c>
      <c r="D484" t="s">
        <v>308</v>
      </c>
      <c r="E484" t="s">
        <v>77</v>
      </c>
      <c r="F484" t="s">
        <v>78</v>
      </c>
      <c r="G484" t="s">
        <v>271</v>
      </c>
      <c r="H484" t="s">
        <v>23</v>
      </c>
      <c r="I484" t="s">
        <v>60</v>
      </c>
      <c r="J484" t="s">
        <v>25</v>
      </c>
      <c r="K484" t="s">
        <v>26</v>
      </c>
      <c r="L484" s="2">
        <v>44270</v>
      </c>
      <c r="M484" s="3">
        <v>0.71527777777777779</v>
      </c>
      <c r="N484" s="2">
        <v>44229</v>
      </c>
      <c r="O484" s="3">
        <v>0.44374999999999998</v>
      </c>
      <c r="P484">
        <v>0</v>
      </c>
      <c r="Q484">
        <v>1</v>
      </c>
      <c r="R484" t="s">
        <v>27</v>
      </c>
      <c r="S484" t="s">
        <v>28</v>
      </c>
      <c r="T484">
        <v>12</v>
      </c>
      <c r="U484">
        <v>3</v>
      </c>
      <c r="V484" t="s">
        <v>61</v>
      </c>
      <c r="W484" t="s">
        <v>74</v>
      </c>
      <c r="X484" t="s">
        <v>31</v>
      </c>
      <c r="Y484" s="7" t="str">
        <f t="shared" si="18"/>
        <v>No SLA For Request</v>
      </c>
      <c r="Z484" t="str">
        <f t="shared" si="19"/>
        <v>Yes</v>
      </c>
    </row>
    <row r="485" spans="1:26" x14ac:dyDescent="0.2">
      <c r="A485">
        <v>111600</v>
      </c>
      <c r="B485" s="2">
        <v>44224</v>
      </c>
      <c r="C485" s="3">
        <v>0.70625000000000004</v>
      </c>
      <c r="D485" t="s">
        <v>335</v>
      </c>
      <c r="E485" t="s">
        <v>49</v>
      </c>
      <c r="F485" t="s">
        <v>50</v>
      </c>
      <c r="G485" t="s">
        <v>271</v>
      </c>
      <c r="H485" t="s">
        <v>23</v>
      </c>
      <c r="I485" t="s">
        <v>60</v>
      </c>
      <c r="J485" t="s">
        <v>25</v>
      </c>
      <c r="K485" t="s">
        <v>26</v>
      </c>
      <c r="L485" s="2">
        <v>44232</v>
      </c>
      <c r="M485" s="3">
        <v>0.7368055555555556</v>
      </c>
      <c r="N485" s="2">
        <v>44225</v>
      </c>
      <c r="O485" s="3">
        <v>0.20624999999999999</v>
      </c>
      <c r="P485">
        <v>0</v>
      </c>
      <c r="Q485">
        <v>1</v>
      </c>
      <c r="R485" t="s">
        <v>27</v>
      </c>
      <c r="S485" t="s">
        <v>28</v>
      </c>
      <c r="T485">
        <v>9</v>
      </c>
      <c r="U485">
        <v>2</v>
      </c>
      <c r="V485" t="s">
        <v>29</v>
      </c>
      <c r="W485" t="s">
        <v>30</v>
      </c>
      <c r="X485" t="s">
        <v>31</v>
      </c>
      <c r="Y485" s="7" t="str">
        <f t="shared" si="18"/>
        <v>No SLA For Request</v>
      </c>
      <c r="Z485" t="str">
        <f t="shared" si="19"/>
        <v>Yes</v>
      </c>
    </row>
    <row r="486" spans="1:26" x14ac:dyDescent="0.2">
      <c r="A486">
        <v>111601</v>
      </c>
      <c r="B486" s="2">
        <v>44224</v>
      </c>
      <c r="C486" s="3">
        <v>0.71319444444444446</v>
      </c>
      <c r="D486" t="s">
        <v>147</v>
      </c>
      <c r="E486" t="s">
        <v>49</v>
      </c>
      <c r="F486" t="s">
        <v>50</v>
      </c>
      <c r="G486" t="s">
        <v>138</v>
      </c>
      <c r="H486" t="s">
        <v>23</v>
      </c>
      <c r="I486" t="s">
        <v>24</v>
      </c>
      <c r="J486" t="s">
        <v>25</v>
      </c>
      <c r="K486" t="s">
        <v>26</v>
      </c>
      <c r="L486" s="2">
        <v>44225</v>
      </c>
      <c r="M486" s="3">
        <v>0.71805555555555556</v>
      </c>
      <c r="N486" s="2">
        <v>44224</v>
      </c>
      <c r="O486" s="3">
        <v>0.96319444444444446</v>
      </c>
      <c r="P486">
        <v>0</v>
      </c>
      <c r="Q486">
        <v>1</v>
      </c>
      <c r="R486" t="s">
        <v>27</v>
      </c>
      <c r="S486" t="s">
        <v>28</v>
      </c>
      <c r="T486">
        <v>6</v>
      </c>
      <c r="U486">
        <v>2</v>
      </c>
      <c r="V486" t="s">
        <v>29</v>
      </c>
      <c r="W486" t="s">
        <v>30</v>
      </c>
      <c r="X486" t="s">
        <v>46</v>
      </c>
      <c r="Y486" s="7">
        <f t="shared" si="18"/>
        <v>44229</v>
      </c>
      <c r="Z486" t="str">
        <f t="shared" si="19"/>
        <v>Yes</v>
      </c>
    </row>
    <row r="487" spans="1:26" hidden="1" x14ac:dyDescent="0.2">
      <c r="A487">
        <v>111602</v>
      </c>
      <c r="B487" s="2">
        <v>44224</v>
      </c>
      <c r="C487" s="3">
        <v>0.77152777777777781</v>
      </c>
      <c r="D487" t="s">
        <v>284</v>
      </c>
      <c r="E487" t="s">
        <v>77</v>
      </c>
      <c r="F487" t="s">
        <v>78</v>
      </c>
      <c r="G487" t="s">
        <v>271</v>
      </c>
      <c r="H487" t="s">
        <v>23</v>
      </c>
      <c r="I487" t="s">
        <v>60</v>
      </c>
      <c r="J487" t="s">
        <v>25</v>
      </c>
      <c r="K487" t="s">
        <v>35</v>
      </c>
      <c r="L487" s="2">
        <v>44292</v>
      </c>
      <c r="M487" s="3">
        <v>0.55694444444444446</v>
      </c>
      <c r="N487" s="2">
        <v>44225</v>
      </c>
      <c r="O487" s="3">
        <v>0.27152777777777776</v>
      </c>
      <c r="P487">
        <v>1</v>
      </c>
      <c r="Q487">
        <v>0</v>
      </c>
      <c r="R487" t="s">
        <v>128</v>
      </c>
      <c r="S487" t="s">
        <v>28</v>
      </c>
      <c r="T487">
        <v>34</v>
      </c>
      <c r="U487">
        <v>5</v>
      </c>
      <c r="V487" t="s">
        <v>29</v>
      </c>
      <c r="W487" t="s">
        <v>30</v>
      </c>
      <c r="X487" t="s">
        <v>46</v>
      </c>
      <c r="Y487" s="6" t="str">
        <f t="shared" ref="Y487:Y513" si="20">IF(I487="Request", "No SLA For Request",
IF(G487="Emergency", B487 + C487 + TIME(4,0,0),
IF(G487="High", WORKDAY(B487, 3),
IF(G487="Normal", WORKDAY(B487, 5),
IF(G487="Low", WORKDAY(B487, 10),
"Chill")))))</f>
        <v>No SLA For Request</v>
      </c>
      <c r="Z487" t="str">
        <f t="shared" si="19"/>
        <v>Yes</v>
      </c>
    </row>
    <row r="488" spans="1:26" x14ac:dyDescent="0.2">
      <c r="A488">
        <v>111603</v>
      </c>
      <c r="B488" s="2">
        <v>44225</v>
      </c>
      <c r="C488" s="3">
        <v>0.48402777777777778</v>
      </c>
      <c r="D488" t="s">
        <v>343</v>
      </c>
      <c r="E488" t="s">
        <v>77</v>
      </c>
      <c r="F488" t="s">
        <v>78</v>
      </c>
      <c r="G488" t="s">
        <v>271</v>
      </c>
      <c r="H488" t="s">
        <v>23</v>
      </c>
      <c r="I488" t="s">
        <v>24</v>
      </c>
      <c r="J488" t="s">
        <v>25</v>
      </c>
      <c r="K488" t="s">
        <v>52</v>
      </c>
      <c r="L488" s="2">
        <v>44225</v>
      </c>
      <c r="M488" s="3">
        <v>0.48402777777777778</v>
      </c>
      <c r="N488" s="2">
        <v>44230</v>
      </c>
      <c r="O488" s="3">
        <v>0.48402777777777778</v>
      </c>
      <c r="P488">
        <v>1</v>
      </c>
      <c r="Q488">
        <v>1</v>
      </c>
      <c r="R488" t="s">
        <v>130</v>
      </c>
      <c r="S488" t="s">
        <v>28</v>
      </c>
      <c r="T488">
        <v>2</v>
      </c>
      <c r="U488">
        <v>1</v>
      </c>
      <c r="V488" t="s">
        <v>29</v>
      </c>
      <c r="W488" t="s">
        <v>30</v>
      </c>
      <c r="X488" t="s">
        <v>31</v>
      </c>
      <c r="Y488" s="7">
        <f t="shared" si="20"/>
        <v>44232</v>
      </c>
      <c r="Z488" t="str">
        <f t="shared" si="19"/>
        <v>Yes</v>
      </c>
    </row>
    <row r="489" spans="1:26" x14ac:dyDescent="0.2">
      <c r="A489">
        <v>111604</v>
      </c>
      <c r="B489" s="2">
        <v>44230</v>
      </c>
      <c r="C489" s="3">
        <v>0.59097222222222223</v>
      </c>
      <c r="D489" t="s">
        <v>326</v>
      </c>
      <c r="E489" t="s">
        <v>88</v>
      </c>
      <c r="F489" t="s">
        <v>89</v>
      </c>
      <c r="G489" t="s">
        <v>271</v>
      </c>
      <c r="H489" t="s">
        <v>23</v>
      </c>
      <c r="I489" t="s">
        <v>24</v>
      </c>
      <c r="J489" t="s">
        <v>25</v>
      </c>
      <c r="K489" t="s">
        <v>26</v>
      </c>
      <c r="L489" s="2">
        <v>44250</v>
      </c>
      <c r="M489" s="3">
        <v>0.74097222222222225</v>
      </c>
      <c r="N489" s="2">
        <v>44231</v>
      </c>
      <c r="O489" s="3">
        <v>9.0972222222222218E-2</v>
      </c>
      <c r="P489">
        <v>0</v>
      </c>
      <c r="Q489">
        <v>1</v>
      </c>
      <c r="R489" t="s">
        <v>27</v>
      </c>
      <c r="S489" t="s">
        <v>37</v>
      </c>
      <c r="T489">
        <v>9</v>
      </c>
      <c r="U489">
        <v>1</v>
      </c>
      <c r="V489" t="s">
        <v>61</v>
      </c>
      <c r="W489" t="s">
        <v>62</v>
      </c>
      <c r="X489" t="s">
        <v>31</v>
      </c>
      <c r="Y489" s="7">
        <f t="shared" si="20"/>
        <v>44237</v>
      </c>
      <c r="Z489" t="str">
        <f t="shared" si="19"/>
        <v>Yes</v>
      </c>
    </row>
    <row r="490" spans="1:26" x14ac:dyDescent="0.2">
      <c r="A490">
        <v>111605</v>
      </c>
      <c r="B490" s="2">
        <v>44235</v>
      </c>
      <c r="C490" s="3">
        <v>0.69027777777777777</v>
      </c>
      <c r="D490" t="s">
        <v>327</v>
      </c>
      <c r="E490" t="s">
        <v>49</v>
      </c>
      <c r="F490" t="s">
        <v>50</v>
      </c>
      <c r="G490" t="s">
        <v>271</v>
      </c>
      <c r="H490" t="s">
        <v>23</v>
      </c>
      <c r="I490" t="s">
        <v>24</v>
      </c>
      <c r="J490" t="s">
        <v>25</v>
      </c>
      <c r="K490" t="s">
        <v>26</v>
      </c>
      <c r="L490" s="2">
        <v>44249</v>
      </c>
      <c r="M490" s="3">
        <v>0.73263888888888884</v>
      </c>
      <c r="N490" s="2">
        <v>44236</v>
      </c>
      <c r="O490" s="3">
        <v>0.19027777777777777</v>
      </c>
      <c r="P490">
        <v>0</v>
      </c>
      <c r="Q490">
        <v>1</v>
      </c>
      <c r="R490" t="s">
        <v>27</v>
      </c>
      <c r="S490" t="s">
        <v>28</v>
      </c>
      <c r="T490">
        <v>19</v>
      </c>
      <c r="U490">
        <v>2</v>
      </c>
      <c r="V490" t="s">
        <v>29</v>
      </c>
      <c r="W490" t="s">
        <v>30</v>
      </c>
      <c r="X490" t="s">
        <v>31</v>
      </c>
      <c r="Y490" s="7">
        <f t="shared" si="20"/>
        <v>44242</v>
      </c>
      <c r="Z490" t="str">
        <f t="shared" si="19"/>
        <v>Yes</v>
      </c>
    </row>
    <row r="491" spans="1:26" x14ac:dyDescent="0.2">
      <c r="A491">
        <v>111606</v>
      </c>
      <c r="B491" s="2">
        <v>44237</v>
      </c>
      <c r="C491" s="3">
        <v>0.45347222222222222</v>
      </c>
      <c r="D491" t="s">
        <v>321</v>
      </c>
      <c r="E491" t="s">
        <v>88</v>
      </c>
      <c r="F491" t="s">
        <v>89</v>
      </c>
      <c r="G491" t="s">
        <v>271</v>
      </c>
      <c r="H491" t="s">
        <v>23</v>
      </c>
      <c r="I491" t="s">
        <v>24</v>
      </c>
      <c r="J491" t="s">
        <v>25</v>
      </c>
      <c r="K491" t="s">
        <v>26</v>
      </c>
      <c r="L491" s="2">
        <v>44253</v>
      </c>
      <c r="M491" s="3">
        <v>0.72569444444444442</v>
      </c>
      <c r="N491" s="2">
        <v>44237</v>
      </c>
      <c r="O491" s="3">
        <v>0.95347222222222228</v>
      </c>
      <c r="P491">
        <v>0</v>
      </c>
      <c r="Q491">
        <v>1</v>
      </c>
      <c r="R491" t="s">
        <v>130</v>
      </c>
      <c r="S491" t="s">
        <v>92</v>
      </c>
      <c r="T491">
        <v>7</v>
      </c>
      <c r="U491">
        <v>2</v>
      </c>
      <c r="V491" t="s">
        <v>29</v>
      </c>
      <c r="W491" t="s">
        <v>30</v>
      </c>
      <c r="X491" t="s">
        <v>31</v>
      </c>
      <c r="Y491" s="7">
        <f t="shared" si="20"/>
        <v>44244</v>
      </c>
      <c r="Z491" t="str">
        <f t="shared" si="19"/>
        <v>Yes</v>
      </c>
    </row>
    <row r="492" spans="1:26" x14ac:dyDescent="0.2">
      <c r="A492">
        <v>111607</v>
      </c>
      <c r="B492" s="2">
        <v>44239</v>
      </c>
      <c r="C492" s="3">
        <v>0.80902777777777779</v>
      </c>
      <c r="D492" t="s">
        <v>313</v>
      </c>
      <c r="E492" t="s">
        <v>58</v>
      </c>
      <c r="F492" t="s">
        <v>59</v>
      </c>
      <c r="G492" t="s">
        <v>271</v>
      </c>
      <c r="H492" t="s">
        <v>23</v>
      </c>
      <c r="I492" t="s">
        <v>60</v>
      </c>
      <c r="J492" t="s">
        <v>25</v>
      </c>
      <c r="K492" t="s">
        <v>26</v>
      </c>
      <c r="L492" s="2">
        <v>44246</v>
      </c>
      <c r="M492" s="3">
        <v>0.7006944444444444</v>
      </c>
      <c r="N492" s="2">
        <v>44240</v>
      </c>
      <c r="O492" s="3">
        <v>0.30902777777777779</v>
      </c>
      <c r="P492">
        <v>0</v>
      </c>
      <c r="Q492">
        <v>1</v>
      </c>
      <c r="R492" t="s">
        <v>27</v>
      </c>
      <c r="S492" t="s">
        <v>37</v>
      </c>
      <c r="T492">
        <v>8</v>
      </c>
      <c r="U492">
        <v>3</v>
      </c>
      <c r="V492" t="s">
        <v>61</v>
      </c>
      <c r="W492" t="s">
        <v>62</v>
      </c>
      <c r="X492" t="s">
        <v>46</v>
      </c>
      <c r="Y492" s="7" t="str">
        <f t="shared" si="20"/>
        <v>No SLA For Request</v>
      </c>
      <c r="Z492" t="str">
        <f t="shared" si="19"/>
        <v>Yes</v>
      </c>
    </row>
    <row r="493" spans="1:26" x14ac:dyDescent="0.2">
      <c r="A493">
        <v>111608</v>
      </c>
      <c r="B493" s="2">
        <v>44242</v>
      </c>
      <c r="C493" s="3">
        <v>0.48680555555555555</v>
      </c>
      <c r="D493" t="s">
        <v>43</v>
      </c>
      <c r="E493" t="s">
        <v>44</v>
      </c>
      <c r="F493" t="s">
        <v>45</v>
      </c>
      <c r="G493" t="s">
        <v>22</v>
      </c>
      <c r="H493" t="s">
        <v>23</v>
      </c>
      <c r="I493" t="s">
        <v>24</v>
      </c>
      <c r="J493" t="s">
        <v>25</v>
      </c>
      <c r="K493" t="s">
        <v>26</v>
      </c>
      <c r="L493" s="2">
        <v>44251</v>
      </c>
      <c r="M493" s="3">
        <v>0.73611111111111116</v>
      </c>
      <c r="N493" s="2">
        <v>44242</v>
      </c>
      <c r="O493" s="3">
        <v>0.9868055555555556</v>
      </c>
      <c r="P493">
        <v>0</v>
      </c>
      <c r="Q493">
        <v>1</v>
      </c>
      <c r="R493" t="s">
        <v>27</v>
      </c>
      <c r="S493" t="s">
        <v>37</v>
      </c>
      <c r="T493">
        <v>12</v>
      </c>
      <c r="U493">
        <v>1</v>
      </c>
      <c r="V493" t="s">
        <v>29</v>
      </c>
      <c r="W493" t="s">
        <v>30</v>
      </c>
      <c r="X493" t="s">
        <v>46</v>
      </c>
      <c r="Y493" s="7">
        <f t="shared" si="20"/>
        <v>44242.65347222222</v>
      </c>
      <c r="Z493" t="str">
        <f t="shared" si="19"/>
        <v>Yes</v>
      </c>
    </row>
    <row r="494" spans="1:26" x14ac:dyDescent="0.2">
      <c r="A494">
        <v>111609</v>
      </c>
      <c r="B494" s="2">
        <v>44242</v>
      </c>
      <c r="C494" s="3">
        <v>0.57291666666666663</v>
      </c>
      <c r="D494" t="s">
        <v>319</v>
      </c>
      <c r="E494" t="s">
        <v>77</v>
      </c>
      <c r="F494" t="s">
        <v>78</v>
      </c>
      <c r="G494" t="s">
        <v>271</v>
      </c>
      <c r="H494" t="s">
        <v>23</v>
      </c>
      <c r="I494" t="s">
        <v>24</v>
      </c>
      <c r="J494" t="s">
        <v>25</v>
      </c>
      <c r="K494" t="s">
        <v>26</v>
      </c>
      <c r="L494" s="2">
        <v>44257</v>
      </c>
      <c r="M494" s="3">
        <v>0.73750000000000004</v>
      </c>
      <c r="N494" s="2"/>
      <c r="O494" s="3"/>
      <c r="P494">
        <v>0</v>
      </c>
      <c r="Q494">
        <v>1</v>
      </c>
      <c r="R494" t="s">
        <v>27</v>
      </c>
      <c r="S494" t="s">
        <v>28</v>
      </c>
      <c r="T494">
        <v>6</v>
      </c>
      <c r="U494">
        <v>2</v>
      </c>
      <c r="V494" t="s">
        <v>29</v>
      </c>
      <c r="W494" t="s">
        <v>30</v>
      </c>
      <c r="X494" t="s">
        <v>31</v>
      </c>
      <c r="Y494" s="7">
        <f t="shared" si="20"/>
        <v>44249</v>
      </c>
      <c r="Z494" t="str">
        <f t="shared" si="19"/>
        <v>Yes</v>
      </c>
    </row>
    <row r="495" spans="1:26" x14ac:dyDescent="0.2">
      <c r="A495">
        <v>111610</v>
      </c>
      <c r="B495" s="2">
        <v>44242</v>
      </c>
      <c r="C495" s="3">
        <v>0.57430555555555551</v>
      </c>
      <c r="D495" t="s">
        <v>322</v>
      </c>
      <c r="E495" t="s">
        <v>77</v>
      </c>
      <c r="F495" t="s">
        <v>78</v>
      </c>
      <c r="G495" t="s">
        <v>271</v>
      </c>
      <c r="H495" t="s">
        <v>23</v>
      </c>
      <c r="I495" t="s">
        <v>24</v>
      </c>
      <c r="J495" t="s">
        <v>25</v>
      </c>
      <c r="K495" t="s">
        <v>26</v>
      </c>
      <c r="L495" s="2">
        <v>44251</v>
      </c>
      <c r="M495" s="3">
        <v>0.73472222222222228</v>
      </c>
      <c r="N495" s="2">
        <v>44243</v>
      </c>
      <c r="O495" s="3">
        <v>7.4305555555555555E-2</v>
      </c>
      <c r="P495">
        <v>0</v>
      </c>
      <c r="Q495">
        <v>1</v>
      </c>
      <c r="R495" t="s">
        <v>27</v>
      </c>
      <c r="S495" t="s">
        <v>28</v>
      </c>
      <c r="T495">
        <v>5</v>
      </c>
      <c r="U495">
        <v>1</v>
      </c>
      <c r="V495" t="s">
        <v>29</v>
      </c>
      <c r="W495" t="s">
        <v>30</v>
      </c>
      <c r="X495" t="s">
        <v>31</v>
      </c>
      <c r="Y495" s="7">
        <f t="shared" si="20"/>
        <v>44249</v>
      </c>
      <c r="Z495" t="str">
        <f t="shared" si="19"/>
        <v>Yes</v>
      </c>
    </row>
    <row r="496" spans="1:26" x14ac:dyDescent="0.2">
      <c r="A496">
        <v>111611</v>
      </c>
      <c r="B496" s="2">
        <v>44242</v>
      </c>
      <c r="C496" s="3">
        <v>0.57638888888888884</v>
      </c>
      <c r="D496" t="s">
        <v>328</v>
      </c>
      <c r="E496" t="s">
        <v>77</v>
      </c>
      <c r="F496" t="s">
        <v>78</v>
      </c>
      <c r="G496" t="s">
        <v>271</v>
      </c>
      <c r="H496" t="s">
        <v>23</v>
      </c>
      <c r="I496" t="s">
        <v>24</v>
      </c>
      <c r="J496" t="s">
        <v>25</v>
      </c>
      <c r="K496" t="s">
        <v>26</v>
      </c>
      <c r="L496" s="2">
        <v>44249</v>
      </c>
      <c r="M496" s="3">
        <v>0.7319444444444444</v>
      </c>
      <c r="N496" s="2"/>
      <c r="O496" s="3"/>
      <c r="P496">
        <v>0</v>
      </c>
      <c r="Q496">
        <v>1</v>
      </c>
      <c r="R496" t="s">
        <v>27</v>
      </c>
      <c r="S496" t="s">
        <v>28</v>
      </c>
      <c r="T496">
        <v>7</v>
      </c>
      <c r="U496">
        <v>1</v>
      </c>
      <c r="V496" t="s">
        <v>29</v>
      </c>
      <c r="W496" t="s">
        <v>30</v>
      </c>
      <c r="X496" t="s">
        <v>31</v>
      </c>
      <c r="Y496" s="7">
        <f t="shared" si="20"/>
        <v>44249</v>
      </c>
      <c r="Z496" t="str">
        <f t="shared" si="19"/>
        <v>Yes</v>
      </c>
    </row>
    <row r="497" spans="1:26" x14ac:dyDescent="0.2">
      <c r="A497">
        <v>111612</v>
      </c>
      <c r="B497" s="2">
        <v>44242</v>
      </c>
      <c r="C497" s="3">
        <v>0.57847222222222228</v>
      </c>
      <c r="D497" t="s">
        <v>323</v>
      </c>
      <c r="E497" t="s">
        <v>77</v>
      </c>
      <c r="F497" t="s">
        <v>78</v>
      </c>
      <c r="G497" t="s">
        <v>271</v>
      </c>
      <c r="H497" t="s">
        <v>23</v>
      </c>
      <c r="I497" t="s">
        <v>24</v>
      </c>
      <c r="J497" t="s">
        <v>25</v>
      </c>
      <c r="K497" t="s">
        <v>26</v>
      </c>
      <c r="L497" s="2">
        <v>44251</v>
      </c>
      <c r="M497" s="3">
        <v>0.73402777777777772</v>
      </c>
      <c r="N497" s="2">
        <v>44243</v>
      </c>
      <c r="O497" s="3">
        <v>7.8472222222222221E-2</v>
      </c>
      <c r="P497">
        <v>0</v>
      </c>
      <c r="Q497">
        <v>1</v>
      </c>
      <c r="R497" t="s">
        <v>27</v>
      </c>
      <c r="S497" t="s">
        <v>28</v>
      </c>
      <c r="T497">
        <v>5</v>
      </c>
      <c r="U497">
        <v>1</v>
      </c>
      <c r="V497" t="s">
        <v>29</v>
      </c>
      <c r="W497" t="s">
        <v>30</v>
      </c>
      <c r="X497" t="s">
        <v>31</v>
      </c>
      <c r="Y497" s="7">
        <f t="shared" si="20"/>
        <v>44249</v>
      </c>
      <c r="Z497" t="str">
        <f t="shared" si="19"/>
        <v>Yes</v>
      </c>
    </row>
    <row r="498" spans="1:26" x14ac:dyDescent="0.2">
      <c r="A498">
        <v>111613</v>
      </c>
      <c r="B498" s="2">
        <v>44242</v>
      </c>
      <c r="C498" s="3">
        <v>0.5805555555555556</v>
      </c>
      <c r="D498" t="s">
        <v>324</v>
      </c>
      <c r="E498" t="s">
        <v>77</v>
      </c>
      <c r="F498" t="s">
        <v>78</v>
      </c>
      <c r="G498" t="s">
        <v>271</v>
      </c>
      <c r="H498" t="s">
        <v>23</v>
      </c>
      <c r="I498" t="s">
        <v>24</v>
      </c>
      <c r="J498" t="s">
        <v>25</v>
      </c>
      <c r="K498" t="s">
        <v>26</v>
      </c>
      <c r="L498" s="2">
        <v>44251</v>
      </c>
      <c r="M498" s="3">
        <v>0.7319444444444444</v>
      </c>
      <c r="N498" s="2"/>
      <c r="O498" s="3"/>
      <c r="P498">
        <v>0</v>
      </c>
      <c r="Q498">
        <v>1</v>
      </c>
      <c r="R498" t="s">
        <v>27</v>
      </c>
      <c r="S498" t="s">
        <v>28</v>
      </c>
      <c r="T498">
        <v>5</v>
      </c>
      <c r="U498">
        <v>1</v>
      </c>
      <c r="V498" t="s">
        <v>29</v>
      </c>
      <c r="W498" t="s">
        <v>30</v>
      </c>
      <c r="X498" t="s">
        <v>31</v>
      </c>
      <c r="Y498" s="7">
        <f t="shared" si="20"/>
        <v>44249</v>
      </c>
      <c r="Z498" t="str">
        <f t="shared" si="19"/>
        <v>Yes</v>
      </c>
    </row>
    <row r="499" spans="1:26" x14ac:dyDescent="0.2">
      <c r="A499">
        <v>111614</v>
      </c>
      <c r="B499" s="2">
        <v>44242</v>
      </c>
      <c r="C499" s="3">
        <v>0.58472222222222225</v>
      </c>
      <c r="D499" t="s">
        <v>325</v>
      </c>
      <c r="E499" t="s">
        <v>77</v>
      </c>
      <c r="F499" t="s">
        <v>78</v>
      </c>
      <c r="G499" t="s">
        <v>271</v>
      </c>
      <c r="H499" t="s">
        <v>23</v>
      </c>
      <c r="I499" t="s">
        <v>24</v>
      </c>
      <c r="J499" t="s">
        <v>25</v>
      </c>
      <c r="K499" t="s">
        <v>26</v>
      </c>
      <c r="L499" s="2">
        <v>44251</v>
      </c>
      <c r="M499" s="3">
        <v>0.72777777777777775</v>
      </c>
      <c r="N499" s="2">
        <v>44243</v>
      </c>
      <c r="O499" s="3">
        <v>8.4722222222222227E-2</v>
      </c>
      <c r="P499">
        <v>0</v>
      </c>
      <c r="Q499">
        <v>1</v>
      </c>
      <c r="R499" t="s">
        <v>27</v>
      </c>
      <c r="S499" t="s">
        <v>28</v>
      </c>
      <c r="T499">
        <v>5</v>
      </c>
      <c r="U499">
        <v>1</v>
      </c>
      <c r="V499" t="s">
        <v>29</v>
      </c>
      <c r="W499" t="s">
        <v>30</v>
      </c>
      <c r="X499" t="s">
        <v>31</v>
      </c>
      <c r="Y499" s="7">
        <f t="shared" si="20"/>
        <v>44249</v>
      </c>
      <c r="Z499" t="str">
        <f t="shared" si="19"/>
        <v>Yes</v>
      </c>
    </row>
    <row r="500" spans="1:26" x14ac:dyDescent="0.2">
      <c r="A500">
        <v>111615</v>
      </c>
      <c r="B500" s="2">
        <v>44242</v>
      </c>
      <c r="C500" s="3">
        <v>0.58611111111111114</v>
      </c>
      <c r="D500" t="s">
        <v>316</v>
      </c>
      <c r="E500" t="s">
        <v>77</v>
      </c>
      <c r="F500" t="s">
        <v>78</v>
      </c>
      <c r="G500" t="s">
        <v>271</v>
      </c>
      <c r="H500" t="s">
        <v>23</v>
      </c>
      <c r="I500" t="s">
        <v>24</v>
      </c>
      <c r="J500" t="s">
        <v>25</v>
      </c>
      <c r="K500" t="s">
        <v>26</v>
      </c>
      <c r="L500" s="2">
        <v>44264</v>
      </c>
      <c r="M500" s="3">
        <v>0.62916666666666665</v>
      </c>
      <c r="N500" s="2"/>
      <c r="O500" s="3"/>
      <c r="P500">
        <v>0</v>
      </c>
      <c r="Q500">
        <v>1</v>
      </c>
      <c r="R500" t="s">
        <v>27</v>
      </c>
      <c r="S500" t="s">
        <v>28</v>
      </c>
      <c r="T500">
        <v>6</v>
      </c>
      <c r="U500">
        <v>2</v>
      </c>
      <c r="V500" t="s">
        <v>29</v>
      </c>
      <c r="W500" t="s">
        <v>30</v>
      </c>
      <c r="X500" t="s">
        <v>31</v>
      </c>
      <c r="Y500" s="7">
        <f t="shared" si="20"/>
        <v>44249</v>
      </c>
      <c r="Z500" t="str">
        <f t="shared" si="19"/>
        <v>Yes</v>
      </c>
    </row>
    <row r="501" spans="1:26" x14ac:dyDescent="0.2">
      <c r="A501">
        <v>111616</v>
      </c>
      <c r="B501" s="2">
        <v>44242</v>
      </c>
      <c r="C501" s="3">
        <v>0.6645833333333333</v>
      </c>
      <c r="D501" t="s">
        <v>330</v>
      </c>
      <c r="E501" t="s">
        <v>331</v>
      </c>
      <c r="F501" t="s">
        <v>332</v>
      </c>
      <c r="G501" t="s">
        <v>271</v>
      </c>
      <c r="H501" t="s">
        <v>23</v>
      </c>
      <c r="I501" t="s">
        <v>60</v>
      </c>
      <c r="J501" t="s">
        <v>25</v>
      </c>
      <c r="K501" t="s">
        <v>26</v>
      </c>
      <c r="L501" s="2">
        <v>44246</v>
      </c>
      <c r="M501" s="3">
        <v>0.59166666666666667</v>
      </c>
      <c r="N501" s="2">
        <v>44243</v>
      </c>
      <c r="O501" s="3">
        <v>0.16458333333333333</v>
      </c>
      <c r="P501">
        <v>0</v>
      </c>
      <c r="Q501">
        <v>1</v>
      </c>
      <c r="R501" t="s">
        <v>27</v>
      </c>
      <c r="S501" t="s">
        <v>92</v>
      </c>
      <c r="T501">
        <v>5</v>
      </c>
      <c r="U501">
        <v>0</v>
      </c>
      <c r="V501" t="s">
        <v>29</v>
      </c>
      <c r="W501" t="s">
        <v>30</v>
      </c>
      <c r="X501" t="s">
        <v>46</v>
      </c>
      <c r="Y501" s="7" t="str">
        <f t="shared" si="20"/>
        <v>No SLA For Request</v>
      </c>
      <c r="Z501" t="str">
        <f t="shared" si="19"/>
        <v>Yes</v>
      </c>
    </row>
    <row r="502" spans="1:26" x14ac:dyDescent="0.2">
      <c r="A502">
        <v>111617</v>
      </c>
      <c r="B502" s="2">
        <v>44242</v>
      </c>
      <c r="C502" s="3">
        <v>0.70486111111111116</v>
      </c>
      <c r="D502" t="s">
        <v>289</v>
      </c>
      <c r="E502" t="s">
        <v>49</v>
      </c>
      <c r="F502" t="s">
        <v>50</v>
      </c>
      <c r="G502" t="s">
        <v>271</v>
      </c>
      <c r="H502" t="s">
        <v>23</v>
      </c>
      <c r="I502" t="s">
        <v>24</v>
      </c>
      <c r="J502" t="s">
        <v>25</v>
      </c>
      <c r="K502" t="s">
        <v>26</v>
      </c>
      <c r="L502" s="2">
        <v>44285</v>
      </c>
      <c r="M502" s="3">
        <v>0.7104166666666667</v>
      </c>
      <c r="N502" s="2">
        <v>44243</v>
      </c>
      <c r="O502" s="3">
        <v>0.2048611111111111</v>
      </c>
      <c r="P502">
        <v>0</v>
      </c>
      <c r="Q502">
        <v>1</v>
      </c>
      <c r="R502" t="s">
        <v>27</v>
      </c>
      <c r="S502" t="s">
        <v>28</v>
      </c>
      <c r="T502">
        <v>22</v>
      </c>
      <c r="U502">
        <v>4</v>
      </c>
      <c r="V502" t="s">
        <v>29</v>
      </c>
      <c r="W502" t="s">
        <v>30</v>
      </c>
      <c r="X502" t="s">
        <v>46</v>
      </c>
      <c r="Y502" s="7">
        <f t="shared" si="20"/>
        <v>44249</v>
      </c>
      <c r="Z502" t="str">
        <f t="shared" si="19"/>
        <v>Yes</v>
      </c>
    </row>
    <row r="503" spans="1:26" x14ac:dyDescent="0.2">
      <c r="A503">
        <v>111618</v>
      </c>
      <c r="B503" s="2">
        <v>44242</v>
      </c>
      <c r="C503" s="3">
        <v>0.71319444444444446</v>
      </c>
      <c r="D503" t="s">
        <v>333</v>
      </c>
      <c r="E503" t="s">
        <v>49</v>
      </c>
      <c r="F503" t="s">
        <v>50</v>
      </c>
      <c r="G503" t="s">
        <v>271</v>
      </c>
      <c r="H503" t="s">
        <v>23</v>
      </c>
      <c r="I503" t="s">
        <v>24</v>
      </c>
      <c r="J503" t="s">
        <v>25</v>
      </c>
      <c r="K503" t="s">
        <v>52</v>
      </c>
      <c r="L503" s="2">
        <v>44242</v>
      </c>
      <c r="M503" s="3">
        <v>0.71319444444444446</v>
      </c>
      <c r="N503" s="2">
        <v>45155</v>
      </c>
      <c r="O503" s="3">
        <v>0.21319444444444444</v>
      </c>
      <c r="P503">
        <v>0</v>
      </c>
      <c r="Q503">
        <v>1</v>
      </c>
      <c r="R503" t="s">
        <v>130</v>
      </c>
      <c r="S503" t="s">
        <v>28</v>
      </c>
      <c r="T503">
        <v>2</v>
      </c>
      <c r="U503">
        <v>1</v>
      </c>
      <c r="V503" t="s">
        <v>61</v>
      </c>
      <c r="W503" t="s">
        <v>62</v>
      </c>
      <c r="X503" t="s">
        <v>31</v>
      </c>
      <c r="Y503" s="7">
        <f t="shared" si="20"/>
        <v>44249</v>
      </c>
      <c r="Z503" t="str">
        <f t="shared" si="19"/>
        <v>Yes</v>
      </c>
    </row>
    <row r="504" spans="1:26" x14ac:dyDescent="0.2">
      <c r="A504">
        <v>111619</v>
      </c>
      <c r="B504" s="2">
        <v>44244</v>
      </c>
      <c r="C504" s="3">
        <v>0.64722222222222225</v>
      </c>
      <c r="D504" t="s">
        <v>315</v>
      </c>
      <c r="E504" t="s">
        <v>88</v>
      </c>
      <c r="F504" t="s">
        <v>89</v>
      </c>
      <c r="G504" t="s">
        <v>271</v>
      </c>
      <c r="H504" t="s">
        <v>23</v>
      </c>
      <c r="I504" t="s">
        <v>24</v>
      </c>
      <c r="J504" t="s">
        <v>25</v>
      </c>
      <c r="K504" t="s">
        <v>26</v>
      </c>
      <c r="L504" s="2">
        <v>44265</v>
      </c>
      <c r="M504" s="3">
        <v>0.71597222222222223</v>
      </c>
      <c r="N504" s="2">
        <v>44245</v>
      </c>
      <c r="O504" s="3">
        <v>0.14722222222222223</v>
      </c>
      <c r="P504">
        <v>0</v>
      </c>
      <c r="Q504">
        <v>1</v>
      </c>
      <c r="R504" t="s">
        <v>27</v>
      </c>
      <c r="S504" t="s">
        <v>37</v>
      </c>
      <c r="T504">
        <v>21</v>
      </c>
      <c r="U504">
        <v>11</v>
      </c>
      <c r="V504" t="s">
        <v>29</v>
      </c>
      <c r="W504" t="s">
        <v>30</v>
      </c>
      <c r="X504" t="s">
        <v>46</v>
      </c>
      <c r="Y504" s="7">
        <f t="shared" si="20"/>
        <v>44251</v>
      </c>
      <c r="Z504" t="str">
        <f t="shared" si="19"/>
        <v>Yes</v>
      </c>
    </row>
    <row r="505" spans="1:26" x14ac:dyDescent="0.2">
      <c r="A505">
        <v>111620</v>
      </c>
      <c r="B505" s="2">
        <v>44246</v>
      </c>
      <c r="C505" s="3">
        <v>0.62986111111111109</v>
      </c>
      <c r="D505" t="s">
        <v>329</v>
      </c>
      <c r="E505" t="s">
        <v>136</v>
      </c>
      <c r="F505" t="s">
        <v>137</v>
      </c>
      <c r="G505" t="s">
        <v>271</v>
      </c>
      <c r="H505" t="s">
        <v>23</v>
      </c>
      <c r="I505" t="s">
        <v>24</v>
      </c>
      <c r="J505" t="s">
        <v>25</v>
      </c>
      <c r="K505" t="s">
        <v>52</v>
      </c>
      <c r="L505" s="2">
        <v>44246</v>
      </c>
      <c r="M505" s="3">
        <v>0.62986111111111109</v>
      </c>
      <c r="N505" s="2">
        <v>45159</v>
      </c>
      <c r="O505" s="3">
        <v>0.12986111111111112</v>
      </c>
      <c r="P505">
        <v>0</v>
      </c>
      <c r="Q505">
        <v>1</v>
      </c>
      <c r="R505" t="s">
        <v>130</v>
      </c>
      <c r="S505" t="s">
        <v>37</v>
      </c>
      <c r="T505">
        <v>2</v>
      </c>
      <c r="U505">
        <v>0</v>
      </c>
      <c r="V505" t="s">
        <v>61</v>
      </c>
      <c r="W505" t="s">
        <v>62</v>
      </c>
      <c r="X505" t="s">
        <v>31</v>
      </c>
      <c r="Y505" s="7">
        <f t="shared" si="20"/>
        <v>44253</v>
      </c>
      <c r="Z505" t="str">
        <f t="shared" si="19"/>
        <v>Yes</v>
      </c>
    </row>
    <row r="506" spans="1:26" x14ac:dyDescent="0.2">
      <c r="A506">
        <v>111621</v>
      </c>
      <c r="B506" s="2">
        <v>44249</v>
      </c>
      <c r="C506" s="3">
        <v>0.50555555555555554</v>
      </c>
      <c r="D506" t="s">
        <v>38</v>
      </c>
      <c r="E506" t="s">
        <v>39</v>
      </c>
      <c r="F506" t="s">
        <v>40</v>
      </c>
      <c r="G506" t="s">
        <v>22</v>
      </c>
      <c r="H506" t="s">
        <v>41</v>
      </c>
      <c r="I506" t="s">
        <v>24</v>
      </c>
      <c r="J506" t="s">
        <v>25</v>
      </c>
      <c r="K506" t="s">
        <v>26</v>
      </c>
      <c r="L506" s="2">
        <v>44260</v>
      </c>
      <c r="M506" s="3">
        <v>0.61111111111111116</v>
      </c>
      <c r="N506" s="2">
        <v>44250</v>
      </c>
      <c r="O506" s="3">
        <v>5.5555555555555558E-3</v>
      </c>
      <c r="P506">
        <v>0</v>
      </c>
      <c r="Q506">
        <v>1</v>
      </c>
      <c r="R506" t="s">
        <v>27</v>
      </c>
      <c r="S506" t="s">
        <v>42</v>
      </c>
      <c r="T506">
        <v>5</v>
      </c>
      <c r="U506">
        <v>1</v>
      </c>
      <c r="V506" t="s">
        <v>29</v>
      </c>
      <c r="W506" t="s">
        <v>30</v>
      </c>
      <c r="X506" t="s">
        <v>31</v>
      </c>
      <c r="Y506" s="7">
        <f t="shared" si="20"/>
        <v>44249.672222222223</v>
      </c>
      <c r="Z506" t="str">
        <f t="shared" si="19"/>
        <v>Yes</v>
      </c>
    </row>
    <row r="507" spans="1:26" hidden="1" x14ac:dyDescent="0.2">
      <c r="A507">
        <v>111622</v>
      </c>
      <c r="B507" s="2">
        <v>44249</v>
      </c>
      <c r="C507" s="3">
        <v>0.63611111111111107</v>
      </c>
      <c r="D507" t="s">
        <v>292</v>
      </c>
      <c r="E507" t="s">
        <v>58</v>
      </c>
      <c r="F507" t="s">
        <v>59</v>
      </c>
      <c r="G507" t="s">
        <v>271</v>
      </c>
      <c r="H507" t="s">
        <v>23</v>
      </c>
      <c r="I507" t="s">
        <v>24</v>
      </c>
      <c r="J507" t="s">
        <v>25</v>
      </c>
      <c r="K507" t="s">
        <v>35</v>
      </c>
      <c r="L507" s="2">
        <v>44284</v>
      </c>
      <c r="M507" s="3">
        <v>0.58402777777777781</v>
      </c>
      <c r="N507" s="2">
        <v>44250</v>
      </c>
      <c r="O507" s="3">
        <v>0.1361111111111111</v>
      </c>
      <c r="P507">
        <v>1</v>
      </c>
      <c r="Q507">
        <v>0</v>
      </c>
      <c r="R507" t="s">
        <v>130</v>
      </c>
      <c r="S507" t="s">
        <v>37</v>
      </c>
      <c r="T507">
        <v>13</v>
      </c>
      <c r="U507">
        <v>1</v>
      </c>
      <c r="V507" t="s">
        <v>61</v>
      </c>
      <c r="W507" t="s">
        <v>62</v>
      </c>
      <c r="X507" t="s">
        <v>31</v>
      </c>
      <c r="Y507" s="6">
        <f t="shared" si="20"/>
        <v>44256</v>
      </c>
      <c r="Z507" t="str">
        <f t="shared" si="19"/>
        <v>Yes</v>
      </c>
    </row>
    <row r="508" spans="1:26" hidden="1" x14ac:dyDescent="0.2">
      <c r="A508">
        <v>111623</v>
      </c>
      <c r="B508" s="2">
        <v>44249</v>
      </c>
      <c r="C508" s="3">
        <v>0.70486111111111116</v>
      </c>
      <c r="D508" t="s">
        <v>320</v>
      </c>
      <c r="E508" t="s">
        <v>58</v>
      </c>
      <c r="F508" t="s">
        <v>59</v>
      </c>
      <c r="G508" t="s">
        <v>271</v>
      </c>
      <c r="H508" t="s">
        <v>23</v>
      </c>
      <c r="I508" t="s">
        <v>60</v>
      </c>
      <c r="J508" t="s">
        <v>25</v>
      </c>
      <c r="K508" t="s">
        <v>52</v>
      </c>
      <c r="L508" s="2">
        <v>44256</v>
      </c>
      <c r="M508" s="3">
        <v>0.68055555555555558</v>
      </c>
      <c r="N508" s="2">
        <v>45162</v>
      </c>
      <c r="O508" s="3">
        <v>0.2048611111111111</v>
      </c>
      <c r="P508">
        <v>0</v>
      </c>
      <c r="Q508">
        <v>0</v>
      </c>
      <c r="R508" t="s">
        <v>130</v>
      </c>
      <c r="S508" t="s">
        <v>37</v>
      </c>
      <c r="T508">
        <v>4</v>
      </c>
      <c r="U508">
        <v>0</v>
      </c>
      <c r="V508" t="s">
        <v>61</v>
      </c>
      <c r="W508" t="s">
        <v>62</v>
      </c>
      <c r="X508" t="s">
        <v>31</v>
      </c>
      <c r="Y508" s="6" t="str">
        <f t="shared" si="20"/>
        <v>No SLA For Request</v>
      </c>
      <c r="Z508" t="str">
        <f t="shared" si="19"/>
        <v>Yes</v>
      </c>
    </row>
    <row r="509" spans="1:26" x14ac:dyDescent="0.2">
      <c r="A509">
        <v>111624</v>
      </c>
      <c r="B509" s="2">
        <v>44251</v>
      </c>
      <c r="C509" s="3">
        <v>0.35486111111111113</v>
      </c>
      <c r="D509" t="s">
        <v>272</v>
      </c>
      <c r="E509" t="s">
        <v>143</v>
      </c>
      <c r="F509" t="s">
        <v>144</v>
      </c>
      <c r="G509" t="s">
        <v>271</v>
      </c>
      <c r="H509" t="s">
        <v>23</v>
      </c>
      <c r="I509" t="s">
        <v>24</v>
      </c>
      <c r="J509" t="s">
        <v>25</v>
      </c>
      <c r="K509" t="s">
        <v>52</v>
      </c>
      <c r="L509" s="2">
        <v>44294</v>
      </c>
      <c r="M509" s="3">
        <v>0.47499999999999998</v>
      </c>
      <c r="N509" s="2">
        <v>45163</v>
      </c>
      <c r="O509" s="3">
        <v>0.85486111111111107</v>
      </c>
      <c r="P509">
        <v>0</v>
      </c>
      <c r="Q509">
        <v>1</v>
      </c>
      <c r="R509" t="s">
        <v>36</v>
      </c>
      <c r="S509" t="s">
        <v>37</v>
      </c>
      <c r="T509">
        <v>17</v>
      </c>
      <c r="U509">
        <v>4</v>
      </c>
      <c r="V509" t="s">
        <v>29</v>
      </c>
      <c r="W509" t="s">
        <v>30</v>
      </c>
      <c r="X509" t="s">
        <v>31</v>
      </c>
      <c r="Y509" s="7">
        <f t="shared" si="20"/>
        <v>44258</v>
      </c>
      <c r="Z509" t="str">
        <f t="shared" si="19"/>
        <v>Yes</v>
      </c>
    </row>
    <row r="510" spans="1:26" x14ac:dyDescent="0.2">
      <c r="A510">
        <v>111625</v>
      </c>
      <c r="B510" s="2">
        <v>44251</v>
      </c>
      <c r="C510" s="3">
        <v>0.48194444444444445</v>
      </c>
      <c r="D510" t="s">
        <v>317</v>
      </c>
      <c r="E510" t="s">
        <v>20</v>
      </c>
      <c r="F510" t="s">
        <v>21</v>
      </c>
      <c r="G510" t="s">
        <v>271</v>
      </c>
      <c r="H510" t="s">
        <v>23</v>
      </c>
      <c r="I510" t="s">
        <v>60</v>
      </c>
      <c r="J510" t="s">
        <v>25</v>
      </c>
      <c r="K510" t="s">
        <v>26</v>
      </c>
      <c r="L510" s="2">
        <v>44264</v>
      </c>
      <c r="M510" s="3">
        <v>0.36666666666666664</v>
      </c>
      <c r="N510" s="2">
        <v>44251</v>
      </c>
      <c r="O510" s="3">
        <v>0.9819444444444444</v>
      </c>
      <c r="P510">
        <v>0</v>
      </c>
      <c r="Q510">
        <v>1</v>
      </c>
      <c r="R510" t="s">
        <v>27</v>
      </c>
      <c r="S510" t="s">
        <v>28</v>
      </c>
      <c r="T510">
        <v>12</v>
      </c>
      <c r="U510">
        <v>3</v>
      </c>
      <c r="V510" t="s">
        <v>29</v>
      </c>
      <c r="W510" t="s">
        <v>30</v>
      </c>
      <c r="X510" t="s">
        <v>31</v>
      </c>
      <c r="Y510" s="7" t="str">
        <f t="shared" si="20"/>
        <v>No SLA For Request</v>
      </c>
      <c r="Z510" t="str">
        <f t="shared" si="19"/>
        <v>Yes</v>
      </c>
    </row>
    <row r="511" spans="1:26" x14ac:dyDescent="0.2">
      <c r="A511">
        <v>111626</v>
      </c>
      <c r="B511" s="2">
        <v>44258</v>
      </c>
      <c r="C511" s="3">
        <v>0.65555555555555556</v>
      </c>
      <c r="D511" t="s">
        <v>313</v>
      </c>
      <c r="E511" t="s">
        <v>58</v>
      </c>
      <c r="F511" t="s">
        <v>59</v>
      </c>
      <c r="G511" t="s">
        <v>271</v>
      </c>
      <c r="H511" t="s">
        <v>23</v>
      </c>
      <c r="I511" t="s">
        <v>60</v>
      </c>
      <c r="J511" t="s">
        <v>25</v>
      </c>
      <c r="K511" t="s">
        <v>26</v>
      </c>
      <c r="L511" s="2">
        <v>44266</v>
      </c>
      <c r="M511" s="3">
        <v>0.69305555555555554</v>
      </c>
      <c r="N511" s="2">
        <v>44259</v>
      </c>
      <c r="O511" s="3">
        <v>0.15555555555555556</v>
      </c>
      <c r="P511">
        <v>0</v>
      </c>
      <c r="Q511">
        <v>1</v>
      </c>
      <c r="R511" t="s">
        <v>27</v>
      </c>
      <c r="S511" t="s">
        <v>37</v>
      </c>
      <c r="T511">
        <v>3</v>
      </c>
      <c r="U511">
        <v>0</v>
      </c>
      <c r="V511" t="s">
        <v>61</v>
      </c>
      <c r="W511" t="s">
        <v>62</v>
      </c>
      <c r="X511" t="s">
        <v>46</v>
      </c>
      <c r="Y511" s="7" t="str">
        <f t="shared" si="20"/>
        <v>No SLA For Request</v>
      </c>
      <c r="Z511" t="str">
        <f t="shared" si="19"/>
        <v>Yes</v>
      </c>
    </row>
    <row r="512" spans="1:26" x14ac:dyDescent="0.2">
      <c r="A512">
        <v>111627</v>
      </c>
      <c r="B512" s="2">
        <v>44259</v>
      </c>
      <c r="C512" s="3">
        <v>0.55069444444444449</v>
      </c>
      <c r="D512" t="s">
        <v>309</v>
      </c>
      <c r="E512" t="s">
        <v>310</v>
      </c>
      <c r="F512" t="s">
        <v>311</v>
      </c>
      <c r="G512" t="s">
        <v>271</v>
      </c>
      <c r="H512" t="s">
        <v>23</v>
      </c>
      <c r="I512" t="s">
        <v>24</v>
      </c>
      <c r="J512" t="s">
        <v>25</v>
      </c>
      <c r="K512" t="s">
        <v>26</v>
      </c>
      <c r="L512" s="2">
        <v>44270</v>
      </c>
      <c r="M512" s="3">
        <v>0.71458333333333335</v>
      </c>
      <c r="N512" s="2">
        <v>44264</v>
      </c>
      <c r="O512" s="3">
        <v>0.55069444444444449</v>
      </c>
      <c r="P512">
        <v>0</v>
      </c>
      <c r="Q512">
        <v>1</v>
      </c>
      <c r="R512" t="s">
        <v>27</v>
      </c>
      <c r="S512" t="s">
        <v>28</v>
      </c>
      <c r="T512">
        <v>5</v>
      </c>
      <c r="U512">
        <v>1</v>
      </c>
      <c r="V512" t="s">
        <v>29</v>
      </c>
      <c r="W512" t="s">
        <v>30</v>
      </c>
      <c r="X512" t="s">
        <v>31</v>
      </c>
      <c r="Y512" s="7">
        <f t="shared" si="20"/>
        <v>44266</v>
      </c>
      <c r="Z512" t="str">
        <f t="shared" si="19"/>
        <v>Yes</v>
      </c>
    </row>
    <row r="513" spans="1:26" x14ac:dyDescent="0.2">
      <c r="A513">
        <v>111628</v>
      </c>
      <c r="B513" s="2">
        <v>44259</v>
      </c>
      <c r="C513" s="3">
        <v>0.55208333333333337</v>
      </c>
      <c r="D513" t="s">
        <v>312</v>
      </c>
      <c r="E513" t="s">
        <v>310</v>
      </c>
      <c r="F513" t="s">
        <v>311</v>
      </c>
      <c r="G513" t="s">
        <v>271</v>
      </c>
      <c r="H513" t="s">
        <v>23</v>
      </c>
      <c r="I513" t="s">
        <v>24</v>
      </c>
      <c r="J513" t="s">
        <v>25</v>
      </c>
      <c r="K513" t="s">
        <v>26</v>
      </c>
      <c r="L513" s="2">
        <v>44270</v>
      </c>
      <c r="M513" s="3">
        <v>0.71250000000000002</v>
      </c>
      <c r="N513" s="2">
        <v>44264</v>
      </c>
      <c r="O513" s="3">
        <v>0.55208333333333337</v>
      </c>
      <c r="P513">
        <v>0</v>
      </c>
      <c r="Q513">
        <v>1</v>
      </c>
      <c r="R513" t="s">
        <v>27</v>
      </c>
      <c r="S513" t="s">
        <v>28</v>
      </c>
      <c r="T513">
        <v>5</v>
      </c>
      <c r="U513">
        <v>1</v>
      </c>
      <c r="V513" t="s">
        <v>29</v>
      </c>
      <c r="W513" t="s">
        <v>30</v>
      </c>
      <c r="X513" t="s">
        <v>31</v>
      </c>
      <c r="Y513" s="7">
        <f t="shared" si="20"/>
        <v>44266</v>
      </c>
      <c r="Z513" t="str">
        <f t="shared" si="19"/>
        <v>Yes</v>
      </c>
    </row>
    <row r="514" spans="1:26" hidden="1" x14ac:dyDescent="0.2">
      <c r="A514">
        <v>111629</v>
      </c>
      <c r="B514" s="2">
        <v>44260</v>
      </c>
      <c r="C514" s="3">
        <v>0.45069444444444445</v>
      </c>
      <c r="D514" t="s">
        <v>307</v>
      </c>
      <c r="E514" t="s">
        <v>302</v>
      </c>
      <c r="F514" t="s">
        <v>303</v>
      </c>
      <c r="G514" t="s">
        <v>271</v>
      </c>
      <c r="H514" t="s">
        <v>41</v>
      </c>
      <c r="I514" t="s">
        <v>24</v>
      </c>
      <c r="J514" t="s">
        <v>25</v>
      </c>
      <c r="K514" t="s">
        <v>52</v>
      </c>
      <c r="L514" s="2">
        <v>44260</v>
      </c>
      <c r="M514" s="3">
        <v>0.45069444444444445</v>
      </c>
      <c r="N514" s="2">
        <v>44267</v>
      </c>
      <c r="O514" s="3">
        <v>0.70833333333333337</v>
      </c>
      <c r="P514">
        <v>1</v>
      </c>
      <c r="Q514">
        <v>0</v>
      </c>
      <c r="R514" t="s">
        <v>130</v>
      </c>
      <c r="S514" t="s">
        <v>104</v>
      </c>
      <c r="T514">
        <v>3</v>
      </c>
      <c r="U514">
        <v>0</v>
      </c>
      <c r="V514" t="s">
        <v>61</v>
      </c>
      <c r="W514" t="s">
        <v>62</v>
      </c>
      <c r="X514" t="s">
        <v>31</v>
      </c>
      <c r="Y514" s="6">
        <f t="shared" ref="Y514:Y550" si="21">IF(I514="Request", "No SLA For Request",
IF(G514="Emergency", B514 + C514 + TIME(4,0,0),
IF(G514="High", WORKDAY(B514, 3),
IF(G514="Normal", WORKDAY(B514, 5),
IF(G514="Low", WORKDAY(B514, 10),
"Chill")))))</f>
        <v>44267</v>
      </c>
      <c r="Z514" t="str">
        <f t="shared" ref="Z514:Z550" si="22">IF(Y514&gt;M514, "Yes", "No")</f>
        <v>Yes</v>
      </c>
    </row>
    <row r="515" spans="1:26" hidden="1" x14ac:dyDescent="0.2">
      <c r="A515">
        <v>111630</v>
      </c>
      <c r="B515" s="2">
        <v>44260</v>
      </c>
      <c r="C515" s="3">
        <v>0.52361111111111114</v>
      </c>
      <c r="D515" t="s">
        <v>280</v>
      </c>
      <c r="E515" t="s">
        <v>33</v>
      </c>
      <c r="F515" t="s">
        <v>34</v>
      </c>
      <c r="G515" t="s">
        <v>271</v>
      </c>
      <c r="H515" t="s">
        <v>23</v>
      </c>
      <c r="I515" t="s">
        <v>24</v>
      </c>
      <c r="J515" t="s">
        <v>25</v>
      </c>
      <c r="K515" t="s">
        <v>52</v>
      </c>
      <c r="L515" s="2">
        <v>44293</v>
      </c>
      <c r="M515" s="3">
        <v>0.36041666666666666</v>
      </c>
      <c r="N515" s="2">
        <v>44261</v>
      </c>
      <c r="O515" s="3">
        <v>2.361111111111111E-2</v>
      </c>
      <c r="P515">
        <v>1</v>
      </c>
      <c r="Q515">
        <v>0</v>
      </c>
      <c r="R515" t="s">
        <v>128</v>
      </c>
      <c r="S515" t="s">
        <v>37</v>
      </c>
      <c r="T515">
        <v>8</v>
      </c>
      <c r="U515">
        <v>2</v>
      </c>
      <c r="V515" t="s">
        <v>29</v>
      </c>
      <c r="W515" t="s">
        <v>30</v>
      </c>
      <c r="X515" t="s">
        <v>31</v>
      </c>
      <c r="Y515" s="6">
        <f t="shared" si="21"/>
        <v>44267</v>
      </c>
      <c r="Z515" t="str">
        <f t="shared" si="22"/>
        <v>Yes</v>
      </c>
    </row>
    <row r="516" spans="1:26" hidden="1" x14ac:dyDescent="0.2">
      <c r="A516">
        <v>111631</v>
      </c>
      <c r="B516" s="2">
        <v>44260</v>
      </c>
      <c r="C516" s="3">
        <v>0.65902777777777777</v>
      </c>
      <c r="D516" t="s">
        <v>318</v>
      </c>
      <c r="E516" t="s">
        <v>302</v>
      </c>
      <c r="F516" t="s">
        <v>303</v>
      </c>
      <c r="G516" t="s">
        <v>271</v>
      </c>
      <c r="H516" t="s">
        <v>41</v>
      </c>
      <c r="I516" t="s">
        <v>24</v>
      </c>
      <c r="J516" t="s">
        <v>25</v>
      </c>
      <c r="K516" t="s">
        <v>52</v>
      </c>
      <c r="L516" s="2">
        <v>44260</v>
      </c>
      <c r="M516" s="3">
        <v>0.65902777777777777</v>
      </c>
      <c r="N516" s="2">
        <v>44265</v>
      </c>
      <c r="O516" s="3">
        <v>0.65902777777777777</v>
      </c>
      <c r="P516">
        <v>1</v>
      </c>
      <c r="Q516">
        <v>0</v>
      </c>
      <c r="R516" t="s">
        <v>130</v>
      </c>
      <c r="S516" t="s">
        <v>104</v>
      </c>
      <c r="T516">
        <v>2</v>
      </c>
      <c r="U516">
        <v>0</v>
      </c>
      <c r="V516" t="s">
        <v>29</v>
      </c>
      <c r="W516" t="s">
        <v>30</v>
      </c>
      <c r="X516" t="s">
        <v>31</v>
      </c>
      <c r="Y516" s="6">
        <f t="shared" si="21"/>
        <v>44267</v>
      </c>
      <c r="Z516" t="str">
        <f t="shared" si="22"/>
        <v>Yes</v>
      </c>
    </row>
    <row r="517" spans="1:26" x14ac:dyDescent="0.2">
      <c r="A517">
        <v>111632</v>
      </c>
      <c r="B517" s="2">
        <v>44265</v>
      </c>
      <c r="C517" s="3">
        <v>0.68125000000000002</v>
      </c>
      <c r="D517" t="s">
        <v>32</v>
      </c>
      <c r="E517" t="s">
        <v>33</v>
      </c>
      <c r="F517" t="s">
        <v>34</v>
      </c>
      <c r="G517" t="s">
        <v>22</v>
      </c>
      <c r="H517" t="s">
        <v>23</v>
      </c>
      <c r="I517" t="s">
        <v>24</v>
      </c>
      <c r="J517" t="s">
        <v>25</v>
      </c>
      <c r="K517" t="s">
        <v>35</v>
      </c>
      <c r="L517" s="2">
        <v>44273</v>
      </c>
      <c r="M517" s="3">
        <v>0.71944444444444444</v>
      </c>
      <c r="N517" s="2">
        <v>44270</v>
      </c>
      <c r="O517" s="3">
        <v>0.68125000000000002</v>
      </c>
      <c r="P517">
        <v>1</v>
      </c>
      <c r="Q517">
        <v>1</v>
      </c>
      <c r="R517" t="s">
        <v>36</v>
      </c>
      <c r="S517" t="s">
        <v>37</v>
      </c>
      <c r="T517">
        <v>28</v>
      </c>
      <c r="U517">
        <v>6</v>
      </c>
      <c r="V517" t="s">
        <v>29</v>
      </c>
      <c r="W517" t="s">
        <v>30</v>
      </c>
      <c r="X517" t="s">
        <v>31</v>
      </c>
      <c r="Y517" s="7">
        <f t="shared" si="21"/>
        <v>44265.847916666666</v>
      </c>
      <c r="Z517" t="str">
        <f t="shared" si="22"/>
        <v>Yes</v>
      </c>
    </row>
    <row r="518" spans="1:26" hidden="1" x14ac:dyDescent="0.2">
      <c r="A518">
        <v>111633</v>
      </c>
      <c r="B518" s="2">
        <v>44266</v>
      </c>
      <c r="C518" s="3">
        <v>0.44513888888888886</v>
      </c>
      <c r="D518" t="s">
        <v>139</v>
      </c>
      <c r="E518" t="s">
        <v>20</v>
      </c>
      <c r="F518" t="s">
        <v>21</v>
      </c>
      <c r="G518" t="s">
        <v>138</v>
      </c>
      <c r="H518" t="s">
        <v>23</v>
      </c>
      <c r="I518" t="s">
        <v>24</v>
      </c>
      <c r="J518" t="s">
        <v>25</v>
      </c>
      <c r="K518" t="s">
        <v>35</v>
      </c>
      <c r="L518" s="2">
        <v>44293</v>
      </c>
      <c r="M518" s="3">
        <v>0.62847222222222221</v>
      </c>
      <c r="N518" s="2">
        <v>44271</v>
      </c>
      <c r="O518" s="3">
        <v>0.44513888888888886</v>
      </c>
      <c r="P518">
        <v>1</v>
      </c>
      <c r="Q518">
        <v>0</v>
      </c>
      <c r="R518" t="s">
        <v>36</v>
      </c>
      <c r="S518" t="s">
        <v>28</v>
      </c>
      <c r="T518">
        <v>32</v>
      </c>
      <c r="U518">
        <v>8</v>
      </c>
      <c r="V518" t="s">
        <v>29</v>
      </c>
      <c r="W518" t="s">
        <v>30</v>
      </c>
      <c r="X518" t="s">
        <v>31</v>
      </c>
      <c r="Y518" s="6">
        <f t="shared" si="21"/>
        <v>44271</v>
      </c>
      <c r="Z518" t="str">
        <f t="shared" si="22"/>
        <v>Yes</v>
      </c>
    </row>
    <row r="519" spans="1:26" x14ac:dyDescent="0.2">
      <c r="A519">
        <v>111634</v>
      </c>
      <c r="B519" s="2">
        <v>44266</v>
      </c>
      <c r="C519" s="3">
        <v>0.44722222222222224</v>
      </c>
      <c r="D519" t="s">
        <v>294</v>
      </c>
      <c r="E519" t="s">
        <v>33</v>
      </c>
      <c r="F519" t="s">
        <v>34</v>
      </c>
      <c r="G519" t="s">
        <v>271</v>
      </c>
      <c r="H519" t="s">
        <v>23</v>
      </c>
      <c r="I519" t="s">
        <v>24</v>
      </c>
      <c r="J519" t="s">
        <v>295</v>
      </c>
      <c r="K519" t="s">
        <v>35</v>
      </c>
      <c r="L519" s="2">
        <v>44284</v>
      </c>
      <c r="M519" s="3">
        <v>0.55277777777777781</v>
      </c>
      <c r="N519" s="2">
        <v>45178</v>
      </c>
      <c r="O519" s="3">
        <v>0.94722222222222219</v>
      </c>
      <c r="P519">
        <v>0</v>
      </c>
      <c r="Q519">
        <v>1</v>
      </c>
      <c r="R519" t="s">
        <v>130</v>
      </c>
      <c r="S519" t="s">
        <v>37</v>
      </c>
      <c r="T519">
        <v>6</v>
      </c>
      <c r="U519">
        <v>0</v>
      </c>
      <c r="V519" t="s">
        <v>61</v>
      </c>
      <c r="W519" t="s">
        <v>62</v>
      </c>
      <c r="X519" t="s">
        <v>31</v>
      </c>
      <c r="Y519" s="7">
        <f t="shared" si="21"/>
        <v>44273</v>
      </c>
      <c r="Z519" t="str">
        <f t="shared" si="22"/>
        <v>Yes</v>
      </c>
    </row>
    <row r="520" spans="1:26" x14ac:dyDescent="0.2">
      <c r="A520">
        <v>111635</v>
      </c>
      <c r="B520" s="2">
        <v>44266</v>
      </c>
      <c r="C520" s="3">
        <v>0.49583333333333335</v>
      </c>
      <c r="D520" t="s">
        <v>314</v>
      </c>
      <c r="E520" t="s">
        <v>33</v>
      </c>
      <c r="F520" t="s">
        <v>34</v>
      </c>
      <c r="G520" t="s">
        <v>271</v>
      </c>
      <c r="H520" t="s">
        <v>23</v>
      </c>
      <c r="I520" t="s">
        <v>24</v>
      </c>
      <c r="J520" t="s">
        <v>295</v>
      </c>
      <c r="K520" t="s">
        <v>52</v>
      </c>
      <c r="L520" s="2">
        <v>44266</v>
      </c>
      <c r="M520" s="3">
        <v>0.49583333333333335</v>
      </c>
      <c r="N520" s="2">
        <v>45178</v>
      </c>
      <c r="O520" s="3">
        <v>0.99583333333333335</v>
      </c>
      <c r="P520">
        <v>0</v>
      </c>
      <c r="Q520">
        <v>1</v>
      </c>
      <c r="R520" t="s">
        <v>130</v>
      </c>
      <c r="S520" t="s">
        <v>37</v>
      </c>
      <c r="T520">
        <v>3</v>
      </c>
      <c r="U520">
        <v>1</v>
      </c>
      <c r="V520" t="s">
        <v>61</v>
      </c>
      <c r="W520" t="s">
        <v>62</v>
      </c>
      <c r="X520" t="s">
        <v>31</v>
      </c>
      <c r="Y520" s="7">
        <f t="shared" si="21"/>
        <v>44273</v>
      </c>
      <c r="Z520" t="str">
        <f t="shared" si="22"/>
        <v>Yes</v>
      </c>
    </row>
    <row r="521" spans="1:26" x14ac:dyDescent="0.2">
      <c r="A521">
        <v>111636</v>
      </c>
      <c r="B521" s="2">
        <v>44267</v>
      </c>
      <c r="C521" s="3">
        <v>0.41458333333333336</v>
      </c>
      <c r="D521" t="s">
        <v>19</v>
      </c>
      <c r="E521" t="s">
        <v>20</v>
      </c>
      <c r="F521" t="s">
        <v>21</v>
      </c>
      <c r="G521" t="s">
        <v>22</v>
      </c>
      <c r="H521" t="s">
        <v>23</v>
      </c>
      <c r="I521" t="s">
        <v>24</v>
      </c>
      <c r="J521" t="s">
        <v>25</v>
      </c>
      <c r="K521" t="s">
        <v>26</v>
      </c>
      <c r="L521" s="2">
        <v>44279</v>
      </c>
      <c r="M521" s="3">
        <v>0.72152777777777777</v>
      </c>
      <c r="N521" s="2">
        <v>44267</v>
      </c>
      <c r="O521" s="3">
        <v>0.58125000000000004</v>
      </c>
      <c r="P521">
        <v>0</v>
      </c>
      <c r="Q521">
        <v>1</v>
      </c>
      <c r="R521" t="s">
        <v>27</v>
      </c>
      <c r="S521" t="s">
        <v>28</v>
      </c>
      <c r="T521">
        <v>16</v>
      </c>
      <c r="U521">
        <v>2</v>
      </c>
      <c r="V521" t="s">
        <v>29</v>
      </c>
      <c r="W521" t="s">
        <v>30</v>
      </c>
      <c r="X521" t="s">
        <v>31</v>
      </c>
      <c r="Y521" s="7">
        <f t="shared" si="21"/>
        <v>44267.581249999996</v>
      </c>
      <c r="Z521" t="str">
        <f t="shared" si="22"/>
        <v>Yes</v>
      </c>
    </row>
    <row r="522" spans="1:26" hidden="1" x14ac:dyDescent="0.2">
      <c r="A522">
        <v>111637</v>
      </c>
      <c r="B522" s="2">
        <v>44271</v>
      </c>
      <c r="C522" s="3">
        <v>0.41805555555555557</v>
      </c>
      <c r="D522" t="s">
        <v>300</v>
      </c>
      <c r="E522" t="s">
        <v>58</v>
      </c>
      <c r="F522" t="s">
        <v>59</v>
      </c>
      <c r="G522" t="s">
        <v>271</v>
      </c>
      <c r="H522" t="s">
        <v>23</v>
      </c>
      <c r="I522" t="s">
        <v>24</v>
      </c>
      <c r="J522" t="s">
        <v>25</v>
      </c>
      <c r="K522" t="s">
        <v>35</v>
      </c>
      <c r="L522" s="2">
        <v>44279</v>
      </c>
      <c r="M522" s="3">
        <v>0.55763888888888891</v>
      </c>
      <c r="N522" s="2">
        <v>45183</v>
      </c>
      <c r="O522" s="3">
        <v>0.91805555555555551</v>
      </c>
      <c r="P522">
        <v>0</v>
      </c>
      <c r="Q522">
        <v>0</v>
      </c>
      <c r="R522" t="s">
        <v>130</v>
      </c>
      <c r="S522" t="s">
        <v>37</v>
      </c>
      <c r="T522">
        <v>6</v>
      </c>
      <c r="U522">
        <v>3</v>
      </c>
      <c r="V522" t="s">
        <v>61</v>
      </c>
      <c r="W522" t="s">
        <v>62</v>
      </c>
      <c r="X522" t="s">
        <v>46</v>
      </c>
      <c r="Y522" s="6">
        <f t="shared" si="21"/>
        <v>44278</v>
      </c>
      <c r="Z522" t="str">
        <f t="shared" si="22"/>
        <v>Yes</v>
      </c>
    </row>
    <row r="523" spans="1:26" hidden="1" x14ac:dyDescent="0.2">
      <c r="A523">
        <v>111638</v>
      </c>
      <c r="B523" s="2">
        <v>44271</v>
      </c>
      <c r="C523" s="3">
        <v>0.68472222222222223</v>
      </c>
      <c r="D523" t="s">
        <v>307</v>
      </c>
      <c r="E523" t="s">
        <v>302</v>
      </c>
      <c r="F523" t="s">
        <v>303</v>
      </c>
      <c r="G523" t="s">
        <v>271</v>
      </c>
      <c r="H523" t="s">
        <v>41</v>
      </c>
      <c r="I523" t="s">
        <v>24</v>
      </c>
      <c r="J523" t="s">
        <v>73</v>
      </c>
      <c r="K523" t="s">
        <v>52</v>
      </c>
      <c r="L523" s="2">
        <v>44271</v>
      </c>
      <c r="M523" s="3">
        <v>0.68472222222222223</v>
      </c>
      <c r="N523" s="2">
        <v>44276</v>
      </c>
      <c r="O523" s="3">
        <v>0.68472222222222223</v>
      </c>
      <c r="P523">
        <v>1</v>
      </c>
      <c r="Q523">
        <v>0</v>
      </c>
      <c r="R523" t="s">
        <v>130</v>
      </c>
      <c r="S523" t="s">
        <v>104</v>
      </c>
      <c r="T523">
        <v>2</v>
      </c>
      <c r="U523">
        <v>0</v>
      </c>
      <c r="V523" t="s">
        <v>29</v>
      </c>
      <c r="W523" t="s">
        <v>30</v>
      </c>
      <c r="X523" t="s">
        <v>31</v>
      </c>
      <c r="Y523" s="6">
        <f t="shared" si="21"/>
        <v>44278</v>
      </c>
      <c r="Z523" t="str">
        <f t="shared" si="22"/>
        <v>Yes</v>
      </c>
    </row>
    <row r="524" spans="1:26" x14ac:dyDescent="0.2">
      <c r="A524">
        <v>111639</v>
      </c>
      <c r="B524" s="2">
        <v>44272</v>
      </c>
      <c r="C524" s="3">
        <v>0.56597222222222221</v>
      </c>
      <c r="D524" t="s">
        <v>283</v>
      </c>
      <c r="E524" t="s">
        <v>71</v>
      </c>
      <c r="F524" t="s">
        <v>72</v>
      </c>
      <c r="G524" t="s">
        <v>271</v>
      </c>
      <c r="H524" t="s">
        <v>23</v>
      </c>
      <c r="I524" t="s">
        <v>24</v>
      </c>
      <c r="J524" t="s">
        <v>25</v>
      </c>
      <c r="K524" t="s">
        <v>52</v>
      </c>
      <c r="L524" s="2">
        <v>44292</v>
      </c>
      <c r="M524" s="3">
        <v>0.59791666666666665</v>
      </c>
      <c r="N524" s="2">
        <v>45185</v>
      </c>
      <c r="O524" s="3">
        <v>6.5972222222222224E-2</v>
      </c>
      <c r="P524">
        <v>0</v>
      </c>
      <c r="Q524">
        <v>1</v>
      </c>
      <c r="R524" t="s">
        <v>128</v>
      </c>
      <c r="S524" t="s">
        <v>37</v>
      </c>
      <c r="T524">
        <v>8</v>
      </c>
      <c r="U524">
        <v>4</v>
      </c>
      <c r="V524" t="s">
        <v>29</v>
      </c>
      <c r="W524" t="s">
        <v>62</v>
      </c>
      <c r="X524" t="s">
        <v>31</v>
      </c>
      <c r="Y524" s="7">
        <f t="shared" si="21"/>
        <v>44279</v>
      </c>
      <c r="Z524" t="str">
        <f t="shared" si="22"/>
        <v>Yes</v>
      </c>
    </row>
    <row r="525" spans="1:26" x14ac:dyDescent="0.2">
      <c r="A525">
        <v>111640</v>
      </c>
      <c r="B525" s="2">
        <v>44272</v>
      </c>
      <c r="C525" s="3">
        <v>0.68333333333333335</v>
      </c>
      <c r="D525" t="s">
        <v>288</v>
      </c>
      <c r="E525" t="s">
        <v>77</v>
      </c>
      <c r="F525" t="s">
        <v>78</v>
      </c>
      <c r="G525" t="s">
        <v>271</v>
      </c>
      <c r="H525" t="s">
        <v>23</v>
      </c>
      <c r="I525" t="s">
        <v>24</v>
      </c>
      <c r="J525" t="s">
        <v>25</v>
      </c>
      <c r="K525" t="s">
        <v>52</v>
      </c>
      <c r="L525" s="2">
        <v>44285</v>
      </c>
      <c r="M525" s="3">
        <v>0.75</v>
      </c>
      <c r="N525" s="2">
        <v>45185</v>
      </c>
      <c r="O525" s="3">
        <v>0.18333333333333332</v>
      </c>
      <c r="P525">
        <v>0</v>
      </c>
      <c r="Q525">
        <v>1</v>
      </c>
      <c r="R525" t="s">
        <v>128</v>
      </c>
      <c r="S525" t="s">
        <v>28</v>
      </c>
      <c r="T525">
        <v>18</v>
      </c>
      <c r="U525">
        <v>0</v>
      </c>
      <c r="V525" t="s">
        <v>29</v>
      </c>
      <c r="W525" t="s">
        <v>74</v>
      </c>
      <c r="X525" t="s">
        <v>31</v>
      </c>
      <c r="Y525" s="7">
        <f t="shared" si="21"/>
        <v>44279</v>
      </c>
      <c r="Z525" t="str">
        <f t="shared" si="22"/>
        <v>Yes</v>
      </c>
    </row>
    <row r="526" spans="1:26" hidden="1" x14ac:dyDescent="0.2">
      <c r="A526">
        <v>111641</v>
      </c>
      <c r="B526" s="2">
        <v>44272</v>
      </c>
      <c r="C526" s="3">
        <v>0.69236111111111109</v>
      </c>
      <c r="D526" t="s">
        <v>284</v>
      </c>
      <c r="E526" t="s">
        <v>77</v>
      </c>
      <c r="F526" t="s">
        <v>78</v>
      </c>
      <c r="G526" t="s">
        <v>271</v>
      </c>
      <c r="H526" t="s">
        <v>23</v>
      </c>
      <c r="I526" t="s">
        <v>24</v>
      </c>
      <c r="J526" t="s">
        <v>25</v>
      </c>
      <c r="K526" t="s">
        <v>35</v>
      </c>
      <c r="L526" s="2">
        <v>44285</v>
      </c>
      <c r="M526" s="3">
        <v>0.74652777777777779</v>
      </c>
      <c r="N526" s="2">
        <v>45185</v>
      </c>
      <c r="O526" s="3">
        <v>0.19236111111111112</v>
      </c>
      <c r="P526">
        <v>0</v>
      </c>
      <c r="Q526">
        <v>0</v>
      </c>
      <c r="R526" t="s">
        <v>128</v>
      </c>
      <c r="S526" t="s">
        <v>28</v>
      </c>
      <c r="T526">
        <v>23</v>
      </c>
      <c r="U526">
        <v>0</v>
      </c>
      <c r="V526" t="s">
        <v>29</v>
      </c>
      <c r="W526" t="s">
        <v>30</v>
      </c>
      <c r="X526" t="s">
        <v>46</v>
      </c>
      <c r="Y526" s="6">
        <f t="shared" si="21"/>
        <v>44279</v>
      </c>
      <c r="Z526" t="str">
        <f t="shared" si="22"/>
        <v>Yes</v>
      </c>
    </row>
    <row r="527" spans="1:26" hidden="1" x14ac:dyDescent="0.2">
      <c r="A527">
        <v>111642</v>
      </c>
      <c r="B527" s="2">
        <v>44273</v>
      </c>
      <c r="C527" s="3">
        <v>0.59444444444444444</v>
      </c>
      <c r="D527" t="s">
        <v>286</v>
      </c>
      <c r="E527" t="s">
        <v>49</v>
      </c>
      <c r="F527" t="s">
        <v>50</v>
      </c>
      <c r="G527" t="s">
        <v>271</v>
      </c>
      <c r="H527" t="s">
        <v>23</v>
      </c>
      <c r="I527" t="s">
        <v>60</v>
      </c>
      <c r="J527" t="s">
        <v>25</v>
      </c>
      <c r="K527" t="s">
        <v>52</v>
      </c>
      <c r="L527" s="2">
        <v>44285</v>
      </c>
      <c r="M527" s="3">
        <v>0.79027777777777775</v>
      </c>
      <c r="N527" s="2">
        <v>45186</v>
      </c>
      <c r="O527" s="3">
        <v>9.4444444444444442E-2</v>
      </c>
      <c r="P527">
        <v>0</v>
      </c>
      <c r="Q527">
        <v>0</v>
      </c>
      <c r="R527" t="s">
        <v>128</v>
      </c>
      <c r="S527" t="s">
        <v>28</v>
      </c>
      <c r="T527">
        <v>3</v>
      </c>
      <c r="U527">
        <v>1</v>
      </c>
      <c r="V527" t="s">
        <v>61</v>
      </c>
      <c r="W527" t="s">
        <v>74</v>
      </c>
      <c r="X527" t="s">
        <v>31</v>
      </c>
      <c r="Y527" s="6" t="str">
        <f t="shared" si="21"/>
        <v>No SLA For Request</v>
      </c>
      <c r="Z527" t="str">
        <f t="shared" si="22"/>
        <v>Yes</v>
      </c>
    </row>
    <row r="528" spans="1:26" hidden="1" x14ac:dyDescent="0.2">
      <c r="A528">
        <v>111643</v>
      </c>
      <c r="B528" s="2">
        <v>44273</v>
      </c>
      <c r="C528" s="3">
        <v>0.59583333333333333</v>
      </c>
      <c r="D528" t="s">
        <v>279</v>
      </c>
      <c r="E528" t="s">
        <v>49</v>
      </c>
      <c r="F528" t="s">
        <v>50</v>
      </c>
      <c r="G528" t="s">
        <v>271</v>
      </c>
      <c r="H528" t="s">
        <v>23</v>
      </c>
      <c r="I528" t="s">
        <v>60</v>
      </c>
      <c r="J528" t="s">
        <v>25</v>
      </c>
      <c r="K528" t="s">
        <v>52</v>
      </c>
      <c r="L528" s="2">
        <v>44293</v>
      </c>
      <c r="M528" s="3">
        <v>0.5229166666666667</v>
      </c>
      <c r="N528" s="2">
        <v>45186</v>
      </c>
      <c r="O528" s="3">
        <v>9.583333333333334E-2</v>
      </c>
      <c r="P528">
        <v>0</v>
      </c>
      <c r="Q528">
        <v>0</v>
      </c>
      <c r="R528" t="s">
        <v>128</v>
      </c>
      <c r="S528" t="s">
        <v>28</v>
      </c>
      <c r="T528">
        <v>7</v>
      </c>
      <c r="U528">
        <v>0</v>
      </c>
      <c r="V528" t="s">
        <v>61</v>
      </c>
      <c r="W528" t="s">
        <v>74</v>
      </c>
      <c r="X528" t="s">
        <v>31</v>
      </c>
      <c r="Y528" s="6" t="str">
        <f t="shared" si="21"/>
        <v>No SLA For Request</v>
      </c>
      <c r="Z528" t="str">
        <f t="shared" si="22"/>
        <v>Yes</v>
      </c>
    </row>
    <row r="529" spans="1:26" x14ac:dyDescent="0.2">
      <c r="A529">
        <v>111644</v>
      </c>
      <c r="B529" s="2">
        <v>44273</v>
      </c>
      <c r="C529" s="3">
        <v>0.59930555555555554</v>
      </c>
      <c r="D529" t="s">
        <v>285</v>
      </c>
      <c r="E529" t="s">
        <v>49</v>
      </c>
      <c r="F529" t="s">
        <v>50</v>
      </c>
      <c r="G529" t="s">
        <v>271</v>
      </c>
      <c r="H529" t="s">
        <v>23</v>
      </c>
      <c r="I529" t="s">
        <v>60</v>
      </c>
      <c r="J529" t="s">
        <v>25</v>
      </c>
      <c r="K529" t="s">
        <v>52</v>
      </c>
      <c r="L529" s="2">
        <v>44286</v>
      </c>
      <c r="M529" s="3">
        <v>0.44861111111111113</v>
      </c>
      <c r="N529" s="2">
        <v>45186</v>
      </c>
      <c r="O529" s="3">
        <v>9.930555555555555E-2</v>
      </c>
      <c r="P529">
        <v>0</v>
      </c>
      <c r="Q529">
        <v>1</v>
      </c>
      <c r="R529" t="s">
        <v>128</v>
      </c>
      <c r="S529" t="s">
        <v>28</v>
      </c>
      <c r="T529">
        <v>5</v>
      </c>
      <c r="U529">
        <v>0</v>
      </c>
      <c r="V529" t="s">
        <v>61</v>
      </c>
      <c r="W529" t="s">
        <v>74</v>
      </c>
      <c r="X529" t="s">
        <v>31</v>
      </c>
      <c r="Y529" s="7" t="str">
        <f t="shared" si="21"/>
        <v>No SLA For Request</v>
      </c>
      <c r="Z529" t="str">
        <f t="shared" si="22"/>
        <v>Yes</v>
      </c>
    </row>
    <row r="530" spans="1:26" x14ac:dyDescent="0.2">
      <c r="A530">
        <v>111645</v>
      </c>
      <c r="B530" s="2">
        <v>44274</v>
      </c>
      <c r="C530" s="3">
        <v>0.36944444444444446</v>
      </c>
      <c r="D530" t="s">
        <v>306</v>
      </c>
      <c r="E530" t="s">
        <v>88</v>
      </c>
      <c r="F530" t="s">
        <v>89</v>
      </c>
      <c r="G530" t="s">
        <v>271</v>
      </c>
      <c r="H530" t="s">
        <v>23</v>
      </c>
      <c r="I530" t="s">
        <v>60</v>
      </c>
      <c r="J530" t="s">
        <v>25</v>
      </c>
      <c r="K530" t="s">
        <v>35</v>
      </c>
      <c r="L530" s="2">
        <v>44274</v>
      </c>
      <c r="M530" s="3">
        <v>0.36944444444444446</v>
      </c>
      <c r="N530" s="2">
        <v>45186</v>
      </c>
      <c r="O530" s="3">
        <v>0.86944444444444446</v>
      </c>
      <c r="P530">
        <v>0</v>
      </c>
      <c r="Q530">
        <v>1</v>
      </c>
      <c r="R530" t="s">
        <v>130</v>
      </c>
      <c r="S530" t="s">
        <v>37</v>
      </c>
      <c r="T530">
        <v>5</v>
      </c>
      <c r="U530">
        <v>2</v>
      </c>
      <c r="V530" t="s">
        <v>29</v>
      </c>
      <c r="W530" t="s">
        <v>30</v>
      </c>
      <c r="X530" t="s">
        <v>46</v>
      </c>
      <c r="Y530" s="7" t="str">
        <f t="shared" si="21"/>
        <v>No SLA For Request</v>
      </c>
      <c r="Z530" t="str">
        <f t="shared" si="22"/>
        <v>Yes</v>
      </c>
    </row>
    <row r="531" spans="1:26" x14ac:dyDescent="0.2">
      <c r="A531">
        <v>111646</v>
      </c>
      <c r="B531" s="2">
        <v>44277</v>
      </c>
      <c r="C531" s="3">
        <v>0.76736111111111116</v>
      </c>
      <c r="D531" t="s">
        <v>305</v>
      </c>
      <c r="E531" t="s">
        <v>302</v>
      </c>
      <c r="F531" t="s">
        <v>303</v>
      </c>
      <c r="G531" t="s">
        <v>271</v>
      </c>
      <c r="H531" t="s">
        <v>41</v>
      </c>
      <c r="I531" t="s">
        <v>24</v>
      </c>
      <c r="J531" t="s">
        <v>25</v>
      </c>
      <c r="K531" t="s">
        <v>35</v>
      </c>
      <c r="L531" s="2">
        <v>44277</v>
      </c>
      <c r="M531" s="3">
        <v>0.76736111111111116</v>
      </c>
      <c r="N531" s="2">
        <v>44282</v>
      </c>
      <c r="O531" s="3">
        <v>0.76736111111111116</v>
      </c>
      <c r="P531">
        <v>1</v>
      </c>
      <c r="Q531">
        <v>1</v>
      </c>
      <c r="R531" t="s">
        <v>130</v>
      </c>
      <c r="S531" t="s">
        <v>104</v>
      </c>
      <c r="T531">
        <v>5</v>
      </c>
      <c r="U531">
        <v>1</v>
      </c>
      <c r="V531" t="s">
        <v>61</v>
      </c>
      <c r="W531" t="s">
        <v>62</v>
      </c>
      <c r="X531" t="s">
        <v>31</v>
      </c>
      <c r="Y531" s="7">
        <f t="shared" si="21"/>
        <v>44284</v>
      </c>
      <c r="Z531" t="str">
        <f t="shared" si="22"/>
        <v>Yes</v>
      </c>
    </row>
    <row r="532" spans="1:26" x14ac:dyDescent="0.2">
      <c r="A532">
        <v>111647</v>
      </c>
      <c r="B532" s="2">
        <v>44277</v>
      </c>
      <c r="C532" s="3">
        <v>0.7729166666666667</v>
      </c>
      <c r="D532" t="s">
        <v>304</v>
      </c>
      <c r="E532" t="s">
        <v>302</v>
      </c>
      <c r="F532" t="s">
        <v>303</v>
      </c>
      <c r="G532" t="s">
        <v>271</v>
      </c>
      <c r="H532" t="s">
        <v>41</v>
      </c>
      <c r="I532" t="s">
        <v>60</v>
      </c>
      <c r="J532" t="s">
        <v>83</v>
      </c>
      <c r="K532" t="s">
        <v>52</v>
      </c>
      <c r="L532" s="2">
        <v>44277</v>
      </c>
      <c r="M532" s="3">
        <v>0.7729166666666667</v>
      </c>
      <c r="N532" s="2">
        <v>44282</v>
      </c>
      <c r="O532" s="3">
        <v>0.7729166666666667</v>
      </c>
      <c r="P532">
        <v>1</v>
      </c>
      <c r="Q532">
        <v>1</v>
      </c>
      <c r="R532" t="s">
        <v>130</v>
      </c>
      <c r="S532" t="s">
        <v>104</v>
      </c>
      <c r="T532">
        <v>3</v>
      </c>
      <c r="U532">
        <v>0</v>
      </c>
      <c r="V532" t="s">
        <v>61</v>
      </c>
      <c r="W532" t="s">
        <v>62</v>
      </c>
      <c r="X532" t="s">
        <v>31</v>
      </c>
      <c r="Y532" s="7" t="str">
        <f t="shared" si="21"/>
        <v>No SLA For Request</v>
      </c>
      <c r="Z532" t="str">
        <f t="shared" si="22"/>
        <v>Yes</v>
      </c>
    </row>
    <row r="533" spans="1:26" x14ac:dyDescent="0.2">
      <c r="A533">
        <v>111648</v>
      </c>
      <c r="B533" s="2">
        <v>44278</v>
      </c>
      <c r="C533" s="3">
        <v>0.46944444444444444</v>
      </c>
      <c r="D533" t="s">
        <v>301</v>
      </c>
      <c r="E533" t="s">
        <v>302</v>
      </c>
      <c r="F533" t="s">
        <v>303</v>
      </c>
      <c r="G533" t="s">
        <v>271</v>
      </c>
      <c r="H533" t="s">
        <v>23</v>
      </c>
      <c r="I533" t="s">
        <v>60</v>
      </c>
      <c r="J533" t="s">
        <v>25</v>
      </c>
      <c r="K533" t="s">
        <v>26</v>
      </c>
      <c r="L533" s="2">
        <v>44278</v>
      </c>
      <c r="M533" s="3">
        <v>0.72847222222222219</v>
      </c>
      <c r="N533" s="2">
        <v>45190</v>
      </c>
      <c r="O533" s="3">
        <v>0.96944444444444444</v>
      </c>
      <c r="P533">
        <v>0</v>
      </c>
      <c r="Q533">
        <v>1</v>
      </c>
      <c r="R533" t="s">
        <v>27</v>
      </c>
      <c r="S533" t="s">
        <v>92</v>
      </c>
      <c r="T533">
        <v>7</v>
      </c>
      <c r="U533">
        <v>0</v>
      </c>
      <c r="V533" t="s">
        <v>61</v>
      </c>
      <c r="W533" t="s">
        <v>74</v>
      </c>
      <c r="X533" t="s">
        <v>46</v>
      </c>
      <c r="Y533" s="7" t="str">
        <f t="shared" si="21"/>
        <v>No SLA For Request</v>
      </c>
      <c r="Z533" t="str">
        <f t="shared" si="22"/>
        <v>Yes</v>
      </c>
    </row>
    <row r="534" spans="1:26" x14ac:dyDescent="0.2">
      <c r="A534">
        <v>111649</v>
      </c>
      <c r="B534" s="2">
        <v>44278</v>
      </c>
      <c r="C534" s="3">
        <v>0.69374999999999998</v>
      </c>
      <c r="D534" t="s">
        <v>140</v>
      </c>
      <c r="E534" t="s">
        <v>20</v>
      </c>
      <c r="F534" t="s">
        <v>21</v>
      </c>
      <c r="G534" t="s">
        <v>138</v>
      </c>
      <c r="H534" t="s">
        <v>23</v>
      </c>
      <c r="I534" t="s">
        <v>24</v>
      </c>
      <c r="J534" t="s">
        <v>25</v>
      </c>
      <c r="K534" t="s">
        <v>52</v>
      </c>
      <c r="L534" s="2">
        <v>44291</v>
      </c>
      <c r="M534" s="3">
        <v>0.36805555555555558</v>
      </c>
      <c r="N534" s="2">
        <v>45191</v>
      </c>
      <c r="O534" s="3">
        <v>0.19375000000000001</v>
      </c>
      <c r="P534">
        <v>0</v>
      </c>
      <c r="Q534">
        <v>1</v>
      </c>
      <c r="R534" t="s">
        <v>36</v>
      </c>
      <c r="S534" t="s">
        <v>28</v>
      </c>
      <c r="T534">
        <v>6</v>
      </c>
      <c r="U534">
        <v>2</v>
      </c>
      <c r="V534" t="s">
        <v>29</v>
      </c>
      <c r="W534" t="s">
        <v>30</v>
      </c>
      <c r="X534" t="s">
        <v>31</v>
      </c>
      <c r="Y534" s="7">
        <f t="shared" si="21"/>
        <v>44281</v>
      </c>
      <c r="Z534" t="str">
        <f t="shared" si="22"/>
        <v>Yes</v>
      </c>
    </row>
    <row r="535" spans="1:26" x14ac:dyDescent="0.2">
      <c r="A535">
        <v>111650</v>
      </c>
      <c r="B535" s="2">
        <v>44279</v>
      </c>
      <c r="C535" s="3">
        <v>0.63402777777777775</v>
      </c>
      <c r="D535" t="s">
        <v>278</v>
      </c>
      <c r="E535" t="s">
        <v>88</v>
      </c>
      <c r="F535" t="s">
        <v>89</v>
      </c>
      <c r="G535" t="s">
        <v>271</v>
      </c>
      <c r="H535" t="s">
        <v>23</v>
      </c>
      <c r="I535" t="s">
        <v>24</v>
      </c>
      <c r="J535" t="s">
        <v>25</v>
      </c>
      <c r="K535" t="s">
        <v>35</v>
      </c>
      <c r="L535" s="2">
        <v>44293</v>
      </c>
      <c r="M535" s="3">
        <v>0.58958333333333335</v>
      </c>
      <c r="N535" s="2">
        <v>45192</v>
      </c>
      <c r="O535" s="3">
        <v>0.13402777777777777</v>
      </c>
      <c r="P535">
        <v>0</v>
      </c>
      <c r="Q535">
        <v>1</v>
      </c>
      <c r="R535" t="s">
        <v>128</v>
      </c>
      <c r="S535" t="s">
        <v>37</v>
      </c>
      <c r="T535">
        <v>6</v>
      </c>
      <c r="U535">
        <v>3</v>
      </c>
      <c r="V535" t="s">
        <v>29</v>
      </c>
      <c r="W535" t="s">
        <v>30</v>
      </c>
      <c r="X535" t="s">
        <v>31</v>
      </c>
      <c r="Y535" s="7">
        <f t="shared" si="21"/>
        <v>44286</v>
      </c>
      <c r="Z535" t="str">
        <f t="shared" si="22"/>
        <v>Yes</v>
      </c>
    </row>
    <row r="536" spans="1:26" hidden="1" x14ac:dyDescent="0.2">
      <c r="A536">
        <v>111651</v>
      </c>
      <c r="B536" s="2">
        <v>44279</v>
      </c>
      <c r="C536" s="3">
        <v>0.70416666666666672</v>
      </c>
      <c r="D536" t="s">
        <v>287</v>
      </c>
      <c r="E536" t="s">
        <v>49</v>
      </c>
      <c r="F536" t="s">
        <v>50</v>
      </c>
      <c r="G536" t="s">
        <v>271</v>
      </c>
      <c r="H536" t="s">
        <v>23</v>
      </c>
      <c r="I536" t="s">
        <v>24</v>
      </c>
      <c r="J536" t="s">
        <v>83</v>
      </c>
      <c r="K536" t="s">
        <v>52</v>
      </c>
      <c r="L536" s="2">
        <v>44285</v>
      </c>
      <c r="M536" s="3">
        <v>0.78749999999999998</v>
      </c>
      <c r="N536" s="2">
        <v>44284</v>
      </c>
      <c r="O536" s="3">
        <v>0.70416666666666672</v>
      </c>
      <c r="P536">
        <v>1</v>
      </c>
      <c r="Q536">
        <v>0</v>
      </c>
      <c r="R536" t="s">
        <v>128</v>
      </c>
      <c r="S536" t="s">
        <v>28</v>
      </c>
      <c r="T536">
        <v>4</v>
      </c>
      <c r="U536">
        <v>0</v>
      </c>
      <c r="V536" t="s">
        <v>29</v>
      </c>
      <c r="W536" t="s">
        <v>30</v>
      </c>
      <c r="X536" t="s">
        <v>46</v>
      </c>
      <c r="Y536" s="6">
        <f t="shared" si="21"/>
        <v>44286</v>
      </c>
      <c r="Z536" t="str">
        <f t="shared" si="22"/>
        <v>Yes</v>
      </c>
    </row>
    <row r="537" spans="1:26" hidden="1" x14ac:dyDescent="0.2">
      <c r="A537">
        <v>111652</v>
      </c>
      <c r="B537" s="2">
        <v>44279</v>
      </c>
      <c r="C537" s="3">
        <v>0.74583333333333335</v>
      </c>
      <c r="D537" t="s">
        <v>298</v>
      </c>
      <c r="E537" t="s">
        <v>97</v>
      </c>
      <c r="F537" t="s">
        <v>98</v>
      </c>
      <c r="G537" t="s">
        <v>271</v>
      </c>
      <c r="H537" t="s">
        <v>23</v>
      </c>
      <c r="I537" t="s">
        <v>60</v>
      </c>
      <c r="J537" t="s">
        <v>25</v>
      </c>
      <c r="K537" t="s">
        <v>52</v>
      </c>
      <c r="L537" s="2">
        <v>44281</v>
      </c>
      <c r="M537" s="3">
        <v>0.55902777777777779</v>
      </c>
      <c r="N537" s="2">
        <v>45192</v>
      </c>
      <c r="O537" s="3">
        <v>0.24583333333333332</v>
      </c>
      <c r="P537">
        <v>0</v>
      </c>
      <c r="Q537">
        <v>0</v>
      </c>
      <c r="R537" t="s">
        <v>130</v>
      </c>
      <c r="S537" t="s">
        <v>28</v>
      </c>
      <c r="T537">
        <v>4</v>
      </c>
      <c r="U537">
        <v>0</v>
      </c>
      <c r="V537" t="s">
        <v>61</v>
      </c>
      <c r="W537" t="s">
        <v>62</v>
      </c>
      <c r="X537" t="s">
        <v>31</v>
      </c>
      <c r="Y537" s="6" t="str">
        <f t="shared" si="21"/>
        <v>No SLA For Request</v>
      </c>
      <c r="Z537" t="str">
        <f t="shared" si="22"/>
        <v>Yes</v>
      </c>
    </row>
    <row r="538" spans="1:26" x14ac:dyDescent="0.2">
      <c r="A538">
        <v>111653</v>
      </c>
      <c r="B538" s="2">
        <v>44280</v>
      </c>
      <c r="C538" s="3">
        <v>0.79583333333333328</v>
      </c>
      <c r="D538" t="s">
        <v>297</v>
      </c>
      <c r="E538" t="s">
        <v>77</v>
      </c>
      <c r="F538" t="s">
        <v>78</v>
      </c>
      <c r="G538" t="s">
        <v>271</v>
      </c>
      <c r="H538" t="s">
        <v>23</v>
      </c>
      <c r="I538" t="s">
        <v>24</v>
      </c>
      <c r="J538" t="s">
        <v>25</v>
      </c>
      <c r="K538" t="s">
        <v>52</v>
      </c>
      <c r="L538" s="2">
        <v>44281</v>
      </c>
      <c r="M538" s="3">
        <v>0.69236111111111109</v>
      </c>
      <c r="N538" s="2">
        <v>45193</v>
      </c>
      <c r="O538" s="3">
        <v>0.29583333333333334</v>
      </c>
      <c r="P538">
        <v>0</v>
      </c>
      <c r="Q538">
        <v>1</v>
      </c>
      <c r="R538" t="s">
        <v>130</v>
      </c>
      <c r="S538" t="s">
        <v>28</v>
      </c>
      <c r="T538">
        <v>5</v>
      </c>
      <c r="U538">
        <v>0</v>
      </c>
      <c r="V538" t="s">
        <v>29</v>
      </c>
      <c r="W538" t="s">
        <v>30</v>
      </c>
      <c r="X538" t="s">
        <v>46</v>
      </c>
      <c r="Y538" s="7">
        <f t="shared" si="21"/>
        <v>44287</v>
      </c>
      <c r="Z538" t="str">
        <f t="shared" si="22"/>
        <v>Yes</v>
      </c>
    </row>
    <row r="539" spans="1:26" hidden="1" x14ac:dyDescent="0.2">
      <c r="A539">
        <v>111654</v>
      </c>
      <c r="B539" s="2">
        <v>44281</v>
      </c>
      <c r="C539" s="3">
        <v>0.43263888888888891</v>
      </c>
      <c r="D539" t="s">
        <v>291</v>
      </c>
      <c r="E539" t="s">
        <v>33</v>
      </c>
      <c r="F539" t="s">
        <v>34</v>
      </c>
      <c r="G539" t="s">
        <v>271</v>
      </c>
      <c r="H539" t="s">
        <v>23</v>
      </c>
      <c r="I539" t="s">
        <v>24</v>
      </c>
      <c r="J539" t="s">
        <v>25</v>
      </c>
      <c r="K539" t="s">
        <v>52</v>
      </c>
      <c r="L539" s="2">
        <v>44285</v>
      </c>
      <c r="M539" s="3">
        <v>0.60624999999999996</v>
      </c>
      <c r="N539" s="2">
        <v>45193</v>
      </c>
      <c r="O539" s="3">
        <v>0.93263888888888891</v>
      </c>
      <c r="P539">
        <v>0</v>
      </c>
      <c r="Q539">
        <v>0</v>
      </c>
      <c r="R539" t="s">
        <v>130</v>
      </c>
      <c r="S539" t="s">
        <v>37</v>
      </c>
      <c r="T539">
        <v>17</v>
      </c>
      <c r="U539">
        <v>0</v>
      </c>
      <c r="V539" t="s">
        <v>61</v>
      </c>
      <c r="W539" t="s">
        <v>62</v>
      </c>
      <c r="X539" t="s">
        <v>31</v>
      </c>
      <c r="Y539" s="6">
        <f t="shared" si="21"/>
        <v>44288</v>
      </c>
      <c r="Z539" t="str">
        <f t="shared" si="22"/>
        <v>Yes</v>
      </c>
    </row>
    <row r="540" spans="1:26" x14ac:dyDescent="0.2">
      <c r="A540">
        <v>111655</v>
      </c>
      <c r="B540" s="2">
        <v>44284</v>
      </c>
      <c r="C540" s="3">
        <v>0.6791666666666667</v>
      </c>
      <c r="D540" t="s">
        <v>281</v>
      </c>
      <c r="E540" t="s">
        <v>77</v>
      </c>
      <c r="F540" t="s">
        <v>78</v>
      </c>
      <c r="G540" t="s">
        <v>271</v>
      </c>
      <c r="H540" t="s">
        <v>23</v>
      </c>
      <c r="I540" t="s">
        <v>60</v>
      </c>
      <c r="J540" t="s">
        <v>25</v>
      </c>
      <c r="K540" t="s">
        <v>52</v>
      </c>
      <c r="L540" s="2">
        <v>44292</v>
      </c>
      <c r="M540" s="3">
        <v>0.68819444444444444</v>
      </c>
      <c r="N540" s="2">
        <v>45197</v>
      </c>
      <c r="O540" s="3">
        <v>0.17916666666666667</v>
      </c>
      <c r="P540">
        <v>0</v>
      </c>
      <c r="Q540">
        <v>1</v>
      </c>
      <c r="R540" t="s">
        <v>128</v>
      </c>
      <c r="S540" t="s">
        <v>28</v>
      </c>
      <c r="T540">
        <v>7</v>
      </c>
      <c r="U540">
        <v>0</v>
      </c>
      <c r="V540" t="s">
        <v>29</v>
      </c>
      <c r="W540" t="s">
        <v>30</v>
      </c>
      <c r="X540" t="s">
        <v>31</v>
      </c>
      <c r="Y540" s="7" t="str">
        <f t="shared" si="21"/>
        <v>No SLA For Request</v>
      </c>
      <c r="Z540" t="str">
        <f t="shared" si="22"/>
        <v>Yes</v>
      </c>
    </row>
    <row r="541" spans="1:26" hidden="1" x14ac:dyDescent="0.2">
      <c r="A541">
        <v>111656</v>
      </c>
      <c r="B541" s="2">
        <v>44286</v>
      </c>
      <c r="C541" s="3">
        <v>0.43888888888888888</v>
      </c>
      <c r="D541" t="s">
        <v>270</v>
      </c>
      <c r="E541" t="s">
        <v>88</v>
      </c>
      <c r="F541" t="s">
        <v>89</v>
      </c>
      <c r="G541" t="s">
        <v>271</v>
      </c>
      <c r="H541" t="s">
        <v>23</v>
      </c>
      <c r="I541" t="s">
        <v>24</v>
      </c>
      <c r="J541" t="s">
        <v>25</v>
      </c>
      <c r="K541" t="s">
        <v>52</v>
      </c>
      <c r="L541" s="2">
        <v>44298</v>
      </c>
      <c r="M541" s="3">
        <v>0.38541666666666669</v>
      </c>
      <c r="N541" s="2">
        <v>45198</v>
      </c>
      <c r="O541" s="3">
        <v>0.93888888888888888</v>
      </c>
      <c r="P541">
        <v>0</v>
      </c>
      <c r="Q541">
        <v>0</v>
      </c>
      <c r="R541" t="s">
        <v>36</v>
      </c>
      <c r="S541" t="s">
        <v>37</v>
      </c>
      <c r="T541">
        <v>3</v>
      </c>
      <c r="U541">
        <v>1</v>
      </c>
      <c r="V541" t="s">
        <v>61</v>
      </c>
      <c r="W541" t="s">
        <v>62</v>
      </c>
      <c r="X541" t="s">
        <v>46</v>
      </c>
      <c r="Y541" s="6">
        <f t="shared" si="21"/>
        <v>44293</v>
      </c>
      <c r="Z541" t="str">
        <f t="shared" si="22"/>
        <v>Yes</v>
      </c>
    </row>
    <row r="542" spans="1:26" hidden="1" x14ac:dyDescent="0.2">
      <c r="A542">
        <v>111657</v>
      </c>
      <c r="B542" s="2">
        <v>44291</v>
      </c>
      <c r="C542" s="3">
        <v>0.68194444444444446</v>
      </c>
      <c r="D542" t="s">
        <v>276</v>
      </c>
      <c r="E542" t="s">
        <v>77</v>
      </c>
      <c r="F542" t="s">
        <v>78</v>
      </c>
      <c r="G542" t="s">
        <v>271</v>
      </c>
      <c r="H542" t="s">
        <v>23</v>
      </c>
      <c r="I542" t="s">
        <v>60</v>
      </c>
      <c r="J542" t="s">
        <v>25</v>
      </c>
      <c r="K542" t="s">
        <v>52</v>
      </c>
      <c r="L542" s="2">
        <v>44293</v>
      </c>
      <c r="M542" s="3">
        <v>0.69027777777777777</v>
      </c>
      <c r="N542" s="2">
        <v>45204</v>
      </c>
      <c r="O542" s="3">
        <v>0.18194444444444444</v>
      </c>
      <c r="P542">
        <v>0</v>
      </c>
      <c r="Q542">
        <v>0</v>
      </c>
      <c r="R542" t="s">
        <v>128</v>
      </c>
      <c r="S542" t="s">
        <v>28</v>
      </c>
      <c r="T542">
        <v>4</v>
      </c>
      <c r="U542">
        <v>1</v>
      </c>
      <c r="V542" t="s">
        <v>61</v>
      </c>
      <c r="W542" t="s">
        <v>62</v>
      </c>
      <c r="X542" t="s">
        <v>31</v>
      </c>
      <c r="Y542" s="6" t="str">
        <f t="shared" si="21"/>
        <v>No SLA For Request</v>
      </c>
      <c r="Z542" t="str">
        <f t="shared" si="22"/>
        <v>Yes</v>
      </c>
    </row>
    <row r="543" spans="1:26" hidden="1" x14ac:dyDescent="0.2">
      <c r="A543">
        <v>111658</v>
      </c>
      <c r="B543" s="2">
        <v>44292</v>
      </c>
      <c r="C543" s="3">
        <v>0.64444444444444449</v>
      </c>
      <c r="D543" t="s">
        <v>282</v>
      </c>
      <c r="E543" t="s">
        <v>49</v>
      </c>
      <c r="F543" t="s">
        <v>50</v>
      </c>
      <c r="G543" t="s">
        <v>271</v>
      </c>
      <c r="H543" t="s">
        <v>23</v>
      </c>
      <c r="I543" t="s">
        <v>24</v>
      </c>
      <c r="J543" t="s">
        <v>25</v>
      </c>
      <c r="K543" t="s">
        <v>52</v>
      </c>
      <c r="L543" s="2">
        <v>44292</v>
      </c>
      <c r="M543" s="3">
        <v>0.64444444444444449</v>
      </c>
      <c r="N543" s="2">
        <v>45205</v>
      </c>
      <c r="O543" s="3">
        <v>0.14444444444444443</v>
      </c>
      <c r="P543">
        <v>0</v>
      </c>
      <c r="Q543">
        <v>0</v>
      </c>
      <c r="R543" t="s">
        <v>128</v>
      </c>
      <c r="S543" t="s">
        <v>28</v>
      </c>
      <c r="T543">
        <v>2</v>
      </c>
      <c r="U543">
        <v>0</v>
      </c>
      <c r="V543" t="s">
        <v>61</v>
      </c>
      <c r="W543" t="s">
        <v>74</v>
      </c>
      <c r="X543" t="s">
        <v>31</v>
      </c>
      <c r="Y543" s="6">
        <f t="shared" si="21"/>
        <v>44299</v>
      </c>
      <c r="Z543" t="str">
        <f t="shared" si="22"/>
        <v>Yes</v>
      </c>
    </row>
    <row r="544" spans="1:26" x14ac:dyDescent="0.2">
      <c r="A544">
        <v>111659</v>
      </c>
      <c r="B544" s="2">
        <v>44293</v>
      </c>
      <c r="C544" s="3">
        <v>0.55277777777777781</v>
      </c>
      <c r="D544" t="s">
        <v>275</v>
      </c>
      <c r="E544" t="s">
        <v>88</v>
      </c>
      <c r="F544" t="s">
        <v>89</v>
      </c>
      <c r="G544" t="s">
        <v>271</v>
      </c>
      <c r="H544" t="s">
        <v>23</v>
      </c>
      <c r="I544" t="s">
        <v>60</v>
      </c>
      <c r="J544" t="s">
        <v>25</v>
      </c>
      <c r="K544" t="s">
        <v>52</v>
      </c>
      <c r="L544" s="2">
        <v>44293</v>
      </c>
      <c r="M544" s="3">
        <v>0.6958333333333333</v>
      </c>
      <c r="N544" s="2">
        <v>45206</v>
      </c>
      <c r="O544" s="3">
        <v>5.2777777777777778E-2</v>
      </c>
      <c r="P544">
        <v>0</v>
      </c>
      <c r="Q544">
        <v>1</v>
      </c>
      <c r="R544" t="s">
        <v>128</v>
      </c>
      <c r="S544" t="s">
        <v>37</v>
      </c>
      <c r="T544">
        <v>5</v>
      </c>
      <c r="U544">
        <v>1</v>
      </c>
      <c r="V544" t="s">
        <v>29</v>
      </c>
      <c r="W544" t="s">
        <v>30</v>
      </c>
      <c r="X544" t="s">
        <v>31</v>
      </c>
      <c r="Y544" s="7" t="str">
        <f t="shared" si="21"/>
        <v>No SLA For Request</v>
      </c>
      <c r="Z544" t="str">
        <f t="shared" si="22"/>
        <v>Yes</v>
      </c>
    </row>
    <row r="545" spans="1:26" x14ac:dyDescent="0.2">
      <c r="A545">
        <v>111660</v>
      </c>
      <c r="B545" s="2">
        <v>44294</v>
      </c>
      <c r="C545" s="3">
        <v>0.3611111111111111</v>
      </c>
      <c r="D545" t="s">
        <v>273</v>
      </c>
      <c r="E545" t="s">
        <v>33</v>
      </c>
      <c r="F545" t="s">
        <v>34</v>
      </c>
      <c r="G545" t="s">
        <v>271</v>
      </c>
      <c r="H545" t="s">
        <v>23</v>
      </c>
      <c r="I545" t="s">
        <v>24</v>
      </c>
      <c r="J545" t="s">
        <v>25</v>
      </c>
      <c r="K545" t="s">
        <v>52</v>
      </c>
      <c r="L545" s="2">
        <v>44294</v>
      </c>
      <c r="M545" s="3">
        <v>0.3611111111111111</v>
      </c>
      <c r="N545" s="2">
        <v>45206</v>
      </c>
      <c r="O545" s="3">
        <v>0.86111111111111116</v>
      </c>
      <c r="P545">
        <v>0</v>
      </c>
      <c r="Q545">
        <v>1</v>
      </c>
      <c r="R545" t="s">
        <v>36</v>
      </c>
      <c r="S545" t="s">
        <v>37</v>
      </c>
      <c r="T545">
        <v>3</v>
      </c>
      <c r="U545">
        <v>0</v>
      </c>
      <c r="V545" t="s">
        <v>61</v>
      </c>
      <c r="W545" t="s">
        <v>62</v>
      </c>
      <c r="X545" t="s">
        <v>31</v>
      </c>
      <c r="Y545" s="7">
        <f t="shared" si="21"/>
        <v>44301</v>
      </c>
      <c r="Z545" t="str">
        <f t="shared" si="22"/>
        <v>Yes</v>
      </c>
    </row>
    <row r="546" spans="1:26" x14ac:dyDescent="0.2">
      <c r="A546">
        <v>135991</v>
      </c>
      <c r="B546" s="2">
        <v>43381</v>
      </c>
      <c r="C546" s="3">
        <v>2.2222222222222223E-2</v>
      </c>
      <c r="D546" t="s">
        <v>131</v>
      </c>
      <c r="E546" t="s">
        <v>132</v>
      </c>
      <c r="F546" t="s">
        <v>133</v>
      </c>
      <c r="G546" t="s">
        <v>22</v>
      </c>
      <c r="H546" t="s">
        <v>41</v>
      </c>
      <c r="I546" t="s">
        <v>60</v>
      </c>
      <c r="J546" t="s">
        <v>25</v>
      </c>
      <c r="K546" t="s">
        <v>35</v>
      </c>
      <c r="L546" s="2">
        <v>43440</v>
      </c>
      <c r="M546" s="3">
        <v>4.791666666666667E-2</v>
      </c>
      <c r="N546" s="2">
        <v>43739</v>
      </c>
      <c r="O546" s="3">
        <v>0.70833333333333337</v>
      </c>
      <c r="P546">
        <v>1</v>
      </c>
      <c r="Q546">
        <v>1</v>
      </c>
      <c r="R546" t="s">
        <v>67</v>
      </c>
      <c r="S546" t="s">
        <v>134</v>
      </c>
      <c r="T546">
        <v>8</v>
      </c>
      <c r="U546">
        <v>3</v>
      </c>
      <c r="V546" t="s">
        <v>679</v>
      </c>
      <c r="W546" t="s">
        <v>679</v>
      </c>
      <c r="X546" t="s">
        <v>680</v>
      </c>
      <c r="Y546" s="7" t="str">
        <f t="shared" si="21"/>
        <v>No SLA For Request</v>
      </c>
      <c r="Z546" t="str">
        <f t="shared" si="22"/>
        <v>Yes</v>
      </c>
    </row>
    <row r="547" spans="1:26" x14ac:dyDescent="0.2">
      <c r="A547">
        <v>543539</v>
      </c>
      <c r="B547" s="2">
        <v>43411</v>
      </c>
      <c r="C547" s="3">
        <v>0.39791666666666664</v>
      </c>
      <c r="D547" t="s">
        <v>463</v>
      </c>
      <c r="E547" t="s">
        <v>358</v>
      </c>
      <c r="F547" t="s">
        <v>359</v>
      </c>
      <c r="G547" t="s">
        <v>271</v>
      </c>
      <c r="H547" t="s">
        <v>41</v>
      </c>
      <c r="I547" t="s">
        <v>60</v>
      </c>
      <c r="J547" t="s">
        <v>73</v>
      </c>
      <c r="K547" t="s">
        <v>26</v>
      </c>
      <c r="L547" s="2">
        <v>43936</v>
      </c>
      <c r="M547" s="3">
        <v>0.53611111111111109</v>
      </c>
      <c r="N547" s="2">
        <v>43465</v>
      </c>
      <c r="O547" s="3">
        <v>0.375</v>
      </c>
      <c r="P547">
        <v>0</v>
      </c>
      <c r="Q547">
        <v>1</v>
      </c>
      <c r="R547" t="s">
        <v>67</v>
      </c>
      <c r="S547" t="s">
        <v>269</v>
      </c>
      <c r="T547">
        <v>21</v>
      </c>
      <c r="U547">
        <v>0</v>
      </c>
      <c r="V547" t="s">
        <v>679</v>
      </c>
      <c r="W547" t="s">
        <v>679</v>
      </c>
      <c r="X547" t="s">
        <v>31</v>
      </c>
      <c r="Y547" s="7" t="str">
        <f t="shared" si="21"/>
        <v>No SLA For Request</v>
      </c>
      <c r="Z547" t="str">
        <f t="shared" si="22"/>
        <v>Yes</v>
      </c>
    </row>
    <row r="548" spans="1:26" x14ac:dyDescent="0.2">
      <c r="A548">
        <v>627778</v>
      </c>
      <c r="B548" s="2">
        <v>43311</v>
      </c>
      <c r="C548" s="3">
        <v>0.32916666666666666</v>
      </c>
      <c r="D548" t="s">
        <v>268</v>
      </c>
      <c r="E548" t="s">
        <v>132</v>
      </c>
      <c r="F548" t="s">
        <v>133</v>
      </c>
      <c r="G548" t="s">
        <v>138</v>
      </c>
      <c r="H548" t="s">
        <v>41</v>
      </c>
      <c r="I548" t="s">
        <v>24</v>
      </c>
      <c r="J548" t="s">
        <v>25</v>
      </c>
      <c r="K548" t="s">
        <v>35</v>
      </c>
      <c r="L548" s="2">
        <v>43440</v>
      </c>
      <c r="M548" s="3">
        <v>0.05</v>
      </c>
      <c r="N548" s="2">
        <v>43311</v>
      </c>
      <c r="O548" s="3">
        <v>0.57916666666666672</v>
      </c>
      <c r="P548">
        <v>1</v>
      </c>
      <c r="Q548">
        <v>1</v>
      </c>
      <c r="R548" t="s">
        <v>128</v>
      </c>
      <c r="S548" t="s">
        <v>269</v>
      </c>
      <c r="T548">
        <v>18</v>
      </c>
      <c r="U548">
        <v>0</v>
      </c>
      <c r="V548" t="s">
        <v>61</v>
      </c>
      <c r="W548" t="s">
        <v>74</v>
      </c>
      <c r="X548" t="s">
        <v>680</v>
      </c>
      <c r="Y548" s="7">
        <f t="shared" si="21"/>
        <v>43314</v>
      </c>
      <c r="Z548" t="str">
        <f t="shared" si="22"/>
        <v>Yes</v>
      </c>
    </row>
    <row r="549" spans="1:26" x14ac:dyDescent="0.2">
      <c r="A549">
        <v>694807</v>
      </c>
      <c r="B549" s="2">
        <v>43410</v>
      </c>
      <c r="C549" s="3">
        <v>0.27708333333333335</v>
      </c>
      <c r="D549" t="s">
        <v>672</v>
      </c>
      <c r="E549" t="s">
        <v>358</v>
      </c>
      <c r="F549" t="s">
        <v>359</v>
      </c>
      <c r="G549" t="s">
        <v>635</v>
      </c>
      <c r="H549" t="s">
        <v>41</v>
      </c>
      <c r="I549" t="s">
        <v>24</v>
      </c>
      <c r="J549" t="s">
        <v>25</v>
      </c>
      <c r="K549" t="s">
        <v>52</v>
      </c>
      <c r="L549" s="2">
        <v>43410</v>
      </c>
      <c r="M549" s="3">
        <v>0.27708333333333335</v>
      </c>
      <c r="N549" s="2">
        <v>43411</v>
      </c>
      <c r="O549" s="3">
        <v>0.27708333333333335</v>
      </c>
      <c r="P549">
        <v>1</v>
      </c>
      <c r="Q549">
        <v>1</v>
      </c>
      <c r="R549" t="s">
        <v>231</v>
      </c>
      <c r="S549" t="s">
        <v>269</v>
      </c>
      <c r="T549">
        <v>2</v>
      </c>
      <c r="U549">
        <v>0</v>
      </c>
      <c r="V549" t="s">
        <v>679</v>
      </c>
      <c r="W549" t="s">
        <v>679</v>
      </c>
      <c r="X549" t="s">
        <v>31</v>
      </c>
      <c r="Y549" s="7">
        <f t="shared" si="21"/>
        <v>43424</v>
      </c>
      <c r="Z549" t="str">
        <f t="shared" si="22"/>
        <v>Yes</v>
      </c>
    </row>
    <row r="550" spans="1:26" x14ac:dyDescent="0.2">
      <c r="A550">
        <v>694809</v>
      </c>
      <c r="B550" s="2">
        <v>43292</v>
      </c>
      <c r="C550" s="3">
        <v>0.25</v>
      </c>
      <c r="D550" t="s">
        <v>673</v>
      </c>
      <c r="E550" t="s">
        <v>632</v>
      </c>
      <c r="F550" t="s">
        <v>633</v>
      </c>
      <c r="G550" t="s">
        <v>635</v>
      </c>
      <c r="H550" t="s">
        <v>41</v>
      </c>
      <c r="I550" t="s">
        <v>679</v>
      </c>
      <c r="J550" t="s">
        <v>25</v>
      </c>
      <c r="K550" t="s">
        <v>26</v>
      </c>
      <c r="L550" s="2">
        <v>43292</v>
      </c>
      <c r="M550" s="3">
        <v>0.35972222222222222</v>
      </c>
      <c r="N550" s="2">
        <v>43294</v>
      </c>
      <c r="O550" s="3">
        <v>0.25</v>
      </c>
      <c r="P550">
        <v>0</v>
      </c>
      <c r="Q550">
        <v>1</v>
      </c>
      <c r="R550" t="s">
        <v>231</v>
      </c>
      <c r="S550" t="s">
        <v>269</v>
      </c>
      <c r="T550">
        <v>2</v>
      </c>
      <c r="U550">
        <v>0</v>
      </c>
      <c r="V550" t="s">
        <v>679</v>
      </c>
      <c r="W550" t="s">
        <v>679</v>
      </c>
      <c r="X550" t="s">
        <v>680</v>
      </c>
      <c r="Y550" s="7">
        <f t="shared" si="21"/>
        <v>43306</v>
      </c>
      <c r="Z550" t="str">
        <f t="shared" si="22"/>
        <v>Yes</v>
      </c>
    </row>
  </sheetData>
  <conditionalFormatting sqref="A1:A550 A563:A1048576">
    <cfRule type="duplicateValues" dxfId="17" priority="4"/>
  </conditionalFormatting>
  <conditionalFormatting sqref="A185">
    <cfRule type="dataBar" priority="1">
      <dataBar>
        <cfvo type="min"/>
        <cfvo type="max"/>
        <color rgb="FF63C384"/>
      </dataBar>
      <extLst>
        <ext xmlns:x14="http://schemas.microsoft.com/office/spreadsheetml/2009/9/main" uri="{B025F937-C7B1-47D3-B67F-A62EFF666E3E}">
          <x14:id>{75C17D9B-137E-F645-89D8-865D39022387}</x14:id>
        </ext>
      </extLst>
    </cfRule>
    <cfRule type="uniqueValues" dxfId="16" priority="2"/>
    <cfRule type="duplicateValues" dxfId="15" priority="3"/>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5C17D9B-137E-F645-89D8-865D39022387}">
            <x14:dataBar minLength="0" maxLength="100" border="1" negativeBarBorderColorSameAsPositive="0">
              <x14:cfvo type="autoMin"/>
              <x14:cfvo type="autoMax"/>
              <x14:borderColor rgb="FF63C384"/>
              <x14:negativeFillColor rgb="FFFF0000"/>
              <x14:negativeBorderColor rgb="FFFF0000"/>
              <x14:axisColor rgb="FF000000"/>
            </x14:dataBar>
          </x14:cfRule>
          <xm:sqref>A185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57D-32AB-F848-88FD-CD4545AEE7E9}">
  <sheetPr>
    <tabColor theme="3" tint="0.39997558519241921"/>
  </sheetPr>
  <dimension ref="A3:B5"/>
  <sheetViews>
    <sheetView showGridLines="0" showRowColHeaders="0" workbookViewId="0">
      <selection activeCell="K11" sqref="K11"/>
    </sheetView>
  </sheetViews>
  <sheetFormatPr baseColWidth="10" defaultRowHeight="16" x14ac:dyDescent="0.2"/>
  <cols>
    <col min="1" max="1" width="13.83203125" bestFit="1" customWidth="1"/>
    <col min="2" max="2" width="19.6640625" bestFit="1" customWidth="1"/>
    <col min="3" max="5" width="10.1640625" bestFit="1" customWidth="1"/>
    <col min="6" max="6" width="10.83203125" bestFit="1" customWidth="1"/>
    <col min="7" max="7" width="8.5" bestFit="1" customWidth="1"/>
    <col min="8" max="8" width="9.5" bestFit="1" customWidth="1"/>
    <col min="9" max="10" width="6.6640625" bestFit="1" customWidth="1"/>
    <col min="11" max="11" width="9.1640625" bestFit="1" customWidth="1"/>
    <col min="12" max="14" width="9.5" bestFit="1" customWidth="1"/>
    <col min="15" max="15" width="12" bestFit="1" customWidth="1"/>
    <col min="16" max="16" width="10.83203125" bestFit="1" customWidth="1"/>
  </cols>
  <sheetData>
    <row r="3" spans="1:2" x14ac:dyDescent="0.2">
      <c r="A3" s="8" t="s">
        <v>692</v>
      </c>
      <c r="B3" t="s">
        <v>695</v>
      </c>
    </row>
    <row r="4" spans="1:2" x14ac:dyDescent="0.2">
      <c r="A4" t="s">
        <v>696</v>
      </c>
      <c r="B4">
        <v>549</v>
      </c>
    </row>
    <row r="5" spans="1:2" x14ac:dyDescent="0.2">
      <c r="A5" t="s">
        <v>693</v>
      </c>
      <c r="B5">
        <v>549</v>
      </c>
    </row>
  </sheetData>
  <sortState xmlns:xlrd2="http://schemas.microsoft.com/office/spreadsheetml/2017/richdata2" ref="A3:F14">
    <sortCondition ref="A5"/>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8C6F-6745-F049-AD5F-BF9768740172}">
  <sheetPr>
    <tabColor theme="3" tint="0.39997558519241921"/>
  </sheetPr>
  <dimension ref="A1:B3"/>
  <sheetViews>
    <sheetView showGridLines="0" showRowColHeaders="0" tabSelected="1" workbookViewId="0">
      <selection activeCell="B18" sqref="B18"/>
    </sheetView>
  </sheetViews>
  <sheetFormatPr baseColWidth="10" defaultRowHeight="16" x14ac:dyDescent="0.2"/>
  <cols>
    <col min="1" max="1" width="10.83203125" bestFit="1" customWidth="1"/>
    <col min="2" max="3" width="19.6640625" bestFit="1" customWidth="1"/>
  </cols>
  <sheetData>
    <row r="1" spans="1:2" x14ac:dyDescent="0.2">
      <c r="A1" s="8" t="s">
        <v>688</v>
      </c>
      <c r="B1" s="10" t="s">
        <v>694</v>
      </c>
    </row>
    <row r="2" spans="1:2" x14ac:dyDescent="0.2">
      <c r="A2" s="9" t="s">
        <v>696</v>
      </c>
      <c r="B2" s="11">
        <v>549</v>
      </c>
    </row>
    <row r="3" spans="1:2" x14ac:dyDescent="0.2">
      <c r="A3" s="9" t="s">
        <v>693</v>
      </c>
      <c r="B3" s="11">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DA2B4-3F13-F347-88C5-17E8302E4BE5}">
  <sheetPr>
    <tabColor theme="3" tint="0.39997558519241921"/>
  </sheetPr>
  <dimension ref="A1:B9"/>
  <sheetViews>
    <sheetView workbookViewId="0">
      <selection activeCell="C24" sqref="C24"/>
    </sheetView>
  </sheetViews>
  <sheetFormatPr baseColWidth="10" defaultRowHeight="16" x14ac:dyDescent="0.2"/>
  <cols>
    <col min="1" max="1" width="18.6640625" bestFit="1" customWidth="1"/>
    <col min="2" max="2" width="18.5" bestFit="1" customWidth="1"/>
    <col min="3" max="3" width="13.6640625" customWidth="1"/>
  </cols>
  <sheetData>
    <row r="1" spans="1:2" x14ac:dyDescent="0.2">
      <c r="A1" t="s">
        <v>689</v>
      </c>
      <c r="B1">
        <v>111105</v>
      </c>
    </row>
    <row r="2" spans="1:2" x14ac:dyDescent="0.2">
      <c r="A2" t="s">
        <v>3</v>
      </c>
      <c r="B2" t="str">
        <f>VLOOKUP(B1,'Help Desk Ticket'!$1:$1048576,4,FALSE)</f>
        <v>Generating CHED_FT_2018 report</v>
      </c>
    </row>
    <row r="3" spans="1:2" x14ac:dyDescent="0.2">
      <c r="A3" t="s">
        <v>4</v>
      </c>
      <c r="B3" t="str">
        <f>VLOOKUP(B1,'Help Desk Ticket'!$1:$1048576,5,FALSE)</f>
        <v>Jasper John</v>
      </c>
    </row>
    <row r="4" spans="1:2" x14ac:dyDescent="0.2">
      <c r="A4" t="s">
        <v>1</v>
      </c>
      <c r="B4" s="2">
        <f>VLOOKUP(B1,'Help Desk Ticket'!$1:$1048576,2,FALSE)</f>
        <v>43497</v>
      </c>
    </row>
    <row r="5" spans="1:2" x14ac:dyDescent="0.2">
      <c r="A5" t="s">
        <v>6</v>
      </c>
      <c r="B5" t="str">
        <f>VLOOKUP(B1,'Help Desk Ticket'!$1:$1048576,7,FALSE)</f>
        <v>Normal</v>
      </c>
    </row>
    <row r="6" spans="1:2" x14ac:dyDescent="0.2">
      <c r="A6" t="s">
        <v>8</v>
      </c>
      <c r="B6" t="str">
        <f>VLOOKUP(B1,'Help Desk Ticket'!$1:$1048576,9,FALSE)</f>
        <v>Incident / Problem</v>
      </c>
    </row>
    <row r="7" spans="1:2" x14ac:dyDescent="0.2">
      <c r="A7" t="s">
        <v>688</v>
      </c>
      <c r="B7" t="str">
        <f>VLOOKUP(B1,'Help Desk Ticket'!$1:$1048576,11,FALSE)</f>
        <v>Closed</v>
      </c>
    </row>
    <row r="8" spans="1:2" x14ac:dyDescent="0.2">
      <c r="A8" t="s">
        <v>690</v>
      </c>
      <c r="B8" t="str">
        <f>VLOOKUP(B1,'Help Desk Ticket'!$1:$1048576,26,FALSE)</f>
        <v>Yes</v>
      </c>
    </row>
    <row r="9" spans="1:2" x14ac:dyDescent="0.2">
      <c r="A9" t="s">
        <v>687</v>
      </c>
      <c r="B9">
        <f>VLOOKUP(B1,'Help Desk Ticket'!$1:$1048576,27,FALSE)</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6BD98-D501-1348-A1C3-40B0D8F7BC03}">
  <sheetPr>
    <tabColor theme="3" tint="0.39997558519241921"/>
  </sheetPr>
  <dimension ref="A1:B51"/>
  <sheetViews>
    <sheetView workbookViewId="0">
      <selection activeCell="C24" sqref="C24"/>
    </sheetView>
  </sheetViews>
  <sheetFormatPr baseColWidth="10" defaultRowHeight="16" x14ac:dyDescent="0.2"/>
  <cols>
    <col min="1" max="1" width="30.5" bestFit="1" customWidth="1"/>
    <col min="2" max="2" width="43" bestFit="1" customWidth="1"/>
    <col min="3" max="5" width="14.33203125" bestFit="1" customWidth="1"/>
    <col min="6" max="6" width="16" bestFit="1" customWidth="1"/>
    <col min="7" max="7" width="13.33203125" bestFit="1" customWidth="1"/>
    <col min="8" max="8" width="14.83203125" bestFit="1" customWidth="1"/>
    <col min="9" max="9" width="16.5" bestFit="1" customWidth="1"/>
    <col min="10" max="10" width="13.5" bestFit="1" customWidth="1"/>
  </cols>
  <sheetData>
    <row r="1" spans="1:2" ht="21" x14ac:dyDescent="0.25">
      <c r="A1" s="4"/>
    </row>
    <row r="2" spans="1:2" x14ac:dyDescent="0.2">
      <c r="A2" t="s">
        <v>92</v>
      </c>
      <c r="B2">
        <f>COUNTIFS('Help Desk Ticket'!S:S,'Help Desk Ticket'!S141)</f>
        <v>16</v>
      </c>
    </row>
    <row r="3" spans="1:2" x14ac:dyDescent="0.2">
      <c r="A3" t="s">
        <v>168</v>
      </c>
      <c r="B3">
        <f>COUNTIFS(Help_Desk_Ticket[Assigned Team],'Help Desk Ticket'!S316)</f>
        <v>2</v>
      </c>
    </row>
    <row r="4" spans="1:2" x14ac:dyDescent="0.2">
      <c r="A4" t="s">
        <v>134</v>
      </c>
      <c r="B4">
        <f>COUNTIFS(Help_Desk_Ticket[Assigned Team],'Help Desk Ticket'!S546)</f>
        <v>3</v>
      </c>
    </row>
    <row r="5" spans="1:2" x14ac:dyDescent="0.2">
      <c r="A5" t="s">
        <v>104</v>
      </c>
      <c r="B5">
        <f>COUNTIFS(Help_Desk_Ticket[Assigned Team],'Help Desk Ticket'!S477)</f>
        <v>35</v>
      </c>
    </row>
    <row r="6" spans="1:2" x14ac:dyDescent="0.2">
      <c r="A6" t="s">
        <v>37</v>
      </c>
      <c r="B6">
        <f>COUNTIFS(Help_Desk_Ticket[Assigned Team],'Help Desk Ticket'!S468)</f>
        <v>249</v>
      </c>
    </row>
    <row r="7" spans="1:2" x14ac:dyDescent="0.2">
      <c r="A7" t="s">
        <v>42</v>
      </c>
      <c r="B7">
        <f>COUNTIFS('Help Desk Ticket'!S:S,'Help Desk Ticket'!S162)</f>
        <v>38</v>
      </c>
    </row>
    <row r="8" spans="1:2" x14ac:dyDescent="0.2">
      <c r="A8" t="s">
        <v>405</v>
      </c>
      <c r="B8">
        <f>COUNTIFS(Help_Desk_Ticket[Assigned Team],'Help Desk Ticket'!S379)</f>
        <v>8</v>
      </c>
    </row>
    <row r="9" spans="1:2" x14ac:dyDescent="0.2">
      <c r="A9" t="s">
        <v>28</v>
      </c>
      <c r="B9">
        <f>COUNTIF(Help_Desk_Ticket[Assigned Team],'Help Desk Ticket'!S380)</f>
        <v>190</v>
      </c>
    </row>
    <row r="10" spans="1:2" x14ac:dyDescent="0.2">
      <c r="A10" t="s">
        <v>269</v>
      </c>
      <c r="B10">
        <f>COUNTIF(Help_Desk_Ticket[Assigned Team],'Help Desk Ticket'!S547)</f>
        <v>8</v>
      </c>
    </row>
    <row r="13" spans="1:2" x14ac:dyDescent="0.2">
      <c r="A13" t="s">
        <v>22</v>
      </c>
      <c r="B13">
        <f>COUNTIF(Help_Desk_Ticket[Priority],'Help Desk Ticket'!G90)</f>
        <v>53</v>
      </c>
    </row>
    <row r="14" spans="1:2" x14ac:dyDescent="0.2">
      <c r="A14" t="s">
        <v>138</v>
      </c>
      <c r="B14">
        <f>COUNTIF(Help_Desk_Ticket[Priority],'Help Desk Ticket'!G89)</f>
        <v>115</v>
      </c>
    </row>
    <row r="15" spans="1:2" x14ac:dyDescent="0.2">
      <c r="A15" t="s">
        <v>635</v>
      </c>
      <c r="B15">
        <f>COUNTIF(Help_Desk_Ticket[Priority],'Help Desk Ticket'!G106)</f>
        <v>41</v>
      </c>
    </row>
    <row r="16" spans="1:2" x14ac:dyDescent="0.2">
      <c r="A16" t="s">
        <v>271</v>
      </c>
      <c r="B16">
        <f>COUNTIF(Help_Desk_Ticket[Priority],'Help Desk Ticket'!G74)</f>
        <v>340</v>
      </c>
    </row>
    <row r="19" spans="1:2" x14ac:dyDescent="0.2">
      <c r="A19" t="s">
        <v>682</v>
      </c>
      <c r="B19">
        <f>COUNTIF(Help_Desk_Ticket[Type],'Help Desk Ticket'!I72)</f>
        <v>373</v>
      </c>
    </row>
    <row r="20" spans="1:2" x14ac:dyDescent="0.2">
      <c r="A20" t="s">
        <v>679</v>
      </c>
      <c r="B20">
        <f>COUNTIF(Help_Desk_Ticket[Type],'Help Desk Ticket'!I550)</f>
        <v>2</v>
      </c>
    </row>
    <row r="21" spans="1:2" x14ac:dyDescent="0.2">
      <c r="A21" t="s">
        <v>60</v>
      </c>
      <c r="B21">
        <f>COUNTIF(Help_Desk_Ticket[Type],'Help Desk Ticket'!I542)</f>
        <v>174</v>
      </c>
    </row>
    <row r="25" spans="1:2" x14ac:dyDescent="0.2">
      <c r="A25" t="s">
        <v>684</v>
      </c>
      <c r="B25">
        <f>COUNTIF(Help_Desk_Ticket[Current Status],'Help Desk Ticket'!K143)</f>
        <v>64</v>
      </c>
    </row>
    <row r="30" spans="1:2" x14ac:dyDescent="0.2">
      <c r="A30" t="s">
        <v>685</v>
      </c>
      <c r="B30">
        <f>COUNTIF(Help_Desk_Ticket[Current Status],'Help Desk Ticket'!K88)</f>
        <v>14</v>
      </c>
    </row>
    <row r="34" spans="1:2" x14ac:dyDescent="0.2">
      <c r="A34" t="s">
        <v>683</v>
      </c>
      <c r="B34">
        <f>COUNTIF(Help_Desk_Ticket[Current Status],'Help Desk Ticket'!K310)</f>
        <v>471</v>
      </c>
    </row>
    <row r="38" spans="1:2" x14ac:dyDescent="0.2">
      <c r="A38" s="5" t="s">
        <v>686</v>
      </c>
      <c r="B38">
        <f>COUNTIFS(Help_Desk_Ticket[Current Status], 'Help Desk Ticket'!K405, Help_Desk_Ticket[Answered], 'Help Desk Ticket'!Q392)</f>
        <v>31</v>
      </c>
    </row>
    <row r="42" spans="1:2" x14ac:dyDescent="0.2">
      <c r="A42" t="s">
        <v>73</v>
      </c>
      <c r="B42">
        <f>COUNTIF(Help_Desk_Ticket[Source],'Help Desk Ticket'!J112)</f>
        <v>31</v>
      </c>
    </row>
    <row r="47" spans="1:2" x14ac:dyDescent="0.2">
      <c r="A47" t="s">
        <v>25</v>
      </c>
      <c r="B47">
        <f>COUNTIF(Help_Desk_Ticket[Source],'Help Desk Ticket'!J99)</f>
        <v>491</v>
      </c>
    </row>
    <row r="51" spans="1:2" x14ac:dyDescent="0.2">
      <c r="A51" t="s">
        <v>83</v>
      </c>
      <c r="B51">
        <f>COUNTIF(Help_Desk_Ticket[Source],'Help Desk Ticket'!J135)</f>
        <v>24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0 F A A B Q S w M E F A A A C A g A D R T 2 W B d G 5 X e k A A A A 9 g A A A B I A A A B D b 2 5 m a W c v U G F j a 2 F n Z S 5 4 b W y F j 0 0 O g j A U h K 9 C u q c / s C H k U R d u J T E h G r d N q d A I D w P F c j c X H s k r i F H U n c u Z + S a Z u V 9 v s J r a J r i Y f r A d Z k R Q T g K D u i s t V h k Z 3 T F M y E r C V u m T q k w w w z i k 0 2 A z U j t 3 T h n z 3 l M f 0 6 6 v W M S 5 Y I d 8 U + j a t C q 0 O D i F 2 p B P q / z f I h L 2 r z E y o i L m V C S c c m C L C b n F L x D N e 5 / p j w n r s X F j b 6 T B c F c A W y S w 9 w f 5 A F B L A w Q U A A A I C A A N F P Z Y n x 2 x W x s D A A B X F Q A A E w A A A E Z v c m 1 1 b G F z L 1 N l Y 3 R p b 2 4 x L m 3 t V k F v 2 j A U v i P 1 P 1 j p h U o Z q B 1 t J 0 0 7 I K A q G g P U p N 2 h 6 s E k b + C R 2 M h x K F X F f 9 9 z A j T E A U W t d t i U C y T v s / 1 9 7 / m z 8 y L w F B O c O O n / + d e T 2 k k t m l E J P j m 1 X O b N Q R H K f d K l C o g n A f 9 8 i 3 w j A a g a I Y 6 I p Q f 4 2 l t 5 E D R + C j m f C D G v 3 7 A A G h 3 B F X A V 1 a 3 m f Q Q y a k 5 w X a q a X Y j m S i y a A 6 C S M z 7 F y Q u Q j H J c q Z m n 7 K S U Z M A i R R q r I F p Z Z z b h c R D Y R M k Y z m y U c W o N 6 Z J N a Z L K u Z a X C n t 9 7 C s I 8 f V g J j b 5 z j C G I 5 w Z g L K e 1 o + I 0 6 d 0 1 b E U o d D s M 6 A + Z q B X d u k E c 9 s g t 2 m 8 n h N g k 8 f N g H Y Q O B 4 N q I x w q t b 7 t B H c m V E + x Z U 9 E c Q h J + p l A W + r u 5 L y 6 J e Q Y S d B X Q Q 1 h y H H J q + v 2 9 S G c T g B i a E + V 1 e t h p 6 z R t z K V h F R T U R 8 f F E s T A c M K F b 2 f u E X D l i f 1 R g / K H j f L b c Q L I j e X J J K + g d t k k + B / B 8 G C Q 0 H 7 O 9 + n O 4 + 0 S O N E d 0 Y i o F 3 G i 8 B n X j y G 6 + c 3 Z q w U k n 8 B j M o D J J e S F l g Q G P J h G T q x Q C 6 s K B S h W g s A 9 I K j W D q B C P c i a X E N Y i j q I o j A 8 6 e n c S I R q K 6 e k k l D G S 0 B O n H Y B a u z a N n k E n R 8 s h U a 2 l H E Z v y z F 7 u E g M a F q P r j a n u I B T L n a k y d k 2 B 1 E 3 a S U X u 2 1 H g i f S t 9 W G f p m f r q F P z Q l K j z t A t P u m I O N m 1 f P J K U W + m d / T Q i A 6 W d i r k y 4 H U F w H 1 k H J J g x i y m S f x B x 0 t T j w 5 r + l V Y g 3 b + L y Z I v f m 7 g k o J s 3 W J U e b U 6 e Z R s N P 4 7 t R 1 9 4 + Z I M F I l x M t o y G i 5 I a k q y t R M G W / Y P M n 8 s y X 5 S t d z + K c P h I s i n j V t 7 j E 6 E U 3 h t S P B s + 1 8 d 2 a P J + R q 5 W s f b W E e 0 m 3 U 7 + g 2 D + s Q Q c C P A W 3 H 5 s 0 k t m c 5 8 c q u J l 2 S q 2 9 J a 5 P c e 1 9 c / 2 5 R 3 l 3 F v 1 q i z 9 5 d Y x 9 x 2 3 P x r a b 4 / 7 w E c F X Z c V d K V 5 u 7 2 H 3 m A 0 / t E b u n b m O Q d 9 V N O X s p q u y z o 9 + W a 9 N W M G 3 / F O j N Q v z q p u r O r G q m 6 s 6 s a q b q z q x q p u r O r G q m 7 s L 3 Z j f w B Q S w M E F A A A C A g A D R T 2 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N F P Z Y F 0 b l d 6 Q A A A D 2 A A A A E g A A A A A A A A A A A A A A p I E A A A A A Q 2 9 u Z m l n L 1 B h Y 2 t h Z 2 U u e G 1 s U E s B A h Q D F A A A C A g A D R T 2 W J 8 d s V s b A w A A V x U A A B M A A A A A A A A A A A A A A K S B 1 A A A A E Z v c m 1 1 b G F z L 1 N l Y 3 R p b 2 4 x L m 1 Q S w E C F A M U A A A I C A A N F P Z Y D 8 r p q 6 Q A A A D p A A A A E w A A A A A A A A A A A A A A p I E g B A A A W 0 N v b n R l b n R f V H l w Z X N d L n h t b F B L B Q Y A A A A A A w A D A M I A A A D 1 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d S w A A A A A A A P t 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R p Y 2 t l d C U y M G F u Z C U y M E R h d G U l M j B j c m V h d G V k 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j V k O T B j Y W U t Y 2 Q 0 N C 0 0 Z D Y 3 L W J m O D A t O T E x N m U 0 M W Y 2 M j l h 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1 N j U i I C 8 + P E V u d H J 5 I F R 5 c G U 9 I k Z p b G x F c n J v c k N v Z G U i I F Z h b H V l P S J z V W 5 r b m 9 3 b i I g L z 4 8 R W 5 0 c n k g V H l w Z T 0 i R m l s b E V y c m 9 y Q 2 9 1 b n Q i I F Z h b H V l P S J s M C I g L z 4 8 R W 5 0 c n k g V H l w Z T 0 i R m l s b E x h c 3 R V c G R h d G V k I i B W Y W x 1 Z T 0 i Z D I w M j Q t M D c t M D R U M D A 6 M z A 6 M z Q u M D E z N T M y M F o i I C 8 + P E V u d H J 5 I F R 5 c G U 9 I k Z p b G x D b 2 x 1 b W 5 U e X B l c y I g V m F s d W U 9 I n N B d 2 N I I i A v P j x F b n R y e S B U e X B l P S J G a W x s Q 2 9 s d W 1 u T m F t Z X M i I F Z h b H V l P S J z W y Z x d W 9 0 O 1 R p Y 2 t l d C B O d W 1 i Z X I m c X V v d D s s J n F 1 b 3 Q 7 R G F 0 Z S B D c m V h d G V k J n F 1 b 3 Q 7 L C Z x d W 9 0 O 0 x h c 3 Q g V X B k Y X 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p Y 2 t l d C B h b m Q g R G F 0 Z S B j c m V h d G V k L 0 F 1 d G 9 S Z W 1 v d m V k Q 2 9 s d W 1 u c z E u e 1 R p Y 2 t l d C B O d W 1 i Z X I s M H 0 m c X V v d D s s J n F 1 b 3 Q 7 U 2 V j d G l v b j E v V G l j a 2 V 0 I G F u Z C B E Y X R l I G N y Z W F 0 Z W Q v Q X V 0 b 1 J l b W 9 2 Z W R D b 2 x 1 b W 5 z M S 5 7 R G F 0 Z S B D c m V h d G V k L D F 9 J n F 1 b 3 Q 7 L C Z x d W 9 0 O 1 N l Y 3 R p b 2 4 x L 1 R p Y 2 t l d C B h b m Q g R G F 0 Z S B j c m V h d G V k L 0 F 1 d G 9 S Z W 1 v d m V k Q 2 9 s d W 1 u c z E u e 0 x h c 3 Q g V X B k Y X R l Z C w y f S Z x d W 9 0 O 1 0 s J n F 1 b 3 Q 7 Q 2 9 s d W 1 u Q 2 9 1 b n Q m c X V v d D s 6 M y w m c X V v d D t L Z X l D b 2 x 1 b W 5 O Y W 1 l c y Z x d W 9 0 O z p b X S w m c X V v d D t D b 2 x 1 b W 5 J Z G V u d G l 0 a W V z J n F 1 b 3 Q 7 O l s m c X V v d D t T Z W N 0 a W 9 u M S 9 U a W N r Z X Q g Y W 5 k I E R h d G U g Y 3 J l Y X R l Z C 9 B d X R v U m V t b 3 Z l Z E N v b H V t b n M x L n t U a W N r Z X Q g T n V t Y m V y L D B 9 J n F 1 b 3 Q 7 L C Z x d W 9 0 O 1 N l Y 3 R p b 2 4 x L 1 R p Y 2 t l d C B h b m Q g R G F 0 Z S B j c m V h d G V k L 0 F 1 d G 9 S Z W 1 v d m V k Q 2 9 s d W 1 u c z E u e 0 R h d G U g Q 3 J l Y X R l Z C w x f S Z x d W 9 0 O y w m c X V v d D t T Z W N 0 a W 9 u M S 9 U a W N r Z X Q g Y W 5 k I E R h d G U g Y 3 J l Y X R l Z C 9 B d X R v U m V t b 3 Z l Z E N v b H V t b n M x L n t M Y X N 0 I F V w Z G F 0 Z W Q s M n 0 m c X V v d D t d L C Z x d W 9 0 O 1 J l b G F 0 a W 9 u c 2 h p c E l u Z m 8 m c X V v d D s 6 W 1 1 9 I i A v P j w v U 3 R h Y m x l R W 5 0 c m l l c z 4 8 L 0 l 0 Z W 0 + P E l 0 Z W 0 + P E l 0 Z W 1 M b 2 N h d G l v b j 4 8 S X R l b V R 5 c G U + R m 9 y b X V s Y T w v S X R l b V R 5 c G U + P E l 0 Z W 1 Q Y X R o P l N l Y 3 R p b 2 4 x L 1 R p Y 2 t l d C U y M G F u Z C U y M E R h d G U l M j B j c m V h d G V k L 1 N v d X J j Z T w v S X R l b V B h d G g + P C 9 J d G V t T G 9 j Y X R p b 2 4 + P F N 0 Y W J s Z U V u d H J p Z X M g L z 4 8 L 0 l 0 Z W 0 + P E l 0 Z W 0 + P E l 0 Z W 1 M b 2 N h d G l v b j 4 8 S X R l b V R 5 c G U + R m 9 y b X V s Y T w v S X R l b V R 5 c G U + P E l 0 Z W 1 Q Y X R o P l N l Y 3 R p b 2 4 x L 1 R p Y 2 t l d C U y M G F u Z C U y M E R h d G U l M j B j c m V h d G V k L 0 5 h d m l n Y X R p b 2 4 l M j A x P C 9 J d G V t U G F 0 a D 4 8 L 0 l 0 Z W 1 M b 2 N h d G l v b j 4 8 U 3 R h Y m x l R W 5 0 c m l l c y A v P j w v S X R l b T 4 8 S X R l b T 4 8 S X R l b U x v Y 2 F 0 a W 9 u P j x J d G V t V H l w Z T 5 G b 3 J t d W x h P C 9 J d G V t V H l w Z T 4 8 S X R l b V B h d G g + U 2 V j d G l v b j E v V G l j a 2 V 0 J T I w Y W 5 k J T I w R G F 0 Z S U y M G N y Z W F 0 Z W Q v U H J v b W 9 0 Z W Q l M j B o Z W F k Z X J z P C 9 J d G V t U G F 0 a D 4 8 L 0 l 0 Z W 1 M b 2 N h d G l v b j 4 8 U 3 R h Y m x l R W 5 0 c m l l c y A v P j w v S X R l b T 4 8 S X R l b T 4 8 S X R l b U x v Y 2 F 0 a W 9 u P j x J d G V t V H l w Z T 5 G b 3 J t d W x h P C 9 J d G V t V H l w Z T 4 8 S X R l b V B h d G g + U 2 V j d G l v b j E v V G l j a 2 V 0 J T I w Y W 5 k J T I w R G F 0 Z S U y M G N y Z W F 0 Z W Q v Q 2 h h b m d l Z C U y M G N v b H V t b i U y M H R 5 c G U 8 L 0 l 0 Z W 1 Q Y X R o P j w v S X R l b U x v Y 2 F 0 a W 9 u P j x T d G F i b G V F b n R y a W V z I C 8 + P C 9 J d G V t P j x J d G V t P j x J d G V t T G 9 j Y X R p b 2 4 + P E l 0 Z W 1 U e X B l P k Z v c m 1 1 b G E 8 L 0 l 0 Z W 1 U e X B l P j x J d G V t U G F 0 a D 5 T Z W N 0 a W 9 u M S 9 I Z W x w J T I w R G V z a y U y M F R p Y 2 t l d 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h i M z h h O T A 2 L T A x N G U t N D A z M y 1 i N D F m L W Q 2 Z m F k O D B i Z D F j Z C I g L z 4 8 R W 5 0 c n k g V H l w Z T 0 i T m F t Z V V w Z G F 0 Z W R B Z n R l c k Z p b G w i I F Z h b H V l P S J s M C I g L z 4 8 R W 5 0 c n k g V H l w Z T 0 i U m V z d W x 0 V H l w Z S I g V m F s d W U 9 I n N F e G N l c H R p b 2 4 i I C 8 + P E V u d H J 5 I F R 5 c G U 9 I k J 1 Z m Z l c k 5 l e H R S Z W Z y Z X N o I i B W Y W x 1 Z T 0 i b D E i I C 8 + P E V u d H J 5 I F R 5 c G U 9 I k Z p b G x U Y X J n Z X Q i I F Z h b H V l P S J z S G V s c F 9 E Z X N r X 1 R p Y 2 t l d C I g L z 4 8 R W 5 0 c n k g V H l w Z T 0 i R m l s b G V k Q 2 9 t c G x l d G V S Z X N 1 b H R U b 1 d v c m t z a G V l d C I g V m F s d W U 9 I m w x I i A v P j x F b n R y e S B U e X B l P S J B Z G R l Z F R v R G F 0 Y U 1 v Z G V s I i B W Y W x 1 Z T 0 i b D A i I C 8 + P E V u d H J 5 I F R 5 c G U 9 I k Z p b G x D b 3 V u d C I g V m F s d W U 9 I m w 1 N j U i I C 8 + P E V u d H J 5 I F R 5 c G U 9 I k Z p b G x F c n J v c k N v Z G U i I F Z h b H V l P S J z V W 5 r b m 9 3 b i I g L z 4 8 R W 5 0 c n k g V H l w Z T 0 i R m l s b E V y c m 9 y Q 2 9 1 b n Q i I F Z h b H V l P S J s M C I g L z 4 8 R W 5 0 c n k g V H l w Z T 0 i R m l s b E x h c 3 R V c G R h d G V k I i B W Y W x 1 Z T 0 i Z D I w M j Q t M D c t M D R U M D A 6 M z A 6 M z U u M D k 0 N D M 3 M F o i I C 8 + P E V u d H J 5 I F R 5 c G U 9 I k Z p b G x D b 2 x 1 b W 5 U e X B l c y I g V m F s d W U 9 I n N B d 2 t L Q m d Z R 0 J n W U d C Z 1 l K Q 2 d r S 0 F 3 T U d C Z 0 1 E Q m d B Q S I g L z 4 8 R W 5 0 c n k g V H l w Z T 0 i R m l s b E N v b H V t b k 5 h b W V z I i B W Y W x 1 Z T 0 i c 1 s m c X V v d D t U a W N r Z X Q g T n V t Y m V y J n F 1 b 3 Q 7 L C Z x d W 9 0 O 0 R h d G U g Q 3 J l Y X R l Z C Z x d W 9 0 O y w m c X V v d D t U a W 1 l I E N y Z W F 0 Z W Q m c X V v d D s s J n F 1 b 3 Q 7 U 3 V i a m V j d C Z x d W 9 0 O y w m c X V v d D t G c m 9 t J n F 1 b 3 Q 7 L C Z x d W 9 0 O 0 Z y b 2 0 g R W 1 h a W w m c X V v d D s s J n F 1 b 3 Q 7 U H J p b 3 J p d H k m c X V v d D s s J n F 1 b 3 Q 7 R G V w Y X J 0 b W V u d C Z x d W 9 0 O y w m c X V v d D t U e X B l J n F 1 b 3 Q 7 L C Z x d W 9 0 O 1 N v d X J j Z S Z x d W 9 0 O y w m c X V v d D t D d X J y Z W 5 0 I F N 0 Y X R 1 c y Z x d W 9 0 O y w m c X V v d D t M Y X N 0 I F V w Z G F 0 Z W Q g R G F 0 Z S Z x d W 9 0 O y w m c X V v d D t M Y X N 0 I H V w Z G F 0 Z W Q g V G l t Z S Z x d W 9 0 O y w m c X V v d D t E d W U g R G F 0 Z S A m c X V v d D s s J n F 1 b 3 Q 7 R H V l I F R p b W U m c X V v d D s s J n F 1 b 3 Q 7 T 3 Z l c m R 1 Z S Z x d W 9 0 O y w m c X V v d D t B b n N 3 Z X J l Z C Z x d W 9 0 O y w m c X V v d D t B Z 2 V u d C B B c 3 N p Z 2 5 l Z C Z x d W 9 0 O y w m c X V v d D t U Z W F t I E F z c 2 l n b m V k J n F 1 b 3 Q 7 L C Z x d W 9 0 O 1 R o c m V h Z C B D b 3 V u d C Z x d W 9 0 O y w m c X V v d D t B d H R h Y 2 h t Z W 5 0 I E N v d W 5 0 J n F 1 b 3 Q 7 L C Z x d W 9 0 O 0 N h d G V n b 3 J 5 J n F 1 b 3 Q 7 L C Z x d W 9 0 O 0 l z c 3 V l I E 9 y a W d p b i Z x d W 9 0 O y w m c X V v d D t T Z W x l Y 3 Q g V G l j a 2 V 0 I F N 0 Y X R 1 c y B V c G R h d G 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S G V s c C B E Z X N r I F R p Y 2 t l d C 9 B d X R v U m V t b 3 Z l Z E N v b H V t b n M x L n t U a W N r Z X Q g T n V t Y m V y L D B 9 J n F 1 b 3 Q 7 L C Z x d W 9 0 O 1 N l Y 3 R p b 2 4 x L 0 h l b H A g R G V z a y B U a W N r Z X Q v Q X V 0 b 1 J l b W 9 2 Z W R D b 2 x 1 b W 5 z M S 5 7 R G F 0 Z S B D c m V h d G V k L D F 9 J n F 1 b 3 Q 7 L C Z x d W 9 0 O 1 N l Y 3 R p b 2 4 x L 0 h l b H A g R G V z a y B U a W N r Z X Q v Q X V 0 b 1 J l b W 9 2 Z W R D b 2 x 1 b W 5 z M S 5 7 V G l t Z S B D c m V h d G V k L D J 9 J n F 1 b 3 Q 7 L C Z x d W 9 0 O 1 N l Y 3 R p b 2 4 x L 0 h l b H A g R G V z a y B U a W N r Z X Q v Q X V 0 b 1 J l b W 9 2 Z W R D b 2 x 1 b W 5 z M S 5 7 U 3 V i a m V j d C w z f S Z x d W 9 0 O y w m c X V v d D t T Z W N 0 a W 9 u M S 9 I Z W x w I E R l c 2 s g V G l j a 2 V 0 L 0 F 1 d G 9 S Z W 1 v d m V k Q 2 9 s d W 1 u c z E u e 0 Z y b 2 0 s N H 0 m c X V v d D s s J n F 1 b 3 Q 7 U 2 V j d G l v b j E v S G V s c C B E Z X N r I F R p Y 2 t l d C 9 B d X R v U m V t b 3 Z l Z E N v b H V t b n M x L n t G c m 9 t I E V t Y W l s L D V 9 J n F 1 b 3 Q 7 L C Z x d W 9 0 O 1 N l Y 3 R p b 2 4 x L 0 h l b H A g R G V z a y B U a W N r Z X Q v Q X V 0 b 1 J l b W 9 2 Z W R D b 2 x 1 b W 5 z M S 5 7 U H J p b 3 J p d H k s N n 0 m c X V v d D s s J n F 1 b 3 Q 7 U 2 V j d G l v b j E v S G V s c C B E Z X N r I F R p Y 2 t l d C 9 B d X R v U m V t b 3 Z l Z E N v b H V t b n M x L n t E Z X B h c n R t Z W 5 0 L D d 9 J n F 1 b 3 Q 7 L C Z x d W 9 0 O 1 N l Y 3 R p b 2 4 x L 0 h l b H A g R G V z a y B U a W N r Z X Q v Q X V 0 b 1 J l b W 9 2 Z W R D b 2 x 1 b W 5 z M S 5 7 V H l w Z S w 4 f S Z x d W 9 0 O y w m c X V v d D t T Z W N 0 a W 9 u M S 9 I Z W x w I E R l c 2 s g V G l j a 2 V 0 L 0 F 1 d G 9 S Z W 1 v d m V k Q 2 9 s d W 1 u c z E u e 1 N v d X J j Z S w 5 f S Z x d W 9 0 O y w m c X V v d D t T Z W N 0 a W 9 u M S 9 I Z W x w I E R l c 2 s g V G l j a 2 V 0 L 0 F 1 d G 9 S Z W 1 v d m V k Q 2 9 s d W 1 u c z E u e 0 N 1 c n J l b n Q g U 3 R h d H V z L D E w f S Z x d W 9 0 O y w m c X V v d D t T Z W N 0 a W 9 u M S 9 I Z W x w I E R l c 2 s g V G l j a 2 V 0 L 0 F 1 d G 9 S Z W 1 v d m V k Q 2 9 s d W 1 u c z E u e 0 x h c 3 Q g V X B k Y X R l Z C B E Y X R l L D E x f S Z x d W 9 0 O y w m c X V v d D t T Z W N 0 a W 9 u M S 9 I Z W x w I E R l c 2 s g V G l j a 2 V 0 L 0 F 1 d G 9 S Z W 1 v d m V k Q 2 9 s d W 1 u c z E u e 0 x h c 3 Q g d X B k Y X R l Z C B U a W 1 l L D E y f S Z x d W 9 0 O y w m c X V v d D t T Z W N 0 a W 9 u M S 9 I Z W x w I E R l c 2 s g V G l j a 2 V 0 L 0 F 1 d G 9 S Z W 1 v d m V k Q 2 9 s d W 1 u c z E u e 0 R 1 Z S B E Y X R l I C w x M 3 0 m c X V v d D s s J n F 1 b 3 Q 7 U 2 V j d G l v b j E v S G V s c C B E Z X N r I F R p Y 2 t l d C 9 B d X R v U m V t b 3 Z l Z E N v b H V t b n M x L n t E d W U g V G l t Z S w x N H 0 m c X V v d D s s J n F 1 b 3 Q 7 U 2 V j d G l v b j E v S G V s c C B E Z X N r I F R p Y 2 t l d C 9 B d X R v U m V t b 3 Z l Z E N v b H V t b n M x L n t P d m V y Z H V l L D E 1 f S Z x d W 9 0 O y w m c X V v d D t T Z W N 0 a W 9 u M S 9 I Z W x w I E R l c 2 s g V G l j a 2 V 0 L 0 F 1 d G 9 S Z W 1 v d m V k Q 2 9 s d W 1 u c z E u e 0 F u c 3 d l c m V k L D E 2 f S Z x d W 9 0 O y w m c X V v d D t T Z W N 0 a W 9 u M S 9 I Z W x w I E R l c 2 s g V G l j a 2 V 0 L 0 F 1 d G 9 S Z W 1 v d m V k Q 2 9 s d W 1 u c z E u e 0 F n Z W 5 0 I E F z c 2 l n b m V k L D E 3 f S Z x d W 9 0 O y w m c X V v d D t T Z W N 0 a W 9 u M S 9 I Z W x w I E R l c 2 s g V G l j a 2 V 0 L 0 F 1 d G 9 S Z W 1 v d m V k Q 2 9 s d W 1 u c z E u e 1 R l Y W 0 g Q X N z a W d u Z W Q s M T h 9 J n F 1 b 3 Q 7 L C Z x d W 9 0 O 1 N l Y 3 R p b 2 4 x L 0 h l b H A g R G V z a y B U a W N r Z X Q v Q X V 0 b 1 J l b W 9 2 Z W R D b 2 x 1 b W 5 z M S 5 7 V G h y Z W F k I E N v d W 5 0 L D E 5 f S Z x d W 9 0 O y w m c X V v d D t T Z W N 0 a W 9 u M S 9 I Z W x w I E R l c 2 s g V G l j a 2 V 0 L 0 F 1 d G 9 S Z W 1 v d m V k Q 2 9 s d W 1 u c z E u e 0 F 0 d G F j a G 1 l b n Q g Q 2 9 1 b n Q s M j B 9 J n F 1 b 3 Q 7 L C Z x d W 9 0 O 1 N l Y 3 R p b 2 4 x L 0 h l b H A g R G V z a y B U a W N r Z X Q v Q X V 0 b 1 J l b W 9 2 Z W R D b 2 x 1 b W 5 z M S 5 7 Q 2 F 0 Z W d v c n k s M j F 9 J n F 1 b 3 Q 7 L C Z x d W 9 0 O 1 N l Y 3 R p b 2 4 x L 0 h l b H A g R G V z a y B U a W N r Z X Q v Q X V 0 b 1 J l b W 9 2 Z W R D b 2 x 1 b W 5 z M S 5 7 S X N z d W U g T 3 J p Z 2 l u L D I y f S Z x d W 9 0 O y w m c X V v d D t T Z W N 0 a W 9 u M S 9 I Z W x w I E R l c 2 s g V G l j a 2 V 0 L 0 F 1 d G 9 S Z W 1 v d m V k Q 2 9 s d W 1 u c z E u e 1 N l b G V j d C B U a W N r Z X Q g U 3 R h d H V z I F V w Z G F 0 Z S w y M 3 0 m c X V v d D t d L C Z x d W 9 0 O 0 N v b H V t b k N v d W 5 0 J n F 1 b 3 Q 7 O j I 0 L C Z x d W 9 0 O 0 t l e U N v b H V t b k 5 h b W V z J n F 1 b 3 Q 7 O l t d L C Z x d W 9 0 O 0 N v b H V t b k l k Z W 5 0 a X R p Z X M m c X V v d D s 6 W y Z x d W 9 0 O 1 N l Y 3 R p b 2 4 x L 0 h l b H A g R G V z a y B U a W N r Z X Q v Q X V 0 b 1 J l b W 9 2 Z W R D b 2 x 1 b W 5 z M S 5 7 V G l j a 2 V 0 I E 5 1 b W J l c i w w f S Z x d W 9 0 O y w m c X V v d D t T Z W N 0 a W 9 u M S 9 I Z W x w I E R l c 2 s g V G l j a 2 V 0 L 0 F 1 d G 9 S Z W 1 v d m V k Q 2 9 s d W 1 u c z E u e 0 R h d G U g Q 3 J l Y X R l Z C w x f S Z x d W 9 0 O y w m c X V v d D t T Z W N 0 a W 9 u M S 9 I Z W x w I E R l c 2 s g V G l j a 2 V 0 L 0 F 1 d G 9 S Z W 1 v d m V k Q 2 9 s d W 1 u c z E u e 1 R p b W U g Q 3 J l Y X R l Z C w y f S Z x d W 9 0 O y w m c X V v d D t T Z W N 0 a W 9 u M S 9 I Z W x w I E R l c 2 s g V G l j a 2 V 0 L 0 F 1 d G 9 S Z W 1 v d m V k Q 2 9 s d W 1 u c z E u e 1 N 1 Y m p l Y 3 Q s M 3 0 m c X V v d D s s J n F 1 b 3 Q 7 U 2 V j d G l v b j E v S G V s c C B E Z X N r I F R p Y 2 t l d C 9 B d X R v U m V t b 3 Z l Z E N v b H V t b n M x L n t G c m 9 t L D R 9 J n F 1 b 3 Q 7 L C Z x d W 9 0 O 1 N l Y 3 R p b 2 4 x L 0 h l b H A g R G V z a y B U a W N r Z X Q v Q X V 0 b 1 J l b W 9 2 Z W R D b 2 x 1 b W 5 z M S 5 7 R n J v b S B F b W F p b C w 1 f S Z x d W 9 0 O y w m c X V v d D t T Z W N 0 a W 9 u M S 9 I Z W x w I E R l c 2 s g V G l j a 2 V 0 L 0 F 1 d G 9 S Z W 1 v d m V k Q 2 9 s d W 1 u c z E u e 1 B y a W 9 y a X R 5 L D Z 9 J n F 1 b 3 Q 7 L C Z x d W 9 0 O 1 N l Y 3 R p b 2 4 x L 0 h l b H A g R G V z a y B U a W N r Z X Q v Q X V 0 b 1 J l b W 9 2 Z W R D b 2 x 1 b W 5 z M S 5 7 R G V w Y X J 0 b W V u d C w 3 f S Z x d W 9 0 O y w m c X V v d D t T Z W N 0 a W 9 u M S 9 I Z W x w I E R l c 2 s g V G l j a 2 V 0 L 0 F 1 d G 9 S Z W 1 v d m V k Q 2 9 s d W 1 u c z E u e 1 R 5 c G U s O H 0 m c X V v d D s s J n F 1 b 3 Q 7 U 2 V j d G l v b j E v S G V s c C B E Z X N r I F R p Y 2 t l d C 9 B d X R v U m V t b 3 Z l Z E N v b H V t b n M x L n t T b 3 V y Y 2 U s O X 0 m c X V v d D s s J n F 1 b 3 Q 7 U 2 V j d G l v b j E v S G V s c C B E Z X N r I F R p Y 2 t l d C 9 B d X R v U m V t b 3 Z l Z E N v b H V t b n M x L n t D d X J y Z W 5 0 I F N 0 Y X R 1 c y w x M H 0 m c X V v d D s s J n F 1 b 3 Q 7 U 2 V j d G l v b j E v S G V s c C B E Z X N r I F R p Y 2 t l d C 9 B d X R v U m V t b 3 Z l Z E N v b H V t b n M x L n t M Y X N 0 I F V w Z G F 0 Z W Q g R G F 0 Z S w x M X 0 m c X V v d D s s J n F 1 b 3 Q 7 U 2 V j d G l v b j E v S G V s c C B E Z X N r I F R p Y 2 t l d C 9 B d X R v U m V t b 3 Z l Z E N v b H V t b n M x L n t M Y X N 0 I H V w Z G F 0 Z W Q g V G l t Z S w x M n 0 m c X V v d D s s J n F 1 b 3 Q 7 U 2 V j d G l v b j E v S G V s c C B E Z X N r I F R p Y 2 t l d C 9 B d X R v U m V t b 3 Z l Z E N v b H V t b n M x L n t E d W U g R G F 0 Z S A s M T N 9 J n F 1 b 3 Q 7 L C Z x d W 9 0 O 1 N l Y 3 R p b 2 4 x L 0 h l b H A g R G V z a y B U a W N r Z X Q v Q X V 0 b 1 J l b W 9 2 Z W R D b 2 x 1 b W 5 z M S 5 7 R H V l I F R p b W U s M T R 9 J n F 1 b 3 Q 7 L C Z x d W 9 0 O 1 N l Y 3 R p b 2 4 x L 0 h l b H A g R G V z a y B U a W N r Z X Q v Q X V 0 b 1 J l b W 9 2 Z W R D b 2 x 1 b W 5 z M S 5 7 T 3 Z l c m R 1 Z S w x N X 0 m c X V v d D s s J n F 1 b 3 Q 7 U 2 V j d G l v b j E v S G V s c C B E Z X N r I F R p Y 2 t l d C 9 B d X R v U m V t b 3 Z l Z E N v b H V t b n M x L n t B b n N 3 Z X J l Z C w x N n 0 m c X V v d D s s J n F 1 b 3 Q 7 U 2 V j d G l v b j E v S G V s c C B E Z X N r I F R p Y 2 t l d C 9 B d X R v U m V t b 3 Z l Z E N v b H V t b n M x L n t B Z 2 V u d C B B c 3 N p Z 2 5 l Z C w x N 3 0 m c X V v d D s s J n F 1 b 3 Q 7 U 2 V j d G l v b j E v S G V s c C B E Z X N r I F R p Y 2 t l d C 9 B d X R v U m V t b 3 Z l Z E N v b H V t b n M x L n t U Z W F t I E F z c 2 l n b m V k L D E 4 f S Z x d W 9 0 O y w m c X V v d D t T Z W N 0 a W 9 u M S 9 I Z W x w I E R l c 2 s g V G l j a 2 V 0 L 0 F 1 d G 9 S Z W 1 v d m V k Q 2 9 s d W 1 u c z E u e 1 R o c m V h Z C B D b 3 V u d C w x O X 0 m c X V v d D s s J n F 1 b 3 Q 7 U 2 V j d G l v b j E v S G V s c C B E Z X N r I F R p Y 2 t l d C 9 B d X R v U m V t b 3 Z l Z E N v b H V t b n M x L n t B d H R h Y 2 h t Z W 5 0 I E N v d W 5 0 L D I w f S Z x d W 9 0 O y w m c X V v d D t T Z W N 0 a W 9 u M S 9 I Z W x w I E R l c 2 s g V G l j a 2 V 0 L 0 F 1 d G 9 S Z W 1 v d m V k Q 2 9 s d W 1 u c z E u e 0 N h d G V n b 3 J 5 L D I x f S Z x d W 9 0 O y w m c X V v d D t T Z W N 0 a W 9 u M S 9 I Z W x w I E R l c 2 s g V G l j a 2 V 0 L 0 F 1 d G 9 S Z W 1 v d m V k Q 2 9 s d W 1 u c z E u e 0 l z c 3 V l I E 9 y a W d p b i w y M n 0 m c X V v d D s s J n F 1 b 3 Q 7 U 2 V j d G l v b j E v S G V s c C B E Z X N r I F R p Y 2 t l d C 9 B d X R v U m V t b 3 Z l Z E N v b H V t b n M x L n t T Z W x l Y 3 Q g V G l j a 2 V 0 I F N 0 Y X R 1 c y B V c G R h d G U s M j N 9 J n F 1 b 3 Q 7 X S w m c X V v d D t S Z W x h d G l v b n N o a X B J b m Z v J n F 1 b 3 Q 7 O l t d f S I g L z 4 8 L 1 N 0 Y W J s Z U V u d H J p Z X M + P C 9 J d G V t P j x J d G V t P j x J d G V t T G 9 j Y X R p b 2 4 + P E l 0 Z W 1 U e X B l P k Z v c m 1 1 b G E 8 L 0 l 0 Z W 1 U e X B l P j x J d G V t U G F 0 a D 5 T Z W N 0 a W 9 u M S 9 I Z W x w J T I w R G V z a y U y M F R p Y 2 t l d C 9 T b 3 V y Y 2 U 8 L 0 l 0 Z W 1 Q Y X R o P j w v S X R l b U x v Y 2 F 0 a W 9 u P j x T d G F i b G V F b n R y a W V z I C 8 + P C 9 J d G V t P j x J d G V t P j x J d G V t T G 9 j Y X R p b 2 4 + P E l 0 Z W 1 U e X B l P k Z v c m 1 1 b G E 8 L 0 l 0 Z W 1 U e X B l P j x J d G V t U G F 0 a D 5 T Z W N 0 a W 9 u M S 9 I Z W x w J T I w R G V z a y U y M F R p Y 2 t l d C 9 O Y X Z p Z 2 F 0 a W 9 u J T I w M T w v S X R l b V B h d G g + P C 9 J d G V t T G 9 j Y X R p b 2 4 + P F N 0 Y W J s Z U V u d H J p Z X M g L z 4 8 L 0 l 0 Z W 0 + P E l 0 Z W 0 + P E l 0 Z W 1 M b 2 N h d G l v b j 4 8 S X R l b V R 5 c G U + R m 9 y b X V s Y T w v S X R l b V R 5 c G U + P E l 0 Z W 1 Q Y X R o P l N l Y 3 R p b 2 4 x L 0 h l b H A l M j B E Z X N r J T I w V G l j a 2 V 0 L 1 B y b 2 1 v d G V k J T I w a G V h Z G V y c z w v S X R l b V B h d G g + P C 9 J d G V t T G 9 j Y X R p b 2 4 + P F N 0 Y W J s Z U V u d H J p Z X M g L z 4 8 L 0 l 0 Z W 0 + P E l 0 Z W 0 + P E l 0 Z W 1 M b 2 N h d G l v b j 4 8 S X R l b V R 5 c G U + R m 9 y b X V s Y T w v S X R l b V R 5 c G U + P E l 0 Z W 1 Q Y X R o P l N l Y 3 R p b 2 4 x L 0 h l b H A l M j B E Z X N r J T I w V G l j a 2 V 0 L 0 N o Y W 5 n Z W Q l M j B j b 2 x 1 b W 4 l M j B 0 e X B l P C 9 J d G V t U G F 0 a D 4 8 L 0 l 0 Z W 1 M b 2 N h d G l v b j 4 8 U 3 R h Y m x l R W 5 0 c m l l c y A v P j w v S X R l b T 4 8 S X R l b T 4 8 S X R l b U x v Y 2 F 0 a W 9 u P j x J d G V t V H l w Z T 5 G b 3 J t d W x h P C 9 J d G V t V H l w Z T 4 8 S X R l b V B h d G g + U 2 V j d G l v b j E v S G V s c C U y M E R l c 2 s l M j B U a W N r Z X Q v U m V t b 3 Z l Z C U y M G N v b H V t b n M 8 L 0 l 0 Z W 1 Q Y X R o P j w v S X R l b U x v Y 2 F 0 a W 9 u P j x T d G F i b G V F b n R y a W V z I C 8 + P C 9 J d G V t P j x J d G V t P j x J d G V t T G 9 j Y X R p b 2 4 + P E l 0 Z W 1 U e X B l P k Z v c m 1 1 b G E 8 L 0 l 0 Z W 1 U e X B l P j x J d G V t U G F 0 a D 5 T Z W N 0 a W 9 u M S 9 I Z W x w J T I w R G V z a y U y M F R p Y 2 t l d C 9 D a G F u Z 2 V k J T I w Y 2 9 s d W 1 u J T I w d H l w Z S U y M D E 8 L 0 l 0 Z W 1 Q Y X R o P j w v S X R l b U x v Y 2 F 0 a W 9 u P j x T d G F i b G V F b n R y a W V z I C 8 + P C 9 J d G V t P j x J d G V t P j x J d G V t T G 9 j Y X R p b 2 4 + P E l 0 Z W 1 U e X B l P k Z v c m 1 1 b G E 8 L 0 l 0 Z W 1 U e X B l P j x J d G V t U G F 0 a D 5 T Z W N 0 a W 9 u M S 9 I Z W x w J T I w R G V z a y U y M F R p Y 2 t l d C 9 S Z X B s Y W N l Z C U y M H Z h b H V l P C 9 J d G V t U G F 0 a D 4 8 L 0 l 0 Z W 1 M b 2 N h d G l v b j 4 8 U 3 R h Y m x l R W 5 0 c m l l c y A v P j w v S X R l b T 4 8 S X R l b T 4 8 S X R l b U x v Y 2 F 0 a W 9 u P j x J d G V t V H l w Z T 5 G b 3 J t d W x h P C 9 J d G V t V H l w Z T 4 8 S X R l b V B h d G g + U 2 V j d G l v b j E v S G V s c C U y M E R l c 2 s l M j B U a W N r Z X Q v U m V w b G F j Z W Q l M j B 2 Y W x 1 Z S U y M D E 8 L 0 l 0 Z W 1 Q Y X R o P j w v S X R l b U x v Y 2 F 0 a W 9 u P j x T d G F i b G V F b n R y a W V z I C 8 + P C 9 J d G V t P j x J d G V t P j x J d G V t T G 9 j Y X R p b 2 4 + P E l 0 Z W 1 U e X B l P k Z v c m 1 1 b G E 8 L 0 l 0 Z W 1 U e X B l P j x J d G V t U G F 0 a D 5 T Z W N 0 a W 9 u M S 9 I Z W x w J T I w R G V z a y U y M F R p Y 2 t l d C 9 S Z X B s Y W N l Z C U y M H Z h b H V l J T I w M j w v S X R l b V B h d G g + P C 9 J d G V t T G 9 j Y X R p b 2 4 + P F N 0 Y W J s Z U V u d H J p Z X M g L z 4 8 L 0 l 0 Z W 0 + P E l 0 Z W 0 + P E l 0 Z W 1 M b 2 N h d G l v b j 4 8 S X R l b V R 5 c G U + R m 9 y b X V s Y T w v S X R l b V R 5 c G U + P E l 0 Z W 1 Q Y X R o P l N l Y 3 R p b 2 4 x L 0 h l b H A l M j B E Z X N r J T I w V G l j a 2 V 0 L 1 J l c G x h Y 2 V k J T I w d m F s d W U l M j A z P C 9 J d G V t U G F 0 a D 4 8 L 0 l 0 Z W 1 M b 2 N h d G l v b j 4 8 U 3 R h Y m x l R W 5 0 c m l l c y A v P j w v S X R l b T 4 8 S X R l b T 4 8 S X R l b U x v Y 2 F 0 a W 9 u P j x J d G V t V H l w Z T 5 G b 3 J t d W x h P C 9 J d G V t V H l w Z T 4 8 S X R l b V B h d G g + U 2 V j d G l v b j E v S G V s c C U y M E R l c 2 s l M j B U a W N r Z X Q v U m V t b 3 Z l Z C U y M G J v d H R v b S U y M H J v d 3 M 8 L 0 l 0 Z W 1 Q Y X R o P j w v S X R l b U x v Y 2 F 0 a W 9 u P j x T d G F i b G V F b n R y a W V z I C 8 + P C 9 J d G V t P j x J d G V t P j x J d G V t T G 9 j Y X R p b 2 4 + P E l 0 Z W 1 U e X B l P k Z v c m 1 1 b G E 8 L 0 l 0 Z W 1 U e X B l P j x J d G V t U G F 0 a D 5 T Z W N 0 a W 9 u M S 9 I Z W x w J T I w R G V z a y U y M F R p Y 2 t l d C 9 S Z X B s Y W N l Z C U y M H Z h b H V l J T I w N D w v S X R l b V B h d G g + P C 9 J d G V t T G 9 j Y X R p b 2 4 + P F N 0 Y W J s Z U V u d H J p Z X M g L z 4 8 L 0 l 0 Z W 0 + P E l 0 Z W 0 + P E l 0 Z W 1 M b 2 N h d G l v b j 4 8 S X R l b V R 5 c G U + R m 9 y b X V s Y T w v S X R l b V R 5 c G U + P E l 0 Z W 1 Q Y X R o P l N l Y 3 R p b 2 4 x L 0 h l b H A l M j B E Z X N r J T I w V G l j a 2 V 0 L 1 J l c G x h Y 2 V k J T I w d m F s d W U l M j A 1 P C 9 J d G V t U G F 0 a D 4 8 L 0 l 0 Z W 1 M b 2 N h d G l v b j 4 8 U 3 R h Y m x l R W 5 0 c m l l c y A v P j w v S X R l b T 4 8 S X R l b T 4 8 S X R l b U x v Y 2 F 0 a W 9 u P j x J d G V t V H l w Z T 5 G b 3 J t d W x h P C 9 J d G V t V H l w Z T 4 8 S X R l b V B h d G g + U 2 V j d G l v b j E v S G V s c C U y M E R l c 2 s l M j B U a W N r Z X Q v U m V w b G F j Z W Q l M j B 2 Y W x 1 Z S U y M D Y 8 L 0 l 0 Z W 1 Q Y X R o P j w v S X R l b U x v Y 2 F 0 a W 9 u P j x T d G F i b G V F b n R y a W V z I C 8 + P C 9 J d G V t P j x J d G V t P j x J d G V t T G 9 j Y X R p b 2 4 + P E l 0 Z W 1 U e X B l P k Z v c m 1 1 b G E 8 L 0 l 0 Z W 1 U e X B l P j x J d G V t U G F 0 a D 5 T Z W N 0 a W 9 u M S 9 I Z W x w J T I w R G V z a y U y M F R p Y 2 t l d C 9 S Z X B s Y W N l Z C U y M H Z h b H V l J T I w N z w v S X R l b V B h d G g + P C 9 J d G V t T G 9 j Y X R p b 2 4 + P F N 0 Y W J s Z U V u d H J p Z X M g L z 4 8 L 0 l 0 Z W 0 + P E l 0 Z W 0 + P E l 0 Z W 1 M b 2 N h d G l v b j 4 8 S X R l b V R 5 c G U + R m 9 y b X V s Y T w v S X R l b V R 5 c G U + P E l 0 Z W 1 Q Y X R o P l N l Y 3 R p b 2 4 x L 0 h l b H A l M j B E Z X N r J T I w V G l j a 2 V 0 L 1 J l c G x h Y 2 V k J T I w d m F s d W U l M j A 4 P C 9 J d G V t U G F 0 a D 4 8 L 0 l 0 Z W 1 M b 2 N h d G l v b j 4 8 U 3 R h Y m x l R W 5 0 c m l l c y A v P j w v S X R l b T 4 8 S X R l b T 4 8 S X R l b U x v Y 2 F 0 a W 9 u P j x J d G V t V H l w Z T 5 G b 3 J t d W x h P C 9 J d G V t V H l w Z T 4 8 S X R l b V B h d G g + U 2 V j d G l v b j E v S G V s c C U y M E R l c 2 s l M j B U a W N r Z X Q 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N k Y j V l M j U t O G I 5 Y y 0 0 M z Q x L W J j M 2 E t N z g x N z g y N T g x Z T l i I i A v P j x F b n R y e S B U e X B l P S J S Z X N 1 b H R U e X B l I i B W Y W x 1 Z T 0 i c 0 V 4 Y 2 V w d G l v b i I g L z 4 8 R W 5 0 c n k g V H l w Z T 0 i R m l s b G V k Q 2 9 t c G x l d G V S Z X N 1 b H R U b 1 d v c m t z a G V l d C I g V m F s d W U 9 I m w x I i A v P j x F b n R y e S B U e X B l P S J G a W x s R X J y b 3 J D b 2 R l I i B W Y W x 1 Z T 0 i c 1 V u a 2 5 v d 2 4 i I C 8 + P E V u d H J 5 I F R 5 c G U 9 I k Z p b G x F c n J v c k N v d W 5 0 I i B W Y W x 1 Z T 0 i b D A i I C 8 + P E V u d H J 5 I F R 5 c G U 9 I k Z p b G x M Y X N 0 V X B k Y X R l Z C I g V m F s d W U 9 I m Q y M D I 0 L T A 3 L T A 0 V D A w O j M w O j M 1 L j A 5 N D Q z N z B a I i A v P j x F b n R y e S B U e X B l P S J G a W x s Q 2 9 s d W 1 u V H l w Z X M i I F Z h b H V l P S J z Q X d r S 0 J n W U d C Z 1 l H Q m d Z S k N n a 0 t B d 0 1 H Q m d N R E J n Q U E i I C 8 + P E V u d H J 5 I F R 5 c G U 9 I k Z p b G x D b 2 x 1 b W 5 O Y W 1 l c y I g V m F s d W U 9 I n N b J n F 1 b 3 Q 7 V G l j a 2 V 0 I E 5 1 b W J l c i Z x d W 9 0 O y w m c X V v d D t E Y X R l I E N y Z W F 0 Z W Q m c X V v d D s s J n F 1 b 3 Q 7 V G l t Z S B D c m V h d G V k J n F 1 b 3 Q 7 L C Z x d W 9 0 O 1 N 1 Y m p l Y 3 Q m c X V v d D s s J n F 1 b 3 Q 7 R n J v b S Z x d W 9 0 O y w m c X V v d D t G c m 9 t I E V t Y W l s J n F 1 b 3 Q 7 L C Z x d W 9 0 O 1 B y a W 9 y a X R 5 J n F 1 b 3 Q 7 L C Z x d W 9 0 O 0 R l c G F y d G 1 l b n Q m c X V v d D s s J n F 1 b 3 Q 7 V H l w Z S Z x d W 9 0 O y w m c X V v d D t T b 3 V y Y 2 U m c X V v d D s s J n F 1 b 3 Q 7 Q 3 V y c m V u d C B T d G F 0 d X M m c X V v d D s s J n F 1 b 3 Q 7 T G F z d C B V c G R h d G V k I E R h d G U m c X V v d D s s J n F 1 b 3 Q 7 T G F z d C B 1 c G R h d G V k I F R p b W U m c X V v d D s s J n F 1 b 3 Q 7 R H V l I E R h d G U g J n F 1 b 3 Q 7 L C Z x d W 9 0 O 0 R 1 Z S B U a W 1 l J n F 1 b 3 Q 7 L C Z x d W 9 0 O 0 9 2 Z X J k d W U m c X V v d D s s J n F 1 b 3 Q 7 Q W 5 z d 2 V y Z W Q m c X V v d D s s J n F 1 b 3 Q 7 Q W d l b n Q g Q X N z a W d u Z W Q m c X V v d D s s J n F 1 b 3 Q 7 V G V h b S B B c 3 N p Z 2 5 l Z C Z x d W 9 0 O y w m c X V v d D t U a H J l Y W Q g Q 2 9 1 b n Q m c X V v d D s s J n F 1 b 3 Q 7 Q X R 0 Y W N o b W V u d C B D b 3 V u d C Z x d W 9 0 O y w m c X V v d D t D Y X R l Z 2 9 y e S Z x d W 9 0 O y w m c X V v d D t J c 3 N 1 Z S B P c m l n a W 4 m c X V v d D s s J n F 1 b 3 Q 7 U 2 V s Z W N 0 I F R p Y 2 t l d C B T d G F 0 d X M g V X B k Y X R l J n F 1 b 3 Q 7 X S I g L z 4 8 R W 5 0 c n k g V H l w Z T 0 i R m l s b F N 0 Y X R 1 c y I g V m F s d W U 9 I n N D b 2 1 w b G V 0 Z S I g L z 4 8 R W 5 0 c n k g V H l w Z T 0 i R m l s b E N v d W 5 0 I i B W Y W x 1 Z T 0 i b D U 2 N S I g L z 4 8 R W 5 0 c n k g V H l w Z T 0 i U m V s Y X R p b 2 5 z a G l w S W 5 m b 0 N v b n R h a W 5 l c i I g V m F s d W U 9 I n N 7 J n F 1 b 3 Q 7 Y 2 9 s d W 1 u Q 2 9 1 b n Q m c X V v d D s 6 M j Q s J n F 1 b 3 Q 7 a 2 V 5 Q 2 9 s d W 1 u T m F t Z X M m c X V v d D s 6 W 1 0 s J n F 1 b 3 Q 7 c X V l c n l S Z W x h d G l v b n N o a X B z J n F 1 b 3 Q 7 O l t d L C Z x d W 9 0 O 2 N v b H V t b k l k Z W 5 0 a X R p Z X M m c X V v d D s 6 W y Z x d W 9 0 O 1 N l Y 3 R p b 2 4 x L 0 h l b H A g R G V z a y B U a W N r Z X Q v Q X V 0 b 1 J l b W 9 2 Z W R D b 2 x 1 b W 5 z M S 5 7 V G l j a 2 V 0 I E 5 1 b W J l c i w w f S Z x d W 9 0 O y w m c X V v d D t T Z W N 0 a W 9 u M S 9 I Z W x w I E R l c 2 s g V G l j a 2 V 0 L 0 F 1 d G 9 S Z W 1 v d m V k Q 2 9 s d W 1 u c z E u e 0 R h d G U g Q 3 J l Y X R l Z C w x f S Z x d W 9 0 O y w m c X V v d D t T Z W N 0 a W 9 u M S 9 I Z W x w I E R l c 2 s g V G l j a 2 V 0 L 0 F 1 d G 9 S Z W 1 v d m V k Q 2 9 s d W 1 u c z E u e 1 R p b W U g Q 3 J l Y X R l Z C w y f S Z x d W 9 0 O y w m c X V v d D t T Z W N 0 a W 9 u M S 9 I Z W x w I E R l c 2 s g V G l j a 2 V 0 L 0 F 1 d G 9 S Z W 1 v d m V k Q 2 9 s d W 1 u c z E u e 1 N 1 Y m p l Y 3 Q s M 3 0 m c X V v d D s s J n F 1 b 3 Q 7 U 2 V j d G l v b j E v S G V s c C B E Z X N r I F R p Y 2 t l d C 9 B d X R v U m V t b 3 Z l Z E N v b H V t b n M x L n t G c m 9 t L D R 9 J n F 1 b 3 Q 7 L C Z x d W 9 0 O 1 N l Y 3 R p b 2 4 x L 0 h l b H A g R G V z a y B U a W N r Z X Q v Q X V 0 b 1 J l b W 9 2 Z W R D b 2 x 1 b W 5 z M S 5 7 R n J v b S B F b W F p b C w 1 f S Z x d W 9 0 O y w m c X V v d D t T Z W N 0 a W 9 u M S 9 I Z W x w I E R l c 2 s g V G l j a 2 V 0 L 0 F 1 d G 9 S Z W 1 v d m V k Q 2 9 s d W 1 u c z E u e 1 B y a W 9 y a X R 5 L D Z 9 J n F 1 b 3 Q 7 L C Z x d W 9 0 O 1 N l Y 3 R p b 2 4 x L 0 h l b H A g R G V z a y B U a W N r Z X Q v Q X V 0 b 1 J l b W 9 2 Z W R D b 2 x 1 b W 5 z M S 5 7 R G V w Y X J 0 b W V u d C w 3 f S Z x d W 9 0 O y w m c X V v d D t T Z W N 0 a W 9 u M S 9 I Z W x w I E R l c 2 s g V G l j a 2 V 0 L 0 F 1 d G 9 S Z W 1 v d m V k Q 2 9 s d W 1 u c z E u e 1 R 5 c G U s O H 0 m c X V v d D s s J n F 1 b 3 Q 7 U 2 V j d G l v b j E v S G V s c C B E Z X N r I F R p Y 2 t l d C 9 B d X R v U m V t b 3 Z l Z E N v b H V t b n M x L n t T b 3 V y Y 2 U s O X 0 m c X V v d D s s J n F 1 b 3 Q 7 U 2 V j d G l v b j E v S G V s c C B E Z X N r I F R p Y 2 t l d C 9 B d X R v U m V t b 3 Z l Z E N v b H V t b n M x L n t D d X J y Z W 5 0 I F N 0 Y X R 1 c y w x M H 0 m c X V v d D s s J n F 1 b 3 Q 7 U 2 V j d G l v b j E v S G V s c C B E Z X N r I F R p Y 2 t l d C 9 B d X R v U m V t b 3 Z l Z E N v b H V t b n M x L n t M Y X N 0 I F V w Z G F 0 Z W Q g R G F 0 Z S w x M X 0 m c X V v d D s s J n F 1 b 3 Q 7 U 2 V j d G l v b j E v S G V s c C B E Z X N r I F R p Y 2 t l d C 9 B d X R v U m V t b 3 Z l Z E N v b H V t b n M x L n t M Y X N 0 I H V w Z G F 0 Z W Q g V G l t Z S w x M n 0 m c X V v d D s s J n F 1 b 3 Q 7 U 2 V j d G l v b j E v S G V s c C B E Z X N r I F R p Y 2 t l d C 9 B d X R v U m V t b 3 Z l Z E N v b H V t b n M x L n t E d W U g R G F 0 Z S A s M T N 9 J n F 1 b 3 Q 7 L C Z x d W 9 0 O 1 N l Y 3 R p b 2 4 x L 0 h l b H A g R G V z a y B U a W N r Z X Q v Q X V 0 b 1 J l b W 9 2 Z W R D b 2 x 1 b W 5 z M S 5 7 R H V l I F R p b W U s M T R 9 J n F 1 b 3 Q 7 L C Z x d W 9 0 O 1 N l Y 3 R p b 2 4 x L 0 h l b H A g R G V z a y B U a W N r Z X Q v Q X V 0 b 1 J l b W 9 2 Z W R D b 2 x 1 b W 5 z M S 5 7 T 3 Z l c m R 1 Z S w x N X 0 m c X V v d D s s J n F 1 b 3 Q 7 U 2 V j d G l v b j E v S G V s c C B E Z X N r I F R p Y 2 t l d C 9 B d X R v U m V t b 3 Z l Z E N v b H V t b n M x L n t B b n N 3 Z X J l Z C w x N n 0 m c X V v d D s s J n F 1 b 3 Q 7 U 2 V j d G l v b j E v S G V s c C B E Z X N r I F R p Y 2 t l d C 9 B d X R v U m V t b 3 Z l Z E N v b H V t b n M x L n t B Z 2 V u d C B B c 3 N p Z 2 5 l Z C w x N 3 0 m c X V v d D s s J n F 1 b 3 Q 7 U 2 V j d G l v b j E v S G V s c C B E Z X N r I F R p Y 2 t l d C 9 B d X R v U m V t b 3 Z l Z E N v b H V t b n M x L n t U Z W F t I E F z c 2 l n b m V k L D E 4 f S Z x d W 9 0 O y w m c X V v d D t T Z W N 0 a W 9 u M S 9 I Z W x w I E R l c 2 s g V G l j a 2 V 0 L 0 F 1 d G 9 S Z W 1 v d m V k Q 2 9 s d W 1 u c z E u e 1 R o c m V h Z C B D b 3 V u d C w x O X 0 m c X V v d D s s J n F 1 b 3 Q 7 U 2 V j d G l v b j E v S G V s c C B E Z X N r I F R p Y 2 t l d C 9 B d X R v U m V t b 3 Z l Z E N v b H V t b n M x L n t B d H R h Y 2 h t Z W 5 0 I E N v d W 5 0 L D I w f S Z x d W 9 0 O y w m c X V v d D t T Z W N 0 a W 9 u M S 9 I Z W x w I E R l c 2 s g V G l j a 2 V 0 L 0 F 1 d G 9 S Z W 1 v d m V k Q 2 9 s d W 1 u c z E u e 0 N h d G V n b 3 J 5 L D I x f S Z x d W 9 0 O y w m c X V v d D t T Z W N 0 a W 9 u M S 9 I Z W x w I E R l c 2 s g V G l j a 2 V 0 L 0 F 1 d G 9 S Z W 1 v d m V k Q 2 9 s d W 1 u c z E u e 0 l z c 3 V l I E 9 y a W d p b i w y M n 0 m c X V v d D s s J n F 1 b 3 Q 7 U 2 V j d G l v b j E v S G V s c C B E Z X N r I F R p Y 2 t l d C 9 B d X R v U m V t b 3 Z l Z E N v b H V t b n M x L n t T Z W x l Y 3 Q g V G l j a 2 V 0 I F N 0 Y X R 1 c y B V c G R h d G U s M j N 9 J n F 1 b 3 Q 7 X S w m c X V v d D t D b 2 x 1 b W 5 D b 3 V u d C Z x d W 9 0 O z o y N C w m c X V v d D t L Z X l D b 2 x 1 b W 5 O Y W 1 l c y Z x d W 9 0 O z p b X S w m c X V v d D t D b 2 x 1 b W 5 J Z G V u d G l 0 a W V z J n F 1 b 3 Q 7 O l s m c X V v d D t T Z W N 0 a W 9 u M S 9 I Z W x w I E R l c 2 s g V G l j a 2 V 0 L 0 F 1 d G 9 S Z W 1 v d m V k Q 2 9 s d W 1 u c z E u e 1 R p Y 2 t l d C B O d W 1 i Z X I s M H 0 m c X V v d D s s J n F 1 b 3 Q 7 U 2 V j d G l v b j E v S G V s c C B E Z X N r I F R p Y 2 t l d C 9 B d X R v U m V t b 3 Z l Z E N v b H V t b n M x L n t E Y X R l I E N y Z W F 0 Z W Q s M X 0 m c X V v d D s s J n F 1 b 3 Q 7 U 2 V j d G l v b j E v S G V s c C B E Z X N r I F R p Y 2 t l d C 9 B d X R v U m V t b 3 Z l Z E N v b H V t b n M x L n t U a W 1 l I E N y Z W F 0 Z W Q s M n 0 m c X V v d D s s J n F 1 b 3 Q 7 U 2 V j d G l v b j E v S G V s c C B E Z X N r I F R p Y 2 t l d C 9 B d X R v U m V t b 3 Z l Z E N v b H V t b n M x L n t T d W J q Z W N 0 L D N 9 J n F 1 b 3 Q 7 L C Z x d W 9 0 O 1 N l Y 3 R p b 2 4 x L 0 h l b H A g R G V z a y B U a W N r Z X Q v Q X V 0 b 1 J l b W 9 2 Z W R D b 2 x 1 b W 5 z M S 5 7 R n J v b S w 0 f S Z x d W 9 0 O y w m c X V v d D t T Z W N 0 a W 9 u M S 9 I Z W x w I E R l c 2 s g V G l j a 2 V 0 L 0 F 1 d G 9 S Z W 1 v d m V k Q 2 9 s d W 1 u c z E u e 0 Z y b 2 0 g R W 1 h a W w s N X 0 m c X V v d D s s J n F 1 b 3 Q 7 U 2 V j d G l v b j E v S G V s c C B E Z X N r I F R p Y 2 t l d C 9 B d X R v U m V t b 3 Z l Z E N v b H V t b n M x L n t Q c m l v c m l 0 e S w 2 f S Z x d W 9 0 O y w m c X V v d D t T Z W N 0 a W 9 u M S 9 I Z W x w I E R l c 2 s g V G l j a 2 V 0 L 0 F 1 d G 9 S Z W 1 v d m V k Q 2 9 s d W 1 u c z E u e 0 R l c G F y d G 1 l b n Q s N 3 0 m c X V v d D s s J n F 1 b 3 Q 7 U 2 V j d G l v b j E v S G V s c C B E Z X N r I F R p Y 2 t l d C 9 B d X R v U m V t b 3 Z l Z E N v b H V t b n M x L n t U e X B l L D h 9 J n F 1 b 3 Q 7 L C Z x d W 9 0 O 1 N l Y 3 R p b 2 4 x L 0 h l b H A g R G V z a y B U a W N r Z X Q v Q X V 0 b 1 J l b W 9 2 Z W R D b 2 x 1 b W 5 z M S 5 7 U 2 9 1 c m N l L D l 9 J n F 1 b 3 Q 7 L C Z x d W 9 0 O 1 N l Y 3 R p b 2 4 x L 0 h l b H A g R G V z a y B U a W N r Z X Q v Q X V 0 b 1 J l b W 9 2 Z W R D b 2 x 1 b W 5 z M S 5 7 Q 3 V y c m V u d C B T d G F 0 d X M s M T B 9 J n F 1 b 3 Q 7 L C Z x d W 9 0 O 1 N l Y 3 R p b 2 4 x L 0 h l b H A g R G V z a y B U a W N r Z X Q v Q X V 0 b 1 J l b W 9 2 Z W R D b 2 x 1 b W 5 z M S 5 7 T G F z d C B V c G R h d G V k I E R h d G U s M T F 9 J n F 1 b 3 Q 7 L C Z x d W 9 0 O 1 N l Y 3 R p b 2 4 x L 0 h l b H A g R G V z a y B U a W N r Z X Q v Q X V 0 b 1 J l b W 9 2 Z W R D b 2 x 1 b W 5 z M S 5 7 T G F z d C B 1 c G R h d G V k I F R p b W U s M T J 9 J n F 1 b 3 Q 7 L C Z x d W 9 0 O 1 N l Y 3 R p b 2 4 x L 0 h l b H A g R G V z a y B U a W N r Z X Q v Q X V 0 b 1 J l b W 9 2 Z W R D b 2 x 1 b W 5 z M S 5 7 R H V l I E R h d G U g L D E z f S Z x d W 9 0 O y w m c X V v d D t T Z W N 0 a W 9 u M S 9 I Z W x w I E R l c 2 s g V G l j a 2 V 0 L 0 F 1 d G 9 S Z W 1 v d m V k Q 2 9 s d W 1 u c z E u e 0 R 1 Z S B U a W 1 l L D E 0 f S Z x d W 9 0 O y w m c X V v d D t T Z W N 0 a W 9 u M S 9 I Z W x w I E R l c 2 s g V G l j a 2 V 0 L 0 F 1 d G 9 S Z W 1 v d m V k Q 2 9 s d W 1 u c z E u e 0 9 2 Z X J k d W U s M T V 9 J n F 1 b 3 Q 7 L C Z x d W 9 0 O 1 N l Y 3 R p b 2 4 x L 0 h l b H A g R G V z a y B U a W N r Z X Q v Q X V 0 b 1 J l b W 9 2 Z W R D b 2 x 1 b W 5 z M S 5 7 Q W 5 z d 2 V y Z W Q s M T Z 9 J n F 1 b 3 Q 7 L C Z x d W 9 0 O 1 N l Y 3 R p b 2 4 x L 0 h l b H A g R G V z a y B U a W N r Z X Q v Q X V 0 b 1 J l b W 9 2 Z W R D b 2 x 1 b W 5 z M S 5 7 Q W d l b n Q g Q X N z a W d u Z W Q s M T d 9 J n F 1 b 3 Q 7 L C Z x d W 9 0 O 1 N l Y 3 R p b 2 4 x L 0 h l b H A g R G V z a y B U a W N r Z X Q v Q X V 0 b 1 J l b W 9 2 Z W R D b 2 x 1 b W 5 z M S 5 7 V G V h b S B B c 3 N p Z 2 5 l Z C w x O H 0 m c X V v d D s s J n F 1 b 3 Q 7 U 2 V j d G l v b j E v S G V s c C B E Z X N r I F R p Y 2 t l d C 9 B d X R v U m V t b 3 Z l Z E N v b H V t b n M x L n t U a H J l Y W Q g Q 2 9 1 b n Q s M T l 9 J n F 1 b 3 Q 7 L C Z x d W 9 0 O 1 N l Y 3 R p b 2 4 x L 0 h l b H A g R G V z a y B U a W N r Z X Q v Q X V 0 b 1 J l b W 9 2 Z W R D b 2 x 1 b W 5 z M S 5 7 Q X R 0 Y W N o b W V u d C B D b 3 V u d C w y M H 0 m c X V v d D s s J n F 1 b 3 Q 7 U 2 V j d G l v b j E v S G V s c C B E Z X N r I F R p Y 2 t l d C 9 B d X R v U m V t b 3 Z l Z E N v b H V t b n M x L n t D Y X R l Z 2 9 y e S w y M X 0 m c X V v d D s s J n F 1 b 3 Q 7 U 2 V j d G l v b j E v S G V s c C B E Z X N r I F R p Y 2 t l d C 9 B d X R v U m V t b 3 Z l Z E N v b H V t b n M x L n t J c 3 N 1 Z S B P c m l n a W 4 s M j J 9 J n F 1 b 3 Q 7 L C Z x d W 9 0 O 1 N l Y 3 R p b 2 4 x L 0 h l b H A g R G V z a y B U a W N r Z X Q v Q X V 0 b 1 J l b W 9 2 Z W R D b 2 x 1 b W 5 z M S 5 7 U 2 V s Z W N 0 I F R p Y 2 t l d C B T d G F 0 d X M g V X B k Y X R l L D I z f S Z x d W 9 0 O 1 0 s J n F 1 b 3 Q 7 U m V s Y X R p b 2 5 z a G l w S W 5 m b y Z x d W 9 0 O z p b X X 0 i I C 8 + P E V u d H J 5 I F R 5 c G U 9 I k x v Y W R l Z F R v Q W 5 h b H l z a X N T Z X J 2 a W N l c y I g V m F s d W U 9 I m w w I i A v P j x F b n R y e S B U e X B l P S J B Z G R l Z F R v R G F 0 Y U 1 v Z G V s I i B W Y W x 1 Z T 0 i b D A i I C 8 + P E V u d H J 5 I F R 5 c G U 9 I k J 1 Z m Z l c k 5 l e H R S Z W Z y Z X N o I i B W Y W x 1 Z T 0 i b D E i I C 8 + P C 9 T d G F i b G V F b n R y a W V z P j w v S X R l b T 4 8 S X R l b T 4 8 S X R l b U x v Y 2 F 0 a W 9 u P j x J d G V t V H l w Z T 5 G b 3 J t d W x h P C 9 J d G V t V H l w Z T 4 8 S X R l b V B h d G g + U 2 V j d G l v b j E v S G V s c C U y M E R l c 2 s l M j B U a W N r Z X Q l M j A l M j g y J T I 5 L 1 N v d X J j Z T w v S X R l b V B h d G g + P C 9 J d G V t T G 9 j Y X R p b 2 4 + P F N 0 Y W J s Z U V u d H J p Z X M g L z 4 8 L 0 l 0 Z W 0 + P E l 0 Z W 0 + P E l 0 Z W 1 M b 2 N h d G l v b j 4 8 S X R l b V R 5 c G U + R m 9 y b X V s Y T w v S X R l b V R 5 c G U + P E l 0 Z W 1 Q Y X R o P l N l Y 3 R p b 2 4 x L 0 h l b H A l M j B E Z X N r J T I w V G l j a 2 V 0 J T I w J T I 4 M i U y O S 9 O Y X Z p Z 2 F 0 a W 9 u J T I w M T w v S X R l b V B h d G g + P C 9 J d G V t T G 9 j Y X R p b 2 4 + P F N 0 Y W J s Z U V u d H J p Z X M g L z 4 8 L 0 l 0 Z W 0 + P E l 0 Z W 0 + P E l 0 Z W 1 M b 2 N h d G l v b j 4 8 S X R l b V R 5 c G U + R m 9 y b X V s Y T w v S X R l b V R 5 c G U + P E l 0 Z W 1 Q Y X R o P l N l Y 3 R p b 2 4 x L 0 h l b H A l M j B E Z X N r J T I w V G l j a 2 V 0 J T I w J T I 4 M i U y O S 9 Q c m 9 t b 3 R l Z C U y M G h l Y W R l c n M 8 L 0 l 0 Z W 1 Q Y X R o P j w v S X R l b U x v Y 2 F 0 a W 9 u P j x T d G F i b G V F b n R y a W V z I C 8 + P C 9 J d G V t P j x J d G V t P j x J d G V t T G 9 j Y X R p b 2 4 + P E l 0 Z W 1 U e X B l P k Z v c m 1 1 b G E 8 L 0 l 0 Z W 1 U e X B l P j x J d G V t U G F 0 a D 5 T Z W N 0 a W 9 u M S 9 I Z W x w J T I w R G V z a y U y M F R p Y 2 t l d C U y M C U y O D I l M j k v Q 2 h h b m d l Z C U y M G N v b H V t b i U y M H R 5 c G U 8 L 0 l 0 Z W 1 Q Y X R o P j w v S X R l b U x v Y 2 F 0 a W 9 u P j x T d G F i b G V F b n R y a W V z I C 8 + P C 9 J d G V t P j x J d G V t P j x J d G V t T G 9 j Y X R p b 2 4 + P E l 0 Z W 1 U e X B l P k Z v c m 1 1 b G E 8 L 0 l 0 Z W 1 U e X B l P j x J d G V t U G F 0 a D 5 T Z W N 0 a W 9 u M S 9 I Z W x w J T I w R G V z a y U y M F R p Y 2 t l d C U y M C U y O D I l M j k v U m V t b 3 Z l Z C U y M G N v b H V t b n M 8 L 0 l 0 Z W 1 Q Y X R o P j w v S X R l b U x v Y 2 F 0 a W 9 u P j x T d G F i b G V F b n R y a W V z I C 8 + P C 9 J d G V t P j x J d G V t P j x J d G V t T G 9 j Y X R p b 2 4 + P E l 0 Z W 1 U e X B l P k Z v c m 1 1 b G E 8 L 0 l 0 Z W 1 U e X B l P j x J d G V t U G F 0 a D 5 T Z W N 0 a W 9 u M S 9 I Z W x w J T I w R G V z a y U y M F R p Y 2 t l d C U y M C U y O D I l M j k v Q 2 h h b m d l Z C U y M G N v b H V t b i U y M H R 5 c G U l M j A x P C 9 J d G V t U G F 0 a D 4 8 L 0 l 0 Z W 1 M b 2 N h d G l v b j 4 8 U 3 R h Y m x l R W 5 0 c m l l c y A v P j w v S X R l b T 4 8 S X R l b T 4 8 S X R l b U x v Y 2 F 0 a W 9 u P j x J d G V t V H l w Z T 5 G b 3 J t d W x h P C 9 J d G V t V H l w Z T 4 8 S X R l b V B h d G g + U 2 V j d G l v b j E v S G V s c C U y M E R l c 2 s l M j B U a W N r Z X Q l M j A l M j g y J T I 5 L 1 J l c G x h Y 2 V k J T I w d m F s d W U 8 L 0 l 0 Z W 1 Q Y X R o P j w v S X R l b U x v Y 2 F 0 a W 9 u P j x T d G F i b G V F b n R y a W V z I C 8 + P C 9 J d G V t P j x J d G V t P j x J d G V t T G 9 j Y X R p b 2 4 + P E l 0 Z W 1 U e X B l P k Z v c m 1 1 b G E 8 L 0 l 0 Z W 1 U e X B l P j x J d G V t U G F 0 a D 5 T Z W N 0 a W 9 u M S 9 I Z W x w J T I w R G V z a y U y M F R p Y 2 t l d C U y M C U y O D I l M j k v U m V w b G F j Z W Q l M j B 2 Y W x 1 Z S U y M D E 8 L 0 l 0 Z W 1 Q Y X R o P j w v S X R l b U x v Y 2 F 0 a W 9 u P j x T d G F i b G V F b n R y a W V z I C 8 + P C 9 J d G V t P j x J d G V t P j x J d G V t T G 9 j Y X R p b 2 4 + P E l 0 Z W 1 U e X B l P k Z v c m 1 1 b G E 8 L 0 l 0 Z W 1 U e X B l P j x J d G V t U G F 0 a D 5 T Z W N 0 a W 9 u M S 9 I Z W x w J T I w R G V z a y U y M F R p Y 2 t l d C U y M C U y O D I l M j k v U m V w b G F j Z W Q l M j B 2 Y W x 1 Z S U y M D I 8 L 0 l 0 Z W 1 Q Y X R o P j w v S X R l b U x v Y 2 F 0 a W 9 u P j x T d G F i b G V F b n R y a W V z I C 8 + P C 9 J d G V t P j x J d G V t P j x J d G V t T G 9 j Y X R p b 2 4 + P E l 0 Z W 1 U e X B l P k Z v c m 1 1 b G E 8 L 0 l 0 Z W 1 U e X B l P j x J d G V t U G F 0 a D 5 T Z W N 0 a W 9 u M S 9 I Z W x w J T I w R G V z a y U y M F R p Y 2 t l d C U y M C U y O D I l M j k v U m V w b G F j Z W Q l M j B 2 Y W x 1 Z S U y M D M 8 L 0 l 0 Z W 1 Q Y X R o P j w v S X R l b U x v Y 2 F 0 a W 9 u P j x T d G F i b G V F b n R y a W V z I C 8 + P C 9 J d G V t P j x J d G V t P j x J d G V t T G 9 j Y X R p b 2 4 + P E l 0 Z W 1 U e X B l P k Z v c m 1 1 b G E 8 L 0 l 0 Z W 1 U e X B l P j x J d G V t U G F 0 a D 5 T Z W N 0 a W 9 u M S 9 I Z W x w J T I w R G V z a y U y M F R p Y 2 t l d C U y M C U y O D I l M j k v U m V t b 3 Z l Z C U y M G J v d H R v b S U y M H J v d 3 M 8 L 0 l 0 Z W 1 Q Y X R o P j w v S X R l b U x v Y 2 F 0 a W 9 u P j x T d G F i b G V F b n R y a W V z I C 8 + P C 9 J d G V t P j x J d G V t P j x J d G V t T G 9 j Y X R p b 2 4 + P E l 0 Z W 1 U e X B l P k Z v c m 1 1 b G E 8 L 0 l 0 Z W 1 U e X B l P j x J d G V t U G F 0 a D 5 T Z W N 0 a W 9 u M S 9 I Z W x w J T I w R G V z a y U y M F R p Y 2 t l d C U y M C U y O D I l M j k v U m V w b G F j Z W Q l M j B 2 Y W x 1 Z S U y M D Q 8 L 0 l 0 Z W 1 Q Y X R o P j w v S X R l b U x v Y 2 F 0 a W 9 u P j x T d G F i b G V F b n R y a W V z I C 8 + P C 9 J d G V t P j x J d G V t P j x J d G V t T G 9 j Y X R p b 2 4 + P E l 0 Z W 1 U e X B l P k Z v c m 1 1 b G E 8 L 0 l 0 Z W 1 U e X B l P j x J d G V t U G F 0 a D 5 T Z W N 0 a W 9 u M S 9 I Z W x w J T I w R G V z a y U y M F R p Y 2 t l d C U y M C U y O D I l M j k v U m V w b G F j Z W Q l M j B 2 Y W x 1 Z S U y M D U 8 L 0 l 0 Z W 1 Q Y X R o P j w v S X R l b U x v Y 2 F 0 a W 9 u P j x T d G F i b G V F b n R y a W V z I C 8 + P C 9 J d G V t P j x J d G V t P j x J d G V t T G 9 j Y X R p b 2 4 + P E l 0 Z W 1 U e X B l P k Z v c m 1 1 b G E 8 L 0 l 0 Z W 1 U e X B l P j x J d G V t U G F 0 a D 5 T Z W N 0 a W 9 u M S 9 I Z W x w J T I w R G V z a y U y M F R p Y 2 t l d C U y M C U y O D I l M j k v U m V w b G F j Z W Q l M j B 2 Y W x 1 Z S U y M D Y 8 L 0 l 0 Z W 1 Q Y X R o P j w v S X R l b U x v Y 2 F 0 a W 9 u P j x T d G F i b G V F b n R y a W V z I C 8 + P C 9 J d G V t P j x J d G V t P j x J d G V t T G 9 j Y X R p b 2 4 + P E l 0 Z W 1 U e X B l P k Z v c m 1 1 b G E 8 L 0 l 0 Z W 1 U e X B l P j x J d G V t U G F 0 a D 5 T Z W N 0 a W 9 u M S 9 I Z W x w J T I w R G V z a y U y M F R p Y 2 t l d C U y M C U y O D I l M j k v U m V w b G F j Z W Q l M j B 2 Y W x 1 Z S U y M D c 8 L 0 l 0 Z W 1 Q Y X R o P j w v S X R l b U x v Y 2 F 0 a W 9 u P j x T d G F i b G V F b n R y a W V z I C 8 + P C 9 J d G V t P j x J d G V t P j x J d G V t T G 9 j Y X R p b 2 4 + P E l 0 Z W 1 U e X B l P k Z v c m 1 1 b G E 8 L 0 l 0 Z W 1 U e X B l P j x J d G V t U G F 0 a D 5 T Z W N 0 a W 9 u M S 9 I Z W x w J T I w R G V z a y U y M F R p Y 2 t l d C U y M C U y O D I l M j k v U m V w b G F j Z W Q l M j B 2 Y W x 1 Z S U y M D g 8 L 0 l 0 Z W 1 Q Y X R o P j w v S X R l b U x v Y 2 F 0 a W 9 u P j x T d G F i b G V F b n R y a W V z I C 8 + P C 9 J d G V t P j w v S X R l b X M + P C 9 M b 2 N h b F B h Y 2 t h Z 2 V N Z X R h Z G F 0 Y U Z p b G U + F g A A A F B L B Q Y A A A A A A A A A A A A A A A A A A A A A A A B k A A A A 5 s + y s u I q 6 R T 1 h Q N 6 b F + d Z 3 B I R I L V d j 4 i y M n P g R L c V 8 c S B T l i j b w D h b h F D H E x w p l 0 y m U p U X W k r a N E i + k F G o i / e T W U 9 E T b B z M A U h I T w I V 3 5 z o 2 A J Q T H W v E 7 N W b e 0 1 t / P a 1 O U 6 b z Q = = < / D a t a M a s h u p > 
</file>

<file path=customXml/itemProps1.xml><?xml version="1.0" encoding="utf-8"?>
<ds:datastoreItem xmlns:ds="http://schemas.openxmlformats.org/officeDocument/2006/customXml" ds:itemID="{4C1FD322-935D-7541-AE60-5E6C2A2E79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Ticket and Date created</vt:lpstr>
      <vt:lpstr>Help Desk Ticket</vt:lpstr>
      <vt:lpstr>Pivot Table Task 1</vt:lpstr>
      <vt:lpstr>Pivot Charts</vt:lpstr>
      <vt:lpstr>Ticket Viewer </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 Raj Parajuli Sharma</cp:lastModifiedBy>
  <dcterms:created xsi:type="dcterms:W3CDTF">2021-04-23T09:18:19Z</dcterms:created>
  <dcterms:modified xsi:type="dcterms:W3CDTF">2024-07-22T02:08:23Z</dcterms:modified>
</cp:coreProperties>
</file>