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se 1" sheetId="1" r:id="rId4"/>
    <sheet state="visible" name="Bill" sheetId="2" r:id="rId5"/>
  </sheets>
  <definedNames/>
  <calcPr/>
</workbook>
</file>

<file path=xl/sharedStrings.xml><?xml version="1.0" encoding="utf-8"?>
<sst xmlns="http://schemas.openxmlformats.org/spreadsheetml/2006/main" count="38" uniqueCount="37">
  <si>
    <t>plotNo</t>
  </si>
  <si>
    <t>nameAndAddress</t>
  </si>
  <si>
    <t>cellNo</t>
  </si>
  <si>
    <t>AMOUNT</t>
  </si>
  <si>
    <t>AMOUNT2012_2013</t>
  </si>
  <si>
    <t>AMOUNT2013_2014</t>
  </si>
  <si>
    <t>AMOUNT2014_2015</t>
  </si>
  <si>
    <t>AMOUNT2015_2016</t>
  </si>
  <si>
    <t>AMOUNT2016_2017</t>
  </si>
  <si>
    <t>AMOUNT2017_2018</t>
  </si>
  <si>
    <t>AMOUNT2018_2019</t>
  </si>
  <si>
    <t>2019-2020</t>
  </si>
  <si>
    <t>2020-2021</t>
  </si>
  <si>
    <t>2021-2022</t>
  </si>
  <si>
    <t>PAID</t>
  </si>
  <si>
    <t>PENDING</t>
  </si>
  <si>
    <t>TOTAL_PENDING</t>
  </si>
  <si>
    <t>TOTAL_INCOME</t>
  </si>
  <si>
    <t>N.S.V.Vidya Sagar</t>
  </si>
  <si>
    <t>K.Adi lakshmi,7-7-18,Lawyer pet,Ongole-2</t>
  </si>
  <si>
    <t>08592-237827</t>
  </si>
  <si>
    <t>E.S.Bhaskara rao,plot no.402,Pavani plot-2A,Santhi nagar,7th lane,Eluru.</t>
  </si>
  <si>
    <t>SHRI PARTHASARATHI NAGAR WELFARE ASSOCIATION</t>
  </si>
  <si>
    <t>KOLAKALURU</t>
  </si>
  <si>
    <t>DATE:</t>
  </si>
  <si>
    <t>PLOT NO</t>
  </si>
  <si>
    <t>NAME&amp; ADDRESS</t>
  </si>
  <si>
    <t>CELL NO</t>
  </si>
  <si>
    <t>MEM FEE</t>
  </si>
  <si>
    <t>2015-2016</t>
  </si>
  <si>
    <t>2012-2013</t>
  </si>
  <si>
    <t>2016-2017</t>
  </si>
  <si>
    <t>2013-2014</t>
  </si>
  <si>
    <t>2017-2018</t>
  </si>
  <si>
    <t>2014-2015</t>
  </si>
  <si>
    <t>2018-2019</t>
  </si>
  <si>
    <t>TOTAL 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</si>
</sst>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0.0"/>
      <color rgb="FF000000"/>
      <name val="Arial"/>
      <scheme val="minor"/>
    </font>
    <font>
      <sz val="10.0"/>
      <name val="Calibri"/>
    </font>
    <font>
      <b/>
      <sz val="11.0"/>
      <name val="Arial"/>
    </font>
    <font>
      <b/>
      <sz val="12.0"/>
      <name val="Arial"/>
    </font>
    <font>
      <b/>
      <sz val="10.0"/>
      <name val="Arial"/>
    </font>
    <font>
      <sz val="11.0"/>
      <name val="Arial"/>
    </font>
    <font>
      <sz val="12.0"/>
      <name val="Arial"/>
    </font>
    <font>
      <sz val="10.0"/>
      <name val="Arial"/>
    </font>
    <font>
      <sz val="11.0"/>
      <name val="Calibri"/>
    </font>
    <font>
      <b/>
      <u/>
      <sz val="18.0"/>
      <color rgb="FF0070C0"/>
      <name val="Calibri"/>
    </font>
    <font>
      <sz val="11.0"/>
      <color rgb="FF000000"/>
      <name val="Calibri"/>
    </font>
    <font>
      <b/>
      <sz val="12.0"/>
      <color rgb="FF000000"/>
      <name val="Calibri"/>
    </font>
    <font/>
    <font>
      <sz val="14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9694"/>
        <bgColor rgb="FFD9969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DBEEF3"/>
        <bgColor rgb="FFDBEEF3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</fills>
  <borders count="8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right" readingOrder="0" shrinkToFit="0" wrapText="1"/>
    </xf>
    <xf borderId="2" fillId="0" fontId="3" numFmtId="0" xfId="0" applyAlignment="1" applyBorder="1" applyFont="1">
      <alignment horizontal="right" shrinkToFit="0" wrapText="1"/>
    </xf>
    <xf borderId="2" fillId="0" fontId="4" numFmtId="0" xfId="0" applyAlignment="1" applyBorder="1" applyFont="1">
      <alignment horizontal="right" shrinkToFit="0" wrapText="1"/>
    </xf>
    <xf borderId="2" fillId="0" fontId="4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wrapText="1"/>
    </xf>
    <xf borderId="2" fillId="0" fontId="6" numFmtId="0" xfId="0" applyAlignment="1" applyBorder="1" applyFont="1">
      <alignment shrinkToFit="0" wrapText="1"/>
    </xf>
    <xf borderId="2" fillId="0" fontId="5" numFmtId="0" xfId="0" applyAlignment="1" applyBorder="1" applyFont="1">
      <alignment shrinkToFit="0" wrapText="1"/>
    </xf>
    <xf borderId="3" fillId="2" fontId="5" numFmtId="0" xfId="0" applyAlignment="1" applyBorder="1" applyFill="1" applyFont="1">
      <alignment horizontal="right" shrinkToFit="0" wrapText="1"/>
    </xf>
    <xf borderId="2" fillId="0" fontId="7" numFmtId="0" xfId="0" applyAlignment="1" applyBorder="1" applyFont="1">
      <alignment horizontal="right" shrinkToFit="0" wrapText="1"/>
    </xf>
    <xf borderId="3" fillId="2" fontId="8" numFmtId="0" xfId="0" applyBorder="1" applyFont="1"/>
    <xf borderId="0" fillId="0" fontId="9" numFmtId="0" xfId="0" applyAlignment="1" applyFont="1">
      <alignment horizontal="center"/>
    </xf>
    <xf borderId="0" fillId="0" fontId="8" numFmtId="0" xfId="0" applyFont="1"/>
    <xf borderId="0" fillId="0" fontId="10" numFmtId="0" xfId="0" applyAlignment="1" applyFont="1">
      <alignment horizontal="right"/>
    </xf>
    <xf borderId="0" fillId="0" fontId="10" numFmtId="164" xfId="0" applyAlignment="1" applyFont="1" applyNumberFormat="1">
      <alignment horizontal="center"/>
    </xf>
    <xf borderId="4" fillId="3" fontId="11" numFmtId="0" xfId="0" applyBorder="1" applyFill="1" applyFont="1"/>
    <xf borderId="5" fillId="0" fontId="12" numFmtId="0" xfId="0" applyBorder="1" applyFont="1"/>
    <xf borderId="6" fillId="4" fontId="5" numFmtId="0" xfId="0" applyAlignment="1" applyBorder="1" applyFill="1" applyFont="1">
      <alignment shrinkToFit="0" wrapText="1"/>
    </xf>
    <xf borderId="4" fillId="5" fontId="11" numFmtId="0" xfId="0" applyBorder="1" applyFill="1" applyFont="1"/>
    <xf borderId="4" fillId="6" fontId="13" numFmtId="0" xfId="0" applyAlignment="1" applyBorder="1" applyFill="1" applyFont="1">
      <alignment shrinkToFit="0" wrapText="1"/>
    </xf>
    <xf borderId="7" fillId="0" fontId="12" numFmtId="0" xfId="0" applyBorder="1" applyFont="1"/>
    <xf borderId="6" fillId="7" fontId="6" numFmtId="0" xfId="0" applyAlignment="1" applyBorder="1" applyFill="1" applyFont="1">
      <alignment shrinkToFit="0" wrapText="1"/>
    </xf>
    <xf borderId="6" fillId="8" fontId="11" numFmtId="0" xfId="0" applyBorder="1" applyFill="1" applyFont="1"/>
    <xf borderId="6" fillId="9" fontId="5" numFmtId="0" xfId="0" applyAlignment="1" applyBorder="1" applyFill="1" applyFont="1">
      <alignment horizontal="right" shrinkToFit="0" wrapText="1"/>
    </xf>
    <xf borderId="6" fillId="8" fontId="11" numFmtId="0" xfId="0" applyAlignment="1" applyBorder="1" applyFont="1">
      <alignment shrinkToFit="0" wrapText="1"/>
    </xf>
    <xf borderId="6" fillId="9" fontId="8" numFmtId="0" xfId="0" applyBorder="1" applyFont="1"/>
    <xf borderId="4" fillId="10" fontId="3" numFmtId="0" xfId="0" applyAlignment="1" applyBorder="1" applyFill="1" applyFont="1">
      <alignment shrinkToFit="0" wrapText="1"/>
    </xf>
    <xf borderId="6" fillId="7" fontId="13" numFmtId="0" xfId="0" applyAlignment="1" applyBorder="1" applyFont="1">
      <alignment horizontal="right" shrinkToFit="0" wrapText="1"/>
    </xf>
    <xf borderId="6" fillId="11" fontId="3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7" t="s">
        <v>17</v>
      </c>
    </row>
    <row r="2" ht="15.75" customHeight="1">
      <c r="A2" s="8">
        <v>1.0</v>
      </c>
      <c r="B2" s="9" t="s">
        <v>18</v>
      </c>
      <c r="C2" s="10">
        <v>9.440180648E9</v>
      </c>
      <c r="D2" s="11">
        <v>100.0</v>
      </c>
      <c r="E2" s="11">
        <v>900.0</v>
      </c>
      <c r="F2" s="11">
        <v>900.0</v>
      </c>
      <c r="G2" s="11">
        <v>900.0</v>
      </c>
      <c r="H2" s="11">
        <v>900.0</v>
      </c>
      <c r="I2" s="11">
        <v>900.0</v>
      </c>
      <c r="J2" s="11">
        <v>900.0</v>
      </c>
      <c r="K2" s="11">
        <v>900.0</v>
      </c>
      <c r="L2" s="12"/>
      <c r="M2" s="12"/>
      <c r="N2" s="12"/>
      <c r="O2" s="12" t="str">
        <f t="shared" ref="O2:O4" si="1">E2+F2+G2+H2+I2+J2+K2</f>
        <v>6300</v>
      </c>
      <c r="P2" s="12" t="str">
        <f t="shared" ref="P2:P4" si="2">O2-6300</f>
        <v>0</v>
      </c>
      <c r="Q2" s="12"/>
      <c r="R2" s="12"/>
    </row>
    <row r="3" ht="15.75" customHeight="1">
      <c r="A3" s="8">
        <v>2.0</v>
      </c>
      <c r="B3" s="9" t="s">
        <v>19</v>
      </c>
      <c r="C3" s="10" t="s">
        <v>20</v>
      </c>
      <c r="D3" s="11">
        <v>100.0</v>
      </c>
      <c r="E3" s="11">
        <v>900.0</v>
      </c>
      <c r="F3" s="11">
        <v>900.0</v>
      </c>
      <c r="G3" s="11">
        <v>900.0</v>
      </c>
      <c r="H3" s="13"/>
      <c r="I3" s="13"/>
      <c r="J3" s="13"/>
      <c r="K3" s="13"/>
      <c r="L3" s="12"/>
      <c r="M3" s="12"/>
      <c r="N3" s="12"/>
      <c r="O3" s="12" t="str">
        <f t="shared" si="1"/>
        <v>2700</v>
      </c>
      <c r="P3" s="12" t="str">
        <f t="shared" si="2"/>
        <v>-3600</v>
      </c>
      <c r="Q3" s="12"/>
      <c r="R3" s="12"/>
    </row>
    <row r="4" ht="15.75" customHeight="1">
      <c r="A4" s="8">
        <v>3.0</v>
      </c>
      <c r="B4" s="9" t="s">
        <v>21</v>
      </c>
      <c r="C4" s="10">
        <v>9.505518077E9</v>
      </c>
      <c r="D4" s="11">
        <v>100.0</v>
      </c>
      <c r="E4" s="11">
        <v>900.0</v>
      </c>
      <c r="F4" s="11">
        <v>900.0</v>
      </c>
      <c r="G4" s="11">
        <v>900.0</v>
      </c>
      <c r="H4" s="13"/>
      <c r="I4" s="13"/>
      <c r="J4" s="13"/>
      <c r="K4" s="13"/>
      <c r="L4" s="12"/>
      <c r="M4" s="12"/>
      <c r="N4" s="12"/>
      <c r="O4" s="12" t="str">
        <f t="shared" si="1"/>
        <v>2700</v>
      </c>
      <c r="P4" s="12" t="str">
        <f t="shared" si="2"/>
        <v>-3600</v>
      </c>
      <c r="Q4" s="12"/>
      <c r="R4" s="12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>
      <c r="A1" s="14" t="s">
        <v>22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ht="15.7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75" customHeight="1">
      <c r="A3" s="14" t="s">
        <v>23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15.75" customHeight="1">
      <c r="A4" s="15"/>
      <c r="B4" s="15"/>
      <c r="C4" s="15"/>
      <c r="D4" s="15"/>
      <c r="E4" s="15"/>
      <c r="F4" s="16" t="s">
        <v>24</v>
      </c>
      <c r="G4" s="17" t="str">
        <f>TODAY()</f>
        <v>17/11/2022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75" customHeight="1">
      <c r="A5" s="18" t="s">
        <v>25</v>
      </c>
      <c r="B5" s="19"/>
      <c r="C5" s="20">
        <v>2.0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5.7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15.75" customHeight="1">
      <c r="A7" s="21" t="s">
        <v>26</v>
      </c>
      <c r="B7" s="19"/>
      <c r="C7" s="22" t="str">
        <f>VLOOKUP(C5,'phase 1'!A2:R130,2,0)</f>
        <v>K.Adi lakshmi,7-7-18,Lawyer pet,Ongole-2</v>
      </c>
      <c r="D7" s="23"/>
      <c r="E7" s="23"/>
      <c r="F7" s="23"/>
      <c r="G7" s="19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15.75" customHeight="1">
      <c r="A9" s="21" t="s">
        <v>27</v>
      </c>
      <c r="B9" s="19"/>
      <c r="C9" s="24" t="str">
        <f>VLOOKUP(C5,'phase 1'!A2:R130,3,0)</f>
        <v>08592-237827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15.75" customHeight="1">
      <c r="A11" s="15"/>
      <c r="B11" s="15"/>
      <c r="C11" s="25" t="s">
        <v>28</v>
      </c>
      <c r="D11" s="26" t="str">
        <f>VLOOKUP(C5,'phase 1'!A2:R130,4,0)</f>
        <v>100</v>
      </c>
      <c r="E11" s="15"/>
      <c r="F11" s="27" t="s">
        <v>29</v>
      </c>
      <c r="G11" s="26" t="str">
        <f>VLOOKUP(C5,'phase 1'!A2:R130,8,0)</f>
        <v/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75" customHeight="1">
      <c r="A13" s="15"/>
      <c r="B13" s="15"/>
      <c r="C13" s="27" t="s">
        <v>30</v>
      </c>
      <c r="D13" s="26" t="str">
        <f>VLOOKUP(C5,'phase 1'!A2:R130,5,0)</f>
        <v>900</v>
      </c>
      <c r="E13" s="15"/>
      <c r="F13" s="27" t="s">
        <v>31</v>
      </c>
      <c r="G13" s="28" t="str">
        <f>VLOOKUP(C5,'phase 1'!A2:R130,9,0)</f>
        <v/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75" customHeight="1">
      <c r="A15" s="15"/>
      <c r="B15" s="15"/>
      <c r="C15" s="27" t="s">
        <v>32</v>
      </c>
      <c r="D15" s="26" t="str">
        <f>VLOOKUP(C5,'phase 1'!A2:R130,6,0)</f>
        <v>900</v>
      </c>
      <c r="E15" s="15"/>
      <c r="F15" s="27" t="s">
        <v>33</v>
      </c>
      <c r="G15" s="28" t="str">
        <f>VLOOKUP(C5,'phase 1'!A2:R130,10,0)</f>
        <v/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75" customHeight="1">
      <c r="A17" s="15"/>
      <c r="B17" s="15"/>
      <c r="C17" s="27" t="s">
        <v>34</v>
      </c>
      <c r="D17" s="26" t="str">
        <f>VLOOKUP(C5,'phase 1'!A2:R130,7,0)</f>
        <v>900</v>
      </c>
      <c r="E17" s="15"/>
      <c r="F17" s="27" t="s">
        <v>35</v>
      </c>
      <c r="G17" s="28" t="str">
        <f>VLOOKUP(C5,'phase 1'!A2:R130,11,0)</f>
        <v/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5.75" customHeight="1">
      <c r="A20" s="29" t="s">
        <v>36</v>
      </c>
      <c r="B20" s="23"/>
      <c r="C20" s="19"/>
      <c r="D20" s="30" t="str">
        <f>VLOOKUP(C5,'phase 1'!A2:R130,12,0)</f>
        <v/>
      </c>
      <c r="E20" s="15"/>
      <c r="F20" s="31" t="s">
        <v>15</v>
      </c>
      <c r="G20" s="30" t="str">
        <f>VLOOKUP(C5,'phase 1'!A2:R130,13,0)</f>
        <v/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</sheetData>
  <mergeCells count="7">
    <mergeCell ref="A1:G1"/>
    <mergeCell ref="A3:G3"/>
    <mergeCell ref="A5:B5"/>
    <mergeCell ref="A7:B7"/>
    <mergeCell ref="C7:G7"/>
    <mergeCell ref="A9:B9"/>
    <mergeCell ref="A20:C20"/>
  </mergeCells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phase 1</vt:lpstr>
      <vt:lpstr>Bill</vt:lpstr>
    </vt:vector>
  </TitlesOfParts>
  <Application>WPS Spreadsheets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2022-11-17T06:37:00Z</dcterms:created>
  <cp:lastModifiedBy>bharg</cp:lastModifiedBy>
  <dcterms:modified xsi:type="dcterms:W3CDTF">2022-11-17T07:27:30Z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C1E9EED12C5F434CBB45DC85F4FDDE43</vt:lpwstr>
  </property>
  <property fmtid="{D5CDD505-2E9C-101B-9397-08002B2CF9AE}" pid="3" name="KSOProductBuildVer">
    <vt:lpwstr>1033-11.2.0.11380</vt:lpwstr>
  </property>
</Properties>
</file>