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Task- ANalyst\"/>
    </mc:Choice>
  </mc:AlternateContent>
  <xr:revisionPtr revIDLastSave="0" documentId="13_ncr:1_{02F754FA-2115-4C29-AA52-B5898B3F3B5C}" xr6:coauthVersionLast="45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EDA" sheetId="2" r:id="rId1"/>
    <sheet name="Sales by Product and Region" sheetId="5" r:id="rId2"/>
    <sheet name="Top 3 Salespersons" sheetId="6" r:id="rId3"/>
    <sheet name="Sales Performance Evaluation" sheetId="9" r:id="rId4"/>
    <sheet name="Row Data" sheetId="1" r:id="rId5"/>
  </sheets>
  <definedNames>
    <definedName name="_xlnm._FilterDatabase" localSheetId="0" hidden="1">EDA!$A$1:$G$201</definedName>
    <definedName name="_xlnm._FilterDatabase" localSheetId="4" hidden="1">'Row Data'!$A$1:$G$1</definedName>
    <definedName name="_xlnm._FilterDatabase" localSheetId="2" hidden="1">'Top 3 Salespersons'!$A$1:$C$8</definedName>
  </definedNames>
  <calcPr calcId="191029"/>
  <pivotCaches>
    <pivotCache cacheId="16" r:id="rId6"/>
    <pivotCache cacheId="2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9" l="1"/>
  <c r="D12" i="9"/>
  <c r="D11" i="9"/>
  <c r="D10" i="9"/>
  <c r="D9" i="9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" i="2"/>
  <c r="A1" i="6" a="1"/>
  <c r="A1" i="6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" i="1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" i="2"/>
  <c r="E12" i="9"/>
  <c r="E11" i="9"/>
  <c r="E10" i="9"/>
  <c r="E9" i="9"/>
  <c r="B2" i="6" l="1"/>
  <c r="B7" i="6"/>
  <c r="B6" i="6"/>
  <c r="B5" i="6"/>
  <c r="B4" i="6"/>
  <c r="B3" i="6"/>
  <c r="C5" i="6"/>
  <c r="C6" i="6"/>
  <c r="C2" i="6"/>
  <c r="C7" i="6"/>
  <c r="C4" i="6"/>
  <c r="C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tc={A80C5B23-336E-4BD0-8936-BB99250107BF}</author>
    <author>tc={3C3580D2-056A-4CC3-921D-09D7D44E7B0D}</author>
    <author>tc={BEFC9B84-6DD9-4F3C-BD2D-1BF52618902C}</author>
    <author>tc={B3BD0216-A303-440D-99F9-35B789AAFAB8}</author>
    <author>tc={90F3BF66-A001-471C-8531-00BF83C431BD}</author>
  </authors>
  <commentList>
    <comment ref="B2" authorId="0" shapeId="0" xr:uid="{A80C5B23-336E-4BD0-8936-BB99250107BF}">
      <text>
        <t>[Threaded comment]
Your version of Excel allows you to read this threaded comment; however, any edits to it will get removed if the file is opened in a newer version of Excel. Learn more: https://go.microsoft.com/fwlink/?linkid=870924
Comment:
    I used IF condition to check wheather date is blank then i took average of Prevoius and Next cell(date value) else I leave the same value</t>
      </text>
    </comment>
    <comment ref="C2" authorId="1" shapeId="0" xr:uid="{3C3580D2-056A-4CC3-921D-09D7D44E7B0D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I compare the cell value with Typos and then I use If condition to compare the values and applied the result into cell</t>
      </text>
    </comment>
    <comment ref="F2" authorId="2" shapeId="0" xr:uid="{BEFC9B84-6DD9-4F3C-BD2D-1BF52618902C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the IF function to check if either the Quantity or Unit Price is blank or zero, and flag those rows with the message 
"Check Quantity/Price"</t>
      </text>
    </comment>
    <comment ref="G2" authorId="3" shapeId="0" xr:uid="{B3BD0216-A303-440D-99F9-35B789AAFAB8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an IF function to check whether both Quantity and Unit Price are valid. If valid  calculate the total sales =Quantity * Unit Price. If invalid , leave the Total Sales column blank.</t>
      </text>
    </comment>
    <comment ref="H2" authorId="4" shapeId="0" xr:uid="{90F3BF66-A001-471C-8531-00BF83C431BD}">
      <text>
        <t>[Threaded comment]
Your version of Excel allows you to read this threaded comment; however, any edits to it will get removed if the file is opened in a newer version of Excel. Learn more: https://go.microsoft.com/fwlink/?linkid=870924
Comment:
    If "Sales Amount" ≥ $2,000, apply a 15% discount.
Use IF condition to calculate the Discount based on Below condition
If "Sales Amount" is between $1,000 and $1,999, apply a 10% discount.
▪
Otherwise, no discount
Reply:
    Discount exceeds $300, which could be due to an unusually high Total Sales amount over $2,000. Double-check the calculation for accuracy.
Reply:
    Highlighted the Row that  Discount Exceed 300$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<sst xmlns="http://schemas.openxmlformats.org/spreadsheetml/2006/main" count="1473" uniqueCount="252">
  <si>
    <t>Transaction ID</t>
  </si>
  <si>
    <t>Date</t>
  </si>
  <si>
    <t>Region</t>
  </si>
  <si>
    <t>Salesperson</t>
  </si>
  <si>
    <t>Product</t>
  </si>
  <si>
    <t>Quantity</t>
  </si>
  <si>
    <t>Unit Price</t>
  </si>
  <si>
    <t>TXN1000</t>
  </si>
  <si>
    <t>TXN1001</t>
  </si>
  <si>
    <t>TXN1002</t>
  </si>
  <si>
    <t>TXN1003</t>
  </si>
  <si>
    <t>TXN1004</t>
  </si>
  <si>
    <t>TXN1005</t>
  </si>
  <si>
    <t>TXN1006</t>
  </si>
  <si>
    <t>TXN1007</t>
  </si>
  <si>
    <t>TXN1008</t>
  </si>
  <si>
    <t>TXN1009</t>
  </si>
  <si>
    <t>TXN1010</t>
  </si>
  <si>
    <t>TXN1011</t>
  </si>
  <si>
    <t>TXN1012</t>
  </si>
  <si>
    <t>TXN1013</t>
  </si>
  <si>
    <t>TXN1014</t>
  </si>
  <si>
    <t>TXN1015</t>
  </si>
  <si>
    <t>TXN1016</t>
  </si>
  <si>
    <t>TXN1017</t>
  </si>
  <si>
    <t>TXN1018</t>
  </si>
  <si>
    <t>TXN1019</t>
  </si>
  <si>
    <t>TXN1020</t>
  </si>
  <si>
    <t>TXN1021</t>
  </si>
  <si>
    <t>TXN1022</t>
  </si>
  <si>
    <t>TXN1023</t>
  </si>
  <si>
    <t>TXN1024</t>
  </si>
  <si>
    <t>TXN1025</t>
  </si>
  <si>
    <t>TXN1026</t>
  </si>
  <si>
    <t>TXN1027</t>
  </si>
  <si>
    <t>TXN1028</t>
  </si>
  <si>
    <t>TXN1029</t>
  </si>
  <si>
    <t>TXN1030</t>
  </si>
  <si>
    <t>TXN1031</t>
  </si>
  <si>
    <t>TXN1032</t>
  </si>
  <si>
    <t>TXN1033</t>
  </si>
  <si>
    <t>TXN1034</t>
  </si>
  <si>
    <t>TXN1035</t>
  </si>
  <si>
    <t>TXN1036</t>
  </si>
  <si>
    <t>TXN1037</t>
  </si>
  <si>
    <t>TXN1038</t>
  </si>
  <si>
    <t>TXN1039</t>
  </si>
  <si>
    <t>TXN1040</t>
  </si>
  <si>
    <t>TXN1041</t>
  </si>
  <si>
    <t>TXN1042</t>
  </si>
  <si>
    <t>TXN1043</t>
  </si>
  <si>
    <t>TXN1044</t>
  </si>
  <si>
    <t>TXN1045</t>
  </si>
  <si>
    <t>TXN1046</t>
  </si>
  <si>
    <t>TXN1047</t>
  </si>
  <si>
    <t>TXN1048</t>
  </si>
  <si>
    <t>TXN1049</t>
  </si>
  <si>
    <t>TXN1050</t>
  </si>
  <si>
    <t>TXN1051</t>
  </si>
  <si>
    <t>TXN1052</t>
  </si>
  <si>
    <t>TXN1053</t>
  </si>
  <si>
    <t>TXN1054</t>
  </si>
  <si>
    <t>TXN1055</t>
  </si>
  <si>
    <t>TXN1056</t>
  </si>
  <si>
    <t>TXN1057</t>
  </si>
  <si>
    <t>TXN1058</t>
  </si>
  <si>
    <t>TXN1059</t>
  </si>
  <si>
    <t>TXN1060</t>
  </si>
  <si>
    <t>TXN1061</t>
  </si>
  <si>
    <t>TXN1062</t>
  </si>
  <si>
    <t>TXN1063</t>
  </si>
  <si>
    <t>TXN1064</t>
  </si>
  <si>
    <t>TXN1065</t>
  </si>
  <si>
    <t>TXN1066</t>
  </si>
  <si>
    <t>TXN1067</t>
  </si>
  <si>
    <t>TXN1068</t>
  </si>
  <si>
    <t>TXN1069</t>
  </si>
  <si>
    <t>TXN1070</t>
  </si>
  <si>
    <t>TXN1071</t>
  </si>
  <si>
    <t>TXN1072</t>
  </si>
  <si>
    <t>TXN1073</t>
  </si>
  <si>
    <t>TXN1074</t>
  </si>
  <si>
    <t>TXN1075</t>
  </si>
  <si>
    <t>TXN1076</t>
  </si>
  <si>
    <t>TXN1077</t>
  </si>
  <si>
    <t>TXN1078</t>
  </si>
  <si>
    <t>TXN1079</t>
  </si>
  <si>
    <t>TXN1080</t>
  </si>
  <si>
    <t>TXN1081</t>
  </si>
  <si>
    <t>TXN1082</t>
  </si>
  <si>
    <t>TXN1083</t>
  </si>
  <si>
    <t>TXN1084</t>
  </si>
  <si>
    <t>TXN1085</t>
  </si>
  <si>
    <t>TXN1086</t>
  </si>
  <si>
    <t>TXN1087</t>
  </si>
  <si>
    <t>TXN1088</t>
  </si>
  <si>
    <t>TXN1089</t>
  </si>
  <si>
    <t>TXN1090</t>
  </si>
  <si>
    <t>TXN1091</t>
  </si>
  <si>
    <t>TXN1092</t>
  </si>
  <si>
    <t>TXN1093</t>
  </si>
  <si>
    <t>TXN1094</t>
  </si>
  <si>
    <t>TXN1095</t>
  </si>
  <si>
    <t>TXN1096</t>
  </si>
  <si>
    <t>TXN1097</t>
  </si>
  <si>
    <t>TXN1098</t>
  </si>
  <si>
    <t>TXN1099</t>
  </si>
  <si>
    <t>TXN1100</t>
  </si>
  <si>
    <t>TXN1101</t>
  </si>
  <si>
    <t>TXN1102</t>
  </si>
  <si>
    <t>TXN1103</t>
  </si>
  <si>
    <t>TXN1104</t>
  </si>
  <si>
    <t>TXN1105</t>
  </si>
  <si>
    <t>TXN1106</t>
  </si>
  <si>
    <t>TXN1107</t>
  </si>
  <si>
    <t>TXN1108</t>
  </si>
  <si>
    <t>TXN1109</t>
  </si>
  <si>
    <t>TXN1110</t>
  </si>
  <si>
    <t>TXN1111</t>
  </si>
  <si>
    <t>TXN1112</t>
  </si>
  <si>
    <t>TXN1113</t>
  </si>
  <si>
    <t>TXN1114</t>
  </si>
  <si>
    <t>TXN1115</t>
  </si>
  <si>
    <t>TXN1116</t>
  </si>
  <si>
    <t>TXN1117</t>
  </si>
  <si>
    <t>TXN1118</t>
  </si>
  <si>
    <t>TXN1119</t>
  </si>
  <si>
    <t>TXN1120</t>
  </si>
  <si>
    <t>TXN1121</t>
  </si>
  <si>
    <t>TXN1122</t>
  </si>
  <si>
    <t>TXN1123</t>
  </si>
  <si>
    <t>TXN1124</t>
  </si>
  <si>
    <t>TXN1125</t>
  </si>
  <si>
    <t>TXN1126</t>
  </si>
  <si>
    <t>TXN1127</t>
  </si>
  <si>
    <t>TXN1128</t>
  </si>
  <si>
    <t>TXN1129</t>
  </si>
  <si>
    <t>TXN1130</t>
  </si>
  <si>
    <t>TXN1131</t>
  </si>
  <si>
    <t>TXN1132</t>
  </si>
  <si>
    <t>TXN1133</t>
  </si>
  <si>
    <t>TXN1134</t>
  </si>
  <si>
    <t>TXN1135</t>
  </si>
  <si>
    <t>TXN1136</t>
  </si>
  <si>
    <t>TXN1137</t>
  </si>
  <si>
    <t>TXN1138</t>
  </si>
  <si>
    <t>TXN1139</t>
  </si>
  <si>
    <t>TXN1140</t>
  </si>
  <si>
    <t>TXN1141</t>
  </si>
  <si>
    <t>TXN1142</t>
  </si>
  <si>
    <t>TXN1143</t>
  </si>
  <si>
    <t>TXN1144</t>
  </si>
  <si>
    <t>TXN1145</t>
  </si>
  <si>
    <t>TXN1146</t>
  </si>
  <si>
    <t>TXN1147</t>
  </si>
  <si>
    <t>TXN1148</t>
  </si>
  <si>
    <t>TXN1149</t>
  </si>
  <si>
    <t>TXN1150</t>
  </si>
  <si>
    <t>TXN1151</t>
  </si>
  <si>
    <t>TXN1152</t>
  </si>
  <si>
    <t>TXN1153</t>
  </si>
  <si>
    <t>TXN1154</t>
  </si>
  <si>
    <t>TXN1155</t>
  </si>
  <si>
    <t>TXN1156</t>
  </si>
  <si>
    <t>TXN1157</t>
  </si>
  <si>
    <t>TXN1158</t>
  </si>
  <si>
    <t>TXN1159</t>
  </si>
  <si>
    <t>TXN1160</t>
  </si>
  <si>
    <t>TXN1161</t>
  </si>
  <si>
    <t>TXN1162</t>
  </si>
  <si>
    <t>TXN1163</t>
  </si>
  <si>
    <t>TXN1164</t>
  </si>
  <si>
    <t>TXN1165</t>
  </si>
  <si>
    <t>TXN1166</t>
  </si>
  <si>
    <t>TXN1167</t>
  </si>
  <si>
    <t>TXN1168</t>
  </si>
  <si>
    <t>TXN1169</t>
  </si>
  <si>
    <t>TXN1170</t>
  </si>
  <si>
    <t>TXN1171</t>
  </si>
  <si>
    <t>TXN1172</t>
  </si>
  <si>
    <t>TXN1173</t>
  </si>
  <si>
    <t>TXN1174</t>
  </si>
  <si>
    <t>TXN1175</t>
  </si>
  <si>
    <t>TXN1176</t>
  </si>
  <si>
    <t>TXN1177</t>
  </si>
  <si>
    <t>TXN1178</t>
  </si>
  <si>
    <t>TXN1179</t>
  </si>
  <si>
    <t>TXN1180</t>
  </si>
  <si>
    <t>TXN1181</t>
  </si>
  <si>
    <t>TXN1182</t>
  </si>
  <si>
    <t>TXN1183</t>
  </si>
  <si>
    <t>TXN1184</t>
  </si>
  <si>
    <t>TXN1185</t>
  </si>
  <si>
    <t>TXN1186</t>
  </si>
  <si>
    <t>TXN1187</t>
  </si>
  <si>
    <t>TXN1188</t>
  </si>
  <si>
    <t>TXN1189</t>
  </si>
  <si>
    <t>TXN1190</t>
  </si>
  <si>
    <t>TXN1191</t>
  </si>
  <si>
    <t>TXN1192</t>
  </si>
  <si>
    <t>TXN1193</t>
  </si>
  <si>
    <t>TXN1194</t>
  </si>
  <si>
    <t>TXN1195</t>
  </si>
  <si>
    <t>TXN1196</t>
  </si>
  <si>
    <t>TXN1197</t>
  </si>
  <si>
    <t>TXN1198</t>
  </si>
  <si>
    <t>TXN1199</t>
  </si>
  <si>
    <t>2024-02-31</t>
  </si>
  <si>
    <t>Wset</t>
  </si>
  <si>
    <t>West</t>
  </si>
  <si>
    <t>South</t>
  </si>
  <si>
    <t>East</t>
  </si>
  <si>
    <t>Easst</t>
  </si>
  <si>
    <t>North</t>
  </si>
  <si>
    <t>Easstt</t>
  </si>
  <si>
    <t>Westt</t>
  </si>
  <si>
    <t>Soth</t>
  </si>
  <si>
    <t>Ali Kahn</t>
  </si>
  <si>
    <t>John Doe</t>
  </si>
  <si>
    <t>Maria Lee</t>
  </si>
  <si>
    <t>Jane Smith</t>
  </si>
  <si>
    <t>Ali Khan</t>
  </si>
  <si>
    <t>J. Smith</t>
  </si>
  <si>
    <t>Furniture</t>
  </si>
  <si>
    <t>Clothing</t>
  </si>
  <si>
    <t>Electronics</t>
  </si>
  <si>
    <t>Row Labels</t>
  </si>
  <si>
    <t>Grand Total</t>
  </si>
  <si>
    <t>Data Issue</t>
  </si>
  <si>
    <t>Total Sales</t>
  </si>
  <si>
    <t>Sum of Total Sales</t>
  </si>
  <si>
    <t>Note :</t>
  </si>
  <si>
    <t>Furniture  With East Region is Highest Selling Region with Total Sales :86598</t>
  </si>
  <si>
    <t>Rank</t>
  </si>
  <si>
    <t>Discount</t>
  </si>
  <si>
    <t>Actual Sales</t>
  </si>
  <si>
    <t>Target Sales</t>
  </si>
  <si>
    <t>Target Met</t>
  </si>
  <si>
    <t>Comment</t>
  </si>
  <si>
    <t>Met target with good performance.</t>
  </si>
  <si>
    <t>Comments</t>
  </si>
  <si>
    <t>I have used Pivot table for Product with Region wise Total Sales, In Row Selection I have Used First Product and Then Region</t>
  </si>
  <si>
    <t>Next I have added Total Sales to Sum of total sales that display the Pivot table mentioned here</t>
  </si>
  <si>
    <t>I have Used Unique formula to get Unique salesperson from EDA Sheets</t>
  </si>
  <si>
    <t>I hae used SUMIF function to select Total Sales based on Salesperson selected on First Column</t>
  </si>
  <si>
    <t xml:space="preserve">I have Used Rank function to assign the Rank based on Total Sales </t>
  </si>
  <si>
    <t>Filter out record with Top 3 values</t>
  </si>
  <si>
    <t>First I copied Basic Target Sales based on Input into above table</t>
  </si>
  <si>
    <t>Used Pivot Table to summarise Region wise Actual sales</t>
  </si>
  <si>
    <t>using formula added Target Sale in the same table to compare the sales</t>
  </si>
  <si>
    <t>In Target Met column Used the IF function to check wheather Actual Sales is greater then Target Sales or no,iF yest then I Used MET Keyowrd otherwise Not Met</t>
  </si>
  <si>
    <t>Added Comment for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</si>
</sst>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3" xfId="0" applyFont="1" applyFill="1" applyBorder="1"/>
    <xf numFmtId="0" fontId="3" fillId="0" borderId="0" xfId="0" applyFont="1"/>
    <xf numFmtId="0" fontId="3" fillId="0" borderId="0" xfId="0" pivotButton="1" applyFont="1"/>
    <xf numFmtId="0" fontId="3" fillId="0" borderId="0" xfId="0" applyFont="1" applyAlignment="1">
      <alignment horizontal="left"/>
    </xf>
    <xf numFmtId="0" fontId="3" fillId="0" borderId="0" xfId="0" applyNumberFormat="1" applyFont="1"/>
    <xf numFmtId="0" fontId="3" fillId="0" borderId="0" xfId="0" applyFont="1" applyAlignment="1">
      <alignment horizontal="left" indent="1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left" indent="1"/>
    </xf>
    <xf numFmtId="0" fontId="3" fillId="3" borderId="0" xfId="0" applyNumberFormat="1" applyFont="1" applyFill="1"/>
    <xf numFmtId="0" fontId="4" fillId="0" borderId="1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166" fontId="3" fillId="0" borderId="0" xfId="0" applyNumberFormat="1" applyFont="1"/>
    <xf numFmtId="0" fontId="1" fillId="0" borderId="1" xfId="0" applyFont="1" applyBorder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4" fillId="4" borderId="0" xfId="0" applyFont="1" applyFill="1"/>
    <xf numFmtId="0" fontId="3" fillId="4" borderId="0" xfId="0" applyFont="1" applyFill="1"/>
    <xf numFmtId="2" fontId="4" fillId="0" borderId="2" xfId="0" applyNumberFormat="1" applyFont="1" applyFill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2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 patternType="solid">
          <bgColor theme="2" tint="-0.249977111117893"/>
        </patternFill>
      </fill>
    </dxf>
    <dxf>
      <fill>
        <patternFill patternType="solid">
          <bgColor theme="2" tint="-0.249977111117893"/>
        </patternFill>
      </fill>
    </dxf>
    <dxf>
      <fill>
        <patternFill patternType="solid">
          <bgColor theme="2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hargav Patel" id="{B836162C-E7C2-4004-B831-2079CA628234}" userId="2c6019f4aef3a39e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rgav Patel" refreshedDate="45675.577145949072" createdVersion="6" refreshedVersion="6" minRefreshableVersion="3" recordCount="200" xr:uid="{18ABE97E-9C74-4E4F-8DFE-472EFC6931F1}">
  <cacheSource type="worksheet">
    <worksheetSource ref="A1:G201" sheet="EDA"/>
  </cacheSource>
  <cacheFields count="7">
    <cacheField name="Transaction ID" numFmtId="0">
      <sharedItems/>
    </cacheField>
    <cacheField name="Date" numFmtId="166">
      <sharedItems containsDate="1" containsMixedTypes="1" minDate="1899-12-30T00:00:00" maxDate="2024-03-02T00:00:00"/>
    </cacheField>
    <cacheField name="Region" numFmtId="0">
      <sharedItems count="4">
        <s v="West"/>
        <s v="South"/>
        <s v="East"/>
        <s v="North"/>
      </sharedItems>
    </cacheField>
    <cacheField name="Salesperson" numFmtId="0">
      <sharedItems/>
    </cacheField>
    <cacheField name="Product" numFmtId="0">
      <sharedItems count="3">
        <s v="Furniture"/>
        <s v="Clothing"/>
        <s v="Electronics"/>
      </sharedItems>
    </cacheField>
    <cacheField name="Data Issue" numFmtId="0">
      <sharedItems/>
    </cacheField>
    <cacheField name="Total Sales" numFmtId="0">
      <sharedItems containsMixedTypes="1" containsNumber="1" containsInteger="1" minValue="145" maxValue="96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rgav Patel" refreshedDate="45675.628313078705" createdVersion="6" refreshedVersion="6" minRefreshableVersion="3" recordCount="200" xr:uid="{168C2E30-AEDD-476D-A414-0A51E22713F3}">
  <cacheSource type="worksheet">
    <worksheetSource ref="A1:H201" sheet="EDA"/>
  </cacheSource>
  <cacheFields count="8">
    <cacheField name="Transaction ID" numFmtId="0">
      <sharedItems/>
    </cacheField>
    <cacheField name="Date" numFmtId="166">
      <sharedItems containsDate="1" containsMixedTypes="1" minDate="1899-12-30T00:00:00" maxDate="2024-03-02T00:00:00"/>
    </cacheField>
    <cacheField name="Region" numFmtId="0">
      <sharedItems count="4">
        <s v="West"/>
        <s v="South"/>
        <s v="East"/>
        <s v="North"/>
      </sharedItems>
    </cacheField>
    <cacheField name="Salesperson" numFmtId="0">
      <sharedItems/>
    </cacheField>
    <cacheField name="Product" numFmtId="0">
      <sharedItems/>
    </cacheField>
    <cacheField name="Data Issue" numFmtId="0">
      <sharedItems/>
    </cacheField>
    <cacheField name="Total Sales" numFmtId="0">
      <sharedItems containsMixedTypes="1" containsNumber="1" containsInteger="1" minValue="145" maxValue="9660"/>
    </cacheField>
    <cacheField name="Discount" numFmtId="2">
      <sharedItems containsMixedTypes="1" containsNumber="1" minValue="0" maxValue="14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TXN1000"/>
    <d v="2024-02-12T00:00:00"/>
    <x v="0"/>
    <s v="Ali Kahn"/>
    <x v="0"/>
    <s v=""/>
    <n v="2472"/>
  </r>
  <r>
    <s v="TXN1001"/>
    <d v="2024-01-22T00:00:00"/>
    <x v="0"/>
    <s v="John Doe"/>
    <x v="0"/>
    <s v=""/>
    <n v="4635"/>
  </r>
  <r>
    <s v="TXN1002"/>
    <d v="2024-01-05T00:00:00"/>
    <x v="0"/>
    <s v="Ali Kahn"/>
    <x v="0"/>
    <s v=""/>
    <n v="996"/>
  </r>
  <r>
    <s v="TXN1003"/>
    <d v="2024-01-18T00:00:00"/>
    <x v="1"/>
    <s v="Maria Lee"/>
    <x v="1"/>
    <s v=""/>
    <n v="792"/>
  </r>
  <r>
    <s v="TXN1004"/>
    <d v="2024-02-02T00:00:00"/>
    <x v="2"/>
    <s v="John Doe"/>
    <x v="1"/>
    <s v=""/>
    <n v="2892"/>
  </r>
  <r>
    <s v="TXN1005"/>
    <d v="2024-02-23T00:00:00"/>
    <x v="2"/>
    <s v="Jane Smith"/>
    <x v="1"/>
    <s v=""/>
    <n v="928"/>
  </r>
  <r>
    <s v="TXN1006"/>
    <d v="2024-03-01T00:00:00"/>
    <x v="2"/>
    <s v="John Doe"/>
    <x v="2"/>
    <s v="Check Quantity/Price"/>
    <s v=""/>
  </r>
  <r>
    <s v="TXN1007"/>
    <d v="1962-01-08T00:00:00"/>
    <x v="3"/>
    <s v="Maria Lee"/>
    <x v="1"/>
    <s v=""/>
    <n v="1275"/>
  </r>
  <r>
    <s v="TXN1008"/>
    <d v="2024-01-17T00:00:00"/>
    <x v="2"/>
    <s v="John Doe"/>
    <x v="2"/>
    <s v=""/>
    <n v="1236"/>
  </r>
  <r>
    <s v="TXN1009"/>
    <d v="2024-01-17T00:00:00"/>
    <x v="1"/>
    <s v="Jane Smith"/>
    <x v="0"/>
    <s v=""/>
    <n v="7668"/>
  </r>
  <r>
    <s v="TXN1010"/>
    <d v="1962-01-11T00:00:00"/>
    <x v="1"/>
    <s v="Maria Lee"/>
    <x v="2"/>
    <s v="Check Quantity/Price"/>
    <s v=""/>
  </r>
  <r>
    <s v="TXN1011"/>
    <d v="2024-01-23T00:00:00"/>
    <x v="3"/>
    <s v="Ali Khan"/>
    <x v="0"/>
    <s v="Check Quantity/Price"/>
    <s v=""/>
  </r>
  <r>
    <s v="TXN1012"/>
    <d v="2024-01-21T00:00:00"/>
    <x v="0"/>
    <s v="Ali Kahn"/>
    <x v="2"/>
    <s v=""/>
    <n v="1864"/>
  </r>
  <r>
    <s v="TXN1013"/>
    <d v="2024-02-02T00:00:00"/>
    <x v="2"/>
    <s v="Ali Khan"/>
    <x v="1"/>
    <s v=""/>
    <n v="6650"/>
  </r>
  <r>
    <s v="TXN1014"/>
    <d v="2024-02-27T00:00:00"/>
    <x v="3"/>
    <s v="Maria Lee"/>
    <x v="0"/>
    <s v=""/>
    <n v="574"/>
  </r>
  <r>
    <s v="TXN1015"/>
    <d v="2024-01-17T00:00:00"/>
    <x v="1"/>
    <s v="Maria Lee"/>
    <x v="2"/>
    <s v=""/>
    <n v="5900"/>
  </r>
  <r>
    <s v="TXN1016"/>
    <d v="1962-01-16T12:00:00"/>
    <x v="2"/>
    <s v="Maria Lee"/>
    <x v="2"/>
    <s v=""/>
    <n v="1860"/>
  </r>
  <r>
    <s v="TXN1017"/>
    <d v="2024-02-03T00:00:00"/>
    <x v="2"/>
    <s v="Jane Smith"/>
    <x v="1"/>
    <s v=""/>
    <n v="2912"/>
  </r>
  <r>
    <s v="TXN1018"/>
    <d v="2024-02-04T00:00:00"/>
    <x v="1"/>
    <s v="Maria Lee"/>
    <x v="1"/>
    <s v=""/>
    <n v="4544"/>
  </r>
  <r>
    <s v="TXN1019"/>
    <d v="2024-03-01T00:00:00"/>
    <x v="1"/>
    <s v="Ali Kahn"/>
    <x v="1"/>
    <s v="Check Quantity/Price"/>
    <s v=""/>
  </r>
  <r>
    <s v="TXN1020"/>
    <d v="2024-02-12T00:00:00"/>
    <x v="2"/>
    <s v="Jane Smith"/>
    <x v="2"/>
    <s v=""/>
    <n v="8190"/>
  </r>
  <r>
    <s v="TXN1021"/>
    <d v="2024-01-28T00:00:00"/>
    <x v="2"/>
    <s v="Maria Lee"/>
    <x v="1"/>
    <s v=""/>
    <n v="639"/>
  </r>
  <r>
    <s v="TXN1022"/>
    <d v="2024-02-12T00:00:00"/>
    <x v="0"/>
    <s v="Jane Smith"/>
    <x v="2"/>
    <s v=""/>
    <n v="2912"/>
  </r>
  <r>
    <s v="TXN1023"/>
    <d v="2024-02-09T00:00:00"/>
    <x v="0"/>
    <s v="Ali Kahn"/>
    <x v="1"/>
    <s v=""/>
    <n v="9340"/>
  </r>
  <r>
    <s v="TXN1024"/>
    <d v="2024-02-24T00:00:00"/>
    <x v="2"/>
    <s v="Ali Kahn"/>
    <x v="2"/>
    <s v=""/>
    <n v="3222"/>
  </r>
  <r>
    <s v="TXN1025"/>
    <d v="2024-02-27T00:00:00"/>
    <x v="0"/>
    <s v="J. Smith"/>
    <x v="0"/>
    <s v="Check Quantity/Price"/>
    <s v=""/>
  </r>
  <r>
    <s v="TXN1026"/>
    <d v="2024-01-20T00:00:00"/>
    <x v="0"/>
    <s v="John Doe"/>
    <x v="1"/>
    <s v=""/>
    <n v="1764"/>
  </r>
  <r>
    <s v="TXN1027"/>
    <d v="2024-01-21T00:00:00"/>
    <x v="2"/>
    <s v="Ali Khan"/>
    <x v="0"/>
    <s v="Check Quantity/Price"/>
    <s v=""/>
  </r>
  <r>
    <s v="TXN1028"/>
    <d v="2024-01-19T00:00:00"/>
    <x v="3"/>
    <s v="Maria Lee"/>
    <x v="2"/>
    <s v="Check Quantity/Price"/>
    <s v=""/>
  </r>
  <r>
    <s v="TXN1029"/>
    <d v="2024-01-13T00:00:00"/>
    <x v="2"/>
    <s v="Ali Khan"/>
    <x v="0"/>
    <s v=""/>
    <n v="2268"/>
  </r>
  <r>
    <s v="TXN1030"/>
    <s v="2024-02-31"/>
    <x v="0"/>
    <s v="Ali Kahn"/>
    <x v="1"/>
    <s v="Check Quantity/Price"/>
    <s v=""/>
  </r>
  <r>
    <s v="TXN1031"/>
    <d v="2024-02-17T00:00:00"/>
    <x v="2"/>
    <s v="Ali Khan"/>
    <x v="1"/>
    <s v=""/>
    <n v="4826"/>
  </r>
  <r>
    <s v="TXN1032"/>
    <d v="2024-02-09T00:00:00"/>
    <x v="2"/>
    <s v="John Doe"/>
    <x v="2"/>
    <s v=""/>
    <n v="741"/>
  </r>
  <r>
    <s v="TXN1033"/>
    <d v="2024-01-26T00:00:00"/>
    <x v="1"/>
    <s v="Ali Khan"/>
    <x v="1"/>
    <s v=""/>
    <n v="145"/>
  </r>
  <r>
    <s v="TXN1034"/>
    <d v="2024-01-01T00:00:00"/>
    <x v="2"/>
    <s v="Ali Khan"/>
    <x v="0"/>
    <s v="Check Quantity/Price"/>
    <s v=""/>
  </r>
  <r>
    <s v="TXN1035"/>
    <d v="2024-01-14T00:00:00"/>
    <x v="2"/>
    <s v="Ali Kahn"/>
    <x v="1"/>
    <s v=""/>
    <n v="5954"/>
  </r>
  <r>
    <s v="TXN1036"/>
    <d v="2024-02-07T00:00:00"/>
    <x v="2"/>
    <s v="Ali Kahn"/>
    <x v="0"/>
    <s v=""/>
    <n v="5060"/>
  </r>
  <r>
    <s v="TXN1037"/>
    <d v="2024-01-21T00:00:00"/>
    <x v="0"/>
    <s v="Maria Lee"/>
    <x v="1"/>
    <s v=""/>
    <n v="2670"/>
  </r>
  <r>
    <s v="TXN1038"/>
    <d v="2024-01-29T00:00:00"/>
    <x v="2"/>
    <s v="Jane Smith"/>
    <x v="2"/>
    <s v=""/>
    <n v="6802"/>
  </r>
  <r>
    <s v="TXN1039"/>
    <d v="2024-02-02T00:00:00"/>
    <x v="1"/>
    <s v="Maria Lee"/>
    <x v="1"/>
    <s v=""/>
    <n v="284"/>
  </r>
  <r>
    <s v="TXN1040"/>
    <d v="2024-02-27T00:00:00"/>
    <x v="1"/>
    <s v="Ali Kahn"/>
    <x v="2"/>
    <s v=""/>
    <n v="4280"/>
  </r>
  <r>
    <s v="TXN1041"/>
    <d v="2024-02-17T00:00:00"/>
    <x v="1"/>
    <s v="Maria Lee"/>
    <x v="1"/>
    <s v="Check Quantity/Price"/>
    <s v=""/>
  </r>
  <r>
    <s v="TXN1042"/>
    <d v="2024-01-06T00:00:00"/>
    <x v="3"/>
    <s v="Ali Khan"/>
    <x v="2"/>
    <s v="Check Quantity/Price"/>
    <s v=""/>
  </r>
  <r>
    <s v="TXN1043"/>
    <d v="2024-02-12T00:00:00"/>
    <x v="2"/>
    <s v="Ali Khan"/>
    <x v="0"/>
    <s v=""/>
    <n v="5838"/>
  </r>
  <r>
    <s v="TXN1044"/>
    <d v="2024-01-22T00:00:00"/>
    <x v="1"/>
    <s v="Ali Kahn"/>
    <x v="0"/>
    <s v=""/>
    <n v="6045"/>
  </r>
  <r>
    <s v="TXN1045"/>
    <d v="2024-03-01T00:00:00"/>
    <x v="0"/>
    <s v="Ali Kahn"/>
    <x v="0"/>
    <s v=""/>
    <n v="1946"/>
  </r>
  <r>
    <s v="TXN1046"/>
    <d v="2024-02-13T00:00:00"/>
    <x v="2"/>
    <s v="Maria Lee"/>
    <x v="0"/>
    <s v="Check Quantity/Price"/>
    <s v=""/>
  </r>
  <r>
    <s v="TXN1047"/>
    <d v="2024-02-21T00:00:00"/>
    <x v="2"/>
    <s v="Maria Lee"/>
    <x v="2"/>
    <s v=""/>
    <n v="920"/>
  </r>
  <r>
    <s v="TXN1048"/>
    <d v="2024-01-02T00:00:00"/>
    <x v="2"/>
    <s v="Ali Khan"/>
    <x v="2"/>
    <s v=""/>
    <n v="5168"/>
  </r>
  <r>
    <s v="TXN1049"/>
    <d v="1962-01-19T12:00:00"/>
    <x v="2"/>
    <s v="Jane Smith"/>
    <x v="0"/>
    <s v=""/>
    <n v="4550"/>
  </r>
  <r>
    <s v="TXN1050"/>
    <d v="2024-02-09T00:00:00"/>
    <x v="0"/>
    <s v="Jane Smith"/>
    <x v="0"/>
    <s v="Check Quantity/Price"/>
    <s v=""/>
  </r>
  <r>
    <s v="TXN1051"/>
    <d v="2024-01-05T00:00:00"/>
    <x v="2"/>
    <s v="Ali Kahn"/>
    <x v="0"/>
    <s v=""/>
    <n v="5140"/>
  </r>
  <r>
    <s v="TXN1052"/>
    <d v="2024-02-26T00:00:00"/>
    <x v="0"/>
    <s v="Maria Lee"/>
    <x v="1"/>
    <s v="Check Quantity/Price"/>
    <s v=""/>
  </r>
  <r>
    <s v="TXN1053"/>
    <d v="2024-01-13T00:00:00"/>
    <x v="0"/>
    <s v="Jane Smith"/>
    <x v="0"/>
    <s v=""/>
    <n v="917"/>
  </r>
  <r>
    <s v="TXN1054"/>
    <d v="2024-01-25T00:00:00"/>
    <x v="0"/>
    <s v="Maria Lee"/>
    <x v="2"/>
    <s v=""/>
    <n v="1107"/>
  </r>
  <r>
    <s v="TXN1055"/>
    <d v="2024-01-16T00:00:00"/>
    <x v="3"/>
    <s v="John Doe"/>
    <x v="2"/>
    <s v=""/>
    <n v="1588"/>
  </r>
  <r>
    <s v="TXN1056"/>
    <d v="2024-02-14T00:00:00"/>
    <x v="0"/>
    <s v="Ali Khan"/>
    <x v="2"/>
    <s v="Check Quantity/Price"/>
    <s v=""/>
  </r>
  <r>
    <s v="TXN1057"/>
    <d v="1962-01-24T12:00:00"/>
    <x v="2"/>
    <s v="Maria Lee"/>
    <x v="1"/>
    <s v=""/>
    <n v="1020"/>
  </r>
  <r>
    <s v="TXN1058"/>
    <d v="2024-02-19T00:00:00"/>
    <x v="0"/>
    <s v="Maria Lee"/>
    <x v="1"/>
    <s v=""/>
    <n v="4266"/>
  </r>
  <r>
    <s v="TXN1059"/>
    <d v="2024-02-19T00:00:00"/>
    <x v="0"/>
    <s v="Maria Lee"/>
    <x v="1"/>
    <s v=""/>
    <n v="5780"/>
  </r>
  <r>
    <s v="TXN1060"/>
    <d v="2024-01-12T00:00:00"/>
    <x v="0"/>
    <s v="Jane Smith"/>
    <x v="1"/>
    <s v="Check Quantity/Price"/>
    <s v=""/>
  </r>
  <r>
    <s v="TXN1061"/>
    <d v="2024-02-14T00:00:00"/>
    <x v="2"/>
    <s v="Maria Lee"/>
    <x v="2"/>
    <s v="Check Quantity/Price"/>
    <s v=""/>
  </r>
  <r>
    <s v="TXN1062"/>
    <d v="2024-01-04T00:00:00"/>
    <x v="2"/>
    <s v="John Doe"/>
    <x v="1"/>
    <s v=""/>
    <n v="480"/>
  </r>
  <r>
    <s v="TXN1063"/>
    <d v="2024-02-28T00:00:00"/>
    <x v="0"/>
    <s v="Jane Smith"/>
    <x v="1"/>
    <s v=""/>
    <n v="1335"/>
  </r>
  <r>
    <s v="TXN1064"/>
    <d v="2024-01-30T00:00:00"/>
    <x v="2"/>
    <s v="Ali Kahn"/>
    <x v="1"/>
    <s v=""/>
    <n v="3531"/>
  </r>
  <r>
    <s v="TXN1065"/>
    <d v="2024-01-30T00:00:00"/>
    <x v="1"/>
    <s v="Ali Kahn"/>
    <x v="0"/>
    <s v=""/>
    <n v="3990"/>
  </r>
  <r>
    <s v="TXN1066"/>
    <d v="2024-02-05T00:00:00"/>
    <x v="1"/>
    <s v="Ali Khan"/>
    <x v="2"/>
    <s v=""/>
    <n v="2478"/>
  </r>
  <r>
    <s v="TXN1067"/>
    <d v="2024-03-01T00:00:00"/>
    <x v="0"/>
    <s v="John Doe"/>
    <x v="1"/>
    <s v=""/>
    <n v="819"/>
  </r>
  <r>
    <s v="TXN1068"/>
    <d v="2024-01-29T00:00:00"/>
    <x v="2"/>
    <s v="Maria Lee"/>
    <x v="0"/>
    <s v="Check Quantity/Price"/>
    <s v=""/>
  </r>
  <r>
    <s v="TXN1069"/>
    <d v="2024-02-16T00:00:00"/>
    <x v="1"/>
    <s v="John Doe"/>
    <x v="2"/>
    <s v=""/>
    <n v="6740"/>
  </r>
  <r>
    <s v="TXN1070"/>
    <d v="2024-01-28T00:00:00"/>
    <x v="3"/>
    <s v="Ali Kahn"/>
    <x v="1"/>
    <s v="Check Quantity/Price"/>
    <s v=""/>
  </r>
  <r>
    <s v="TXN1071"/>
    <d v="2024-02-05T00:00:00"/>
    <x v="2"/>
    <s v="Maria Lee"/>
    <x v="2"/>
    <s v="Check Quantity/Price"/>
    <s v=""/>
  </r>
  <r>
    <s v="TXN1072"/>
    <d v="2024-01-11T00:00:00"/>
    <x v="0"/>
    <s v="John Doe"/>
    <x v="2"/>
    <s v=""/>
    <n v="2904"/>
  </r>
  <r>
    <s v="TXN1073"/>
    <d v="2024-01-31T00:00:00"/>
    <x v="3"/>
    <s v="Jane Smith"/>
    <x v="0"/>
    <s v=""/>
    <n v="3913"/>
  </r>
  <r>
    <s v="TXN1074"/>
    <d v="2024-02-18T00:00:00"/>
    <x v="0"/>
    <s v="Maria Lee"/>
    <x v="1"/>
    <s v=""/>
    <n v="1547"/>
  </r>
  <r>
    <s v="TXN1075"/>
    <d v="2024-02-10T00:00:00"/>
    <x v="3"/>
    <s v="Jane Smith"/>
    <x v="2"/>
    <s v=""/>
    <n v="3091"/>
  </r>
  <r>
    <s v="TXN1076"/>
    <d v="2024-02-19T00:00:00"/>
    <x v="0"/>
    <s v="John Doe"/>
    <x v="0"/>
    <s v=""/>
    <n v="2490"/>
  </r>
  <r>
    <s v="TXN1077"/>
    <d v="2024-02-10T00:00:00"/>
    <x v="1"/>
    <s v="Maria Lee"/>
    <x v="2"/>
    <s v="Check Quantity/Price"/>
    <s v=""/>
  </r>
  <r>
    <s v="TXN1078"/>
    <d v="2024-01-29T00:00:00"/>
    <x v="2"/>
    <s v="Ali Khan"/>
    <x v="2"/>
    <s v=""/>
    <n v="8194"/>
  </r>
  <r>
    <s v="TXN1079"/>
    <d v="2024-01-19T00:00:00"/>
    <x v="0"/>
    <s v="Ali Khan"/>
    <x v="0"/>
    <s v=""/>
    <n v="4692"/>
  </r>
  <r>
    <s v="TXN1080"/>
    <d v="2024-01-22T00:00:00"/>
    <x v="0"/>
    <s v="Ali Kahn"/>
    <x v="2"/>
    <s v=""/>
    <n v="415"/>
  </r>
  <r>
    <s v="TXN1081"/>
    <d v="2024-02-04T00:00:00"/>
    <x v="3"/>
    <s v="Maria Lee"/>
    <x v="0"/>
    <s v=""/>
    <n v="990"/>
  </r>
  <r>
    <s v="TXN1082"/>
    <d v="2024-01-10T00:00:00"/>
    <x v="0"/>
    <s v="John Doe"/>
    <x v="1"/>
    <s v=""/>
    <n v="2910"/>
  </r>
  <r>
    <s v="TXN1083"/>
    <d v="2024-02-14T00:00:00"/>
    <x v="2"/>
    <s v="Ali Khan"/>
    <x v="2"/>
    <s v=""/>
    <n v="1239"/>
  </r>
  <r>
    <s v="TXN1084"/>
    <d v="2024-01-14T00:00:00"/>
    <x v="0"/>
    <s v="Ali Kahn"/>
    <x v="1"/>
    <s v=""/>
    <n v="6016"/>
  </r>
  <r>
    <s v="TXN1085"/>
    <d v="2024-01-27T00:00:00"/>
    <x v="0"/>
    <s v="Maria Lee"/>
    <x v="1"/>
    <s v=""/>
    <n v="4465"/>
  </r>
  <r>
    <s v="TXN1086"/>
    <d v="2024-01-30T00:00:00"/>
    <x v="1"/>
    <s v="Ali Khan"/>
    <x v="2"/>
    <s v=""/>
    <n v="1680"/>
  </r>
  <r>
    <s v="TXN1087"/>
    <d v="2024-01-14T00:00:00"/>
    <x v="2"/>
    <s v="Maria Lee"/>
    <x v="0"/>
    <s v=""/>
    <n v="8645"/>
  </r>
  <r>
    <s v="TXN1088"/>
    <d v="2024-01-25T00:00:00"/>
    <x v="2"/>
    <s v="Ali Kahn"/>
    <x v="2"/>
    <s v=""/>
    <n v="9080"/>
  </r>
  <r>
    <s v="TXN1089"/>
    <d v="2024-02-07T00:00:00"/>
    <x v="0"/>
    <s v="John Doe"/>
    <x v="2"/>
    <s v=""/>
    <n v="2574"/>
  </r>
  <r>
    <s v="TXN1090"/>
    <d v="2024-01-02T00:00:00"/>
    <x v="0"/>
    <s v="Ali Kahn"/>
    <x v="0"/>
    <s v=""/>
    <n v="714"/>
  </r>
  <r>
    <s v="TXN1091"/>
    <d v="2024-02-18T00:00:00"/>
    <x v="0"/>
    <s v="John Doe"/>
    <x v="0"/>
    <s v=""/>
    <n v="3320"/>
  </r>
  <r>
    <s v="TXN1092"/>
    <d v="2024-01-31T00:00:00"/>
    <x v="3"/>
    <s v="Jane Smith"/>
    <x v="2"/>
    <s v=""/>
    <n v="1786"/>
  </r>
  <r>
    <s v="TXN1093"/>
    <d v="1962-01-24T00:00:00"/>
    <x v="0"/>
    <s v="Ali Khan"/>
    <x v="0"/>
    <s v="Check Quantity/Price"/>
    <s v=""/>
  </r>
  <r>
    <s v="TXN1094"/>
    <d v="2024-02-18T00:00:00"/>
    <x v="2"/>
    <s v="Jane Smith"/>
    <x v="1"/>
    <s v=""/>
    <n v="4180"/>
  </r>
  <r>
    <s v="TXN1095"/>
    <d v="2024-02-27T00:00:00"/>
    <x v="2"/>
    <s v="John Doe"/>
    <x v="0"/>
    <s v=""/>
    <n v="520"/>
  </r>
  <r>
    <s v="TXN1096"/>
    <d v="2024-01-27T00:00:00"/>
    <x v="0"/>
    <s v="Maria Lee"/>
    <x v="1"/>
    <s v="Check Quantity/Price"/>
    <s v=""/>
  </r>
  <r>
    <s v="TXN1097"/>
    <d v="2024-02-17T00:00:00"/>
    <x v="3"/>
    <s v="John Doe"/>
    <x v="1"/>
    <s v=""/>
    <n v="342"/>
  </r>
  <r>
    <s v="TXN1098"/>
    <d v="2024-02-08T00:00:00"/>
    <x v="2"/>
    <s v="John Doe"/>
    <x v="1"/>
    <s v=""/>
    <n v="1134"/>
  </r>
  <r>
    <s v="TXN1099"/>
    <d v="2024-02-01T00:00:00"/>
    <x v="0"/>
    <s v="Maria Lee"/>
    <x v="0"/>
    <s v=""/>
    <n v="4896"/>
  </r>
  <r>
    <s v="TXN1100"/>
    <d v="2024-01-28T00:00:00"/>
    <x v="2"/>
    <s v="Jane Smith"/>
    <x v="0"/>
    <s v=""/>
    <n v="4294"/>
  </r>
  <r>
    <s v="TXN1101"/>
    <d v="2024-01-25T00:00:00"/>
    <x v="3"/>
    <s v="Ali Khan"/>
    <x v="2"/>
    <s v=""/>
    <n v="948"/>
  </r>
  <r>
    <s v="TXN1102"/>
    <d v="2024-02-13T00:00:00"/>
    <x v="1"/>
    <s v="John Doe"/>
    <x v="0"/>
    <s v=""/>
    <n v="7163"/>
  </r>
  <r>
    <s v="TXN1103"/>
    <d v="2024-02-16T00:00:00"/>
    <x v="2"/>
    <s v="John Doe"/>
    <x v="0"/>
    <s v=""/>
    <n v="4873"/>
  </r>
  <r>
    <s v="TXN1104"/>
    <d v="2024-01-30T00:00:00"/>
    <x v="1"/>
    <s v="Ali Khan"/>
    <x v="1"/>
    <s v=""/>
    <n v="4607"/>
  </r>
  <r>
    <s v="TXN1105"/>
    <d v="2024-02-09T00:00:00"/>
    <x v="0"/>
    <s v="John Doe"/>
    <x v="0"/>
    <s v=""/>
    <n v="988"/>
  </r>
  <r>
    <s v="TXN1106"/>
    <d v="2024-02-28T00:00:00"/>
    <x v="3"/>
    <s v="Ali Khan"/>
    <x v="0"/>
    <s v=""/>
    <n v="1243"/>
  </r>
  <r>
    <s v="TXN1107"/>
    <d v="2024-02-06T00:00:00"/>
    <x v="0"/>
    <s v="Ali Khan"/>
    <x v="1"/>
    <s v=""/>
    <n v="615"/>
  </r>
  <r>
    <s v="TXN1108"/>
    <d v="2024-01-06T00:00:00"/>
    <x v="1"/>
    <s v="Ali Khan"/>
    <x v="0"/>
    <s v=""/>
    <n v="1290"/>
  </r>
  <r>
    <s v="TXN1109"/>
    <d v="2024-01-09T00:00:00"/>
    <x v="3"/>
    <s v="Maria Lee"/>
    <x v="1"/>
    <s v="Check Quantity/Price"/>
    <s v=""/>
  </r>
  <r>
    <s v="TXN1110"/>
    <d v="2024-01-12T00:00:00"/>
    <x v="2"/>
    <s v="Jane Smith"/>
    <x v="0"/>
    <s v=""/>
    <n v="4725"/>
  </r>
  <r>
    <s v="TXN1111"/>
    <d v="2024-01-25T00:00:00"/>
    <x v="2"/>
    <s v="Jane Smith"/>
    <x v="0"/>
    <s v=""/>
    <n v="9660"/>
  </r>
  <r>
    <s v="TXN1112"/>
    <d v="2024-01-30T00:00:00"/>
    <x v="1"/>
    <s v="Ali Kahn"/>
    <x v="2"/>
    <s v=""/>
    <n v="1800"/>
  </r>
  <r>
    <s v="TXN1113"/>
    <d v="2024-02-18T00:00:00"/>
    <x v="1"/>
    <s v="Maria Lee"/>
    <x v="0"/>
    <s v=""/>
    <n v="4316"/>
  </r>
  <r>
    <s v="TXN1114"/>
    <d v="2024-01-18T00:00:00"/>
    <x v="2"/>
    <s v="Ali Kahn"/>
    <x v="1"/>
    <s v=""/>
    <n v="4070"/>
  </r>
  <r>
    <s v="TXN1115"/>
    <d v="2024-02-23T00:00:00"/>
    <x v="2"/>
    <s v="Jane Smith"/>
    <x v="0"/>
    <s v=""/>
    <n v="646"/>
  </r>
  <r>
    <s v="TXN1116"/>
    <d v="2024-02-23T00:00:00"/>
    <x v="2"/>
    <s v="Jane Smith"/>
    <x v="2"/>
    <s v=""/>
    <n v="4158"/>
  </r>
  <r>
    <s v="TXN1117"/>
    <d v="2024-01-02T00:00:00"/>
    <x v="1"/>
    <s v="Jane Smith"/>
    <x v="0"/>
    <s v="Check Quantity/Price"/>
    <s v=""/>
  </r>
  <r>
    <s v="TXN1118"/>
    <d v="2024-01-04T00:00:00"/>
    <x v="0"/>
    <s v="John Doe"/>
    <x v="0"/>
    <s v="Check Quantity/Price"/>
    <s v=""/>
  </r>
  <r>
    <s v="TXN1119"/>
    <d v="2024-01-23T00:00:00"/>
    <x v="3"/>
    <s v="Ali Kahn"/>
    <x v="1"/>
    <s v=""/>
    <n v="3590"/>
  </r>
  <r>
    <s v="TXN1120"/>
    <d v="2024-01-05T00:00:00"/>
    <x v="2"/>
    <s v="Maria Lee"/>
    <x v="2"/>
    <s v="Check Quantity/Price"/>
    <s v=""/>
  </r>
  <r>
    <s v="TXN1121"/>
    <d v="2024-02-11T00:00:00"/>
    <x v="3"/>
    <s v="Ali Kahn"/>
    <x v="0"/>
    <s v="Check Quantity/Price"/>
    <s v=""/>
  </r>
  <r>
    <s v="TXN1122"/>
    <d v="1899-12-30T00:00:00"/>
    <x v="2"/>
    <s v="Jane Smith"/>
    <x v="0"/>
    <s v="Check Quantity/Price"/>
    <s v=""/>
  </r>
  <r>
    <s v="TXN1123"/>
    <d v="1962-01-26T12:00:00"/>
    <x v="2"/>
    <s v="Maria Lee"/>
    <x v="1"/>
    <s v="Check Quantity/Price"/>
    <s v=""/>
  </r>
  <r>
    <s v="TXN1124"/>
    <d v="2024-02-23T00:00:00"/>
    <x v="0"/>
    <s v="Ali Kahn"/>
    <x v="0"/>
    <s v=""/>
    <n v="4485"/>
  </r>
  <r>
    <s v="TXN1125"/>
    <d v="1962-01-04T00:00:00"/>
    <x v="0"/>
    <s v="Jane Smith"/>
    <x v="0"/>
    <s v=""/>
    <n v="471"/>
  </r>
  <r>
    <s v="TXN1126"/>
    <d v="2024-01-09T00:00:00"/>
    <x v="2"/>
    <s v="Jane Smith"/>
    <x v="0"/>
    <s v=""/>
    <n v="3419"/>
  </r>
  <r>
    <s v="TXN1127"/>
    <d v="2024-01-08T00:00:00"/>
    <x v="2"/>
    <s v="Maria Lee"/>
    <x v="2"/>
    <s v=""/>
    <n v="715"/>
  </r>
  <r>
    <s v="TXN1128"/>
    <d v="2024-01-14T00:00:00"/>
    <x v="2"/>
    <s v="Ali Khan"/>
    <x v="0"/>
    <s v=""/>
    <n v="6307"/>
  </r>
  <r>
    <s v="TXN1129"/>
    <d v="2024-01-17T00:00:00"/>
    <x v="0"/>
    <s v="Maria Lee"/>
    <x v="1"/>
    <s v="Check Quantity/Price"/>
    <s v=""/>
  </r>
  <r>
    <s v="TXN1130"/>
    <d v="2024-01-11T00:00:00"/>
    <x v="3"/>
    <s v="Ali Khan"/>
    <x v="2"/>
    <s v=""/>
    <n v="5049"/>
  </r>
  <r>
    <s v="TXN1131"/>
    <d v="2024-02-17T00:00:00"/>
    <x v="2"/>
    <s v="John Doe"/>
    <x v="0"/>
    <s v=""/>
    <n v="5556"/>
  </r>
  <r>
    <s v="TXN1132"/>
    <d v="2024-02-19T00:00:00"/>
    <x v="2"/>
    <s v="Maria Lee"/>
    <x v="0"/>
    <s v=""/>
    <n v="1414"/>
  </r>
  <r>
    <s v="TXN1133"/>
    <d v="2024-01-20T00:00:00"/>
    <x v="0"/>
    <s v="Ali Khan"/>
    <x v="2"/>
    <s v=""/>
    <n v="6432"/>
  </r>
  <r>
    <s v="TXN1134"/>
    <d v="2024-01-02T00:00:00"/>
    <x v="1"/>
    <s v="Ali Kahn"/>
    <x v="0"/>
    <s v=""/>
    <n v="1375"/>
  </r>
  <r>
    <s v="TXN1135"/>
    <d v="2024-02-06T00:00:00"/>
    <x v="2"/>
    <s v="Jane Smith"/>
    <x v="0"/>
    <s v=""/>
    <n v="2870"/>
  </r>
  <r>
    <s v="TXN1136"/>
    <d v="2024-01-25T00:00:00"/>
    <x v="0"/>
    <s v="John Doe"/>
    <x v="1"/>
    <s v=""/>
    <n v="1440"/>
  </r>
  <r>
    <s v="TXN1137"/>
    <d v="2024-02-15T00:00:00"/>
    <x v="1"/>
    <s v="Maria Lee"/>
    <x v="2"/>
    <s v=""/>
    <n v="8838"/>
  </r>
  <r>
    <s v="TXN1138"/>
    <d v="2024-02-07T00:00:00"/>
    <x v="3"/>
    <s v="Ali Khan"/>
    <x v="1"/>
    <s v=""/>
    <n v="7225"/>
  </r>
  <r>
    <s v="TXN1139"/>
    <d v="2024-02-10T00:00:00"/>
    <x v="0"/>
    <s v="Ali Kahn"/>
    <x v="0"/>
    <s v="Check Quantity/Price"/>
    <s v=""/>
  </r>
  <r>
    <s v="TXN1140"/>
    <d v="2024-02-14T00:00:00"/>
    <x v="2"/>
    <s v="Ali Khan"/>
    <x v="1"/>
    <s v=""/>
    <n v="2320"/>
  </r>
  <r>
    <s v="TXN1141"/>
    <d v="2024-02-24T00:00:00"/>
    <x v="1"/>
    <s v="Maria Lee"/>
    <x v="0"/>
    <s v=""/>
    <n v="4069"/>
  </r>
  <r>
    <s v="TXN1142"/>
    <d v="2024-02-21T00:00:00"/>
    <x v="0"/>
    <s v="Ali Khan"/>
    <x v="2"/>
    <s v=""/>
    <n v="1278"/>
  </r>
  <r>
    <s v="TXN1143"/>
    <d v="2024-02-06T00:00:00"/>
    <x v="1"/>
    <s v="Maria Lee"/>
    <x v="2"/>
    <s v=""/>
    <n v="2240"/>
  </r>
  <r>
    <s v="TXN1144"/>
    <d v="2024-01-23T00:00:00"/>
    <x v="2"/>
    <s v="Ali Khan"/>
    <x v="2"/>
    <s v=""/>
    <n v="1056"/>
  </r>
  <r>
    <s v="TXN1145"/>
    <d v="2024-02-12T00:00:00"/>
    <x v="1"/>
    <s v="Jane Smith"/>
    <x v="1"/>
    <s v=""/>
    <n v="150"/>
  </r>
  <r>
    <s v="TXN1146"/>
    <d v="2024-02-02T00:00:00"/>
    <x v="3"/>
    <s v="Maria Lee"/>
    <x v="1"/>
    <s v=""/>
    <n v="1968"/>
  </r>
  <r>
    <s v="TXN1147"/>
    <d v="2024-01-01T00:00:00"/>
    <x v="1"/>
    <s v="Maria Lee"/>
    <x v="0"/>
    <s v=""/>
    <n v="5280"/>
  </r>
  <r>
    <s v="TXN1148"/>
    <d v="2024-02-22T00:00:00"/>
    <x v="3"/>
    <s v="John Doe"/>
    <x v="2"/>
    <s v=""/>
    <n v="7395"/>
  </r>
  <r>
    <s v="TXN1149"/>
    <d v="2024-01-28T00:00:00"/>
    <x v="3"/>
    <s v="Jane Smith"/>
    <x v="1"/>
    <s v=""/>
    <n v="3728"/>
  </r>
  <r>
    <s v="TXN1150"/>
    <d v="2024-02-10T00:00:00"/>
    <x v="1"/>
    <s v="Maria Lee"/>
    <x v="0"/>
    <s v=""/>
    <n v="5520"/>
  </r>
  <r>
    <s v="TXN1151"/>
    <d v="2024-01-30T00:00:00"/>
    <x v="2"/>
    <s v="Ali Kahn"/>
    <x v="1"/>
    <s v=""/>
    <n v="1029"/>
  </r>
  <r>
    <s v="TXN1152"/>
    <d v="2024-01-28T00:00:00"/>
    <x v="0"/>
    <s v="Ali Khan"/>
    <x v="0"/>
    <s v=""/>
    <n v="5795"/>
  </r>
  <r>
    <s v="TXN1153"/>
    <d v="2024-02-03T00:00:00"/>
    <x v="3"/>
    <s v="Ali Kahn"/>
    <x v="1"/>
    <s v=""/>
    <n v="4335"/>
  </r>
  <r>
    <s v="TXN1154"/>
    <d v="2024-01-18T00:00:00"/>
    <x v="1"/>
    <s v="Ali Khan"/>
    <x v="1"/>
    <s v=""/>
    <n v="2691"/>
  </r>
  <r>
    <s v="TXN1155"/>
    <d v="2024-02-28T00:00:00"/>
    <x v="0"/>
    <s v="Ali Khan"/>
    <x v="1"/>
    <s v=""/>
    <n v="1344"/>
  </r>
  <r>
    <s v="TXN1156"/>
    <d v="2024-01-31T00:00:00"/>
    <x v="1"/>
    <s v="John Doe"/>
    <x v="2"/>
    <s v=""/>
    <n v="2156"/>
  </r>
  <r>
    <s v="TXN1157"/>
    <d v="2024-02-22T00:00:00"/>
    <x v="3"/>
    <s v="Maria Lee"/>
    <x v="2"/>
    <s v=""/>
    <n v="865"/>
  </r>
  <r>
    <s v="TXN1158"/>
    <d v="2024-01-18T00:00:00"/>
    <x v="0"/>
    <s v="Ali Khan"/>
    <x v="1"/>
    <s v=""/>
    <n v="460"/>
  </r>
  <r>
    <s v="TXN1159"/>
    <d v="2024-01-16T00:00:00"/>
    <x v="1"/>
    <s v="John Doe"/>
    <x v="0"/>
    <s v="Check Quantity/Price"/>
    <s v=""/>
  </r>
  <r>
    <s v="TXN1160"/>
    <d v="2024-01-06T00:00:00"/>
    <x v="2"/>
    <s v="Ali Kahn"/>
    <x v="0"/>
    <s v=""/>
    <n v="1420"/>
  </r>
  <r>
    <s v="TXN1161"/>
    <d v="2024-01-29T00:00:00"/>
    <x v="2"/>
    <s v="John Doe"/>
    <x v="2"/>
    <s v=""/>
    <n v="6528"/>
  </r>
  <r>
    <s v="TXN1162"/>
    <d v="2024-01-30T00:00:00"/>
    <x v="1"/>
    <s v="Ali Kahn"/>
    <x v="2"/>
    <s v=""/>
    <n v="1960"/>
  </r>
  <r>
    <s v="TXN1163"/>
    <d v="2024-02-12T00:00:00"/>
    <x v="2"/>
    <s v="Maria Lee"/>
    <x v="2"/>
    <s v="Check Quantity/Price"/>
    <s v=""/>
  </r>
  <r>
    <s v="TXN1164"/>
    <d v="2024-01-02T00:00:00"/>
    <x v="3"/>
    <s v="Ali Khan"/>
    <x v="1"/>
    <s v=""/>
    <n v="1770"/>
  </r>
  <r>
    <s v="TXN1165"/>
    <d v="2024-01-21T00:00:00"/>
    <x v="3"/>
    <s v="Jane Smith"/>
    <x v="0"/>
    <s v=""/>
    <n v="2110"/>
  </r>
  <r>
    <s v="TXN1166"/>
    <d v="2024-01-14T00:00:00"/>
    <x v="3"/>
    <s v="Ali Kahn"/>
    <x v="2"/>
    <s v=""/>
    <n v="768"/>
  </r>
  <r>
    <s v="TXN1167"/>
    <d v="2024-01-17T00:00:00"/>
    <x v="2"/>
    <s v="Ali Khan"/>
    <x v="1"/>
    <s v=""/>
    <n v="2040"/>
  </r>
  <r>
    <s v="TXN1168"/>
    <d v="2024-02-26T00:00:00"/>
    <x v="1"/>
    <s v="Jane Smith"/>
    <x v="2"/>
    <s v=""/>
    <n v="4044"/>
  </r>
  <r>
    <s v="TXN1169"/>
    <d v="2024-02-26T00:00:00"/>
    <x v="2"/>
    <s v="Jane Smith"/>
    <x v="0"/>
    <s v=""/>
    <n v="4662"/>
  </r>
  <r>
    <s v="TXN1170"/>
    <d v="2024-01-01T00:00:00"/>
    <x v="2"/>
    <s v="Ali Kahn"/>
    <x v="0"/>
    <s v="Check Quantity/Price"/>
    <s v=""/>
  </r>
  <r>
    <s v="TXN1171"/>
    <d v="2024-01-13T00:00:00"/>
    <x v="0"/>
    <s v="Ali Khan"/>
    <x v="2"/>
    <s v=""/>
    <n v="3528"/>
  </r>
  <r>
    <s v="TXN1172"/>
    <d v="2024-02-16T00:00:00"/>
    <x v="2"/>
    <s v="Jane Smith"/>
    <x v="1"/>
    <s v=""/>
    <n v="1416"/>
  </r>
  <r>
    <s v="TXN1173"/>
    <d v="2024-02-05T00:00:00"/>
    <x v="1"/>
    <s v="John Doe"/>
    <x v="0"/>
    <s v=""/>
    <n v="398"/>
  </r>
  <r>
    <s v="TXN1174"/>
    <d v="2024-02-14T00:00:00"/>
    <x v="1"/>
    <s v="John Doe"/>
    <x v="0"/>
    <s v=""/>
    <n v="460"/>
  </r>
  <r>
    <s v="TXN1175"/>
    <d v="2024-02-15T00:00:00"/>
    <x v="2"/>
    <s v="Ali Khan"/>
    <x v="0"/>
    <s v=""/>
    <n v="2761"/>
  </r>
  <r>
    <s v="TXN1176"/>
    <d v="2024-02-20T00:00:00"/>
    <x v="0"/>
    <s v="Maria Lee"/>
    <x v="2"/>
    <s v=""/>
    <n v="1115"/>
  </r>
  <r>
    <s v="TXN1177"/>
    <d v="1962-01-12T12:00:00"/>
    <x v="2"/>
    <s v="John Doe"/>
    <x v="1"/>
    <s v="Check Quantity/Price"/>
    <s v=""/>
  </r>
  <r>
    <s v="TXN1178"/>
    <d v="2024-01-26T00:00:00"/>
    <x v="3"/>
    <s v="Ali Kahn"/>
    <x v="1"/>
    <s v=""/>
    <n v="2416"/>
  </r>
  <r>
    <s v="TXN1179"/>
    <d v="2024-01-20T00:00:00"/>
    <x v="2"/>
    <s v="Ali Khan"/>
    <x v="1"/>
    <s v=""/>
    <n v="1275"/>
  </r>
  <r>
    <s v="TXN1180"/>
    <d v="2024-01-24T00:00:00"/>
    <x v="1"/>
    <s v="Jane Smith"/>
    <x v="1"/>
    <s v=""/>
    <n v="1168"/>
  </r>
  <r>
    <s v="TXN1181"/>
    <d v="2024-02-03T00:00:00"/>
    <x v="0"/>
    <s v="John Doe"/>
    <x v="1"/>
    <s v="Check Quantity/Price"/>
    <s v=""/>
  </r>
  <r>
    <s v="TXN1182"/>
    <d v="2024-02-17T00:00:00"/>
    <x v="1"/>
    <s v="Ali Khan"/>
    <x v="2"/>
    <s v=""/>
    <n v="461"/>
  </r>
  <r>
    <s v="TXN1183"/>
    <d v="2024-01-23T00:00:00"/>
    <x v="2"/>
    <s v="Ali Khan"/>
    <x v="2"/>
    <s v=""/>
    <n v="1415"/>
  </r>
  <r>
    <s v="TXN1184"/>
    <d v="2024-01-18T00:00:00"/>
    <x v="0"/>
    <s v="Maria Lee"/>
    <x v="1"/>
    <s v=""/>
    <n v="6260"/>
  </r>
  <r>
    <s v="TXN1185"/>
    <d v="2024-01-15T00:00:00"/>
    <x v="3"/>
    <s v="Jane Smith"/>
    <x v="1"/>
    <s v=""/>
    <n v="1452"/>
  </r>
  <r>
    <s v="TXN1186"/>
    <d v="2024-01-13T00:00:00"/>
    <x v="2"/>
    <s v="Jane Smith"/>
    <x v="2"/>
    <s v=""/>
    <n v="2008"/>
  </r>
  <r>
    <s v="TXN1187"/>
    <d v="2024-02-17T00:00:00"/>
    <x v="0"/>
    <s v="Jane Smith"/>
    <x v="2"/>
    <s v=""/>
    <n v="856"/>
  </r>
  <r>
    <s v="TXN1188"/>
    <d v="2024-02-18T00:00:00"/>
    <x v="3"/>
    <s v="Ali Kahn"/>
    <x v="1"/>
    <s v=""/>
    <n v="7060"/>
  </r>
  <r>
    <s v="TXN1189"/>
    <d v="2024-01-13T00:00:00"/>
    <x v="1"/>
    <s v="Ali Khan"/>
    <x v="1"/>
    <s v=""/>
    <n v="1896"/>
  </r>
  <r>
    <s v="TXN1190"/>
    <d v="2024-01-31T00:00:00"/>
    <x v="0"/>
    <s v="Ali Kahn"/>
    <x v="2"/>
    <s v=""/>
    <n v="4800"/>
  </r>
  <r>
    <s v="TXN1191"/>
    <d v="2024-02-07T00:00:00"/>
    <x v="1"/>
    <s v="Ali Kahn"/>
    <x v="0"/>
    <s v=""/>
    <n v="203"/>
  </r>
  <r>
    <s v="TXN1192"/>
    <d v="2024-02-03T00:00:00"/>
    <x v="2"/>
    <s v="Ali Khan"/>
    <x v="1"/>
    <s v=""/>
    <n v="1102"/>
  </r>
  <r>
    <s v="TXN1193"/>
    <d v="2024-01-07T00:00:00"/>
    <x v="2"/>
    <s v="Jane Smith"/>
    <x v="0"/>
    <s v=""/>
    <n v="1970"/>
  </r>
  <r>
    <s v="TXN1194"/>
    <d v="2024-01-19T00:00:00"/>
    <x v="0"/>
    <s v="Ali Khan"/>
    <x v="1"/>
    <s v=""/>
    <n v="263"/>
  </r>
  <r>
    <s v="TXN1195"/>
    <d v="2024-01-12T00:00:00"/>
    <x v="2"/>
    <s v="Maria Lee"/>
    <x v="1"/>
    <s v=""/>
    <n v="3656"/>
  </r>
  <r>
    <s v="TXN1196"/>
    <d v="2024-02-15T00:00:00"/>
    <x v="0"/>
    <s v="Ali Khan"/>
    <x v="1"/>
    <s v=""/>
    <n v="2976"/>
  </r>
  <r>
    <s v="TXN1197"/>
    <d v="2024-01-18T00:00:00"/>
    <x v="0"/>
    <s v="Ali Khan"/>
    <x v="1"/>
    <s v=""/>
    <n v="189"/>
  </r>
  <r>
    <s v="TXN1198"/>
    <d v="1962-01-09T00:00:00"/>
    <x v="0"/>
    <s v="John Doe"/>
    <x v="0"/>
    <s v=""/>
    <n v="2220"/>
  </r>
  <r>
    <s v="TXN1199"/>
    <d v="2024-01-19T00:00:00"/>
    <x v="3"/>
    <s v="Maria Lee"/>
    <x v="2"/>
    <s v="Check Quantity/Price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TXN1000"/>
    <d v="2024-02-12T00:00:00"/>
    <x v="0"/>
    <s v="Ali Kahn"/>
    <s v="Furniture"/>
    <s v=""/>
    <n v="2472"/>
    <n v="370.8"/>
  </r>
  <r>
    <s v="TXN1001"/>
    <d v="2024-01-22T00:00:00"/>
    <x v="0"/>
    <s v="John Doe"/>
    <s v="Furniture"/>
    <s v=""/>
    <n v="4635"/>
    <n v="695.25"/>
  </r>
  <r>
    <s v="TXN1002"/>
    <d v="2024-01-05T00:00:00"/>
    <x v="0"/>
    <s v="Ali Kahn"/>
    <s v="Furniture"/>
    <s v=""/>
    <n v="996"/>
    <n v="0"/>
  </r>
  <r>
    <s v="TXN1003"/>
    <d v="2024-01-18T00:00:00"/>
    <x v="1"/>
    <s v="Maria Lee"/>
    <s v="Clothing"/>
    <s v=""/>
    <n v="792"/>
    <n v="0"/>
  </r>
  <r>
    <s v="TXN1004"/>
    <d v="2024-02-02T00:00:00"/>
    <x v="2"/>
    <s v="John Doe"/>
    <s v="Clothing"/>
    <s v=""/>
    <n v="2892"/>
    <n v="433.8"/>
  </r>
  <r>
    <s v="TXN1005"/>
    <d v="2024-02-23T00:00:00"/>
    <x v="2"/>
    <s v="Jane Smith"/>
    <s v="Clothing"/>
    <s v=""/>
    <n v="928"/>
    <n v="0"/>
  </r>
  <r>
    <s v="TXN1006"/>
    <d v="2024-03-01T00:00:00"/>
    <x v="2"/>
    <s v="John Doe"/>
    <s v="Electronics"/>
    <s v="Check Quantity/Price"/>
    <s v=""/>
    <s v=""/>
  </r>
  <r>
    <s v="TXN1007"/>
    <d v="1962-01-08T00:00:00"/>
    <x v="3"/>
    <s v="Maria Lee"/>
    <s v="Clothing"/>
    <s v=""/>
    <n v="1275"/>
    <n v="127.5"/>
  </r>
  <r>
    <s v="TXN1008"/>
    <d v="2024-01-17T00:00:00"/>
    <x v="2"/>
    <s v="John Doe"/>
    <s v="Electronics"/>
    <s v=""/>
    <n v="1236"/>
    <n v="123.60000000000001"/>
  </r>
  <r>
    <s v="TXN1009"/>
    <d v="2024-01-17T00:00:00"/>
    <x v="1"/>
    <s v="Jane Smith"/>
    <s v="Furniture"/>
    <s v=""/>
    <n v="7668"/>
    <n v="1150.2"/>
  </r>
  <r>
    <s v="TXN1010"/>
    <d v="1962-01-11T00:00:00"/>
    <x v="1"/>
    <s v="Maria Lee"/>
    <s v="Electronics"/>
    <s v="Check Quantity/Price"/>
    <s v=""/>
    <s v=""/>
  </r>
  <r>
    <s v="TXN1011"/>
    <d v="2024-01-23T00:00:00"/>
    <x v="3"/>
    <s v="Ali Khan"/>
    <s v="Furniture"/>
    <s v="Check Quantity/Price"/>
    <s v=""/>
    <s v=""/>
  </r>
  <r>
    <s v="TXN1012"/>
    <d v="2024-01-21T00:00:00"/>
    <x v="0"/>
    <s v="Ali Kahn"/>
    <s v="Electronics"/>
    <s v=""/>
    <n v="1864"/>
    <n v="186.4"/>
  </r>
  <r>
    <s v="TXN1013"/>
    <d v="2024-02-02T00:00:00"/>
    <x v="2"/>
    <s v="Ali Khan"/>
    <s v="Clothing"/>
    <s v=""/>
    <n v="6650"/>
    <n v="997.5"/>
  </r>
  <r>
    <s v="TXN1014"/>
    <d v="2024-02-27T00:00:00"/>
    <x v="3"/>
    <s v="Maria Lee"/>
    <s v="Furniture"/>
    <s v=""/>
    <n v="574"/>
    <n v="0"/>
  </r>
  <r>
    <s v="TXN1015"/>
    <d v="2024-01-17T00:00:00"/>
    <x v="1"/>
    <s v="Maria Lee"/>
    <s v="Electronics"/>
    <s v=""/>
    <n v="5900"/>
    <n v="885"/>
  </r>
  <r>
    <s v="TXN1016"/>
    <d v="1962-01-16T12:00:00"/>
    <x v="2"/>
    <s v="Maria Lee"/>
    <s v="Electronics"/>
    <s v=""/>
    <n v="1860"/>
    <n v="186"/>
  </r>
  <r>
    <s v="TXN1017"/>
    <d v="2024-02-03T00:00:00"/>
    <x v="2"/>
    <s v="Jane Smith"/>
    <s v="Clothing"/>
    <s v=""/>
    <n v="2912"/>
    <n v="436.8"/>
  </r>
  <r>
    <s v="TXN1018"/>
    <d v="2024-02-04T00:00:00"/>
    <x v="1"/>
    <s v="Maria Lee"/>
    <s v="Clothing"/>
    <s v=""/>
    <n v="4544"/>
    <n v="681.6"/>
  </r>
  <r>
    <s v="TXN1019"/>
    <d v="2024-03-01T00:00:00"/>
    <x v="1"/>
    <s v="Ali Kahn"/>
    <s v="Clothing"/>
    <s v="Check Quantity/Price"/>
    <s v=""/>
    <s v=""/>
  </r>
  <r>
    <s v="TXN1020"/>
    <d v="2024-02-12T00:00:00"/>
    <x v="2"/>
    <s v="Jane Smith"/>
    <s v="Electronics"/>
    <s v=""/>
    <n v="8190"/>
    <n v="1228.5"/>
  </r>
  <r>
    <s v="TXN1021"/>
    <d v="2024-01-28T00:00:00"/>
    <x v="2"/>
    <s v="Maria Lee"/>
    <s v="Clothing"/>
    <s v=""/>
    <n v="639"/>
    <n v="0"/>
  </r>
  <r>
    <s v="TXN1022"/>
    <d v="2024-02-12T00:00:00"/>
    <x v="0"/>
    <s v="Jane Smith"/>
    <s v="Electronics"/>
    <s v=""/>
    <n v="2912"/>
    <n v="436.8"/>
  </r>
  <r>
    <s v="TXN1023"/>
    <d v="2024-02-09T00:00:00"/>
    <x v="0"/>
    <s v="Ali Kahn"/>
    <s v="Clothing"/>
    <s v=""/>
    <n v="9340"/>
    <n v="1401"/>
  </r>
  <r>
    <s v="TXN1024"/>
    <d v="2024-02-24T00:00:00"/>
    <x v="2"/>
    <s v="Ali Kahn"/>
    <s v="Electronics"/>
    <s v=""/>
    <n v="3222"/>
    <n v="483.29999999999995"/>
  </r>
  <r>
    <s v="TXN1025"/>
    <d v="2024-02-27T00:00:00"/>
    <x v="0"/>
    <s v="J. Smith"/>
    <s v="Furniture"/>
    <s v="Check Quantity/Price"/>
    <s v=""/>
    <s v=""/>
  </r>
  <r>
    <s v="TXN1026"/>
    <d v="2024-01-20T00:00:00"/>
    <x v="0"/>
    <s v="John Doe"/>
    <s v="Clothing"/>
    <s v=""/>
    <n v="1764"/>
    <n v="176.4"/>
  </r>
  <r>
    <s v="TXN1027"/>
    <d v="2024-01-21T00:00:00"/>
    <x v="2"/>
    <s v="Ali Khan"/>
    <s v="Furniture"/>
    <s v="Check Quantity/Price"/>
    <s v=""/>
    <s v=""/>
  </r>
  <r>
    <s v="TXN1028"/>
    <d v="2024-01-19T00:00:00"/>
    <x v="3"/>
    <s v="Maria Lee"/>
    <s v="Electronics"/>
    <s v="Check Quantity/Price"/>
    <s v=""/>
    <s v=""/>
  </r>
  <r>
    <s v="TXN1029"/>
    <d v="2024-01-13T00:00:00"/>
    <x v="2"/>
    <s v="Ali Khan"/>
    <s v="Furniture"/>
    <s v=""/>
    <n v="2268"/>
    <n v="340.2"/>
  </r>
  <r>
    <s v="TXN1030"/>
    <s v="2024-02-31"/>
    <x v="0"/>
    <s v="Ali Kahn"/>
    <s v="Clothing"/>
    <s v="Check Quantity/Price"/>
    <s v=""/>
    <s v=""/>
  </r>
  <r>
    <s v="TXN1031"/>
    <d v="2024-02-17T00:00:00"/>
    <x v="2"/>
    <s v="Ali Khan"/>
    <s v="Clothing"/>
    <s v=""/>
    <n v="4826"/>
    <n v="723.9"/>
  </r>
  <r>
    <s v="TXN1032"/>
    <d v="2024-02-09T00:00:00"/>
    <x v="2"/>
    <s v="John Doe"/>
    <s v="Electronics"/>
    <s v=""/>
    <n v="741"/>
    <n v="0"/>
  </r>
  <r>
    <s v="TXN1033"/>
    <d v="2024-01-26T00:00:00"/>
    <x v="1"/>
    <s v="Ali Khan"/>
    <s v="Clothing"/>
    <s v=""/>
    <n v="145"/>
    <n v="0"/>
  </r>
  <r>
    <s v="TXN1034"/>
    <d v="2024-01-01T00:00:00"/>
    <x v="2"/>
    <s v="Ali Khan"/>
    <s v="Furniture"/>
    <s v="Check Quantity/Price"/>
    <s v=""/>
    <s v=""/>
  </r>
  <r>
    <s v="TXN1035"/>
    <d v="2024-01-14T00:00:00"/>
    <x v="2"/>
    <s v="Ali Kahn"/>
    <s v="Clothing"/>
    <s v=""/>
    <n v="5954"/>
    <n v="893.1"/>
  </r>
  <r>
    <s v="TXN1036"/>
    <d v="2024-02-07T00:00:00"/>
    <x v="2"/>
    <s v="Ali Kahn"/>
    <s v="Furniture"/>
    <s v=""/>
    <n v="5060"/>
    <n v="759"/>
  </r>
  <r>
    <s v="TXN1037"/>
    <d v="2024-01-21T00:00:00"/>
    <x v="0"/>
    <s v="Maria Lee"/>
    <s v="Clothing"/>
    <s v=""/>
    <n v="2670"/>
    <n v="400.5"/>
  </r>
  <r>
    <s v="TXN1038"/>
    <d v="2024-01-29T00:00:00"/>
    <x v="2"/>
    <s v="Jane Smith"/>
    <s v="Electronics"/>
    <s v=""/>
    <n v="6802"/>
    <n v="1020.3"/>
  </r>
  <r>
    <s v="TXN1039"/>
    <d v="2024-02-02T00:00:00"/>
    <x v="1"/>
    <s v="Maria Lee"/>
    <s v="Clothing"/>
    <s v=""/>
    <n v="284"/>
    <n v="0"/>
  </r>
  <r>
    <s v="TXN1040"/>
    <d v="2024-02-27T00:00:00"/>
    <x v="1"/>
    <s v="Ali Kahn"/>
    <s v="Electronics"/>
    <s v=""/>
    <n v="4280"/>
    <n v="642"/>
  </r>
  <r>
    <s v="TXN1041"/>
    <d v="2024-02-17T00:00:00"/>
    <x v="1"/>
    <s v="Maria Lee"/>
    <s v="Clothing"/>
    <s v="Check Quantity/Price"/>
    <s v=""/>
    <s v=""/>
  </r>
  <r>
    <s v="TXN1042"/>
    <d v="2024-01-06T00:00:00"/>
    <x v="3"/>
    <s v="Ali Khan"/>
    <s v="Electronics"/>
    <s v="Check Quantity/Price"/>
    <s v=""/>
    <s v=""/>
  </r>
  <r>
    <s v="TXN1043"/>
    <d v="2024-02-12T00:00:00"/>
    <x v="2"/>
    <s v="Ali Khan"/>
    <s v="Furniture"/>
    <s v=""/>
    <n v="5838"/>
    <n v="875.69999999999993"/>
  </r>
  <r>
    <s v="TXN1044"/>
    <d v="2024-01-22T00:00:00"/>
    <x v="1"/>
    <s v="Ali Kahn"/>
    <s v="Furniture"/>
    <s v=""/>
    <n v="6045"/>
    <n v="906.75"/>
  </r>
  <r>
    <s v="TXN1045"/>
    <d v="2024-03-01T00:00:00"/>
    <x v="0"/>
    <s v="Ali Kahn"/>
    <s v="Furniture"/>
    <s v=""/>
    <n v="1946"/>
    <n v="194.60000000000002"/>
  </r>
  <r>
    <s v="TXN1046"/>
    <d v="2024-02-13T00:00:00"/>
    <x v="2"/>
    <s v="Maria Lee"/>
    <s v="Furniture"/>
    <s v="Check Quantity/Price"/>
    <s v=""/>
    <s v=""/>
  </r>
  <r>
    <s v="TXN1047"/>
    <d v="2024-02-21T00:00:00"/>
    <x v="2"/>
    <s v="Maria Lee"/>
    <s v="Electronics"/>
    <s v=""/>
    <n v="920"/>
    <n v="0"/>
  </r>
  <r>
    <s v="TXN1048"/>
    <d v="2024-01-02T00:00:00"/>
    <x v="2"/>
    <s v="Ali Khan"/>
    <s v="Electronics"/>
    <s v=""/>
    <n v="5168"/>
    <n v="775.19999999999993"/>
  </r>
  <r>
    <s v="TXN1049"/>
    <d v="1962-01-19T12:00:00"/>
    <x v="2"/>
    <s v="Jane Smith"/>
    <s v="Furniture"/>
    <s v=""/>
    <n v="4550"/>
    <n v="682.5"/>
  </r>
  <r>
    <s v="TXN1050"/>
    <d v="2024-02-09T00:00:00"/>
    <x v="0"/>
    <s v="Jane Smith"/>
    <s v="Furniture"/>
    <s v="Check Quantity/Price"/>
    <s v=""/>
    <s v=""/>
  </r>
  <r>
    <s v="TXN1051"/>
    <d v="2024-01-05T00:00:00"/>
    <x v="2"/>
    <s v="Ali Kahn"/>
    <s v="Furniture"/>
    <s v=""/>
    <n v="5140"/>
    <n v="771"/>
  </r>
  <r>
    <s v="TXN1052"/>
    <d v="2024-02-26T00:00:00"/>
    <x v="0"/>
    <s v="Maria Lee"/>
    <s v="Clothing"/>
    <s v="Check Quantity/Price"/>
    <s v=""/>
    <s v=""/>
  </r>
  <r>
    <s v="TXN1053"/>
    <d v="2024-01-13T00:00:00"/>
    <x v="0"/>
    <s v="Jane Smith"/>
    <s v="Furniture"/>
    <s v=""/>
    <n v="917"/>
    <n v="0"/>
  </r>
  <r>
    <s v="TXN1054"/>
    <d v="2024-01-25T00:00:00"/>
    <x v="0"/>
    <s v="Maria Lee"/>
    <s v="Electronics"/>
    <s v=""/>
    <n v="1107"/>
    <n v="110.7"/>
  </r>
  <r>
    <s v="TXN1055"/>
    <d v="2024-01-16T00:00:00"/>
    <x v="3"/>
    <s v="John Doe"/>
    <s v="Electronics"/>
    <s v=""/>
    <n v="1588"/>
    <n v="158.80000000000001"/>
  </r>
  <r>
    <s v="TXN1056"/>
    <d v="2024-02-14T00:00:00"/>
    <x v="0"/>
    <s v="Ali Khan"/>
    <s v="Electronics"/>
    <s v="Check Quantity/Price"/>
    <s v=""/>
    <s v=""/>
  </r>
  <r>
    <s v="TXN1057"/>
    <d v="1962-01-24T12:00:00"/>
    <x v="2"/>
    <s v="Maria Lee"/>
    <s v="Clothing"/>
    <s v=""/>
    <n v="1020"/>
    <n v="102"/>
  </r>
  <r>
    <s v="TXN1058"/>
    <d v="2024-02-19T00:00:00"/>
    <x v="0"/>
    <s v="Maria Lee"/>
    <s v="Clothing"/>
    <s v=""/>
    <n v="4266"/>
    <n v="639.9"/>
  </r>
  <r>
    <s v="TXN1059"/>
    <d v="2024-02-19T00:00:00"/>
    <x v="0"/>
    <s v="Maria Lee"/>
    <s v="Clothing"/>
    <s v=""/>
    <n v="5780"/>
    <n v="867"/>
  </r>
  <r>
    <s v="TXN1060"/>
    <d v="2024-01-12T00:00:00"/>
    <x v="0"/>
    <s v="Jane Smith"/>
    <s v="Clothing"/>
    <s v="Check Quantity/Price"/>
    <s v=""/>
    <s v=""/>
  </r>
  <r>
    <s v="TXN1061"/>
    <d v="2024-02-14T00:00:00"/>
    <x v="2"/>
    <s v="Maria Lee"/>
    <s v="Electronics"/>
    <s v="Check Quantity/Price"/>
    <s v=""/>
    <s v=""/>
  </r>
  <r>
    <s v="TXN1062"/>
    <d v="2024-01-04T00:00:00"/>
    <x v="2"/>
    <s v="John Doe"/>
    <s v="Clothing"/>
    <s v=""/>
    <n v="480"/>
    <n v="0"/>
  </r>
  <r>
    <s v="TXN1063"/>
    <d v="2024-02-28T00:00:00"/>
    <x v="0"/>
    <s v="Jane Smith"/>
    <s v="Clothing"/>
    <s v=""/>
    <n v="1335"/>
    <n v="133.5"/>
  </r>
  <r>
    <s v="TXN1064"/>
    <d v="2024-01-30T00:00:00"/>
    <x v="2"/>
    <s v="Ali Kahn"/>
    <s v="Clothing"/>
    <s v=""/>
    <n v="3531"/>
    <n v="529.65"/>
  </r>
  <r>
    <s v="TXN1065"/>
    <d v="2024-01-30T00:00:00"/>
    <x v="1"/>
    <s v="Ali Kahn"/>
    <s v="Furniture"/>
    <s v=""/>
    <n v="3990"/>
    <n v="598.5"/>
  </r>
  <r>
    <s v="TXN1066"/>
    <d v="2024-02-05T00:00:00"/>
    <x v="1"/>
    <s v="Ali Khan"/>
    <s v="Electronics"/>
    <s v=""/>
    <n v="2478"/>
    <n v="371.7"/>
  </r>
  <r>
    <s v="TXN1067"/>
    <d v="2024-03-01T00:00:00"/>
    <x v="0"/>
    <s v="John Doe"/>
    <s v="Clothing"/>
    <s v=""/>
    <n v="819"/>
    <n v="0"/>
  </r>
  <r>
    <s v="TXN1068"/>
    <d v="2024-01-29T00:00:00"/>
    <x v="2"/>
    <s v="Maria Lee"/>
    <s v="Furniture"/>
    <s v="Check Quantity/Price"/>
    <s v=""/>
    <s v=""/>
  </r>
  <r>
    <s v="TXN1069"/>
    <d v="2024-02-16T00:00:00"/>
    <x v="1"/>
    <s v="John Doe"/>
    <s v="Electronics"/>
    <s v=""/>
    <n v="6740"/>
    <n v="1011"/>
  </r>
  <r>
    <s v="TXN1070"/>
    <d v="2024-01-28T00:00:00"/>
    <x v="3"/>
    <s v="Ali Kahn"/>
    <s v="Clothing"/>
    <s v="Check Quantity/Price"/>
    <s v=""/>
    <s v=""/>
  </r>
  <r>
    <s v="TXN1071"/>
    <d v="2024-02-05T00:00:00"/>
    <x v="2"/>
    <s v="Maria Lee"/>
    <s v="Electronics"/>
    <s v="Check Quantity/Price"/>
    <s v=""/>
    <s v=""/>
  </r>
  <r>
    <s v="TXN1072"/>
    <d v="2024-01-11T00:00:00"/>
    <x v="0"/>
    <s v="John Doe"/>
    <s v="Electronics"/>
    <s v=""/>
    <n v="2904"/>
    <n v="435.59999999999997"/>
  </r>
  <r>
    <s v="TXN1073"/>
    <d v="2024-01-31T00:00:00"/>
    <x v="3"/>
    <s v="Jane Smith"/>
    <s v="Furniture"/>
    <s v=""/>
    <n v="3913"/>
    <n v="586.94999999999993"/>
  </r>
  <r>
    <s v="TXN1074"/>
    <d v="2024-02-18T00:00:00"/>
    <x v="0"/>
    <s v="Maria Lee"/>
    <s v="Clothing"/>
    <s v=""/>
    <n v="1547"/>
    <n v="154.70000000000002"/>
  </r>
  <r>
    <s v="TXN1075"/>
    <d v="2024-02-10T00:00:00"/>
    <x v="3"/>
    <s v="Jane Smith"/>
    <s v="Electronics"/>
    <s v=""/>
    <n v="3091"/>
    <n v="463.65"/>
  </r>
  <r>
    <s v="TXN1076"/>
    <d v="2024-02-19T00:00:00"/>
    <x v="0"/>
    <s v="John Doe"/>
    <s v="Furniture"/>
    <s v=""/>
    <n v="2490"/>
    <n v="373.5"/>
  </r>
  <r>
    <s v="TXN1077"/>
    <d v="2024-02-10T00:00:00"/>
    <x v="1"/>
    <s v="Maria Lee"/>
    <s v="Electronics"/>
    <s v="Check Quantity/Price"/>
    <s v=""/>
    <s v=""/>
  </r>
  <r>
    <s v="TXN1078"/>
    <d v="2024-01-29T00:00:00"/>
    <x v="2"/>
    <s v="Ali Khan"/>
    <s v="Electronics"/>
    <s v=""/>
    <n v="8194"/>
    <n v="1229.0999999999999"/>
  </r>
  <r>
    <s v="TXN1079"/>
    <d v="2024-01-19T00:00:00"/>
    <x v="0"/>
    <s v="Ali Khan"/>
    <s v="Furniture"/>
    <s v=""/>
    <n v="4692"/>
    <n v="703.8"/>
  </r>
  <r>
    <s v="TXN1080"/>
    <d v="2024-01-22T00:00:00"/>
    <x v="0"/>
    <s v="Ali Kahn"/>
    <s v="Electronics"/>
    <s v=""/>
    <n v="415"/>
    <n v="0"/>
  </r>
  <r>
    <s v="TXN1081"/>
    <d v="2024-02-04T00:00:00"/>
    <x v="3"/>
    <s v="Maria Lee"/>
    <s v="Furniture"/>
    <s v=""/>
    <n v="990"/>
    <n v="0"/>
  </r>
  <r>
    <s v="TXN1082"/>
    <d v="2024-01-10T00:00:00"/>
    <x v="0"/>
    <s v="John Doe"/>
    <s v="Clothing"/>
    <s v=""/>
    <n v="2910"/>
    <n v="436.5"/>
  </r>
  <r>
    <s v="TXN1083"/>
    <d v="2024-02-14T00:00:00"/>
    <x v="2"/>
    <s v="Ali Khan"/>
    <s v="Electronics"/>
    <s v=""/>
    <n v="1239"/>
    <n v="123.9"/>
  </r>
  <r>
    <s v="TXN1084"/>
    <d v="2024-01-14T00:00:00"/>
    <x v="0"/>
    <s v="Ali Kahn"/>
    <s v="Clothing"/>
    <s v=""/>
    <n v="6016"/>
    <n v="902.4"/>
  </r>
  <r>
    <s v="TXN1085"/>
    <d v="2024-01-27T00:00:00"/>
    <x v="0"/>
    <s v="Maria Lee"/>
    <s v="Clothing"/>
    <s v=""/>
    <n v="4465"/>
    <n v="669.75"/>
  </r>
  <r>
    <s v="TXN1086"/>
    <d v="2024-01-30T00:00:00"/>
    <x v="1"/>
    <s v="Ali Khan"/>
    <s v="Electronics"/>
    <s v=""/>
    <n v="1680"/>
    <n v="168"/>
  </r>
  <r>
    <s v="TXN1087"/>
    <d v="2024-01-14T00:00:00"/>
    <x v="2"/>
    <s v="Maria Lee"/>
    <s v="Furniture"/>
    <s v=""/>
    <n v="8645"/>
    <n v="1296.75"/>
  </r>
  <r>
    <s v="TXN1088"/>
    <d v="2024-01-25T00:00:00"/>
    <x v="2"/>
    <s v="Ali Kahn"/>
    <s v="Electronics"/>
    <s v=""/>
    <n v="9080"/>
    <n v="1362"/>
  </r>
  <r>
    <s v="TXN1089"/>
    <d v="2024-02-07T00:00:00"/>
    <x v="0"/>
    <s v="John Doe"/>
    <s v="Electronics"/>
    <s v=""/>
    <n v="2574"/>
    <n v="386.09999999999997"/>
  </r>
  <r>
    <s v="TXN1090"/>
    <d v="2024-01-02T00:00:00"/>
    <x v="0"/>
    <s v="Ali Kahn"/>
    <s v="Furniture"/>
    <s v=""/>
    <n v="714"/>
    <n v="0"/>
  </r>
  <r>
    <s v="TXN1091"/>
    <d v="2024-02-18T00:00:00"/>
    <x v="0"/>
    <s v="John Doe"/>
    <s v="Furniture"/>
    <s v=""/>
    <n v="3320"/>
    <n v="498"/>
  </r>
  <r>
    <s v="TXN1092"/>
    <d v="2024-01-31T00:00:00"/>
    <x v="3"/>
    <s v="Jane Smith"/>
    <s v="Electronics"/>
    <s v=""/>
    <n v="1786"/>
    <n v="178.60000000000002"/>
  </r>
  <r>
    <s v="TXN1093"/>
    <d v="1962-01-24T00:00:00"/>
    <x v="0"/>
    <s v="Ali Khan"/>
    <s v="Furniture"/>
    <s v="Check Quantity/Price"/>
    <s v=""/>
    <s v=""/>
  </r>
  <r>
    <s v="TXN1094"/>
    <d v="2024-02-18T00:00:00"/>
    <x v="2"/>
    <s v="Jane Smith"/>
    <s v="Clothing"/>
    <s v=""/>
    <n v="4180"/>
    <n v="627"/>
  </r>
  <r>
    <s v="TXN1095"/>
    <d v="2024-02-27T00:00:00"/>
    <x v="2"/>
    <s v="John Doe"/>
    <s v="Furniture"/>
    <s v=""/>
    <n v="520"/>
    <n v="0"/>
  </r>
  <r>
    <s v="TXN1096"/>
    <d v="2024-01-27T00:00:00"/>
    <x v="0"/>
    <s v="Maria Lee"/>
    <s v="Clothing"/>
    <s v="Check Quantity/Price"/>
    <s v=""/>
    <s v=""/>
  </r>
  <r>
    <s v="TXN1097"/>
    <d v="2024-02-17T00:00:00"/>
    <x v="3"/>
    <s v="John Doe"/>
    <s v="Clothing"/>
    <s v=""/>
    <n v="342"/>
    <n v="0"/>
  </r>
  <r>
    <s v="TXN1098"/>
    <d v="2024-02-08T00:00:00"/>
    <x v="2"/>
    <s v="John Doe"/>
    <s v="Clothing"/>
    <s v=""/>
    <n v="1134"/>
    <n v="113.4"/>
  </r>
  <r>
    <s v="TXN1099"/>
    <d v="2024-02-01T00:00:00"/>
    <x v="0"/>
    <s v="Maria Lee"/>
    <s v="Furniture"/>
    <s v=""/>
    <n v="4896"/>
    <n v="734.4"/>
  </r>
  <r>
    <s v="TXN1100"/>
    <d v="2024-01-28T00:00:00"/>
    <x v="2"/>
    <s v="Jane Smith"/>
    <s v="Furniture"/>
    <s v=""/>
    <n v="4294"/>
    <n v="644.1"/>
  </r>
  <r>
    <s v="TXN1101"/>
    <d v="2024-01-25T00:00:00"/>
    <x v="3"/>
    <s v="Ali Khan"/>
    <s v="Electronics"/>
    <s v=""/>
    <n v="948"/>
    <n v="0"/>
  </r>
  <r>
    <s v="TXN1102"/>
    <d v="2024-02-13T00:00:00"/>
    <x v="1"/>
    <s v="John Doe"/>
    <s v="Furniture"/>
    <s v=""/>
    <n v="7163"/>
    <n v="1074.45"/>
  </r>
  <r>
    <s v="TXN1103"/>
    <d v="2024-02-16T00:00:00"/>
    <x v="2"/>
    <s v="John Doe"/>
    <s v="Furniture"/>
    <s v=""/>
    <n v="4873"/>
    <n v="730.94999999999993"/>
  </r>
  <r>
    <s v="TXN1104"/>
    <d v="2024-01-30T00:00:00"/>
    <x v="1"/>
    <s v="Ali Khan"/>
    <s v="Clothing"/>
    <s v=""/>
    <n v="4607"/>
    <n v="691.05"/>
  </r>
  <r>
    <s v="TXN1105"/>
    <d v="2024-02-09T00:00:00"/>
    <x v="0"/>
    <s v="John Doe"/>
    <s v="Furniture"/>
    <s v=""/>
    <n v="988"/>
    <n v="0"/>
  </r>
  <r>
    <s v="TXN1106"/>
    <d v="2024-02-28T00:00:00"/>
    <x v="3"/>
    <s v="Ali Khan"/>
    <s v="Furniture"/>
    <s v=""/>
    <n v="1243"/>
    <n v="124.30000000000001"/>
  </r>
  <r>
    <s v="TXN1107"/>
    <d v="2024-02-06T00:00:00"/>
    <x v="0"/>
    <s v="Ali Khan"/>
    <s v="Clothing"/>
    <s v=""/>
    <n v="615"/>
    <n v="0"/>
  </r>
  <r>
    <s v="TXN1108"/>
    <d v="2024-01-06T00:00:00"/>
    <x v="1"/>
    <s v="Ali Khan"/>
    <s v="Furniture"/>
    <s v=""/>
    <n v="1290"/>
    <n v="129"/>
  </r>
  <r>
    <s v="TXN1109"/>
    <d v="2024-01-09T00:00:00"/>
    <x v="3"/>
    <s v="Maria Lee"/>
    <s v="Clothing"/>
    <s v="Check Quantity/Price"/>
    <s v=""/>
    <s v=""/>
  </r>
  <r>
    <s v="TXN1110"/>
    <d v="2024-01-12T00:00:00"/>
    <x v="2"/>
    <s v="Jane Smith"/>
    <s v="Furniture"/>
    <s v=""/>
    <n v="4725"/>
    <n v="708.75"/>
  </r>
  <r>
    <s v="TXN1111"/>
    <d v="2024-01-25T00:00:00"/>
    <x v="2"/>
    <s v="Jane Smith"/>
    <s v="Furniture"/>
    <s v=""/>
    <n v="9660"/>
    <n v="1449"/>
  </r>
  <r>
    <s v="TXN1112"/>
    <d v="2024-01-30T00:00:00"/>
    <x v="1"/>
    <s v="Ali Kahn"/>
    <s v="Electronics"/>
    <s v=""/>
    <n v="1800"/>
    <n v="180"/>
  </r>
  <r>
    <s v="TXN1113"/>
    <d v="2024-02-18T00:00:00"/>
    <x v="1"/>
    <s v="Maria Lee"/>
    <s v="Furniture"/>
    <s v=""/>
    <n v="4316"/>
    <n v="647.4"/>
  </r>
  <r>
    <s v="TXN1114"/>
    <d v="2024-01-18T00:00:00"/>
    <x v="2"/>
    <s v="Ali Kahn"/>
    <s v="Clothing"/>
    <s v=""/>
    <n v="4070"/>
    <n v="610.5"/>
  </r>
  <r>
    <s v="TXN1115"/>
    <d v="2024-02-23T00:00:00"/>
    <x v="2"/>
    <s v="Jane Smith"/>
    <s v="Furniture"/>
    <s v=""/>
    <n v="646"/>
    <n v="0"/>
  </r>
  <r>
    <s v="TXN1116"/>
    <d v="2024-02-23T00:00:00"/>
    <x v="2"/>
    <s v="Jane Smith"/>
    <s v="Electronics"/>
    <s v=""/>
    <n v="4158"/>
    <n v="623.69999999999993"/>
  </r>
  <r>
    <s v="TXN1117"/>
    <d v="2024-01-02T00:00:00"/>
    <x v="1"/>
    <s v="Jane Smith"/>
    <s v="Furniture"/>
    <s v="Check Quantity/Price"/>
    <s v=""/>
    <s v=""/>
  </r>
  <r>
    <s v="TXN1118"/>
    <d v="2024-01-04T00:00:00"/>
    <x v="0"/>
    <s v="John Doe"/>
    <s v="Furniture"/>
    <s v="Check Quantity/Price"/>
    <s v=""/>
    <s v=""/>
  </r>
  <r>
    <s v="TXN1119"/>
    <d v="2024-01-23T00:00:00"/>
    <x v="3"/>
    <s v="Ali Kahn"/>
    <s v="Clothing"/>
    <s v=""/>
    <n v="3590"/>
    <n v="538.5"/>
  </r>
  <r>
    <s v="TXN1120"/>
    <d v="2024-01-05T00:00:00"/>
    <x v="2"/>
    <s v="Maria Lee"/>
    <s v="Electronics"/>
    <s v="Check Quantity/Price"/>
    <s v=""/>
    <s v=""/>
  </r>
  <r>
    <s v="TXN1121"/>
    <d v="2024-02-11T00:00:00"/>
    <x v="3"/>
    <s v="Ali Kahn"/>
    <s v="Furniture"/>
    <s v="Check Quantity/Price"/>
    <s v=""/>
    <s v=""/>
  </r>
  <r>
    <s v="TXN1122"/>
    <d v="1899-12-30T00:00:00"/>
    <x v="2"/>
    <s v="Jane Smith"/>
    <s v="Furniture"/>
    <s v="Check Quantity/Price"/>
    <s v=""/>
    <s v=""/>
  </r>
  <r>
    <s v="TXN1123"/>
    <d v="1962-01-26T12:00:00"/>
    <x v="2"/>
    <s v="Maria Lee"/>
    <s v="Clothing"/>
    <s v="Check Quantity/Price"/>
    <s v=""/>
    <s v=""/>
  </r>
  <r>
    <s v="TXN1124"/>
    <d v="2024-02-23T00:00:00"/>
    <x v="0"/>
    <s v="Ali Kahn"/>
    <s v="Furniture"/>
    <s v=""/>
    <n v="4485"/>
    <n v="672.75"/>
  </r>
  <r>
    <s v="TXN1125"/>
    <d v="1962-01-04T00:00:00"/>
    <x v="0"/>
    <s v="Jane Smith"/>
    <s v="Furniture"/>
    <s v=""/>
    <n v="471"/>
    <n v="0"/>
  </r>
  <r>
    <s v="TXN1126"/>
    <d v="2024-01-09T00:00:00"/>
    <x v="2"/>
    <s v="Jane Smith"/>
    <s v="Furniture"/>
    <s v=""/>
    <n v="3419"/>
    <n v="512.85"/>
  </r>
  <r>
    <s v="TXN1127"/>
    <d v="2024-01-08T00:00:00"/>
    <x v="2"/>
    <s v="Maria Lee"/>
    <s v="Electronics"/>
    <s v=""/>
    <n v="715"/>
    <n v="0"/>
  </r>
  <r>
    <s v="TXN1128"/>
    <d v="2024-01-14T00:00:00"/>
    <x v="2"/>
    <s v="Ali Khan"/>
    <s v="Furniture"/>
    <s v=""/>
    <n v="6307"/>
    <n v="946.05"/>
  </r>
  <r>
    <s v="TXN1129"/>
    <d v="2024-01-17T00:00:00"/>
    <x v="0"/>
    <s v="Maria Lee"/>
    <s v="Clothing"/>
    <s v="Check Quantity/Price"/>
    <s v=""/>
    <s v=""/>
  </r>
  <r>
    <s v="TXN1130"/>
    <d v="2024-01-11T00:00:00"/>
    <x v="3"/>
    <s v="Ali Khan"/>
    <s v="Electronics"/>
    <s v=""/>
    <n v="5049"/>
    <n v="757.35"/>
  </r>
  <r>
    <s v="TXN1131"/>
    <d v="2024-02-17T00:00:00"/>
    <x v="2"/>
    <s v="John Doe"/>
    <s v="Furniture"/>
    <s v=""/>
    <n v="5556"/>
    <n v="833.4"/>
  </r>
  <r>
    <s v="TXN1132"/>
    <d v="2024-02-19T00:00:00"/>
    <x v="2"/>
    <s v="Maria Lee"/>
    <s v="Furniture"/>
    <s v=""/>
    <n v="1414"/>
    <n v="141.4"/>
  </r>
  <r>
    <s v="TXN1133"/>
    <d v="2024-01-20T00:00:00"/>
    <x v="0"/>
    <s v="Ali Khan"/>
    <s v="Electronics"/>
    <s v=""/>
    <n v="6432"/>
    <n v="964.8"/>
  </r>
  <r>
    <s v="TXN1134"/>
    <d v="2024-01-02T00:00:00"/>
    <x v="1"/>
    <s v="Ali Kahn"/>
    <s v="Furniture"/>
    <s v=""/>
    <n v="1375"/>
    <n v="137.5"/>
  </r>
  <r>
    <s v="TXN1135"/>
    <d v="2024-02-06T00:00:00"/>
    <x v="2"/>
    <s v="Jane Smith"/>
    <s v="Furniture"/>
    <s v=""/>
    <n v="2870"/>
    <n v="430.5"/>
  </r>
  <r>
    <s v="TXN1136"/>
    <d v="2024-01-25T00:00:00"/>
    <x v="0"/>
    <s v="John Doe"/>
    <s v="Clothing"/>
    <s v=""/>
    <n v="1440"/>
    <n v="144"/>
  </r>
  <r>
    <s v="TXN1137"/>
    <d v="2024-02-15T00:00:00"/>
    <x v="1"/>
    <s v="Maria Lee"/>
    <s v="Electronics"/>
    <s v=""/>
    <n v="8838"/>
    <n v="1325.7"/>
  </r>
  <r>
    <s v="TXN1138"/>
    <d v="2024-02-07T00:00:00"/>
    <x v="3"/>
    <s v="Ali Khan"/>
    <s v="Clothing"/>
    <s v=""/>
    <n v="7225"/>
    <n v="1083.75"/>
  </r>
  <r>
    <s v="TXN1139"/>
    <d v="2024-02-10T00:00:00"/>
    <x v="0"/>
    <s v="Ali Kahn"/>
    <s v="Furniture"/>
    <s v="Check Quantity/Price"/>
    <s v=""/>
    <s v=""/>
  </r>
  <r>
    <s v="TXN1140"/>
    <d v="2024-02-14T00:00:00"/>
    <x v="2"/>
    <s v="Ali Khan"/>
    <s v="Clothing"/>
    <s v=""/>
    <n v="2320"/>
    <n v="348"/>
  </r>
  <r>
    <s v="TXN1141"/>
    <d v="2024-02-24T00:00:00"/>
    <x v="1"/>
    <s v="Maria Lee"/>
    <s v="Furniture"/>
    <s v=""/>
    <n v="4069"/>
    <n v="610.35"/>
  </r>
  <r>
    <s v="TXN1142"/>
    <d v="2024-02-21T00:00:00"/>
    <x v="0"/>
    <s v="Ali Khan"/>
    <s v="Electronics"/>
    <s v=""/>
    <n v="1278"/>
    <n v="127.80000000000001"/>
  </r>
  <r>
    <s v="TXN1143"/>
    <d v="2024-02-06T00:00:00"/>
    <x v="1"/>
    <s v="Maria Lee"/>
    <s v="Electronics"/>
    <s v=""/>
    <n v="2240"/>
    <n v="336"/>
  </r>
  <r>
    <s v="TXN1144"/>
    <d v="2024-01-23T00:00:00"/>
    <x v="2"/>
    <s v="Ali Khan"/>
    <s v="Electronics"/>
    <s v=""/>
    <n v="1056"/>
    <n v="105.60000000000001"/>
  </r>
  <r>
    <s v="TXN1145"/>
    <d v="2024-02-12T00:00:00"/>
    <x v="1"/>
    <s v="Jane Smith"/>
    <s v="Clothing"/>
    <s v=""/>
    <n v="150"/>
    <n v="0"/>
  </r>
  <r>
    <s v="TXN1146"/>
    <d v="2024-02-02T00:00:00"/>
    <x v="3"/>
    <s v="Maria Lee"/>
    <s v="Clothing"/>
    <s v=""/>
    <n v="1968"/>
    <n v="196.8"/>
  </r>
  <r>
    <s v="TXN1147"/>
    <d v="2024-01-01T00:00:00"/>
    <x v="1"/>
    <s v="Maria Lee"/>
    <s v="Furniture"/>
    <s v=""/>
    <n v="5280"/>
    <n v="792"/>
  </r>
  <r>
    <s v="TXN1148"/>
    <d v="2024-02-22T00:00:00"/>
    <x v="3"/>
    <s v="John Doe"/>
    <s v="Electronics"/>
    <s v=""/>
    <n v="7395"/>
    <n v="1109.25"/>
  </r>
  <r>
    <s v="TXN1149"/>
    <d v="2024-01-28T00:00:00"/>
    <x v="3"/>
    <s v="Jane Smith"/>
    <s v="Clothing"/>
    <s v=""/>
    <n v="3728"/>
    <n v="559.19999999999993"/>
  </r>
  <r>
    <s v="TXN1150"/>
    <d v="2024-02-10T00:00:00"/>
    <x v="1"/>
    <s v="Maria Lee"/>
    <s v="Furniture"/>
    <s v=""/>
    <n v="5520"/>
    <n v="828"/>
  </r>
  <r>
    <s v="TXN1151"/>
    <d v="2024-01-30T00:00:00"/>
    <x v="2"/>
    <s v="Ali Kahn"/>
    <s v="Clothing"/>
    <s v=""/>
    <n v="1029"/>
    <n v="102.9"/>
  </r>
  <r>
    <s v="TXN1152"/>
    <d v="2024-01-28T00:00:00"/>
    <x v="0"/>
    <s v="Ali Khan"/>
    <s v="Furniture"/>
    <s v=""/>
    <n v="5795"/>
    <n v="869.25"/>
  </r>
  <r>
    <s v="TXN1153"/>
    <d v="2024-02-03T00:00:00"/>
    <x v="3"/>
    <s v="Ali Kahn"/>
    <s v="Clothing"/>
    <s v=""/>
    <n v="4335"/>
    <n v="650.25"/>
  </r>
  <r>
    <s v="TXN1154"/>
    <d v="2024-01-18T00:00:00"/>
    <x v="1"/>
    <s v="Ali Khan"/>
    <s v="Clothing"/>
    <s v=""/>
    <n v="2691"/>
    <n v="403.65"/>
  </r>
  <r>
    <s v="TXN1155"/>
    <d v="2024-02-28T00:00:00"/>
    <x v="0"/>
    <s v="Ali Khan"/>
    <s v="Clothing"/>
    <s v=""/>
    <n v="1344"/>
    <n v="134.4"/>
  </r>
  <r>
    <s v="TXN1156"/>
    <d v="2024-01-31T00:00:00"/>
    <x v="1"/>
    <s v="John Doe"/>
    <s v="Electronics"/>
    <s v=""/>
    <n v="2156"/>
    <n v="323.39999999999998"/>
  </r>
  <r>
    <s v="TXN1157"/>
    <d v="2024-02-22T00:00:00"/>
    <x v="3"/>
    <s v="Maria Lee"/>
    <s v="Electronics"/>
    <s v=""/>
    <n v="865"/>
    <n v="0"/>
  </r>
  <r>
    <s v="TXN1158"/>
    <d v="2024-01-18T00:00:00"/>
    <x v="0"/>
    <s v="Ali Khan"/>
    <s v="Clothing"/>
    <s v=""/>
    <n v="460"/>
    <n v="0"/>
  </r>
  <r>
    <s v="TXN1159"/>
    <d v="2024-01-16T00:00:00"/>
    <x v="1"/>
    <s v="John Doe"/>
    <s v="Furniture"/>
    <s v="Check Quantity/Price"/>
    <s v=""/>
    <s v=""/>
  </r>
  <r>
    <s v="TXN1160"/>
    <d v="2024-01-06T00:00:00"/>
    <x v="2"/>
    <s v="Ali Kahn"/>
    <s v="Furniture"/>
    <s v=""/>
    <n v="1420"/>
    <n v="142"/>
  </r>
  <r>
    <s v="TXN1161"/>
    <d v="2024-01-29T00:00:00"/>
    <x v="2"/>
    <s v="John Doe"/>
    <s v="Electronics"/>
    <s v=""/>
    <n v="6528"/>
    <n v="979.19999999999993"/>
  </r>
  <r>
    <s v="TXN1162"/>
    <d v="2024-01-30T00:00:00"/>
    <x v="1"/>
    <s v="Ali Kahn"/>
    <s v="Electronics"/>
    <s v=""/>
    <n v="1960"/>
    <n v="196"/>
  </r>
  <r>
    <s v="TXN1163"/>
    <d v="2024-02-12T00:00:00"/>
    <x v="2"/>
    <s v="Maria Lee"/>
    <s v="Electronics"/>
    <s v="Check Quantity/Price"/>
    <s v=""/>
    <s v=""/>
  </r>
  <r>
    <s v="TXN1164"/>
    <d v="2024-01-02T00:00:00"/>
    <x v="3"/>
    <s v="Ali Khan"/>
    <s v="Clothing"/>
    <s v=""/>
    <n v="1770"/>
    <n v="177"/>
  </r>
  <r>
    <s v="TXN1165"/>
    <d v="2024-01-21T00:00:00"/>
    <x v="3"/>
    <s v="Jane Smith"/>
    <s v="Furniture"/>
    <s v=""/>
    <n v="2110"/>
    <n v="316.5"/>
  </r>
  <r>
    <s v="TXN1166"/>
    <d v="2024-01-14T00:00:00"/>
    <x v="3"/>
    <s v="Ali Kahn"/>
    <s v="Electronics"/>
    <s v=""/>
    <n v="768"/>
    <n v="0"/>
  </r>
  <r>
    <s v="TXN1167"/>
    <d v="2024-01-17T00:00:00"/>
    <x v="2"/>
    <s v="Ali Khan"/>
    <s v="Clothing"/>
    <s v=""/>
    <n v="2040"/>
    <n v="306"/>
  </r>
  <r>
    <s v="TXN1168"/>
    <d v="2024-02-26T00:00:00"/>
    <x v="1"/>
    <s v="Jane Smith"/>
    <s v="Electronics"/>
    <s v=""/>
    <n v="4044"/>
    <n v="606.6"/>
  </r>
  <r>
    <s v="TXN1169"/>
    <d v="2024-02-26T00:00:00"/>
    <x v="2"/>
    <s v="Jane Smith"/>
    <s v="Furniture"/>
    <s v=""/>
    <n v="4662"/>
    <n v="699.3"/>
  </r>
  <r>
    <s v="TXN1170"/>
    <d v="2024-01-01T00:00:00"/>
    <x v="2"/>
    <s v="Ali Kahn"/>
    <s v="Furniture"/>
    <s v="Check Quantity/Price"/>
    <s v=""/>
    <s v=""/>
  </r>
  <r>
    <s v="TXN1171"/>
    <d v="2024-01-13T00:00:00"/>
    <x v="0"/>
    <s v="Ali Khan"/>
    <s v="Electronics"/>
    <s v=""/>
    <n v="3528"/>
    <n v="529.19999999999993"/>
  </r>
  <r>
    <s v="TXN1172"/>
    <d v="2024-02-16T00:00:00"/>
    <x v="2"/>
    <s v="Jane Smith"/>
    <s v="Clothing"/>
    <s v=""/>
    <n v="1416"/>
    <n v="141.6"/>
  </r>
  <r>
    <s v="TXN1173"/>
    <d v="2024-02-05T00:00:00"/>
    <x v="1"/>
    <s v="John Doe"/>
    <s v="Furniture"/>
    <s v=""/>
    <n v="398"/>
    <n v="0"/>
  </r>
  <r>
    <s v="TXN1174"/>
    <d v="2024-02-14T00:00:00"/>
    <x v="1"/>
    <s v="John Doe"/>
    <s v="Furniture"/>
    <s v=""/>
    <n v="460"/>
    <n v="0"/>
  </r>
  <r>
    <s v="TXN1175"/>
    <d v="2024-02-15T00:00:00"/>
    <x v="2"/>
    <s v="Ali Khan"/>
    <s v="Furniture"/>
    <s v=""/>
    <n v="2761"/>
    <n v="414.15"/>
  </r>
  <r>
    <s v="TXN1176"/>
    <d v="2024-02-20T00:00:00"/>
    <x v="0"/>
    <s v="Maria Lee"/>
    <s v="Electronics"/>
    <s v=""/>
    <n v="1115"/>
    <n v="111.5"/>
  </r>
  <r>
    <s v="TXN1177"/>
    <d v="1962-01-12T12:00:00"/>
    <x v="2"/>
    <s v="John Doe"/>
    <s v="Clothing"/>
    <s v="Check Quantity/Price"/>
    <s v=""/>
    <s v=""/>
  </r>
  <r>
    <s v="TXN1178"/>
    <d v="2024-01-26T00:00:00"/>
    <x v="3"/>
    <s v="Ali Kahn"/>
    <s v="Clothing"/>
    <s v=""/>
    <n v="2416"/>
    <n v="362.4"/>
  </r>
  <r>
    <s v="TXN1179"/>
    <d v="2024-01-20T00:00:00"/>
    <x v="2"/>
    <s v="Ali Khan"/>
    <s v="Clothing"/>
    <s v=""/>
    <n v="1275"/>
    <n v="127.5"/>
  </r>
  <r>
    <s v="TXN1180"/>
    <d v="2024-01-24T00:00:00"/>
    <x v="1"/>
    <s v="Jane Smith"/>
    <s v="Clothing"/>
    <s v=""/>
    <n v="1168"/>
    <n v="116.80000000000001"/>
  </r>
  <r>
    <s v="TXN1181"/>
    <d v="2024-02-03T00:00:00"/>
    <x v="0"/>
    <s v="John Doe"/>
    <s v="Clothing"/>
    <s v="Check Quantity/Price"/>
    <s v=""/>
    <s v=""/>
  </r>
  <r>
    <s v="TXN1182"/>
    <d v="2024-02-17T00:00:00"/>
    <x v="1"/>
    <s v="Ali Khan"/>
    <s v="Electronics"/>
    <s v=""/>
    <n v="461"/>
    <n v="0"/>
  </r>
  <r>
    <s v="TXN1183"/>
    <d v="2024-01-23T00:00:00"/>
    <x v="2"/>
    <s v="Ali Khan"/>
    <s v="Electronics"/>
    <s v=""/>
    <n v="1415"/>
    <n v="141.5"/>
  </r>
  <r>
    <s v="TXN1184"/>
    <d v="2024-01-18T00:00:00"/>
    <x v="0"/>
    <s v="Maria Lee"/>
    <s v="Clothing"/>
    <s v=""/>
    <n v="6260"/>
    <n v="939"/>
  </r>
  <r>
    <s v="TXN1185"/>
    <d v="2024-01-15T00:00:00"/>
    <x v="3"/>
    <s v="Jane Smith"/>
    <s v="Clothing"/>
    <s v=""/>
    <n v="1452"/>
    <n v="145.20000000000002"/>
  </r>
  <r>
    <s v="TXN1186"/>
    <d v="2024-01-13T00:00:00"/>
    <x v="2"/>
    <s v="Jane Smith"/>
    <s v="Electronics"/>
    <s v=""/>
    <n v="2008"/>
    <n v="301.2"/>
  </r>
  <r>
    <s v="TXN1187"/>
    <d v="2024-02-17T00:00:00"/>
    <x v="0"/>
    <s v="Jane Smith"/>
    <s v="Electronics"/>
    <s v=""/>
    <n v="856"/>
    <n v="0"/>
  </r>
  <r>
    <s v="TXN1188"/>
    <d v="2024-02-18T00:00:00"/>
    <x v="3"/>
    <s v="Ali Kahn"/>
    <s v="Clothing"/>
    <s v=""/>
    <n v="7060"/>
    <n v="1059"/>
  </r>
  <r>
    <s v="TXN1189"/>
    <d v="2024-01-13T00:00:00"/>
    <x v="1"/>
    <s v="Ali Khan"/>
    <s v="Clothing"/>
    <s v=""/>
    <n v="1896"/>
    <n v="189.60000000000002"/>
  </r>
  <r>
    <s v="TXN1190"/>
    <d v="2024-01-31T00:00:00"/>
    <x v="0"/>
    <s v="Ali Kahn"/>
    <s v="Electronics"/>
    <s v=""/>
    <n v="4800"/>
    <n v="720"/>
  </r>
  <r>
    <s v="TXN1191"/>
    <d v="2024-02-07T00:00:00"/>
    <x v="1"/>
    <s v="Ali Kahn"/>
    <s v="Furniture"/>
    <s v=""/>
    <n v="203"/>
    <n v="0"/>
  </r>
  <r>
    <s v="TXN1192"/>
    <d v="2024-02-03T00:00:00"/>
    <x v="2"/>
    <s v="Ali Khan"/>
    <s v="Clothing"/>
    <s v=""/>
    <n v="1102"/>
    <n v="110.2"/>
  </r>
  <r>
    <s v="TXN1193"/>
    <d v="2024-01-07T00:00:00"/>
    <x v="2"/>
    <s v="Jane Smith"/>
    <s v="Furniture"/>
    <s v=""/>
    <n v="1970"/>
    <n v="197"/>
  </r>
  <r>
    <s v="TXN1194"/>
    <d v="2024-01-19T00:00:00"/>
    <x v="0"/>
    <s v="Ali Khan"/>
    <s v="Clothing"/>
    <s v=""/>
    <n v="263"/>
    <n v="0"/>
  </r>
  <r>
    <s v="TXN1195"/>
    <d v="2024-01-12T00:00:00"/>
    <x v="2"/>
    <s v="Maria Lee"/>
    <s v="Clothing"/>
    <s v=""/>
    <n v="3656"/>
    <n v="548.4"/>
  </r>
  <r>
    <s v="TXN1196"/>
    <d v="2024-02-15T00:00:00"/>
    <x v="0"/>
    <s v="Ali Khan"/>
    <s v="Clothing"/>
    <s v=""/>
    <n v="2976"/>
    <n v="446.4"/>
  </r>
  <r>
    <s v="TXN1197"/>
    <d v="2024-01-18T00:00:00"/>
    <x v="0"/>
    <s v="Ali Khan"/>
    <s v="Clothing"/>
    <s v=""/>
    <n v="189"/>
    <n v="0"/>
  </r>
  <r>
    <s v="TXN1198"/>
    <d v="1962-01-09T00:00:00"/>
    <x v="0"/>
    <s v="John Doe"/>
    <s v="Furniture"/>
    <s v=""/>
    <n v="2220"/>
    <n v="333"/>
  </r>
  <r>
    <s v="TXN1199"/>
    <d v="2024-01-19T00:00:00"/>
    <x v="3"/>
    <s v="Maria Lee"/>
    <s v="Electronics"/>
    <s v="Check Quantity/Price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5A3FB4-9C7A-43B4-A599-BB94A28132CD}" name="PivotTable5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9" firstHeaderRow="1" firstDataRow="1" firstDataCol="1"/>
  <pivotFields count="7"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showAll="0"/>
    <pivotField dataField="1" showAll="0"/>
  </pivotFields>
  <rowFields count="2">
    <field x="4"/>
    <field x="2"/>
  </rowFields>
  <rowItems count="1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Total Sales" fld="6" baseField="4" baseItem="0"/>
  </dataFields>
  <formats count="12">
    <format dxfId="21">
      <pivotArea collapsedLevelsAreSubtotals="1" fieldPosition="0">
        <references count="2">
          <reference field="2" count="1">
            <x v="0"/>
          </reference>
          <reference field="4" count="1" selected="0">
            <x v="2"/>
          </reference>
        </references>
      </pivotArea>
    </format>
    <format dxfId="20">
      <pivotArea dataOnly="0" labelOnly="1" fieldPosition="0">
        <references count="2">
          <reference field="2" count="1">
            <x v="0"/>
          </reference>
          <reference field="4" count="1" selected="0">
            <x v="2"/>
          </reference>
        </references>
      </pivotArea>
    </format>
    <format dxfId="19">
      <pivotArea dataOnly="0" labelOnly="1" fieldPosition="0">
        <references count="1">
          <reference field="4" count="1">
            <x v="2"/>
          </reference>
        </references>
      </pivotArea>
    </format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4" type="button" dataOnly="0" labelOnly="1" outline="0" axis="axisRow" fieldPosition="0"/>
    </format>
    <format dxfId="15">
      <pivotArea dataOnly="0" labelOnly="1" fieldPosition="0">
        <references count="1">
          <reference field="4" count="0"/>
        </references>
      </pivotArea>
    </format>
    <format dxfId="14">
      <pivotArea dataOnly="0" labelOnly="1" grandRow="1" outline="0" fieldPosition="0"/>
    </format>
    <format dxfId="13">
      <pivotArea dataOnly="0" labelOnly="1" fieldPosition="0">
        <references count="2">
          <reference field="2" count="0"/>
          <reference field="4" count="1" selected="0">
            <x v="0"/>
          </reference>
        </references>
      </pivotArea>
    </format>
    <format dxfId="12">
      <pivotArea dataOnly="0" labelOnly="1" fieldPosition="0">
        <references count="2">
          <reference field="2" count="0"/>
          <reference field="4" count="1" selected="0">
            <x v="1"/>
          </reference>
        </references>
      </pivotArea>
    </format>
    <format dxfId="11">
      <pivotArea dataOnly="0" labelOnly="1" fieldPosition="0">
        <references count="2">
          <reference field="2" count="0"/>
          <reference field="4" count="1" selected="0">
            <x v="2"/>
          </reference>
        </references>
      </pivotArea>
    </format>
    <format dxfId="1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EDDB04-27D5-4200-8C49-BDEB47476D01}" name="PivotTable6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8:C13" firstHeaderRow="1" firstDataRow="1" firstDataCol="1"/>
  <pivotFields count="8"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ctual Sales" fld="6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5-01-18T19:37:08.46" personId="{B836162C-E7C2-4004-B831-2079CA628234}" id="{A80C5B23-336E-4BD0-8936-BB99250107BF}">
    <text>I used IF condition to check wheather date is blank then i took average of Prevoius and Next cell(date value) else I leave the same value</text>
  </threadedComment>
  <threadedComment ref="C2" dT="2025-01-18T19:37:28.57" personId="{B836162C-E7C2-4004-B831-2079CA628234}" id="{3C3580D2-056A-4CC3-921D-09D7D44E7B0D}">
    <text>First I compare the cell value with Typos and then I use If condition to compare the values and applied the result into cell</text>
  </threadedComment>
  <threadedComment ref="F2" dT="2025-01-18T19:42:20.48" personId="{B836162C-E7C2-4004-B831-2079CA628234}" id="{BEFC9B84-6DD9-4F3C-BD2D-1BF52618902C}">
    <text>Use the IF function to check if either the Quantity or Unit Price is blank or zero, and flag those rows with the message 
"Check Quantity/Price"</text>
  </threadedComment>
  <threadedComment ref="G2" dT="2025-01-18T19:46:43.53" personId="{B836162C-E7C2-4004-B831-2079CA628234}" id="{B3BD0216-A303-440D-99F9-35B789AAFAB8}">
    <text>Use an IF function to check whether both Quantity and Unit Price are valid. If valid  calculate the total sales =Quantity * Unit Price. If invalid , leave the Total Sales column blank.</text>
  </threadedComment>
  <threadedComment ref="H2" dT="2025-01-18T20:44:27.80" personId="{B836162C-E7C2-4004-B831-2079CA628234}" id="{90F3BF66-A001-471C-8531-00BF83C431BD}">
    <text>If "Sales Amount" ≥ $2,000, apply a 15% discount.
Use IF condition to calculate the Discount based on Below condition
If "Sales Amount" is between $1,000 and $1,999, apply a 10% discount.
▪
Otherwise, no discount</text>
  </threadedComment>
  <threadedComment ref="H2" dT="2025-01-18T20:50:57.82" personId="{B836162C-E7C2-4004-B831-2079CA628234}" id="{7A8D9607-1C6A-42B0-835F-3BAAEF8033E7}" parentId="{90F3BF66-A001-471C-8531-00BF83C431BD}">
    <text>Discount exceeds $300, which could be due to an unusually high Total Sales amount over $2,000. Double-check the calculation for accuracy.</text>
  </threadedComment>
  <threadedComment ref="H2" dT="2025-01-18T21:19:20.70" personId="{B836162C-E7C2-4004-B831-2079CA628234}" id="{6CD1C889-CAF3-4B1C-9FDD-0751F0549CF2}" parentId="{90F3BF66-A001-471C-8531-00BF83C431BD}">
    <text>Highlighted the Row that  Discount Exceed 300$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417D-E016-4DCB-AAC5-0D96144D96AD}">
  <dimension ref="A1:H201"/>
  <sheetViews>
    <sheetView zoomScaleNormal="100" workbookViewId="0">
      <selection activeCell="G2" sqref="G2"/>
    </sheetView>
  </sheetViews>
  <sheetFormatPr defaultRowHeight="14.4" x14ac:dyDescent="0.55000000000000004"/>
  <cols>
    <col min="1" max="1" width="13.578125" bestFit="1" customWidth="1"/>
    <col min="2" max="2" width="20.62890625" customWidth="1"/>
    <col min="3" max="3" width="18.26171875" customWidth="1"/>
    <col min="4" max="4" width="11.68359375" bestFit="1" customWidth="1"/>
    <col min="5" max="5" width="10.578125" bestFit="1" customWidth="1"/>
    <col min="6" max="6" width="17.41796875" bestFit="1" customWidth="1"/>
    <col min="8" max="8" width="8.83984375" style="27"/>
  </cols>
  <sheetData>
    <row r="1" spans="1:8" ht="15.6" x14ac:dyDescent="0.55000000000000004">
      <c r="A1" s="17" t="s">
        <v>0</v>
      </c>
      <c r="B1" s="18" t="s">
        <v>1</v>
      </c>
      <c r="C1" s="17" t="s">
        <v>2</v>
      </c>
      <c r="D1" s="17" t="s">
        <v>3</v>
      </c>
      <c r="E1" s="17" t="s">
        <v>4</v>
      </c>
      <c r="F1" s="18" t="s">
        <v>228</v>
      </c>
      <c r="G1" s="18" t="s">
        <v>229</v>
      </c>
      <c r="H1" s="26" t="s">
        <v>234</v>
      </c>
    </row>
    <row r="2" spans="1:8" ht="15.6" x14ac:dyDescent="0.6">
      <c r="A2" s="9" t="s">
        <v>7</v>
      </c>
      <c r="B2" s="19">
        <f>IF(ISBLANK('Row Data'!B2),('Row Data'!B2+'Row Data'!B3)/2,'Row Data'!B2)</f>
        <v>45334</v>
      </c>
      <c r="C2" s="9" t="str">
        <f>IF(OR(TRIM('Row Data'!C2)="Easst",TRIM('Row Data'!C2)="Eastt",TRIM('Row Data'!C2)="Easstt"),"East",IF(OR(TRIM('Row Data'!C2)="Wset",TRIM('Row Data'!C2)="Westt"),"West",IF(OR(TRIM('Row Data'!C2)="Nrth",TRIM('Row Data'!C2)="Nth"),"North",IF(OR(TRIM('Row Data'!C2)="Soth",TRIM('Row Data'!C2)="So"),"South",TRIM('Row Data'!C2)))))</f>
        <v>West</v>
      </c>
      <c r="D2" s="9" t="s">
        <v>217</v>
      </c>
      <c r="E2" s="9" t="s">
        <v>223</v>
      </c>
      <c r="F2" s="9" t="str">
        <f>IF(OR(ISBLANK('Row Data'!F2), 'Row Data'!F2=0, ISBLANK('Row Data'!G2), 'Row Data'!G2=0), "Check Quantity/Price", "")</f>
        <v/>
      </c>
      <c r="G2" s="9">
        <f>IF(AND('Row Data'!F2&lt;&gt;0, 'Row Data'!F2&lt;&gt;"", 'Row Data'!G2&lt;&gt;0, 'Row Data'!G2&lt;&gt;""), 'Row Data'!F2*'Row Data'!G2, "")</f>
        <v>2472</v>
      </c>
      <c r="H2" s="27">
        <f>IF(F2="",IF(G2&gt;=2000,G2*0.15,IF(G2&gt;=1000,G2*0.1,0)),"")</f>
        <v>370.8</v>
      </c>
    </row>
    <row r="3" spans="1:8" ht="15.6" x14ac:dyDescent="0.6">
      <c r="A3" s="9" t="s">
        <v>8</v>
      </c>
      <c r="B3" s="19">
        <f>IF(ISBLANK('Row Data'!B3),('Row Data'!B3+'Row Data'!B4)/2,'Row Data'!B3)</f>
        <v>45313</v>
      </c>
      <c r="C3" s="9" t="str">
        <f>IF(OR(TRIM('Row Data'!C3)="Easst",TRIM('Row Data'!C3)="Eastt",TRIM('Row Data'!C3)="Easstt"),"East",IF(OR(TRIM('Row Data'!C3)="Wset",TRIM('Row Data'!C3)="Westt"),"West",IF(OR(TRIM('Row Data'!C3)="Nrth",TRIM('Row Data'!C3)="Nth"),"North",IF(OR(TRIM('Row Data'!C3)="Soth",TRIM('Row Data'!C3)="So"),"South",TRIM('Row Data'!C3)))))</f>
        <v>West</v>
      </c>
      <c r="D3" s="9" t="s">
        <v>218</v>
      </c>
      <c r="E3" s="9" t="s">
        <v>223</v>
      </c>
      <c r="F3" s="9" t="str">
        <f>IF(OR(ISBLANK('Row Data'!F3), 'Row Data'!F3=0, ISBLANK('Row Data'!G3), 'Row Data'!G3=0), "Check Quantity/Price", "")</f>
        <v/>
      </c>
      <c r="G3" s="9">
        <f>IF(AND('Row Data'!F3&lt;&gt;0, 'Row Data'!F3&lt;&gt;"", 'Row Data'!G3&lt;&gt;0, 'Row Data'!G3&lt;&gt;""), 'Row Data'!F3*'Row Data'!G3, "")</f>
        <v>4635</v>
      </c>
      <c r="H3" s="27">
        <f t="shared" ref="H3:H66" si="0">IF(F3="",IF(G3&gt;=2000,G3*0.15,IF(G3&gt;=1000,G3*0.1,0)),"")</f>
        <v>695.25</v>
      </c>
    </row>
    <row r="4" spans="1:8" ht="15.6" x14ac:dyDescent="0.6">
      <c r="A4" s="9" t="s">
        <v>9</v>
      </c>
      <c r="B4" s="19">
        <f>IF(ISBLANK('Row Data'!B4),('Row Data'!B4+'Row Data'!B5)/2,'Row Data'!B4)</f>
        <v>45296</v>
      </c>
      <c r="C4" s="9" t="str">
        <f>IF(OR(TRIM('Row Data'!C4)="Easst",TRIM('Row Data'!C4)="Eastt",TRIM('Row Data'!C4)="Easstt"),"East",IF(OR(TRIM('Row Data'!C4)="Wset",TRIM('Row Data'!C4)="Westt"),"West",IF(OR(TRIM('Row Data'!C4)="Nrth",TRIM('Row Data'!C4)="Nth"),"North",IF(OR(TRIM('Row Data'!C4)="Soth",TRIM('Row Data'!C4)="So"),"South",TRIM('Row Data'!C4)))))</f>
        <v>West</v>
      </c>
      <c r="D4" s="9" t="s">
        <v>217</v>
      </c>
      <c r="E4" s="9" t="s">
        <v>223</v>
      </c>
      <c r="F4" s="9" t="str">
        <f>IF(OR(ISBLANK('Row Data'!F4), 'Row Data'!F4=0, ISBLANK('Row Data'!G4), 'Row Data'!G4=0), "Check Quantity/Price", "")</f>
        <v/>
      </c>
      <c r="G4" s="9">
        <f>IF(AND('Row Data'!F4&lt;&gt;0, 'Row Data'!F4&lt;&gt;"", 'Row Data'!G4&lt;&gt;0, 'Row Data'!G4&lt;&gt;""), 'Row Data'!F4*'Row Data'!G4, "")</f>
        <v>996</v>
      </c>
      <c r="H4" s="27">
        <f t="shared" si="0"/>
        <v>0</v>
      </c>
    </row>
    <row r="5" spans="1:8" ht="15.6" x14ac:dyDescent="0.6">
      <c r="A5" s="9" t="s">
        <v>10</v>
      </c>
      <c r="B5" s="19">
        <f>IF(ISBLANK('Row Data'!B5),('Row Data'!B5+'Row Data'!B6)/2,'Row Data'!B5)</f>
        <v>45309</v>
      </c>
      <c r="C5" s="9" t="str">
        <f>IF(OR(TRIM('Row Data'!C5)="Easst",TRIM('Row Data'!C5)="Eastt",TRIM('Row Data'!C5)="Easstt"),"East",IF(OR(TRIM('Row Data'!C5)="Wset",TRIM('Row Data'!C5)="Westt"),"West",IF(OR(TRIM('Row Data'!C5)="Nrth",TRIM('Row Data'!C5)="Nth"),"North",IF(OR(TRIM('Row Data'!C5)="Soth",TRIM('Row Data'!C5)="So"),"South",TRIM('Row Data'!C5)))))</f>
        <v>South</v>
      </c>
      <c r="D5" s="9" t="s">
        <v>219</v>
      </c>
      <c r="E5" s="9" t="s">
        <v>224</v>
      </c>
      <c r="F5" s="9" t="str">
        <f>IF(OR(ISBLANK('Row Data'!F5), 'Row Data'!F5=0, ISBLANK('Row Data'!G5), 'Row Data'!G5=0), "Check Quantity/Price", "")</f>
        <v/>
      </c>
      <c r="G5" s="9">
        <f>IF(AND('Row Data'!F5&lt;&gt;0, 'Row Data'!F5&lt;&gt;"", 'Row Data'!G5&lt;&gt;0, 'Row Data'!G5&lt;&gt;""), 'Row Data'!F5*'Row Data'!G5, "")</f>
        <v>792</v>
      </c>
      <c r="H5" s="27">
        <f t="shared" si="0"/>
        <v>0</v>
      </c>
    </row>
    <row r="6" spans="1:8" ht="15.6" x14ac:dyDescent="0.6">
      <c r="A6" s="9" t="s">
        <v>11</v>
      </c>
      <c r="B6" s="19">
        <f>IF(ISBLANK('Row Data'!B6),('Row Data'!B6+'Row Data'!B7)/2,'Row Data'!B6)</f>
        <v>45324</v>
      </c>
      <c r="C6" s="9" t="str">
        <f>IF(OR(TRIM('Row Data'!C6)="Easst",TRIM('Row Data'!C6)="Eastt",TRIM('Row Data'!C6)="Easstt"),"East",IF(OR(TRIM('Row Data'!C6)="Wset",TRIM('Row Data'!C6)="Westt"),"West",IF(OR(TRIM('Row Data'!C6)="Nrth",TRIM('Row Data'!C6)="Nth"),"North",IF(OR(TRIM('Row Data'!C6)="Soth",TRIM('Row Data'!C6)="So"),"South",TRIM('Row Data'!C6)))))</f>
        <v>East</v>
      </c>
      <c r="D6" s="9" t="s">
        <v>218</v>
      </c>
      <c r="E6" s="9" t="s">
        <v>224</v>
      </c>
      <c r="F6" s="9" t="str">
        <f>IF(OR(ISBLANK('Row Data'!F6), 'Row Data'!F6=0, ISBLANK('Row Data'!G6), 'Row Data'!G6=0), "Check Quantity/Price", "")</f>
        <v/>
      </c>
      <c r="G6" s="9">
        <f>IF(AND('Row Data'!F6&lt;&gt;0, 'Row Data'!F6&lt;&gt;"", 'Row Data'!G6&lt;&gt;0, 'Row Data'!G6&lt;&gt;""), 'Row Data'!F6*'Row Data'!G6, "")</f>
        <v>2892</v>
      </c>
      <c r="H6" s="27">
        <f t="shared" si="0"/>
        <v>433.8</v>
      </c>
    </row>
    <row r="7" spans="1:8" ht="15.6" x14ac:dyDescent="0.6">
      <c r="A7" s="9" t="s">
        <v>12</v>
      </c>
      <c r="B7" s="19">
        <f>IF(ISBLANK('Row Data'!B7),('Row Data'!B7+'Row Data'!B8)/2,'Row Data'!B7)</f>
        <v>45345</v>
      </c>
      <c r="C7" s="9" t="str">
        <f>IF(OR(TRIM('Row Data'!C7)="Easst",TRIM('Row Data'!C7)="Eastt",TRIM('Row Data'!C7)="Easstt"),"East",IF(OR(TRIM('Row Data'!C7)="Wset",TRIM('Row Data'!C7)="Westt"),"West",IF(OR(TRIM('Row Data'!C7)="Nrth",TRIM('Row Data'!C7)="Nth"),"North",IF(OR(TRIM('Row Data'!C7)="Soth",TRIM('Row Data'!C7)="So"),"South",TRIM('Row Data'!C7)))))</f>
        <v>East</v>
      </c>
      <c r="D7" s="9" t="s">
        <v>220</v>
      </c>
      <c r="E7" s="9" t="s">
        <v>224</v>
      </c>
      <c r="F7" s="9" t="str">
        <f>IF(OR(ISBLANK('Row Data'!F7), 'Row Data'!F7=0, ISBLANK('Row Data'!G7), 'Row Data'!G7=0), "Check Quantity/Price", "")</f>
        <v/>
      </c>
      <c r="G7" s="9">
        <f>IF(AND('Row Data'!F7&lt;&gt;0, 'Row Data'!F7&lt;&gt;"", 'Row Data'!G7&lt;&gt;0, 'Row Data'!G7&lt;&gt;""), 'Row Data'!F7*'Row Data'!G7, "")</f>
        <v>928</v>
      </c>
      <c r="H7" s="27">
        <f t="shared" si="0"/>
        <v>0</v>
      </c>
    </row>
    <row r="8" spans="1:8" ht="15.6" x14ac:dyDescent="0.6">
      <c r="A8" s="9" t="s">
        <v>13</v>
      </c>
      <c r="B8" s="19">
        <f>IF(ISBLANK('Row Data'!B8),('Row Data'!B8+'Row Data'!B9)/2,'Row Data'!B8)</f>
        <v>45352</v>
      </c>
      <c r="C8" s="9" t="str">
        <f>IF(OR(TRIM('Row Data'!C8)="Easst",TRIM('Row Data'!C8)="Eastt",TRIM('Row Data'!C8)="Easstt"),"East",IF(OR(TRIM('Row Data'!C8)="Wset",TRIM('Row Data'!C8)="Westt"),"West",IF(OR(TRIM('Row Data'!C8)="Nrth",TRIM('Row Data'!C8)="Nth"),"North",IF(OR(TRIM('Row Data'!C8)="Soth",TRIM('Row Data'!C8)="So"),"South",TRIM('Row Data'!C8)))))</f>
        <v>East</v>
      </c>
      <c r="D8" s="9" t="s">
        <v>218</v>
      </c>
      <c r="E8" s="9" t="s">
        <v>225</v>
      </c>
      <c r="F8" s="9" t="str">
        <f>IF(OR(ISBLANK('Row Data'!F8), 'Row Data'!F8=0, ISBLANK('Row Data'!G8), 'Row Data'!G8=0), "Check Quantity/Price", "")</f>
        <v>Check Quantity/Price</v>
      </c>
      <c r="G8" s="9" t="str">
        <f>IF(AND('Row Data'!F8&lt;&gt;0, 'Row Data'!F8&lt;&gt;"", 'Row Data'!G8&lt;&gt;0, 'Row Data'!G8&lt;&gt;""), 'Row Data'!F8*'Row Data'!G8, "")</f>
        <v/>
      </c>
      <c r="H8" s="27" t="str">
        <f t="shared" si="0"/>
        <v/>
      </c>
    </row>
    <row r="9" spans="1:8" ht="15.6" x14ac:dyDescent="0.6">
      <c r="A9" s="9" t="s">
        <v>14</v>
      </c>
      <c r="B9" s="19">
        <f>IF(ISBLANK('Row Data'!B9),('Row Data'!B9+'Row Data'!B10)/2,'Row Data'!B9)</f>
        <v>22654</v>
      </c>
      <c r="C9" s="9" t="str">
        <f>IF(OR(TRIM('Row Data'!C9)="Easst",TRIM('Row Data'!C9)="Eastt",TRIM('Row Data'!C9)="Easstt"),"East",IF(OR(TRIM('Row Data'!C9)="Wset",TRIM('Row Data'!C9)="Westt"),"West",IF(OR(TRIM('Row Data'!C9)="Nrth",TRIM('Row Data'!C9)="Nth"),"North",IF(OR(TRIM('Row Data'!C9)="Soth",TRIM('Row Data'!C9)="So"),"South",TRIM('Row Data'!C9)))))</f>
        <v>North</v>
      </c>
      <c r="D9" s="9" t="s">
        <v>219</v>
      </c>
      <c r="E9" s="9" t="s">
        <v>224</v>
      </c>
      <c r="F9" s="9" t="str">
        <f>IF(OR(ISBLANK('Row Data'!F9), 'Row Data'!F9=0, ISBLANK('Row Data'!G9), 'Row Data'!G9=0), "Check Quantity/Price", "")</f>
        <v/>
      </c>
      <c r="G9" s="9">
        <f>IF(AND('Row Data'!F9&lt;&gt;0, 'Row Data'!F9&lt;&gt;"", 'Row Data'!G9&lt;&gt;0, 'Row Data'!G9&lt;&gt;""), 'Row Data'!F9*'Row Data'!G9, "")</f>
        <v>1275</v>
      </c>
      <c r="H9" s="27">
        <f t="shared" si="0"/>
        <v>127.5</v>
      </c>
    </row>
    <row r="10" spans="1:8" ht="15.6" x14ac:dyDescent="0.6">
      <c r="A10" s="9" t="s">
        <v>15</v>
      </c>
      <c r="B10" s="19">
        <f>IF(ISBLANK('Row Data'!B10),('Row Data'!B10+'Row Data'!B11)/2,'Row Data'!B10)</f>
        <v>45308</v>
      </c>
      <c r="C10" s="9" t="str">
        <f>IF(OR(TRIM('Row Data'!C10)="Easst",TRIM('Row Data'!C10)="Eastt",TRIM('Row Data'!C10)="Easstt"),"East",IF(OR(TRIM('Row Data'!C10)="Wset",TRIM('Row Data'!C10)="Westt"),"West",IF(OR(TRIM('Row Data'!C10)="Nrth",TRIM('Row Data'!C10)="Nth"),"North",IF(OR(TRIM('Row Data'!C10)="Soth",TRIM('Row Data'!C10)="So"),"South",TRIM('Row Data'!C10)))))</f>
        <v>East</v>
      </c>
      <c r="D10" s="9" t="s">
        <v>218</v>
      </c>
      <c r="E10" s="9" t="s">
        <v>225</v>
      </c>
      <c r="F10" s="9" t="str">
        <f>IF(OR(ISBLANK('Row Data'!F10), 'Row Data'!F10=0, ISBLANK('Row Data'!G10), 'Row Data'!G10=0), "Check Quantity/Price", "")</f>
        <v/>
      </c>
      <c r="G10" s="9">
        <f>IF(AND('Row Data'!F10&lt;&gt;0, 'Row Data'!F10&lt;&gt;"", 'Row Data'!G10&lt;&gt;0, 'Row Data'!G10&lt;&gt;""), 'Row Data'!F10*'Row Data'!G10, "")</f>
        <v>1236</v>
      </c>
      <c r="H10" s="27">
        <f t="shared" si="0"/>
        <v>123.60000000000001</v>
      </c>
    </row>
    <row r="11" spans="1:8" ht="15.6" x14ac:dyDescent="0.6">
      <c r="A11" s="9" t="s">
        <v>16</v>
      </c>
      <c r="B11" s="19">
        <f>IF(ISBLANK('Row Data'!B11),('Row Data'!B11+'Row Data'!B12)/2,'Row Data'!B11)</f>
        <v>45308</v>
      </c>
      <c r="C11" s="9" t="str">
        <f>IF(OR(TRIM('Row Data'!C11)="Easst",TRIM('Row Data'!C11)="Eastt",TRIM('Row Data'!C11)="Easstt"),"East",IF(OR(TRIM('Row Data'!C11)="Wset",TRIM('Row Data'!C11)="Westt"),"West",IF(OR(TRIM('Row Data'!C11)="Nrth",TRIM('Row Data'!C11)="Nth"),"North",IF(OR(TRIM('Row Data'!C11)="Soth",TRIM('Row Data'!C11)="So"),"South",TRIM('Row Data'!C11)))))</f>
        <v>South</v>
      </c>
      <c r="D11" s="9" t="s">
        <v>220</v>
      </c>
      <c r="E11" s="9" t="s">
        <v>223</v>
      </c>
      <c r="F11" s="9" t="str">
        <f>IF(OR(ISBLANK('Row Data'!F11), 'Row Data'!F11=0, ISBLANK('Row Data'!G11), 'Row Data'!G11=0), "Check Quantity/Price", "")</f>
        <v/>
      </c>
      <c r="G11" s="9">
        <f>IF(AND('Row Data'!F11&lt;&gt;0, 'Row Data'!F11&lt;&gt;"", 'Row Data'!G11&lt;&gt;0, 'Row Data'!G11&lt;&gt;""), 'Row Data'!F11*'Row Data'!G11, "")</f>
        <v>7668</v>
      </c>
      <c r="H11" s="27">
        <f t="shared" si="0"/>
        <v>1150.2</v>
      </c>
    </row>
    <row r="12" spans="1:8" ht="15.6" x14ac:dyDescent="0.6">
      <c r="A12" s="9" t="s">
        <v>17</v>
      </c>
      <c r="B12" s="19">
        <f>IF(ISBLANK('Row Data'!B12),('Row Data'!B12+'Row Data'!B13)/2,'Row Data'!B12)</f>
        <v>22657</v>
      </c>
      <c r="C12" s="9" t="str">
        <f>IF(OR(TRIM('Row Data'!C12)="Easst",TRIM('Row Data'!C12)="Eastt",TRIM('Row Data'!C12)="Easstt"),"East",IF(OR(TRIM('Row Data'!C12)="Wset",TRIM('Row Data'!C12)="Westt"),"West",IF(OR(TRIM('Row Data'!C12)="Nrth",TRIM('Row Data'!C12)="Nth"),"North",IF(OR(TRIM('Row Data'!C12)="Soth",TRIM('Row Data'!C12)="So"),"South",TRIM('Row Data'!C12)))))</f>
        <v>South</v>
      </c>
      <c r="D12" s="9" t="s">
        <v>219</v>
      </c>
      <c r="E12" s="9" t="s">
        <v>225</v>
      </c>
      <c r="F12" s="9" t="str">
        <f>IF(OR(ISBLANK('Row Data'!F12), 'Row Data'!F12=0, ISBLANK('Row Data'!G12), 'Row Data'!G12=0), "Check Quantity/Price", "")</f>
        <v>Check Quantity/Price</v>
      </c>
      <c r="G12" s="9" t="str">
        <f>IF(AND('Row Data'!F12&lt;&gt;0, 'Row Data'!F12&lt;&gt;"", 'Row Data'!G12&lt;&gt;0, 'Row Data'!G12&lt;&gt;""), 'Row Data'!F12*'Row Data'!G12, "")</f>
        <v/>
      </c>
      <c r="H12" s="27" t="str">
        <f t="shared" si="0"/>
        <v/>
      </c>
    </row>
    <row r="13" spans="1:8" ht="15.6" x14ac:dyDescent="0.6">
      <c r="A13" s="9" t="s">
        <v>18</v>
      </c>
      <c r="B13" s="19">
        <f>IF(ISBLANK('Row Data'!B13),('Row Data'!B13+'Row Data'!B14)/2,'Row Data'!B13)</f>
        <v>45314</v>
      </c>
      <c r="C13" s="9" t="str">
        <f>IF(OR(TRIM('Row Data'!C13)="Easst",TRIM('Row Data'!C13)="Eastt",TRIM('Row Data'!C13)="Easstt"),"East",IF(OR(TRIM('Row Data'!C13)="Wset",TRIM('Row Data'!C13)="Westt"),"West",IF(OR(TRIM('Row Data'!C13)="Nrth",TRIM('Row Data'!C13)="Nth"),"North",IF(OR(TRIM('Row Data'!C13)="Soth",TRIM('Row Data'!C13)="So"),"South",TRIM('Row Data'!C13)))))</f>
        <v>North</v>
      </c>
      <c r="D13" s="9" t="s">
        <v>221</v>
      </c>
      <c r="E13" s="9" t="s">
        <v>223</v>
      </c>
      <c r="F13" s="9" t="str">
        <f>IF(OR(ISBLANK('Row Data'!F13), 'Row Data'!F13=0, ISBLANK('Row Data'!G13), 'Row Data'!G13=0), "Check Quantity/Price", "")</f>
        <v>Check Quantity/Price</v>
      </c>
      <c r="G13" s="9" t="str">
        <f>IF(AND('Row Data'!F13&lt;&gt;0, 'Row Data'!F13&lt;&gt;"", 'Row Data'!G13&lt;&gt;0, 'Row Data'!G13&lt;&gt;""), 'Row Data'!F13*'Row Data'!G13, "")</f>
        <v/>
      </c>
      <c r="H13" s="27" t="str">
        <f t="shared" si="0"/>
        <v/>
      </c>
    </row>
    <row r="14" spans="1:8" ht="15.6" x14ac:dyDescent="0.6">
      <c r="A14" s="9" t="s">
        <v>19</v>
      </c>
      <c r="B14" s="19">
        <f>IF(ISBLANK('Row Data'!B14),('Row Data'!B14+'Row Data'!B15)/2,'Row Data'!B14)</f>
        <v>45312</v>
      </c>
      <c r="C14" s="9" t="str">
        <f>IF(OR(TRIM('Row Data'!C14)="Easst",TRIM('Row Data'!C14)="Eastt",TRIM('Row Data'!C14)="Easstt"),"East",IF(OR(TRIM('Row Data'!C14)="Wset",TRIM('Row Data'!C14)="Westt"),"West",IF(OR(TRIM('Row Data'!C14)="Nrth",TRIM('Row Data'!C14)="Nth"),"North",IF(OR(TRIM('Row Data'!C14)="Soth",TRIM('Row Data'!C14)="So"),"South",TRIM('Row Data'!C14)))))</f>
        <v>West</v>
      </c>
      <c r="D14" s="9" t="s">
        <v>217</v>
      </c>
      <c r="E14" s="9" t="s">
        <v>225</v>
      </c>
      <c r="F14" s="9" t="str">
        <f>IF(OR(ISBLANK('Row Data'!F14), 'Row Data'!F14=0, ISBLANK('Row Data'!G14), 'Row Data'!G14=0), "Check Quantity/Price", "")</f>
        <v/>
      </c>
      <c r="G14" s="9">
        <f>IF(AND('Row Data'!F14&lt;&gt;0, 'Row Data'!F14&lt;&gt;"", 'Row Data'!G14&lt;&gt;0, 'Row Data'!G14&lt;&gt;""), 'Row Data'!F14*'Row Data'!G14, "")</f>
        <v>1864</v>
      </c>
      <c r="H14" s="27">
        <f t="shared" si="0"/>
        <v>186.4</v>
      </c>
    </row>
    <row r="15" spans="1:8" ht="15.6" x14ac:dyDescent="0.6">
      <c r="A15" s="9" t="s">
        <v>20</v>
      </c>
      <c r="B15" s="19">
        <f>IF(ISBLANK('Row Data'!B15),('Row Data'!B15+'Row Data'!B16)/2,'Row Data'!B15)</f>
        <v>45324</v>
      </c>
      <c r="C15" s="9" t="str">
        <f>IF(OR(TRIM('Row Data'!C15)="Easst",TRIM('Row Data'!C15)="Eastt",TRIM('Row Data'!C15)="Easstt"),"East",IF(OR(TRIM('Row Data'!C15)="Wset",TRIM('Row Data'!C15)="Westt"),"West",IF(OR(TRIM('Row Data'!C15)="Nrth",TRIM('Row Data'!C15)="Nth"),"North",IF(OR(TRIM('Row Data'!C15)="Soth",TRIM('Row Data'!C15)="So"),"South",TRIM('Row Data'!C15)))))</f>
        <v>East</v>
      </c>
      <c r="D15" s="9" t="s">
        <v>221</v>
      </c>
      <c r="E15" s="9" t="s">
        <v>224</v>
      </c>
      <c r="F15" s="9" t="str">
        <f>IF(OR(ISBLANK('Row Data'!F15), 'Row Data'!F15=0, ISBLANK('Row Data'!G15), 'Row Data'!G15=0), "Check Quantity/Price", "")</f>
        <v/>
      </c>
      <c r="G15" s="9">
        <f>IF(AND('Row Data'!F15&lt;&gt;0, 'Row Data'!F15&lt;&gt;"", 'Row Data'!G15&lt;&gt;0, 'Row Data'!G15&lt;&gt;""), 'Row Data'!F15*'Row Data'!G15, "")</f>
        <v>6650</v>
      </c>
      <c r="H15" s="27">
        <f t="shared" si="0"/>
        <v>997.5</v>
      </c>
    </row>
    <row r="16" spans="1:8" ht="15.6" x14ac:dyDescent="0.6">
      <c r="A16" s="9" t="s">
        <v>21</v>
      </c>
      <c r="B16" s="19">
        <f>IF(ISBLANK('Row Data'!B16),('Row Data'!B16+'Row Data'!B17)/2,'Row Data'!B16)</f>
        <v>45349</v>
      </c>
      <c r="C16" s="9" t="str">
        <f>IF(OR(TRIM('Row Data'!C16)="Easst",TRIM('Row Data'!C16)="Eastt",TRIM('Row Data'!C16)="Easstt"),"East",IF(OR(TRIM('Row Data'!C16)="Wset",TRIM('Row Data'!C16)="Westt"),"West",IF(OR(TRIM('Row Data'!C16)="Nrth",TRIM('Row Data'!C16)="Nth"),"North",IF(OR(TRIM('Row Data'!C16)="Soth",TRIM('Row Data'!C16)="So"),"South",TRIM('Row Data'!C16)))))</f>
        <v>North</v>
      </c>
      <c r="D16" s="9" t="s">
        <v>219</v>
      </c>
      <c r="E16" s="9" t="s">
        <v>223</v>
      </c>
      <c r="F16" s="9" t="str">
        <f>IF(OR(ISBLANK('Row Data'!F16), 'Row Data'!F16=0, ISBLANK('Row Data'!G16), 'Row Data'!G16=0), "Check Quantity/Price", "")</f>
        <v/>
      </c>
      <c r="G16" s="9">
        <f>IF(AND('Row Data'!F16&lt;&gt;0, 'Row Data'!F16&lt;&gt;"", 'Row Data'!G16&lt;&gt;0, 'Row Data'!G16&lt;&gt;""), 'Row Data'!F16*'Row Data'!G16, "")</f>
        <v>574</v>
      </c>
      <c r="H16" s="27">
        <f t="shared" si="0"/>
        <v>0</v>
      </c>
    </row>
    <row r="17" spans="1:8" ht="15.6" x14ac:dyDescent="0.6">
      <c r="A17" s="9" t="s">
        <v>22</v>
      </c>
      <c r="B17" s="19">
        <f>IF(ISBLANK('Row Data'!B17),('Row Data'!B17+'Row Data'!B18)/2,'Row Data'!B17)</f>
        <v>45308</v>
      </c>
      <c r="C17" s="9" t="str">
        <f>IF(OR(TRIM('Row Data'!C17)="Easst",TRIM('Row Data'!C17)="Eastt",TRIM('Row Data'!C17)="Easstt"),"East",IF(OR(TRIM('Row Data'!C17)="Wset",TRIM('Row Data'!C17)="Westt"),"West",IF(OR(TRIM('Row Data'!C17)="Nrth",TRIM('Row Data'!C17)="Nth"),"North",IF(OR(TRIM('Row Data'!C17)="Soth",TRIM('Row Data'!C17)="So"),"South",TRIM('Row Data'!C17)))))</f>
        <v>South</v>
      </c>
      <c r="D17" s="9" t="s">
        <v>219</v>
      </c>
      <c r="E17" s="9" t="s">
        <v>225</v>
      </c>
      <c r="F17" s="9" t="str">
        <f>IF(OR(ISBLANK('Row Data'!F17), 'Row Data'!F17=0, ISBLANK('Row Data'!G17), 'Row Data'!G17=0), "Check Quantity/Price", "")</f>
        <v/>
      </c>
      <c r="G17" s="9">
        <f>IF(AND('Row Data'!F17&lt;&gt;0, 'Row Data'!F17&lt;&gt;"", 'Row Data'!G17&lt;&gt;0, 'Row Data'!G17&lt;&gt;""), 'Row Data'!F17*'Row Data'!G17, "")</f>
        <v>5900</v>
      </c>
      <c r="H17" s="27">
        <f t="shared" si="0"/>
        <v>885</v>
      </c>
    </row>
    <row r="18" spans="1:8" ht="15.6" x14ac:dyDescent="0.6">
      <c r="A18" s="9" t="s">
        <v>23</v>
      </c>
      <c r="B18" s="19">
        <f>IF(ISBLANK('Row Data'!B18),('Row Data'!B18+'Row Data'!B19)/2,'Row Data'!B18)</f>
        <v>22662.5</v>
      </c>
      <c r="C18" s="9" t="str">
        <f>IF(OR(TRIM('Row Data'!C18)="Easst",TRIM('Row Data'!C18)="Eastt",TRIM('Row Data'!C18)="Easstt"),"East",IF(OR(TRIM('Row Data'!C18)="Wset",TRIM('Row Data'!C18)="Westt"),"West",IF(OR(TRIM('Row Data'!C18)="Nrth",TRIM('Row Data'!C18)="Nth"),"North",IF(OR(TRIM('Row Data'!C18)="Soth",TRIM('Row Data'!C18)="So"),"South",TRIM('Row Data'!C18)))))</f>
        <v>East</v>
      </c>
      <c r="D18" s="9" t="s">
        <v>219</v>
      </c>
      <c r="E18" s="9" t="s">
        <v>225</v>
      </c>
      <c r="F18" s="9" t="str">
        <f>IF(OR(ISBLANK('Row Data'!F18), 'Row Data'!F18=0, ISBLANK('Row Data'!G18), 'Row Data'!G18=0), "Check Quantity/Price", "")</f>
        <v/>
      </c>
      <c r="G18" s="9">
        <f>IF(AND('Row Data'!F18&lt;&gt;0, 'Row Data'!F18&lt;&gt;"", 'Row Data'!G18&lt;&gt;0, 'Row Data'!G18&lt;&gt;""), 'Row Data'!F18*'Row Data'!G18, "")</f>
        <v>1860</v>
      </c>
      <c r="H18" s="27">
        <f t="shared" si="0"/>
        <v>186</v>
      </c>
    </row>
    <row r="19" spans="1:8" ht="15.6" x14ac:dyDescent="0.6">
      <c r="A19" s="9" t="s">
        <v>24</v>
      </c>
      <c r="B19" s="19">
        <f>IF(ISBLANK('Row Data'!B19),('Row Data'!B19+'Row Data'!B20)/2,'Row Data'!B19)</f>
        <v>45325</v>
      </c>
      <c r="C19" s="9" t="str">
        <f>IF(OR(TRIM('Row Data'!C19)="Easst",TRIM('Row Data'!C19)="Eastt",TRIM('Row Data'!C19)="Easstt"),"East",IF(OR(TRIM('Row Data'!C19)="Wset",TRIM('Row Data'!C19)="Westt"),"West",IF(OR(TRIM('Row Data'!C19)="Nrth",TRIM('Row Data'!C19)="Nth"),"North",IF(OR(TRIM('Row Data'!C19)="Soth",TRIM('Row Data'!C19)="So"),"South",TRIM('Row Data'!C19)))))</f>
        <v>East</v>
      </c>
      <c r="D19" s="9" t="s">
        <v>220</v>
      </c>
      <c r="E19" s="9" t="s">
        <v>224</v>
      </c>
      <c r="F19" s="9" t="str">
        <f>IF(OR(ISBLANK('Row Data'!F19), 'Row Data'!F19=0, ISBLANK('Row Data'!G19), 'Row Data'!G19=0), "Check Quantity/Price", "")</f>
        <v/>
      </c>
      <c r="G19" s="9">
        <f>IF(AND('Row Data'!F19&lt;&gt;0, 'Row Data'!F19&lt;&gt;"", 'Row Data'!G19&lt;&gt;0, 'Row Data'!G19&lt;&gt;""), 'Row Data'!F19*'Row Data'!G19, "")</f>
        <v>2912</v>
      </c>
      <c r="H19" s="27">
        <f t="shared" si="0"/>
        <v>436.8</v>
      </c>
    </row>
    <row r="20" spans="1:8" ht="15.6" x14ac:dyDescent="0.6">
      <c r="A20" s="9" t="s">
        <v>25</v>
      </c>
      <c r="B20" s="19">
        <f>IF(ISBLANK('Row Data'!B20),('Row Data'!B20+'Row Data'!B21)/2,'Row Data'!B20)</f>
        <v>45326</v>
      </c>
      <c r="C20" s="9" t="str">
        <f>IF(OR(TRIM('Row Data'!C20)="Easst",TRIM('Row Data'!C20)="Eastt",TRIM('Row Data'!C20)="Easstt"),"East",IF(OR(TRIM('Row Data'!C20)="Wset",TRIM('Row Data'!C20)="Westt"),"West",IF(OR(TRIM('Row Data'!C20)="Nrth",TRIM('Row Data'!C20)="Nth"),"North",IF(OR(TRIM('Row Data'!C20)="Soth",TRIM('Row Data'!C20)="So"),"South",TRIM('Row Data'!C20)))))</f>
        <v>South</v>
      </c>
      <c r="D20" s="9" t="s">
        <v>219</v>
      </c>
      <c r="E20" s="9" t="s">
        <v>224</v>
      </c>
      <c r="F20" s="9" t="str">
        <f>IF(OR(ISBLANK('Row Data'!F20), 'Row Data'!F20=0, ISBLANK('Row Data'!G20), 'Row Data'!G20=0), "Check Quantity/Price", "")</f>
        <v/>
      </c>
      <c r="G20" s="9">
        <f>IF(AND('Row Data'!F20&lt;&gt;0, 'Row Data'!F20&lt;&gt;"", 'Row Data'!G20&lt;&gt;0, 'Row Data'!G20&lt;&gt;""), 'Row Data'!F20*'Row Data'!G20, "")</f>
        <v>4544</v>
      </c>
      <c r="H20" s="27">
        <f t="shared" si="0"/>
        <v>681.6</v>
      </c>
    </row>
    <row r="21" spans="1:8" ht="15.6" x14ac:dyDescent="0.6">
      <c r="A21" s="9" t="s">
        <v>26</v>
      </c>
      <c r="B21" s="19">
        <f>IF(ISBLANK('Row Data'!B21),('Row Data'!B21+'Row Data'!B22)/2,'Row Data'!B21)</f>
        <v>45352</v>
      </c>
      <c r="C21" s="9" t="str">
        <f>IF(OR(TRIM('Row Data'!C21)="Easst",TRIM('Row Data'!C21)="Eastt",TRIM('Row Data'!C21)="Easstt"),"East",IF(OR(TRIM('Row Data'!C21)="Wset",TRIM('Row Data'!C21)="Westt"),"West",IF(OR(TRIM('Row Data'!C21)="Nrth",TRIM('Row Data'!C21)="Nth"),"North",IF(OR(TRIM('Row Data'!C21)="Soth",TRIM('Row Data'!C21)="So"),"South",TRIM('Row Data'!C21)))))</f>
        <v>South</v>
      </c>
      <c r="D21" s="9" t="s">
        <v>217</v>
      </c>
      <c r="E21" s="9" t="s">
        <v>224</v>
      </c>
      <c r="F21" s="9" t="str">
        <f>IF(OR(ISBLANK('Row Data'!F21), 'Row Data'!F21=0, ISBLANK('Row Data'!G21), 'Row Data'!G21=0), "Check Quantity/Price", "")</f>
        <v>Check Quantity/Price</v>
      </c>
      <c r="G21" s="9" t="str">
        <f>IF(AND('Row Data'!F21&lt;&gt;0, 'Row Data'!F21&lt;&gt;"", 'Row Data'!G21&lt;&gt;0, 'Row Data'!G21&lt;&gt;""), 'Row Data'!F21*'Row Data'!G21, "")</f>
        <v/>
      </c>
      <c r="H21" s="27" t="str">
        <f t="shared" si="0"/>
        <v/>
      </c>
    </row>
    <row r="22" spans="1:8" ht="15.6" x14ac:dyDescent="0.6">
      <c r="A22" s="9" t="s">
        <v>27</v>
      </c>
      <c r="B22" s="19">
        <f>IF(ISBLANK('Row Data'!B22),('Row Data'!B22+'Row Data'!B23)/2,'Row Data'!B22)</f>
        <v>45334</v>
      </c>
      <c r="C22" s="9" t="str">
        <f>IF(OR(TRIM('Row Data'!C22)="Easst",TRIM('Row Data'!C22)="Eastt",TRIM('Row Data'!C22)="Easstt"),"East",IF(OR(TRIM('Row Data'!C22)="Wset",TRIM('Row Data'!C22)="Westt"),"West",IF(OR(TRIM('Row Data'!C22)="Nrth",TRIM('Row Data'!C22)="Nth"),"North",IF(OR(TRIM('Row Data'!C22)="Soth",TRIM('Row Data'!C22)="So"),"South",TRIM('Row Data'!C22)))))</f>
        <v>East</v>
      </c>
      <c r="D22" s="9" t="s">
        <v>220</v>
      </c>
      <c r="E22" s="9" t="s">
        <v>225</v>
      </c>
      <c r="F22" s="9" t="str">
        <f>IF(OR(ISBLANK('Row Data'!F22), 'Row Data'!F22=0, ISBLANK('Row Data'!G22), 'Row Data'!G22=0), "Check Quantity/Price", "")</f>
        <v/>
      </c>
      <c r="G22" s="9">
        <f>IF(AND('Row Data'!F22&lt;&gt;0, 'Row Data'!F22&lt;&gt;"", 'Row Data'!G22&lt;&gt;0, 'Row Data'!G22&lt;&gt;""), 'Row Data'!F22*'Row Data'!G22, "")</f>
        <v>8190</v>
      </c>
      <c r="H22" s="27">
        <f t="shared" si="0"/>
        <v>1228.5</v>
      </c>
    </row>
    <row r="23" spans="1:8" ht="15.6" x14ac:dyDescent="0.6">
      <c r="A23" s="9" t="s">
        <v>28</v>
      </c>
      <c r="B23" s="19">
        <f>IF(ISBLANK('Row Data'!B23),('Row Data'!B23+'Row Data'!B24)/2,'Row Data'!B23)</f>
        <v>45319</v>
      </c>
      <c r="C23" s="9" t="str">
        <f>IF(OR(TRIM('Row Data'!C23)="Easst",TRIM('Row Data'!C23)="Eastt",TRIM('Row Data'!C23)="Easstt"),"East",IF(OR(TRIM('Row Data'!C23)="Wset",TRIM('Row Data'!C23)="Westt"),"West",IF(OR(TRIM('Row Data'!C23)="Nrth",TRIM('Row Data'!C23)="Nth"),"North",IF(OR(TRIM('Row Data'!C23)="Soth",TRIM('Row Data'!C23)="So"),"South",TRIM('Row Data'!C23)))))</f>
        <v>East</v>
      </c>
      <c r="D23" s="9" t="s">
        <v>219</v>
      </c>
      <c r="E23" s="9" t="s">
        <v>224</v>
      </c>
      <c r="F23" s="9" t="str">
        <f>IF(OR(ISBLANK('Row Data'!F23), 'Row Data'!F23=0, ISBLANK('Row Data'!G23), 'Row Data'!G23=0), "Check Quantity/Price", "")</f>
        <v/>
      </c>
      <c r="G23" s="9">
        <f>IF(AND('Row Data'!F23&lt;&gt;0, 'Row Data'!F23&lt;&gt;"", 'Row Data'!G23&lt;&gt;0, 'Row Data'!G23&lt;&gt;""), 'Row Data'!F23*'Row Data'!G23, "")</f>
        <v>639</v>
      </c>
      <c r="H23" s="27">
        <f t="shared" si="0"/>
        <v>0</v>
      </c>
    </row>
    <row r="24" spans="1:8" ht="15.6" x14ac:dyDescent="0.6">
      <c r="A24" s="9" t="s">
        <v>29</v>
      </c>
      <c r="B24" s="19">
        <f>IF(ISBLANK('Row Data'!B24),('Row Data'!B24+'Row Data'!B25)/2,'Row Data'!B24)</f>
        <v>45334</v>
      </c>
      <c r="C24" s="9" t="str">
        <f>IF(OR(TRIM('Row Data'!C24)="Easst",TRIM('Row Data'!C24)="Eastt",TRIM('Row Data'!C24)="Easstt"),"East",IF(OR(TRIM('Row Data'!C24)="Wset",TRIM('Row Data'!C24)="Westt"),"West",IF(OR(TRIM('Row Data'!C24)="Nrth",TRIM('Row Data'!C24)="Nth"),"North",IF(OR(TRIM('Row Data'!C24)="Soth",TRIM('Row Data'!C24)="So"),"South",TRIM('Row Data'!C24)))))</f>
        <v>West</v>
      </c>
      <c r="D24" s="9" t="s">
        <v>220</v>
      </c>
      <c r="E24" s="9" t="s">
        <v>225</v>
      </c>
      <c r="F24" s="9" t="str">
        <f>IF(OR(ISBLANK('Row Data'!F24), 'Row Data'!F24=0, ISBLANK('Row Data'!G24), 'Row Data'!G24=0), "Check Quantity/Price", "")</f>
        <v/>
      </c>
      <c r="G24" s="9">
        <f>IF(AND('Row Data'!F24&lt;&gt;0, 'Row Data'!F24&lt;&gt;"", 'Row Data'!G24&lt;&gt;0, 'Row Data'!G24&lt;&gt;""), 'Row Data'!F24*'Row Data'!G24, "")</f>
        <v>2912</v>
      </c>
      <c r="H24" s="27">
        <f t="shared" si="0"/>
        <v>436.8</v>
      </c>
    </row>
    <row r="25" spans="1:8" ht="15.6" x14ac:dyDescent="0.6">
      <c r="A25" s="9" t="s">
        <v>30</v>
      </c>
      <c r="B25" s="19">
        <f>IF(ISBLANK('Row Data'!B25),('Row Data'!B25+'Row Data'!B26)/2,'Row Data'!B25)</f>
        <v>45331</v>
      </c>
      <c r="C25" s="9" t="str">
        <f>IF(OR(TRIM('Row Data'!C25)="Easst",TRIM('Row Data'!C25)="Eastt",TRIM('Row Data'!C25)="Easstt"),"East",IF(OR(TRIM('Row Data'!C25)="Wset",TRIM('Row Data'!C25)="Westt"),"West",IF(OR(TRIM('Row Data'!C25)="Nrth",TRIM('Row Data'!C25)="Nth"),"North",IF(OR(TRIM('Row Data'!C25)="Soth",TRIM('Row Data'!C25)="So"),"South",TRIM('Row Data'!C25)))))</f>
        <v>West</v>
      </c>
      <c r="D25" s="9" t="s">
        <v>217</v>
      </c>
      <c r="E25" s="9" t="s">
        <v>224</v>
      </c>
      <c r="F25" s="9" t="str">
        <f>IF(OR(ISBLANK('Row Data'!F25), 'Row Data'!F25=0, ISBLANK('Row Data'!G25), 'Row Data'!G25=0), "Check Quantity/Price", "")</f>
        <v/>
      </c>
      <c r="G25" s="9">
        <f>IF(AND('Row Data'!F25&lt;&gt;0, 'Row Data'!F25&lt;&gt;"", 'Row Data'!G25&lt;&gt;0, 'Row Data'!G25&lt;&gt;""), 'Row Data'!F25*'Row Data'!G25, "")</f>
        <v>9340</v>
      </c>
      <c r="H25" s="27">
        <f t="shared" si="0"/>
        <v>1401</v>
      </c>
    </row>
    <row r="26" spans="1:8" ht="15.6" x14ac:dyDescent="0.6">
      <c r="A26" s="9" t="s">
        <v>31</v>
      </c>
      <c r="B26" s="19">
        <f>IF(ISBLANK('Row Data'!B26),('Row Data'!B26+'Row Data'!B27)/2,'Row Data'!B26)</f>
        <v>45346</v>
      </c>
      <c r="C26" s="9" t="str">
        <f>IF(OR(TRIM('Row Data'!C26)="Easst",TRIM('Row Data'!C26)="Eastt",TRIM('Row Data'!C26)="Easstt"),"East",IF(OR(TRIM('Row Data'!C26)="Wset",TRIM('Row Data'!C26)="Westt"),"West",IF(OR(TRIM('Row Data'!C26)="Nrth",TRIM('Row Data'!C26)="Nth"),"North",IF(OR(TRIM('Row Data'!C26)="Soth",TRIM('Row Data'!C26)="So"),"South",TRIM('Row Data'!C26)))))</f>
        <v>East</v>
      </c>
      <c r="D26" s="9" t="s">
        <v>217</v>
      </c>
      <c r="E26" s="9" t="s">
        <v>225</v>
      </c>
      <c r="F26" s="9" t="str">
        <f>IF(OR(ISBLANK('Row Data'!F26), 'Row Data'!F26=0, ISBLANK('Row Data'!G26), 'Row Data'!G26=0), "Check Quantity/Price", "")</f>
        <v/>
      </c>
      <c r="G26" s="9">
        <f>IF(AND('Row Data'!F26&lt;&gt;0, 'Row Data'!F26&lt;&gt;"", 'Row Data'!G26&lt;&gt;0, 'Row Data'!G26&lt;&gt;""), 'Row Data'!F26*'Row Data'!G26, "")</f>
        <v>3222</v>
      </c>
      <c r="H26" s="27">
        <f t="shared" si="0"/>
        <v>483.29999999999995</v>
      </c>
    </row>
    <row r="27" spans="1:8" ht="15.6" x14ac:dyDescent="0.6">
      <c r="A27" s="9" t="s">
        <v>32</v>
      </c>
      <c r="B27" s="19">
        <f>IF(ISBLANK('Row Data'!B27),('Row Data'!B27+'Row Data'!B28)/2,'Row Data'!B27)</f>
        <v>45349</v>
      </c>
      <c r="C27" s="9" t="str">
        <f>IF(OR(TRIM('Row Data'!C27)="Easst",TRIM('Row Data'!C27)="Eastt",TRIM('Row Data'!C27)="Easstt"),"East",IF(OR(TRIM('Row Data'!C27)="Wset",TRIM('Row Data'!C27)="Westt"),"West",IF(OR(TRIM('Row Data'!C27)="Nrth",TRIM('Row Data'!C27)="Nth"),"North",IF(OR(TRIM('Row Data'!C27)="Soth",TRIM('Row Data'!C27)="So"),"South",TRIM('Row Data'!C27)))))</f>
        <v>West</v>
      </c>
      <c r="D27" s="9" t="s">
        <v>222</v>
      </c>
      <c r="E27" s="9" t="s">
        <v>223</v>
      </c>
      <c r="F27" s="9" t="str">
        <f>IF(OR(ISBLANK('Row Data'!F27), 'Row Data'!F27=0, ISBLANK('Row Data'!G27), 'Row Data'!G27=0), "Check Quantity/Price", "")</f>
        <v>Check Quantity/Price</v>
      </c>
      <c r="G27" s="9" t="str">
        <f>IF(AND('Row Data'!F27&lt;&gt;0, 'Row Data'!F27&lt;&gt;"", 'Row Data'!G27&lt;&gt;0, 'Row Data'!G27&lt;&gt;""), 'Row Data'!F27*'Row Data'!G27, "")</f>
        <v/>
      </c>
      <c r="H27" s="27" t="str">
        <f t="shared" si="0"/>
        <v/>
      </c>
    </row>
    <row r="28" spans="1:8" ht="15.6" x14ac:dyDescent="0.6">
      <c r="A28" s="9" t="s">
        <v>33</v>
      </c>
      <c r="B28" s="19">
        <f>IF(ISBLANK('Row Data'!B28),('Row Data'!B28+'Row Data'!B29)/2,'Row Data'!B28)</f>
        <v>45311</v>
      </c>
      <c r="C28" s="9" t="str">
        <f>IF(OR(TRIM('Row Data'!C28)="Easst",TRIM('Row Data'!C28)="Eastt",TRIM('Row Data'!C28)="Easstt"),"East",IF(OR(TRIM('Row Data'!C28)="Wset",TRIM('Row Data'!C28)="Westt"),"West",IF(OR(TRIM('Row Data'!C28)="Nrth",TRIM('Row Data'!C28)="Nth"),"North",IF(OR(TRIM('Row Data'!C28)="Soth",TRIM('Row Data'!C28)="So"),"South",TRIM('Row Data'!C28)))))</f>
        <v>West</v>
      </c>
      <c r="D28" s="9" t="s">
        <v>218</v>
      </c>
      <c r="E28" s="9" t="s">
        <v>224</v>
      </c>
      <c r="F28" s="9" t="str">
        <f>IF(OR(ISBLANK('Row Data'!F28), 'Row Data'!F28=0, ISBLANK('Row Data'!G28), 'Row Data'!G28=0), "Check Quantity/Price", "")</f>
        <v/>
      </c>
      <c r="G28" s="9">
        <f>IF(AND('Row Data'!F28&lt;&gt;0, 'Row Data'!F28&lt;&gt;"", 'Row Data'!G28&lt;&gt;0, 'Row Data'!G28&lt;&gt;""), 'Row Data'!F28*'Row Data'!G28, "")</f>
        <v>1764</v>
      </c>
      <c r="H28" s="27">
        <f t="shared" si="0"/>
        <v>176.4</v>
      </c>
    </row>
    <row r="29" spans="1:8" ht="15.6" x14ac:dyDescent="0.6">
      <c r="A29" s="9" t="s">
        <v>34</v>
      </c>
      <c r="B29" s="19">
        <f>IF(ISBLANK('Row Data'!B29),('Row Data'!B29+'Row Data'!B30)/2,'Row Data'!B29)</f>
        <v>45312</v>
      </c>
      <c r="C29" s="9" t="str">
        <f>IF(OR(TRIM('Row Data'!C29)="Easst",TRIM('Row Data'!C29)="Eastt",TRIM('Row Data'!C29)="Easstt"),"East",IF(OR(TRIM('Row Data'!C29)="Wset",TRIM('Row Data'!C29)="Westt"),"West",IF(OR(TRIM('Row Data'!C29)="Nrth",TRIM('Row Data'!C29)="Nth"),"North",IF(OR(TRIM('Row Data'!C29)="Soth",TRIM('Row Data'!C29)="So"),"South",TRIM('Row Data'!C29)))))</f>
        <v>East</v>
      </c>
      <c r="D29" s="9" t="s">
        <v>221</v>
      </c>
      <c r="E29" s="9" t="s">
        <v>223</v>
      </c>
      <c r="F29" s="9" t="str">
        <f>IF(OR(ISBLANK('Row Data'!F29), 'Row Data'!F29=0, ISBLANK('Row Data'!G29), 'Row Data'!G29=0), "Check Quantity/Price", "")</f>
        <v>Check Quantity/Price</v>
      </c>
      <c r="G29" s="9" t="str">
        <f>IF(AND('Row Data'!F29&lt;&gt;0, 'Row Data'!F29&lt;&gt;"", 'Row Data'!G29&lt;&gt;0, 'Row Data'!G29&lt;&gt;""), 'Row Data'!F29*'Row Data'!G29, "")</f>
        <v/>
      </c>
      <c r="H29" s="27" t="str">
        <f t="shared" si="0"/>
        <v/>
      </c>
    </row>
    <row r="30" spans="1:8" ht="15.6" x14ac:dyDescent="0.6">
      <c r="A30" s="9" t="s">
        <v>35</v>
      </c>
      <c r="B30" s="19">
        <f>IF(ISBLANK('Row Data'!B30),('Row Data'!B30+'Row Data'!B31)/2,'Row Data'!B30)</f>
        <v>45310</v>
      </c>
      <c r="C30" s="9" t="str">
        <f>IF(OR(TRIM('Row Data'!C30)="Easst",TRIM('Row Data'!C30)="Eastt",TRIM('Row Data'!C30)="Easstt"),"East",IF(OR(TRIM('Row Data'!C30)="Wset",TRIM('Row Data'!C30)="Westt"),"West",IF(OR(TRIM('Row Data'!C30)="Nrth",TRIM('Row Data'!C30)="Nth"),"North",IF(OR(TRIM('Row Data'!C30)="Soth",TRIM('Row Data'!C30)="So"),"South",TRIM('Row Data'!C30)))))</f>
        <v>North</v>
      </c>
      <c r="D30" s="9" t="s">
        <v>219</v>
      </c>
      <c r="E30" s="9" t="s">
        <v>225</v>
      </c>
      <c r="F30" s="9" t="str">
        <f>IF(OR(ISBLANK('Row Data'!F30), 'Row Data'!F30=0, ISBLANK('Row Data'!G30), 'Row Data'!G30=0), "Check Quantity/Price", "")</f>
        <v>Check Quantity/Price</v>
      </c>
      <c r="G30" s="9" t="str">
        <f>IF(AND('Row Data'!F30&lt;&gt;0, 'Row Data'!F30&lt;&gt;"", 'Row Data'!G30&lt;&gt;0, 'Row Data'!G30&lt;&gt;""), 'Row Data'!F30*'Row Data'!G30, "")</f>
        <v/>
      </c>
      <c r="H30" s="27" t="str">
        <f t="shared" si="0"/>
        <v/>
      </c>
    </row>
    <row r="31" spans="1:8" ht="15.6" x14ac:dyDescent="0.6">
      <c r="A31" s="9" t="s">
        <v>36</v>
      </c>
      <c r="B31" s="19">
        <f>IF(ISBLANK('Row Data'!B31),('Row Data'!B31+'Row Data'!B32)/2,'Row Data'!B31)</f>
        <v>45304</v>
      </c>
      <c r="C31" s="9" t="str">
        <f>IF(OR(TRIM('Row Data'!C31)="Easst",TRIM('Row Data'!C31)="Eastt",TRIM('Row Data'!C31)="Easstt"),"East",IF(OR(TRIM('Row Data'!C31)="Wset",TRIM('Row Data'!C31)="Westt"),"West",IF(OR(TRIM('Row Data'!C31)="Nrth",TRIM('Row Data'!C31)="Nth"),"North",IF(OR(TRIM('Row Data'!C31)="Soth",TRIM('Row Data'!C31)="So"),"South",TRIM('Row Data'!C31)))))</f>
        <v>East</v>
      </c>
      <c r="D31" s="9" t="s">
        <v>221</v>
      </c>
      <c r="E31" s="9" t="s">
        <v>223</v>
      </c>
      <c r="F31" s="9" t="str">
        <f>IF(OR(ISBLANK('Row Data'!F31), 'Row Data'!F31=0, ISBLANK('Row Data'!G31), 'Row Data'!G31=0), "Check Quantity/Price", "")</f>
        <v/>
      </c>
      <c r="G31" s="9">
        <f>IF(AND('Row Data'!F31&lt;&gt;0, 'Row Data'!F31&lt;&gt;"", 'Row Data'!G31&lt;&gt;0, 'Row Data'!G31&lt;&gt;""), 'Row Data'!F31*'Row Data'!G31, "")</f>
        <v>2268</v>
      </c>
      <c r="H31" s="27">
        <f t="shared" si="0"/>
        <v>340.2</v>
      </c>
    </row>
    <row r="32" spans="1:8" ht="15.6" x14ac:dyDescent="0.6">
      <c r="A32" s="9" t="s">
        <v>37</v>
      </c>
      <c r="B32" s="19" t="str">
        <f>IF(ISBLANK('Row Data'!B32),('Row Data'!B32+'Row Data'!B33)/2,'Row Data'!B32)</f>
        <v>2024-02-31</v>
      </c>
      <c r="C32" s="9" t="str">
        <f>IF(OR(TRIM('Row Data'!C32)="Easst",TRIM('Row Data'!C32)="Eastt",TRIM('Row Data'!C32)="Easstt"),"East",IF(OR(TRIM('Row Data'!C32)="Wset",TRIM('Row Data'!C32)="Westt"),"West",IF(OR(TRIM('Row Data'!C32)="Nrth",TRIM('Row Data'!C32)="Nth"),"North",IF(OR(TRIM('Row Data'!C32)="Soth",TRIM('Row Data'!C32)="So"),"South",TRIM('Row Data'!C32)))))</f>
        <v>West</v>
      </c>
      <c r="D32" s="9" t="s">
        <v>217</v>
      </c>
      <c r="E32" s="9" t="s">
        <v>224</v>
      </c>
      <c r="F32" s="9" t="str">
        <f>IF(OR(ISBLANK('Row Data'!F32), 'Row Data'!F32=0, ISBLANK('Row Data'!G32), 'Row Data'!G32=0), "Check Quantity/Price", "")</f>
        <v>Check Quantity/Price</v>
      </c>
      <c r="G32" s="9" t="str">
        <f>IF(AND('Row Data'!F32&lt;&gt;0, 'Row Data'!F32&lt;&gt;"", 'Row Data'!G32&lt;&gt;0, 'Row Data'!G32&lt;&gt;""), 'Row Data'!F32*'Row Data'!G32, "")</f>
        <v/>
      </c>
      <c r="H32" s="27" t="str">
        <f t="shared" si="0"/>
        <v/>
      </c>
    </row>
    <row r="33" spans="1:8" ht="15.6" x14ac:dyDescent="0.6">
      <c r="A33" s="9" t="s">
        <v>38</v>
      </c>
      <c r="B33" s="19">
        <f>IF(ISBLANK('Row Data'!B33),('Row Data'!B33+'Row Data'!B34)/2,'Row Data'!B33)</f>
        <v>45339</v>
      </c>
      <c r="C33" s="9" t="str">
        <f>IF(OR(TRIM('Row Data'!C33)="Easst",TRIM('Row Data'!C33)="Eastt",TRIM('Row Data'!C33)="Easstt"),"East",IF(OR(TRIM('Row Data'!C33)="Wset",TRIM('Row Data'!C33)="Westt"),"West",IF(OR(TRIM('Row Data'!C33)="Nrth",TRIM('Row Data'!C33)="Nth"),"North",IF(OR(TRIM('Row Data'!C33)="Soth",TRIM('Row Data'!C33)="So"),"South",TRIM('Row Data'!C33)))))</f>
        <v>East</v>
      </c>
      <c r="D33" s="9" t="s">
        <v>221</v>
      </c>
      <c r="E33" s="9" t="s">
        <v>224</v>
      </c>
      <c r="F33" s="9" t="str">
        <f>IF(OR(ISBLANK('Row Data'!F33), 'Row Data'!F33=0, ISBLANK('Row Data'!G33), 'Row Data'!G33=0), "Check Quantity/Price", "")</f>
        <v/>
      </c>
      <c r="G33" s="9">
        <f>IF(AND('Row Data'!F33&lt;&gt;0, 'Row Data'!F33&lt;&gt;"", 'Row Data'!G33&lt;&gt;0, 'Row Data'!G33&lt;&gt;""), 'Row Data'!F33*'Row Data'!G33, "")</f>
        <v>4826</v>
      </c>
      <c r="H33" s="27">
        <f t="shared" si="0"/>
        <v>723.9</v>
      </c>
    </row>
    <row r="34" spans="1:8" ht="15.6" x14ac:dyDescent="0.6">
      <c r="A34" s="9" t="s">
        <v>39</v>
      </c>
      <c r="B34" s="19">
        <f>IF(ISBLANK('Row Data'!B34),('Row Data'!B34+'Row Data'!B35)/2,'Row Data'!B34)</f>
        <v>45331</v>
      </c>
      <c r="C34" s="9" t="str">
        <f>IF(OR(TRIM('Row Data'!C34)="Easst",TRIM('Row Data'!C34)="Eastt",TRIM('Row Data'!C34)="Easstt"),"East",IF(OR(TRIM('Row Data'!C34)="Wset",TRIM('Row Data'!C34)="Westt"),"West",IF(OR(TRIM('Row Data'!C34)="Nrth",TRIM('Row Data'!C34)="Nth"),"North",IF(OR(TRIM('Row Data'!C34)="Soth",TRIM('Row Data'!C34)="So"),"South",TRIM('Row Data'!C34)))))</f>
        <v>East</v>
      </c>
      <c r="D34" s="9" t="s">
        <v>218</v>
      </c>
      <c r="E34" s="9" t="s">
        <v>225</v>
      </c>
      <c r="F34" s="9" t="str">
        <f>IF(OR(ISBLANK('Row Data'!F34), 'Row Data'!F34=0, ISBLANK('Row Data'!G34), 'Row Data'!G34=0), "Check Quantity/Price", "")</f>
        <v/>
      </c>
      <c r="G34" s="9">
        <f>IF(AND('Row Data'!F34&lt;&gt;0, 'Row Data'!F34&lt;&gt;"", 'Row Data'!G34&lt;&gt;0, 'Row Data'!G34&lt;&gt;""), 'Row Data'!F34*'Row Data'!G34, "")</f>
        <v>741</v>
      </c>
      <c r="H34" s="27">
        <f t="shared" si="0"/>
        <v>0</v>
      </c>
    </row>
    <row r="35" spans="1:8" ht="15.6" x14ac:dyDescent="0.6">
      <c r="A35" s="9" t="s">
        <v>40</v>
      </c>
      <c r="B35" s="19">
        <f>IF(ISBLANK('Row Data'!B35),('Row Data'!B35+'Row Data'!B36)/2,'Row Data'!B35)</f>
        <v>45317</v>
      </c>
      <c r="C35" s="9" t="str">
        <f>IF(OR(TRIM('Row Data'!C35)="Easst",TRIM('Row Data'!C35)="Eastt",TRIM('Row Data'!C35)="Easstt"),"East",IF(OR(TRIM('Row Data'!C35)="Wset",TRIM('Row Data'!C35)="Westt"),"West",IF(OR(TRIM('Row Data'!C35)="Nrth",TRIM('Row Data'!C35)="Nth"),"North",IF(OR(TRIM('Row Data'!C35)="Soth",TRIM('Row Data'!C35)="So"),"South",TRIM('Row Data'!C35)))))</f>
        <v>South</v>
      </c>
      <c r="D35" s="9" t="s">
        <v>221</v>
      </c>
      <c r="E35" s="9" t="s">
        <v>224</v>
      </c>
      <c r="F35" s="9" t="str">
        <f>IF(OR(ISBLANK('Row Data'!F35), 'Row Data'!F35=0, ISBLANK('Row Data'!G35), 'Row Data'!G35=0), "Check Quantity/Price", "")</f>
        <v/>
      </c>
      <c r="G35" s="9">
        <f>IF(AND('Row Data'!F35&lt;&gt;0, 'Row Data'!F35&lt;&gt;"", 'Row Data'!G35&lt;&gt;0, 'Row Data'!G35&lt;&gt;""), 'Row Data'!F35*'Row Data'!G35, "")</f>
        <v>145</v>
      </c>
      <c r="H35" s="27">
        <f t="shared" si="0"/>
        <v>0</v>
      </c>
    </row>
    <row r="36" spans="1:8" ht="15.6" x14ac:dyDescent="0.6">
      <c r="A36" s="9" t="s">
        <v>41</v>
      </c>
      <c r="B36" s="19">
        <f>IF(ISBLANK('Row Data'!B36),('Row Data'!B36+'Row Data'!B37)/2,'Row Data'!B36)</f>
        <v>45292</v>
      </c>
      <c r="C36" s="9" t="str">
        <f>IF(OR(TRIM('Row Data'!C36)="Easst",TRIM('Row Data'!C36)="Eastt",TRIM('Row Data'!C36)="Easstt"),"East",IF(OR(TRIM('Row Data'!C36)="Wset",TRIM('Row Data'!C36)="Westt"),"West",IF(OR(TRIM('Row Data'!C36)="Nrth",TRIM('Row Data'!C36)="Nth"),"North",IF(OR(TRIM('Row Data'!C36)="Soth",TRIM('Row Data'!C36)="So"),"South",TRIM('Row Data'!C36)))))</f>
        <v>East</v>
      </c>
      <c r="D36" s="9" t="s">
        <v>221</v>
      </c>
      <c r="E36" s="9" t="s">
        <v>223</v>
      </c>
      <c r="F36" s="9" t="str">
        <f>IF(OR(ISBLANK('Row Data'!F36), 'Row Data'!F36=0, ISBLANK('Row Data'!G36), 'Row Data'!G36=0), "Check Quantity/Price", "")</f>
        <v>Check Quantity/Price</v>
      </c>
      <c r="G36" s="9" t="str">
        <f>IF(AND('Row Data'!F36&lt;&gt;0, 'Row Data'!F36&lt;&gt;"", 'Row Data'!G36&lt;&gt;0, 'Row Data'!G36&lt;&gt;""), 'Row Data'!F36*'Row Data'!G36, "")</f>
        <v/>
      </c>
      <c r="H36" s="27" t="str">
        <f t="shared" si="0"/>
        <v/>
      </c>
    </row>
    <row r="37" spans="1:8" ht="15.6" x14ac:dyDescent="0.6">
      <c r="A37" s="9" t="s">
        <v>42</v>
      </c>
      <c r="B37" s="19">
        <f>IF(ISBLANK('Row Data'!B37),('Row Data'!B37+'Row Data'!B38)/2,'Row Data'!B37)</f>
        <v>45305</v>
      </c>
      <c r="C37" s="9" t="str">
        <f>IF(OR(TRIM('Row Data'!C37)="Easst",TRIM('Row Data'!C37)="Eastt",TRIM('Row Data'!C37)="Easstt"),"East",IF(OR(TRIM('Row Data'!C37)="Wset",TRIM('Row Data'!C37)="Westt"),"West",IF(OR(TRIM('Row Data'!C37)="Nrth",TRIM('Row Data'!C37)="Nth"),"North",IF(OR(TRIM('Row Data'!C37)="Soth",TRIM('Row Data'!C37)="So"),"South",TRIM('Row Data'!C37)))))</f>
        <v>East</v>
      </c>
      <c r="D37" s="9" t="s">
        <v>217</v>
      </c>
      <c r="E37" s="9" t="s">
        <v>224</v>
      </c>
      <c r="F37" s="9" t="str">
        <f>IF(OR(ISBLANK('Row Data'!F37), 'Row Data'!F37=0, ISBLANK('Row Data'!G37), 'Row Data'!G37=0), "Check Quantity/Price", "")</f>
        <v/>
      </c>
      <c r="G37" s="9">
        <f>IF(AND('Row Data'!F37&lt;&gt;0, 'Row Data'!F37&lt;&gt;"", 'Row Data'!G37&lt;&gt;0, 'Row Data'!G37&lt;&gt;""), 'Row Data'!F37*'Row Data'!G37, "")</f>
        <v>5954</v>
      </c>
      <c r="H37" s="27">
        <f t="shared" si="0"/>
        <v>893.1</v>
      </c>
    </row>
    <row r="38" spans="1:8" ht="15.6" x14ac:dyDescent="0.6">
      <c r="A38" s="9" t="s">
        <v>43</v>
      </c>
      <c r="B38" s="19">
        <f>IF(ISBLANK('Row Data'!B38),('Row Data'!B38+'Row Data'!B39)/2,'Row Data'!B38)</f>
        <v>45329</v>
      </c>
      <c r="C38" s="9" t="str">
        <f>IF(OR(TRIM('Row Data'!C38)="Easst",TRIM('Row Data'!C38)="Eastt",TRIM('Row Data'!C38)="Easstt"),"East",IF(OR(TRIM('Row Data'!C38)="Wset",TRIM('Row Data'!C38)="Westt"),"West",IF(OR(TRIM('Row Data'!C38)="Nrth",TRIM('Row Data'!C38)="Nth"),"North",IF(OR(TRIM('Row Data'!C38)="Soth",TRIM('Row Data'!C38)="So"),"South",TRIM('Row Data'!C38)))))</f>
        <v>East</v>
      </c>
      <c r="D38" s="9" t="s">
        <v>217</v>
      </c>
      <c r="E38" s="9" t="s">
        <v>223</v>
      </c>
      <c r="F38" s="9" t="str">
        <f>IF(OR(ISBLANK('Row Data'!F38), 'Row Data'!F38=0, ISBLANK('Row Data'!G38), 'Row Data'!G38=0), "Check Quantity/Price", "")</f>
        <v/>
      </c>
      <c r="G38" s="9">
        <f>IF(AND('Row Data'!F38&lt;&gt;0, 'Row Data'!F38&lt;&gt;"", 'Row Data'!G38&lt;&gt;0, 'Row Data'!G38&lt;&gt;""), 'Row Data'!F38*'Row Data'!G38, "")</f>
        <v>5060</v>
      </c>
      <c r="H38" s="27">
        <f t="shared" si="0"/>
        <v>759</v>
      </c>
    </row>
    <row r="39" spans="1:8" ht="15.6" x14ac:dyDescent="0.6">
      <c r="A39" s="9" t="s">
        <v>44</v>
      </c>
      <c r="B39" s="19">
        <f>IF(ISBLANK('Row Data'!B39),('Row Data'!B39+'Row Data'!B40)/2,'Row Data'!B39)</f>
        <v>45312</v>
      </c>
      <c r="C39" s="9" t="str">
        <f>IF(OR(TRIM('Row Data'!C39)="Easst",TRIM('Row Data'!C39)="Eastt",TRIM('Row Data'!C39)="Easstt"),"East",IF(OR(TRIM('Row Data'!C39)="Wset",TRIM('Row Data'!C39)="Westt"),"West",IF(OR(TRIM('Row Data'!C39)="Nrth",TRIM('Row Data'!C39)="Nth"),"North",IF(OR(TRIM('Row Data'!C39)="Soth",TRIM('Row Data'!C39)="So"),"South",TRIM('Row Data'!C39)))))</f>
        <v>West</v>
      </c>
      <c r="D39" s="9" t="s">
        <v>219</v>
      </c>
      <c r="E39" s="9" t="s">
        <v>224</v>
      </c>
      <c r="F39" s="9" t="str">
        <f>IF(OR(ISBLANK('Row Data'!F39), 'Row Data'!F39=0, ISBLANK('Row Data'!G39), 'Row Data'!G39=0), "Check Quantity/Price", "")</f>
        <v/>
      </c>
      <c r="G39" s="9">
        <f>IF(AND('Row Data'!F39&lt;&gt;0, 'Row Data'!F39&lt;&gt;"", 'Row Data'!G39&lt;&gt;0, 'Row Data'!G39&lt;&gt;""), 'Row Data'!F39*'Row Data'!G39, "")</f>
        <v>2670</v>
      </c>
      <c r="H39" s="27">
        <f t="shared" si="0"/>
        <v>400.5</v>
      </c>
    </row>
    <row r="40" spans="1:8" ht="15.6" x14ac:dyDescent="0.6">
      <c r="A40" s="9" t="s">
        <v>45</v>
      </c>
      <c r="B40" s="19">
        <f>IF(ISBLANK('Row Data'!B40),('Row Data'!B40+'Row Data'!B41)/2,'Row Data'!B40)</f>
        <v>45320</v>
      </c>
      <c r="C40" s="9" t="str">
        <f>IF(OR(TRIM('Row Data'!C40)="Easst",TRIM('Row Data'!C40)="Eastt",TRIM('Row Data'!C40)="Easstt"),"East",IF(OR(TRIM('Row Data'!C40)="Wset",TRIM('Row Data'!C40)="Westt"),"West",IF(OR(TRIM('Row Data'!C40)="Nrth",TRIM('Row Data'!C40)="Nth"),"North",IF(OR(TRIM('Row Data'!C40)="Soth",TRIM('Row Data'!C40)="So"),"South",TRIM('Row Data'!C40)))))</f>
        <v>East</v>
      </c>
      <c r="D40" s="9" t="s">
        <v>220</v>
      </c>
      <c r="E40" s="9" t="s">
        <v>225</v>
      </c>
      <c r="F40" s="9" t="str">
        <f>IF(OR(ISBLANK('Row Data'!F40), 'Row Data'!F40=0, ISBLANK('Row Data'!G40), 'Row Data'!G40=0), "Check Quantity/Price", "")</f>
        <v/>
      </c>
      <c r="G40" s="9">
        <f>IF(AND('Row Data'!F40&lt;&gt;0, 'Row Data'!F40&lt;&gt;"", 'Row Data'!G40&lt;&gt;0, 'Row Data'!G40&lt;&gt;""), 'Row Data'!F40*'Row Data'!G40, "")</f>
        <v>6802</v>
      </c>
      <c r="H40" s="27">
        <f t="shared" si="0"/>
        <v>1020.3</v>
      </c>
    </row>
    <row r="41" spans="1:8" ht="15.6" x14ac:dyDescent="0.6">
      <c r="A41" s="9" t="s">
        <v>46</v>
      </c>
      <c r="B41" s="19">
        <f>IF(ISBLANK('Row Data'!B41),('Row Data'!B41+'Row Data'!B42)/2,'Row Data'!B41)</f>
        <v>45324</v>
      </c>
      <c r="C41" s="9" t="str">
        <f>IF(OR(TRIM('Row Data'!C41)="Easst",TRIM('Row Data'!C41)="Eastt",TRIM('Row Data'!C41)="Easstt"),"East",IF(OR(TRIM('Row Data'!C41)="Wset",TRIM('Row Data'!C41)="Westt"),"West",IF(OR(TRIM('Row Data'!C41)="Nrth",TRIM('Row Data'!C41)="Nth"),"North",IF(OR(TRIM('Row Data'!C41)="Soth",TRIM('Row Data'!C41)="So"),"South",TRIM('Row Data'!C41)))))</f>
        <v>South</v>
      </c>
      <c r="D41" s="9" t="s">
        <v>219</v>
      </c>
      <c r="E41" s="9" t="s">
        <v>224</v>
      </c>
      <c r="F41" s="9" t="str">
        <f>IF(OR(ISBLANK('Row Data'!F41), 'Row Data'!F41=0, ISBLANK('Row Data'!G41), 'Row Data'!G41=0), "Check Quantity/Price", "")</f>
        <v/>
      </c>
      <c r="G41" s="9">
        <f>IF(AND('Row Data'!F41&lt;&gt;0, 'Row Data'!F41&lt;&gt;"", 'Row Data'!G41&lt;&gt;0, 'Row Data'!G41&lt;&gt;""), 'Row Data'!F41*'Row Data'!G41, "")</f>
        <v>284</v>
      </c>
      <c r="H41" s="27">
        <f t="shared" si="0"/>
        <v>0</v>
      </c>
    </row>
    <row r="42" spans="1:8" ht="15.6" x14ac:dyDescent="0.6">
      <c r="A42" s="9" t="s">
        <v>47</v>
      </c>
      <c r="B42" s="19">
        <f>IF(ISBLANK('Row Data'!B42),('Row Data'!B42+'Row Data'!B43)/2,'Row Data'!B42)</f>
        <v>45349</v>
      </c>
      <c r="C42" s="9" t="str">
        <f>IF(OR(TRIM('Row Data'!C42)="Easst",TRIM('Row Data'!C42)="Eastt",TRIM('Row Data'!C42)="Easstt"),"East",IF(OR(TRIM('Row Data'!C42)="Wset",TRIM('Row Data'!C42)="Westt"),"West",IF(OR(TRIM('Row Data'!C42)="Nrth",TRIM('Row Data'!C42)="Nth"),"North",IF(OR(TRIM('Row Data'!C42)="Soth",TRIM('Row Data'!C42)="So"),"South",TRIM('Row Data'!C42)))))</f>
        <v>South</v>
      </c>
      <c r="D42" s="9" t="s">
        <v>217</v>
      </c>
      <c r="E42" s="9" t="s">
        <v>225</v>
      </c>
      <c r="F42" s="9" t="str">
        <f>IF(OR(ISBLANK('Row Data'!F42), 'Row Data'!F42=0, ISBLANK('Row Data'!G42), 'Row Data'!G42=0), "Check Quantity/Price", "")</f>
        <v/>
      </c>
      <c r="G42" s="9">
        <f>IF(AND('Row Data'!F42&lt;&gt;0, 'Row Data'!F42&lt;&gt;"", 'Row Data'!G42&lt;&gt;0, 'Row Data'!G42&lt;&gt;""), 'Row Data'!F42*'Row Data'!G42, "")</f>
        <v>4280</v>
      </c>
      <c r="H42" s="27">
        <f t="shared" si="0"/>
        <v>642</v>
      </c>
    </row>
    <row r="43" spans="1:8" ht="15.6" x14ac:dyDescent="0.6">
      <c r="A43" s="9" t="s">
        <v>48</v>
      </c>
      <c r="B43" s="19">
        <f>IF(ISBLANK('Row Data'!B43),('Row Data'!B43+'Row Data'!B44)/2,'Row Data'!B43)</f>
        <v>45339</v>
      </c>
      <c r="C43" s="9" t="str">
        <f>IF(OR(TRIM('Row Data'!C43)="Easst",TRIM('Row Data'!C43)="Eastt",TRIM('Row Data'!C43)="Easstt"),"East",IF(OR(TRIM('Row Data'!C43)="Wset",TRIM('Row Data'!C43)="Westt"),"West",IF(OR(TRIM('Row Data'!C43)="Nrth",TRIM('Row Data'!C43)="Nth"),"North",IF(OR(TRIM('Row Data'!C43)="Soth",TRIM('Row Data'!C43)="So"),"South",TRIM('Row Data'!C43)))))</f>
        <v>South</v>
      </c>
      <c r="D43" s="9" t="s">
        <v>219</v>
      </c>
      <c r="E43" s="9" t="s">
        <v>224</v>
      </c>
      <c r="F43" s="9" t="str">
        <f>IF(OR(ISBLANK('Row Data'!F43), 'Row Data'!F43=0, ISBLANK('Row Data'!G43), 'Row Data'!G43=0), "Check Quantity/Price", "")</f>
        <v>Check Quantity/Price</v>
      </c>
      <c r="G43" s="9" t="str">
        <f>IF(AND('Row Data'!F43&lt;&gt;0, 'Row Data'!F43&lt;&gt;"", 'Row Data'!G43&lt;&gt;0, 'Row Data'!G43&lt;&gt;""), 'Row Data'!F43*'Row Data'!G43, "")</f>
        <v/>
      </c>
      <c r="H43" s="27" t="str">
        <f t="shared" si="0"/>
        <v/>
      </c>
    </row>
    <row r="44" spans="1:8" ht="15.6" x14ac:dyDescent="0.6">
      <c r="A44" s="9" t="s">
        <v>49</v>
      </c>
      <c r="B44" s="19">
        <f>IF(ISBLANK('Row Data'!B44),('Row Data'!B44+'Row Data'!B45)/2,'Row Data'!B44)</f>
        <v>45297</v>
      </c>
      <c r="C44" s="9" t="str">
        <f>IF(OR(TRIM('Row Data'!C44)="Easst",TRIM('Row Data'!C44)="Eastt",TRIM('Row Data'!C44)="Easstt"),"East",IF(OR(TRIM('Row Data'!C44)="Wset",TRIM('Row Data'!C44)="Westt"),"West",IF(OR(TRIM('Row Data'!C44)="Nrth",TRIM('Row Data'!C44)="Nth"),"North",IF(OR(TRIM('Row Data'!C44)="Soth",TRIM('Row Data'!C44)="So"),"South",TRIM('Row Data'!C44)))))</f>
        <v>North</v>
      </c>
      <c r="D44" s="9" t="s">
        <v>221</v>
      </c>
      <c r="E44" s="9" t="s">
        <v>225</v>
      </c>
      <c r="F44" s="9" t="str">
        <f>IF(OR(ISBLANK('Row Data'!F44), 'Row Data'!F44=0, ISBLANK('Row Data'!G44), 'Row Data'!G44=0), "Check Quantity/Price", "")</f>
        <v>Check Quantity/Price</v>
      </c>
      <c r="G44" s="9" t="str">
        <f>IF(AND('Row Data'!F44&lt;&gt;0, 'Row Data'!F44&lt;&gt;"", 'Row Data'!G44&lt;&gt;0, 'Row Data'!G44&lt;&gt;""), 'Row Data'!F44*'Row Data'!G44, "")</f>
        <v/>
      </c>
      <c r="H44" s="27" t="str">
        <f t="shared" si="0"/>
        <v/>
      </c>
    </row>
    <row r="45" spans="1:8" ht="15.6" x14ac:dyDescent="0.6">
      <c r="A45" s="9" t="s">
        <v>50</v>
      </c>
      <c r="B45" s="19">
        <f>IF(ISBLANK('Row Data'!B45),('Row Data'!B45+'Row Data'!B46)/2,'Row Data'!B45)</f>
        <v>45334</v>
      </c>
      <c r="C45" s="9" t="str">
        <f>IF(OR(TRIM('Row Data'!C45)="Easst",TRIM('Row Data'!C45)="Eastt",TRIM('Row Data'!C45)="Easstt"),"East",IF(OR(TRIM('Row Data'!C45)="Wset",TRIM('Row Data'!C45)="Westt"),"West",IF(OR(TRIM('Row Data'!C45)="Nrth",TRIM('Row Data'!C45)="Nth"),"North",IF(OR(TRIM('Row Data'!C45)="Soth",TRIM('Row Data'!C45)="So"),"South",TRIM('Row Data'!C45)))))</f>
        <v>East</v>
      </c>
      <c r="D45" s="9" t="s">
        <v>221</v>
      </c>
      <c r="E45" s="9" t="s">
        <v>223</v>
      </c>
      <c r="F45" s="9" t="str">
        <f>IF(OR(ISBLANK('Row Data'!F45), 'Row Data'!F45=0, ISBLANK('Row Data'!G45), 'Row Data'!G45=0), "Check Quantity/Price", "")</f>
        <v/>
      </c>
      <c r="G45" s="9">
        <f>IF(AND('Row Data'!F45&lt;&gt;0, 'Row Data'!F45&lt;&gt;"", 'Row Data'!G45&lt;&gt;0, 'Row Data'!G45&lt;&gt;""), 'Row Data'!F45*'Row Data'!G45, "")</f>
        <v>5838</v>
      </c>
      <c r="H45" s="27">
        <f t="shared" si="0"/>
        <v>875.69999999999993</v>
      </c>
    </row>
    <row r="46" spans="1:8" ht="15.6" x14ac:dyDescent="0.6">
      <c r="A46" s="9" t="s">
        <v>51</v>
      </c>
      <c r="B46" s="19">
        <f>IF(ISBLANK('Row Data'!B46),('Row Data'!B46+'Row Data'!B47)/2,'Row Data'!B46)</f>
        <v>45313</v>
      </c>
      <c r="C46" s="9" t="str">
        <f>IF(OR(TRIM('Row Data'!C46)="Easst",TRIM('Row Data'!C46)="Eastt",TRIM('Row Data'!C46)="Easstt"),"East",IF(OR(TRIM('Row Data'!C46)="Wset",TRIM('Row Data'!C46)="Westt"),"West",IF(OR(TRIM('Row Data'!C46)="Nrth",TRIM('Row Data'!C46)="Nth"),"North",IF(OR(TRIM('Row Data'!C46)="Soth",TRIM('Row Data'!C46)="So"),"South",TRIM('Row Data'!C46)))))</f>
        <v>South</v>
      </c>
      <c r="D46" s="9" t="s">
        <v>217</v>
      </c>
      <c r="E46" s="9" t="s">
        <v>223</v>
      </c>
      <c r="F46" s="9" t="str">
        <f>IF(OR(ISBLANK('Row Data'!F46), 'Row Data'!F46=0, ISBLANK('Row Data'!G46), 'Row Data'!G46=0), "Check Quantity/Price", "")</f>
        <v/>
      </c>
      <c r="G46" s="9">
        <f>IF(AND('Row Data'!F46&lt;&gt;0, 'Row Data'!F46&lt;&gt;"", 'Row Data'!G46&lt;&gt;0, 'Row Data'!G46&lt;&gt;""), 'Row Data'!F46*'Row Data'!G46, "")</f>
        <v>6045</v>
      </c>
      <c r="H46" s="27">
        <f t="shared" si="0"/>
        <v>906.75</v>
      </c>
    </row>
    <row r="47" spans="1:8" ht="15.6" x14ac:dyDescent="0.6">
      <c r="A47" s="9" t="s">
        <v>52</v>
      </c>
      <c r="B47" s="19">
        <f>IF(ISBLANK('Row Data'!B47),('Row Data'!B47+'Row Data'!B48)/2,'Row Data'!B47)</f>
        <v>45352</v>
      </c>
      <c r="C47" s="9" t="str">
        <f>IF(OR(TRIM('Row Data'!C47)="Easst",TRIM('Row Data'!C47)="Eastt",TRIM('Row Data'!C47)="Easstt"),"East",IF(OR(TRIM('Row Data'!C47)="Wset",TRIM('Row Data'!C47)="Westt"),"West",IF(OR(TRIM('Row Data'!C47)="Nrth",TRIM('Row Data'!C47)="Nth"),"North",IF(OR(TRIM('Row Data'!C47)="Soth",TRIM('Row Data'!C47)="So"),"South",TRIM('Row Data'!C47)))))</f>
        <v>West</v>
      </c>
      <c r="D47" s="9" t="s">
        <v>217</v>
      </c>
      <c r="E47" s="9" t="s">
        <v>223</v>
      </c>
      <c r="F47" s="9" t="str">
        <f>IF(OR(ISBLANK('Row Data'!F47), 'Row Data'!F47=0, ISBLANK('Row Data'!G47), 'Row Data'!G47=0), "Check Quantity/Price", "")</f>
        <v/>
      </c>
      <c r="G47" s="9">
        <f>IF(AND('Row Data'!F47&lt;&gt;0, 'Row Data'!F47&lt;&gt;"", 'Row Data'!G47&lt;&gt;0, 'Row Data'!G47&lt;&gt;""), 'Row Data'!F47*'Row Data'!G47, "")</f>
        <v>1946</v>
      </c>
      <c r="H47" s="27">
        <f t="shared" si="0"/>
        <v>194.60000000000002</v>
      </c>
    </row>
    <row r="48" spans="1:8" ht="15.6" x14ac:dyDescent="0.6">
      <c r="A48" s="9" t="s">
        <v>53</v>
      </c>
      <c r="B48" s="19">
        <f>IF(ISBLANK('Row Data'!B48),('Row Data'!B48+'Row Data'!B49)/2,'Row Data'!B48)</f>
        <v>45335</v>
      </c>
      <c r="C48" s="9" t="str">
        <f>IF(OR(TRIM('Row Data'!C48)="Easst",TRIM('Row Data'!C48)="Eastt",TRIM('Row Data'!C48)="Easstt"),"East",IF(OR(TRIM('Row Data'!C48)="Wset",TRIM('Row Data'!C48)="Westt"),"West",IF(OR(TRIM('Row Data'!C48)="Nrth",TRIM('Row Data'!C48)="Nth"),"North",IF(OR(TRIM('Row Data'!C48)="Soth",TRIM('Row Data'!C48)="So"),"South",TRIM('Row Data'!C48)))))</f>
        <v>East</v>
      </c>
      <c r="D48" s="9" t="s">
        <v>219</v>
      </c>
      <c r="E48" s="9" t="s">
        <v>223</v>
      </c>
      <c r="F48" s="9" t="str">
        <f>IF(OR(ISBLANK('Row Data'!F48), 'Row Data'!F48=0, ISBLANK('Row Data'!G48), 'Row Data'!G48=0), "Check Quantity/Price", "")</f>
        <v>Check Quantity/Price</v>
      </c>
      <c r="G48" s="9" t="str">
        <f>IF(AND('Row Data'!F48&lt;&gt;0, 'Row Data'!F48&lt;&gt;"", 'Row Data'!G48&lt;&gt;0, 'Row Data'!G48&lt;&gt;""), 'Row Data'!F48*'Row Data'!G48, "")</f>
        <v/>
      </c>
      <c r="H48" s="27" t="str">
        <f t="shared" si="0"/>
        <v/>
      </c>
    </row>
    <row r="49" spans="1:8" ht="15.6" x14ac:dyDescent="0.6">
      <c r="A49" s="9" t="s">
        <v>54</v>
      </c>
      <c r="B49" s="19">
        <f>IF(ISBLANK('Row Data'!B49),('Row Data'!B49+'Row Data'!B50)/2,'Row Data'!B49)</f>
        <v>45343</v>
      </c>
      <c r="C49" s="9" t="str">
        <f>IF(OR(TRIM('Row Data'!C49)="Easst",TRIM('Row Data'!C49)="Eastt",TRIM('Row Data'!C49)="Easstt"),"East",IF(OR(TRIM('Row Data'!C49)="Wset",TRIM('Row Data'!C49)="Westt"),"West",IF(OR(TRIM('Row Data'!C49)="Nrth",TRIM('Row Data'!C49)="Nth"),"North",IF(OR(TRIM('Row Data'!C49)="Soth",TRIM('Row Data'!C49)="So"),"South",TRIM('Row Data'!C49)))))</f>
        <v>East</v>
      </c>
      <c r="D49" s="9" t="s">
        <v>219</v>
      </c>
      <c r="E49" s="9" t="s">
        <v>225</v>
      </c>
      <c r="F49" s="9" t="str">
        <f>IF(OR(ISBLANK('Row Data'!F49), 'Row Data'!F49=0, ISBLANK('Row Data'!G49), 'Row Data'!G49=0), "Check Quantity/Price", "")</f>
        <v/>
      </c>
      <c r="G49" s="9">
        <f>IF(AND('Row Data'!F49&lt;&gt;0, 'Row Data'!F49&lt;&gt;"", 'Row Data'!G49&lt;&gt;0, 'Row Data'!G49&lt;&gt;""), 'Row Data'!F49*'Row Data'!G49, "")</f>
        <v>920</v>
      </c>
      <c r="H49" s="27">
        <f t="shared" si="0"/>
        <v>0</v>
      </c>
    </row>
    <row r="50" spans="1:8" ht="15.6" x14ac:dyDescent="0.6">
      <c r="A50" s="9" t="s">
        <v>55</v>
      </c>
      <c r="B50" s="19">
        <f>IF(ISBLANK('Row Data'!B50),('Row Data'!B50+'Row Data'!B51)/2,'Row Data'!B50)</f>
        <v>45293</v>
      </c>
      <c r="C50" s="9" t="str">
        <f>IF(OR(TRIM('Row Data'!C50)="Easst",TRIM('Row Data'!C50)="Eastt",TRIM('Row Data'!C50)="Easstt"),"East",IF(OR(TRIM('Row Data'!C50)="Wset",TRIM('Row Data'!C50)="Westt"),"West",IF(OR(TRIM('Row Data'!C50)="Nrth",TRIM('Row Data'!C50)="Nth"),"North",IF(OR(TRIM('Row Data'!C50)="Soth",TRIM('Row Data'!C50)="So"),"South",TRIM('Row Data'!C50)))))</f>
        <v>East</v>
      </c>
      <c r="D50" s="9" t="s">
        <v>221</v>
      </c>
      <c r="E50" s="9" t="s">
        <v>225</v>
      </c>
      <c r="F50" s="9" t="str">
        <f>IF(OR(ISBLANK('Row Data'!F50), 'Row Data'!F50=0, ISBLANK('Row Data'!G50), 'Row Data'!G50=0), "Check Quantity/Price", "")</f>
        <v/>
      </c>
      <c r="G50" s="9">
        <f>IF(AND('Row Data'!F50&lt;&gt;0, 'Row Data'!F50&lt;&gt;"", 'Row Data'!G50&lt;&gt;0, 'Row Data'!G50&lt;&gt;""), 'Row Data'!F50*'Row Data'!G50, "")</f>
        <v>5168</v>
      </c>
      <c r="H50" s="27">
        <f t="shared" si="0"/>
        <v>775.19999999999993</v>
      </c>
    </row>
    <row r="51" spans="1:8" ht="15.6" x14ac:dyDescent="0.6">
      <c r="A51" s="9" t="s">
        <v>56</v>
      </c>
      <c r="B51" s="19">
        <f>IF(ISBLANK('Row Data'!B51),('Row Data'!B51+'Row Data'!B52)/2,'Row Data'!B51)</f>
        <v>22665.5</v>
      </c>
      <c r="C51" s="9" t="str">
        <f>IF(OR(TRIM('Row Data'!C51)="Easst",TRIM('Row Data'!C51)="Eastt",TRIM('Row Data'!C51)="Easstt"),"East",IF(OR(TRIM('Row Data'!C51)="Wset",TRIM('Row Data'!C51)="Westt"),"West",IF(OR(TRIM('Row Data'!C51)="Nrth",TRIM('Row Data'!C51)="Nth"),"North",IF(OR(TRIM('Row Data'!C51)="Soth",TRIM('Row Data'!C51)="So"),"South",TRIM('Row Data'!C51)))))</f>
        <v>East</v>
      </c>
      <c r="D51" s="9" t="s">
        <v>220</v>
      </c>
      <c r="E51" s="9" t="s">
        <v>223</v>
      </c>
      <c r="F51" s="9" t="str">
        <f>IF(OR(ISBLANK('Row Data'!F51), 'Row Data'!F51=0, ISBLANK('Row Data'!G51), 'Row Data'!G51=0), "Check Quantity/Price", "")</f>
        <v/>
      </c>
      <c r="G51" s="9">
        <f>IF(AND('Row Data'!F51&lt;&gt;0, 'Row Data'!F51&lt;&gt;"", 'Row Data'!G51&lt;&gt;0, 'Row Data'!G51&lt;&gt;""), 'Row Data'!F51*'Row Data'!G51, "")</f>
        <v>4550</v>
      </c>
      <c r="H51" s="27">
        <f t="shared" si="0"/>
        <v>682.5</v>
      </c>
    </row>
    <row r="52" spans="1:8" ht="15.6" x14ac:dyDescent="0.6">
      <c r="A52" s="9" t="s">
        <v>57</v>
      </c>
      <c r="B52" s="19">
        <f>IF(ISBLANK('Row Data'!B52),('Row Data'!B52+'Row Data'!B53)/2,'Row Data'!B52)</f>
        <v>45331</v>
      </c>
      <c r="C52" s="9" t="str">
        <f>IF(OR(TRIM('Row Data'!C52)="Easst",TRIM('Row Data'!C52)="Eastt",TRIM('Row Data'!C52)="Easstt"),"East",IF(OR(TRIM('Row Data'!C52)="Wset",TRIM('Row Data'!C52)="Westt"),"West",IF(OR(TRIM('Row Data'!C52)="Nrth",TRIM('Row Data'!C52)="Nth"),"North",IF(OR(TRIM('Row Data'!C52)="Soth",TRIM('Row Data'!C52)="So"),"South",TRIM('Row Data'!C52)))))</f>
        <v>West</v>
      </c>
      <c r="D52" s="9" t="s">
        <v>220</v>
      </c>
      <c r="E52" s="9" t="s">
        <v>223</v>
      </c>
      <c r="F52" s="9" t="str">
        <f>IF(OR(ISBLANK('Row Data'!F52), 'Row Data'!F52=0, ISBLANK('Row Data'!G52), 'Row Data'!G52=0), "Check Quantity/Price", "")</f>
        <v>Check Quantity/Price</v>
      </c>
      <c r="G52" s="9" t="str">
        <f>IF(AND('Row Data'!F52&lt;&gt;0, 'Row Data'!F52&lt;&gt;"", 'Row Data'!G52&lt;&gt;0, 'Row Data'!G52&lt;&gt;""), 'Row Data'!F52*'Row Data'!G52, "")</f>
        <v/>
      </c>
      <c r="H52" s="27" t="str">
        <f t="shared" si="0"/>
        <v/>
      </c>
    </row>
    <row r="53" spans="1:8" ht="15.6" x14ac:dyDescent="0.6">
      <c r="A53" s="9" t="s">
        <v>58</v>
      </c>
      <c r="B53" s="19">
        <f>IF(ISBLANK('Row Data'!B53),('Row Data'!B53+'Row Data'!B54)/2,'Row Data'!B53)</f>
        <v>45296</v>
      </c>
      <c r="C53" s="9" t="str">
        <f>IF(OR(TRIM('Row Data'!C53)="Easst",TRIM('Row Data'!C53)="Eastt",TRIM('Row Data'!C53)="Easstt"),"East",IF(OR(TRIM('Row Data'!C53)="Wset",TRIM('Row Data'!C53)="Westt"),"West",IF(OR(TRIM('Row Data'!C53)="Nrth",TRIM('Row Data'!C53)="Nth"),"North",IF(OR(TRIM('Row Data'!C53)="Soth",TRIM('Row Data'!C53)="So"),"South",TRIM('Row Data'!C53)))))</f>
        <v>East</v>
      </c>
      <c r="D53" s="9" t="s">
        <v>217</v>
      </c>
      <c r="E53" s="9" t="s">
        <v>223</v>
      </c>
      <c r="F53" s="9" t="str">
        <f>IF(OR(ISBLANK('Row Data'!F53), 'Row Data'!F53=0, ISBLANK('Row Data'!G53), 'Row Data'!G53=0), "Check Quantity/Price", "")</f>
        <v/>
      </c>
      <c r="G53" s="9">
        <f>IF(AND('Row Data'!F53&lt;&gt;0, 'Row Data'!F53&lt;&gt;"", 'Row Data'!G53&lt;&gt;0, 'Row Data'!G53&lt;&gt;""), 'Row Data'!F53*'Row Data'!G53, "")</f>
        <v>5140</v>
      </c>
      <c r="H53" s="27">
        <f t="shared" si="0"/>
        <v>771</v>
      </c>
    </row>
    <row r="54" spans="1:8" ht="15.6" x14ac:dyDescent="0.6">
      <c r="A54" s="9" t="s">
        <v>59</v>
      </c>
      <c r="B54" s="19">
        <f>IF(ISBLANK('Row Data'!B54),('Row Data'!B54+'Row Data'!B55)/2,'Row Data'!B54)</f>
        <v>45348</v>
      </c>
      <c r="C54" s="9" t="str">
        <f>IF(OR(TRIM('Row Data'!C54)="Easst",TRIM('Row Data'!C54)="Eastt",TRIM('Row Data'!C54)="Easstt"),"East",IF(OR(TRIM('Row Data'!C54)="Wset",TRIM('Row Data'!C54)="Westt"),"West",IF(OR(TRIM('Row Data'!C54)="Nrth",TRIM('Row Data'!C54)="Nth"),"North",IF(OR(TRIM('Row Data'!C54)="Soth",TRIM('Row Data'!C54)="So"),"South",TRIM('Row Data'!C54)))))</f>
        <v>West</v>
      </c>
      <c r="D54" s="9" t="s">
        <v>219</v>
      </c>
      <c r="E54" s="9" t="s">
        <v>224</v>
      </c>
      <c r="F54" s="9" t="str">
        <f>IF(OR(ISBLANK('Row Data'!F54), 'Row Data'!F54=0, ISBLANK('Row Data'!G54), 'Row Data'!G54=0), "Check Quantity/Price", "")</f>
        <v>Check Quantity/Price</v>
      </c>
      <c r="G54" s="9" t="str">
        <f>IF(AND('Row Data'!F54&lt;&gt;0, 'Row Data'!F54&lt;&gt;"", 'Row Data'!G54&lt;&gt;0, 'Row Data'!G54&lt;&gt;""), 'Row Data'!F54*'Row Data'!G54, "")</f>
        <v/>
      </c>
      <c r="H54" s="27" t="str">
        <f t="shared" si="0"/>
        <v/>
      </c>
    </row>
    <row r="55" spans="1:8" ht="15.6" x14ac:dyDescent="0.6">
      <c r="A55" s="9" t="s">
        <v>60</v>
      </c>
      <c r="B55" s="19">
        <f>IF(ISBLANK('Row Data'!B55),('Row Data'!B55+'Row Data'!B56)/2,'Row Data'!B55)</f>
        <v>45304</v>
      </c>
      <c r="C55" s="9" t="str">
        <f>IF(OR(TRIM('Row Data'!C55)="Easst",TRIM('Row Data'!C55)="Eastt",TRIM('Row Data'!C55)="Easstt"),"East",IF(OR(TRIM('Row Data'!C55)="Wset",TRIM('Row Data'!C55)="Westt"),"West",IF(OR(TRIM('Row Data'!C55)="Nrth",TRIM('Row Data'!C55)="Nth"),"North",IF(OR(TRIM('Row Data'!C55)="Soth",TRIM('Row Data'!C55)="So"),"South",TRIM('Row Data'!C55)))))</f>
        <v>West</v>
      </c>
      <c r="D55" s="9" t="s">
        <v>220</v>
      </c>
      <c r="E55" s="9" t="s">
        <v>223</v>
      </c>
      <c r="F55" s="9" t="str">
        <f>IF(OR(ISBLANK('Row Data'!F55), 'Row Data'!F55=0, ISBLANK('Row Data'!G55), 'Row Data'!G55=0), "Check Quantity/Price", "")</f>
        <v/>
      </c>
      <c r="G55" s="9">
        <f>IF(AND('Row Data'!F55&lt;&gt;0, 'Row Data'!F55&lt;&gt;"", 'Row Data'!G55&lt;&gt;0, 'Row Data'!G55&lt;&gt;""), 'Row Data'!F55*'Row Data'!G55, "")</f>
        <v>917</v>
      </c>
      <c r="H55" s="27">
        <f t="shared" si="0"/>
        <v>0</v>
      </c>
    </row>
    <row r="56" spans="1:8" ht="15.6" x14ac:dyDescent="0.6">
      <c r="A56" s="9" t="s">
        <v>61</v>
      </c>
      <c r="B56" s="19">
        <f>IF(ISBLANK('Row Data'!B56),('Row Data'!B56+'Row Data'!B57)/2,'Row Data'!B56)</f>
        <v>45316</v>
      </c>
      <c r="C56" s="9" t="str">
        <f>IF(OR(TRIM('Row Data'!C56)="Easst",TRIM('Row Data'!C56)="Eastt",TRIM('Row Data'!C56)="Easstt"),"East",IF(OR(TRIM('Row Data'!C56)="Wset",TRIM('Row Data'!C56)="Westt"),"West",IF(OR(TRIM('Row Data'!C56)="Nrth",TRIM('Row Data'!C56)="Nth"),"North",IF(OR(TRIM('Row Data'!C56)="Soth",TRIM('Row Data'!C56)="So"),"South",TRIM('Row Data'!C56)))))</f>
        <v>West</v>
      </c>
      <c r="D56" s="9" t="s">
        <v>219</v>
      </c>
      <c r="E56" s="9" t="s">
        <v>225</v>
      </c>
      <c r="F56" s="9" t="str">
        <f>IF(OR(ISBLANK('Row Data'!F56), 'Row Data'!F56=0, ISBLANK('Row Data'!G56), 'Row Data'!G56=0), "Check Quantity/Price", "")</f>
        <v/>
      </c>
      <c r="G56" s="9">
        <f>IF(AND('Row Data'!F56&lt;&gt;0, 'Row Data'!F56&lt;&gt;"", 'Row Data'!G56&lt;&gt;0, 'Row Data'!G56&lt;&gt;""), 'Row Data'!F56*'Row Data'!G56, "")</f>
        <v>1107</v>
      </c>
      <c r="H56" s="27">
        <f t="shared" si="0"/>
        <v>110.7</v>
      </c>
    </row>
    <row r="57" spans="1:8" ht="15.6" x14ac:dyDescent="0.6">
      <c r="A57" s="9" t="s">
        <v>62</v>
      </c>
      <c r="B57" s="19">
        <f>IF(ISBLANK('Row Data'!B57),('Row Data'!B57+'Row Data'!B58)/2,'Row Data'!B57)</f>
        <v>45307</v>
      </c>
      <c r="C57" s="9" t="str">
        <f>IF(OR(TRIM('Row Data'!C57)="Easst",TRIM('Row Data'!C57)="Eastt",TRIM('Row Data'!C57)="Easstt"),"East",IF(OR(TRIM('Row Data'!C57)="Wset",TRIM('Row Data'!C57)="Westt"),"West",IF(OR(TRIM('Row Data'!C57)="Nrth",TRIM('Row Data'!C57)="Nth"),"North",IF(OR(TRIM('Row Data'!C57)="Soth",TRIM('Row Data'!C57)="So"),"South",TRIM('Row Data'!C57)))))</f>
        <v>North</v>
      </c>
      <c r="D57" s="9" t="s">
        <v>218</v>
      </c>
      <c r="E57" s="9" t="s">
        <v>225</v>
      </c>
      <c r="F57" s="9" t="str">
        <f>IF(OR(ISBLANK('Row Data'!F57), 'Row Data'!F57=0, ISBLANK('Row Data'!G57), 'Row Data'!G57=0), "Check Quantity/Price", "")</f>
        <v/>
      </c>
      <c r="G57" s="9">
        <f>IF(AND('Row Data'!F57&lt;&gt;0, 'Row Data'!F57&lt;&gt;"", 'Row Data'!G57&lt;&gt;0, 'Row Data'!G57&lt;&gt;""), 'Row Data'!F57*'Row Data'!G57, "")</f>
        <v>1588</v>
      </c>
      <c r="H57" s="27">
        <f t="shared" si="0"/>
        <v>158.80000000000001</v>
      </c>
    </row>
    <row r="58" spans="1:8" ht="15.6" x14ac:dyDescent="0.6">
      <c r="A58" s="9" t="s">
        <v>63</v>
      </c>
      <c r="B58" s="19">
        <f>IF(ISBLANK('Row Data'!B58),('Row Data'!B58+'Row Data'!B59)/2,'Row Data'!B58)</f>
        <v>45336</v>
      </c>
      <c r="C58" s="9" t="str">
        <f>IF(OR(TRIM('Row Data'!C58)="Easst",TRIM('Row Data'!C58)="Eastt",TRIM('Row Data'!C58)="Easstt"),"East",IF(OR(TRIM('Row Data'!C58)="Wset",TRIM('Row Data'!C58)="Westt"),"West",IF(OR(TRIM('Row Data'!C58)="Nrth",TRIM('Row Data'!C58)="Nth"),"North",IF(OR(TRIM('Row Data'!C58)="Soth",TRIM('Row Data'!C58)="So"),"South",TRIM('Row Data'!C58)))))</f>
        <v>West</v>
      </c>
      <c r="D58" s="9" t="s">
        <v>221</v>
      </c>
      <c r="E58" s="9" t="s">
        <v>225</v>
      </c>
      <c r="F58" s="9" t="str">
        <f>IF(OR(ISBLANK('Row Data'!F58), 'Row Data'!F58=0, ISBLANK('Row Data'!G58), 'Row Data'!G58=0), "Check Quantity/Price", "")</f>
        <v>Check Quantity/Price</v>
      </c>
      <c r="G58" s="9" t="str">
        <f>IF(AND('Row Data'!F58&lt;&gt;0, 'Row Data'!F58&lt;&gt;"", 'Row Data'!G58&lt;&gt;0, 'Row Data'!G58&lt;&gt;""), 'Row Data'!F58*'Row Data'!G58, "")</f>
        <v/>
      </c>
      <c r="H58" s="27" t="str">
        <f t="shared" si="0"/>
        <v/>
      </c>
    </row>
    <row r="59" spans="1:8" ht="15.6" x14ac:dyDescent="0.6">
      <c r="A59" s="9" t="s">
        <v>64</v>
      </c>
      <c r="B59" s="19">
        <f>IF(ISBLANK('Row Data'!B59),('Row Data'!B59+'Row Data'!B60)/2,'Row Data'!B59)</f>
        <v>22670.5</v>
      </c>
      <c r="C59" s="9" t="str">
        <f>IF(OR(TRIM('Row Data'!C59)="Easst",TRIM('Row Data'!C59)="Eastt",TRIM('Row Data'!C59)="Easstt"),"East",IF(OR(TRIM('Row Data'!C59)="Wset",TRIM('Row Data'!C59)="Westt"),"West",IF(OR(TRIM('Row Data'!C59)="Nrth",TRIM('Row Data'!C59)="Nth"),"North",IF(OR(TRIM('Row Data'!C59)="Soth",TRIM('Row Data'!C59)="So"),"South",TRIM('Row Data'!C59)))))</f>
        <v>East</v>
      </c>
      <c r="D59" s="9" t="s">
        <v>219</v>
      </c>
      <c r="E59" s="9" t="s">
        <v>224</v>
      </c>
      <c r="F59" s="9" t="str">
        <f>IF(OR(ISBLANK('Row Data'!F59), 'Row Data'!F59=0, ISBLANK('Row Data'!G59), 'Row Data'!G59=0), "Check Quantity/Price", "")</f>
        <v/>
      </c>
      <c r="G59" s="9">
        <f>IF(AND('Row Data'!F59&lt;&gt;0, 'Row Data'!F59&lt;&gt;"", 'Row Data'!G59&lt;&gt;0, 'Row Data'!G59&lt;&gt;""), 'Row Data'!F59*'Row Data'!G59, "")</f>
        <v>1020</v>
      </c>
      <c r="H59" s="27">
        <f t="shared" si="0"/>
        <v>102</v>
      </c>
    </row>
    <row r="60" spans="1:8" ht="15.6" x14ac:dyDescent="0.6">
      <c r="A60" s="9" t="s">
        <v>65</v>
      </c>
      <c r="B60" s="19">
        <f>IF(ISBLANK('Row Data'!B60),('Row Data'!B60+'Row Data'!B61)/2,'Row Data'!B60)</f>
        <v>45341</v>
      </c>
      <c r="C60" s="9" t="str">
        <f>IF(OR(TRIM('Row Data'!C60)="Easst",TRIM('Row Data'!C60)="Eastt",TRIM('Row Data'!C60)="Easstt"),"East",IF(OR(TRIM('Row Data'!C60)="Wset",TRIM('Row Data'!C60)="Westt"),"West",IF(OR(TRIM('Row Data'!C60)="Nrth",TRIM('Row Data'!C60)="Nth"),"North",IF(OR(TRIM('Row Data'!C60)="Soth",TRIM('Row Data'!C60)="So"),"South",TRIM('Row Data'!C60)))))</f>
        <v>West</v>
      </c>
      <c r="D60" s="9" t="s">
        <v>219</v>
      </c>
      <c r="E60" s="9" t="s">
        <v>224</v>
      </c>
      <c r="F60" s="9" t="str">
        <f>IF(OR(ISBLANK('Row Data'!F60), 'Row Data'!F60=0, ISBLANK('Row Data'!G60), 'Row Data'!G60=0), "Check Quantity/Price", "")</f>
        <v/>
      </c>
      <c r="G60" s="9">
        <f>IF(AND('Row Data'!F60&lt;&gt;0, 'Row Data'!F60&lt;&gt;"", 'Row Data'!G60&lt;&gt;0, 'Row Data'!G60&lt;&gt;""), 'Row Data'!F60*'Row Data'!G60, "")</f>
        <v>4266</v>
      </c>
      <c r="H60" s="27">
        <f t="shared" si="0"/>
        <v>639.9</v>
      </c>
    </row>
    <row r="61" spans="1:8" ht="15.6" x14ac:dyDescent="0.6">
      <c r="A61" s="9" t="s">
        <v>66</v>
      </c>
      <c r="B61" s="19">
        <f>IF(ISBLANK('Row Data'!B61),('Row Data'!B61+'Row Data'!B62)/2,'Row Data'!B61)</f>
        <v>45341</v>
      </c>
      <c r="C61" s="9" t="str">
        <f>IF(OR(TRIM('Row Data'!C61)="Easst",TRIM('Row Data'!C61)="Eastt",TRIM('Row Data'!C61)="Easstt"),"East",IF(OR(TRIM('Row Data'!C61)="Wset",TRIM('Row Data'!C61)="Westt"),"West",IF(OR(TRIM('Row Data'!C61)="Nrth",TRIM('Row Data'!C61)="Nth"),"North",IF(OR(TRIM('Row Data'!C61)="Soth",TRIM('Row Data'!C61)="So"),"South",TRIM('Row Data'!C61)))))</f>
        <v>West</v>
      </c>
      <c r="D61" s="9" t="s">
        <v>219</v>
      </c>
      <c r="E61" s="9" t="s">
        <v>224</v>
      </c>
      <c r="F61" s="9" t="str">
        <f>IF(OR(ISBLANK('Row Data'!F61), 'Row Data'!F61=0, ISBLANK('Row Data'!G61), 'Row Data'!G61=0), "Check Quantity/Price", "")</f>
        <v/>
      </c>
      <c r="G61" s="9">
        <f>IF(AND('Row Data'!F61&lt;&gt;0, 'Row Data'!F61&lt;&gt;"", 'Row Data'!G61&lt;&gt;0, 'Row Data'!G61&lt;&gt;""), 'Row Data'!F61*'Row Data'!G61, "")</f>
        <v>5780</v>
      </c>
      <c r="H61" s="27">
        <f t="shared" si="0"/>
        <v>867</v>
      </c>
    </row>
    <row r="62" spans="1:8" ht="15.6" x14ac:dyDescent="0.6">
      <c r="A62" s="9" t="s">
        <v>67</v>
      </c>
      <c r="B62" s="19">
        <f>IF(ISBLANK('Row Data'!B62),('Row Data'!B62+'Row Data'!B63)/2,'Row Data'!B62)</f>
        <v>45303</v>
      </c>
      <c r="C62" s="9" t="str">
        <f>IF(OR(TRIM('Row Data'!C62)="Easst",TRIM('Row Data'!C62)="Eastt",TRIM('Row Data'!C62)="Easstt"),"East",IF(OR(TRIM('Row Data'!C62)="Wset",TRIM('Row Data'!C62)="Westt"),"West",IF(OR(TRIM('Row Data'!C62)="Nrth",TRIM('Row Data'!C62)="Nth"),"North",IF(OR(TRIM('Row Data'!C62)="Soth",TRIM('Row Data'!C62)="So"),"South",TRIM('Row Data'!C62)))))</f>
        <v>West</v>
      </c>
      <c r="D62" s="9" t="s">
        <v>220</v>
      </c>
      <c r="E62" s="9" t="s">
        <v>224</v>
      </c>
      <c r="F62" s="9" t="str">
        <f>IF(OR(ISBLANK('Row Data'!F62), 'Row Data'!F62=0, ISBLANK('Row Data'!G62), 'Row Data'!G62=0), "Check Quantity/Price", "")</f>
        <v>Check Quantity/Price</v>
      </c>
      <c r="G62" s="9" t="str">
        <f>IF(AND('Row Data'!F62&lt;&gt;0, 'Row Data'!F62&lt;&gt;"", 'Row Data'!G62&lt;&gt;0, 'Row Data'!G62&lt;&gt;""), 'Row Data'!F62*'Row Data'!G62, "")</f>
        <v/>
      </c>
      <c r="H62" s="27" t="str">
        <f t="shared" si="0"/>
        <v/>
      </c>
    </row>
    <row r="63" spans="1:8" ht="15.6" x14ac:dyDescent="0.6">
      <c r="A63" s="9" t="s">
        <v>68</v>
      </c>
      <c r="B63" s="19">
        <f>IF(ISBLANK('Row Data'!B63),('Row Data'!B63+'Row Data'!B64)/2,'Row Data'!B63)</f>
        <v>45336</v>
      </c>
      <c r="C63" s="9" t="str">
        <f>IF(OR(TRIM('Row Data'!C63)="Easst",TRIM('Row Data'!C63)="Eastt",TRIM('Row Data'!C63)="Easstt"),"East",IF(OR(TRIM('Row Data'!C63)="Wset",TRIM('Row Data'!C63)="Westt"),"West",IF(OR(TRIM('Row Data'!C63)="Nrth",TRIM('Row Data'!C63)="Nth"),"North",IF(OR(TRIM('Row Data'!C63)="Soth",TRIM('Row Data'!C63)="So"),"South",TRIM('Row Data'!C63)))))</f>
        <v>East</v>
      </c>
      <c r="D63" s="9" t="s">
        <v>219</v>
      </c>
      <c r="E63" s="9" t="s">
        <v>225</v>
      </c>
      <c r="F63" s="9" t="str">
        <f>IF(OR(ISBLANK('Row Data'!F63), 'Row Data'!F63=0, ISBLANK('Row Data'!G63), 'Row Data'!G63=0), "Check Quantity/Price", "")</f>
        <v>Check Quantity/Price</v>
      </c>
      <c r="G63" s="9" t="str">
        <f>IF(AND('Row Data'!F63&lt;&gt;0, 'Row Data'!F63&lt;&gt;"", 'Row Data'!G63&lt;&gt;0, 'Row Data'!G63&lt;&gt;""), 'Row Data'!F63*'Row Data'!G63, "")</f>
        <v/>
      </c>
      <c r="H63" s="27" t="str">
        <f t="shared" si="0"/>
        <v/>
      </c>
    </row>
    <row r="64" spans="1:8" ht="15.6" x14ac:dyDescent="0.6">
      <c r="A64" s="9" t="s">
        <v>69</v>
      </c>
      <c r="B64" s="19">
        <f>IF(ISBLANK('Row Data'!B64),('Row Data'!B64+'Row Data'!B65)/2,'Row Data'!B64)</f>
        <v>45295</v>
      </c>
      <c r="C64" s="9" t="str">
        <f>IF(OR(TRIM('Row Data'!C64)="Easst",TRIM('Row Data'!C64)="Eastt",TRIM('Row Data'!C64)="Easstt"),"East",IF(OR(TRIM('Row Data'!C64)="Wset",TRIM('Row Data'!C64)="Westt"),"West",IF(OR(TRIM('Row Data'!C64)="Nrth",TRIM('Row Data'!C64)="Nth"),"North",IF(OR(TRIM('Row Data'!C64)="Soth",TRIM('Row Data'!C64)="So"),"South",TRIM('Row Data'!C64)))))</f>
        <v>East</v>
      </c>
      <c r="D64" s="9" t="s">
        <v>218</v>
      </c>
      <c r="E64" s="9" t="s">
        <v>224</v>
      </c>
      <c r="F64" s="9" t="str">
        <f>IF(OR(ISBLANK('Row Data'!F64), 'Row Data'!F64=0, ISBLANK('Row Data'!G64), 'Row Data'!G64=0), "Check Quantity/Price", "")</f>
        <v/>
      </c>
      <c r="G64" s="9">
        <f>IF(AND('Row Data'!F64&lt;&gt;0, 'Row Data'!F64&lt;&gt;"", 'Row Data'!G64&lt;&gt;0, 'Row Data'!G64&lt;&gt;""), 'Row Data'!F64*'Row Data'!G64, "")</f>
        <v>480</v>
      </c>
      <c r="H64" s="27">
        <f t="shared" si="0"/>
        <v>0</v>
      </c>
    </row>
    <row r="65" spans="1:8" ht="15.6" x14ac:dyDescent="0.6">
      <c r="A65" s="9" t="s">
        <v>70</v>
      </c>
      <c r="B65" s="19">
        <f>IF(ISBLANK('Row Data'!B65),('Row Data'!B65+'Row Data'!B66)/2,'Row Data'!B65)</f>
        <v>45350</v>
      </c>
      <c r="C65" s="9" t="str">
        <f>IF(OR(TRIM('Row Data'!C65)="Easst",TRIM('Row Data'!C65)="Eastt",TRIM('Row Data'!C65)="Easstt"),"East",IF(OR(TRIM('Row Data'!C65)="Wset",TRIM('Row Data'!C65)="Westt"),"West",IF(OR(TRIM('Row Data'!C65)="Nrth",TRIM('Row Data'!C65)="Nth"),"North",IF(OR(TRIM('Row Data'!C65)="Soth",TRIM('Row Data'!C65)="So"),"South",TRIM('Row Data'!C65)))))</f>
        <v>West</v>
      </c>
      <c r="D65" s="9" t="s">
        <v>220</v>
      </c>
      <c r="E65" s="9" t="s">
        <v>224</v>
      </c>
      <c r="F65" s="9" t="str">
        <f>IF(OR(ISBLANK('Row Data'!F65), 'Row Data'!F65=0, ISBLANK('Row Data'!G65), 'Row Data'!G65=0), "Check Quantity/Price", "")</f>
        <v/>
      </c>
      <c r="G65" s="9">
        <f>IF(AND('Row Data'!F65&lt;&gt;0, 'Row Data'!F65&lt;&gt;"", 'Row Data'!G65&lt;&gt;0, 'Row Data'!G65&lt;&gt;""), 'Row Data'!F65*'Row Data'!G65, "")</f>
        <v>1335</v>
      </c>
      <c r="H65" s="27">
        <f t="shared" si="0"/>
        <v>133.5</v>
      </c>
    </row>
    <row r="66" spans="1:8" ht="15.6" x14ac:dyDescent="0.6">
      <c r="A66" s="9" t="s">
        <v>71</v>
      </c>
      <c r="B66" s="19">
        <f>IF(ISBLANK('Row Data'!B66),('Row Data'!B66+'Row Data'!B67)/2,'Row Data'!B66)</f>
        <v>45321</v>
      </c>
      <c r="C66" s="9" t="str">
        <f>IF(OR(TRIM('Row Data'!C66)="Easst",TRIM('Row Data'!C66)="Eastt",TRIM('Row Data'!C66)="Easstt"),"East",IF(OR(TRIM('Row Data'!C66)="Wset",TRIM('Row Data'!C66)="Westt"),"West",IF(OR(TRIM('Row Data'!C66)="Nrth",TRIM('Row Data'!C66)="Nth"),"North",IF(OR(TRIM('Row Data'!C66)="Soth",TRIM('Row Data'!C66)="So"),"South",TRIM('Row Data'!C66)))))</f>
        <v>East</v>
      </c>
      <c r="D66" s="9" t="s">
        <v>217</v>
      </c>
      <c r="E66" s="9" t="s">
        <v>224</v>
      </c>
      <c r="F66" s="9" t="str">
        <f>IF(OR(ISBLANK('Row Data'!F66), 'Row Data'!F66=0, ISBLANK('Row Data'!G66), 'Row Data'!G66=0), "Check Quantity/Price", "")</f>
        <v/>
      </c>
      <c r="G66" s="9">
        <f>IF(AND('Row Data'!F66&lt;&gt;0, 'Row Data'!F66&lt;&gt;"", 'Row Data'!G66&lt;&gt;0, 'Row Data'!G66&lt;&gt;""), 'Row Data'!F66*'Row Data'!G66, "")</f>
        <v>3531</v>
      </c>
      <c r="H66" s="27">
        <f t="shared" si="0"/>
        <v>529.65</v>
      </c>
    </row>
    <row r="67" spans="1:8" ht="15.6" x14ac:dyDescent="0.6">
      <c r="A67" s="9" t="s">
        <v>72</v>
      </c>
      <c r="B67" s="19">
        <f>IF(ISBLANK('Row Data'!B67),('Row Data'!B67+'Row Data'!B68)/2,'Row Data'!B67)</f>
        <v>45321</v>
      </c>
      <c r="C67" s="9" t="str">
        <f>IF(OR(TRIM('Row Data'!C67)="Easst",TRIM('Row Data'!C67)="Eastt",TRIM('Row Data'!C67)="Easstt"),"East",IF(OR(TRIM('Row Data'!C67)="Wset",TRIM('Row Data'!C67)="Westt"),"West",IF(OR(TRIM('Row Data'!C67)="Nrth",TRIM('Row Data'!C67)="Nth"),"North",IF(OR(TRIM('Row Data'!C67)="Soth",TRIM('Row Data'!C67)="So"),"South",TRIM('Row Data'!C67)))))</f>
        <v>South</v>
      </c>
      <c r="D67" s="9" t="s">
        <v>217</v>
      </c>
      <c r="E67" s="9" t="s">
        <v>223</v>
      </c>
      <c r="F67" s="9" t="str">
        <f>IF(OR(ISBLANK('Row Data'!F67), 'Row Data'!F67=0, ISBLANK('Row Data'!G67), 'Row Data'!G67=0), "Check Quantity/Price", "")</f>
        <v/>
      </c>
      <c r="G67" s="9">
        <f>IF(AND('Row Data'!F67&lt;&gt;0, 'Row Data'!F67&lt;&gt;"", 'Row Data'!G67&lt;&gt;0, 'Row Data'!G67&lt;&gt;""), 'Row Data'!F67*'Row Data'!G67, "")</f>
        <v>3990</v>
      </c>
      <c r="H67" s="27">
        <f t="shared" ref="H67:H130" si="1">IF(F67="",IF(G67&gt;=2000,G67*0.15,IF(G67&gt;=1000,G67*0.1,0)),"")</f>
        <v>598.5</v>
      </c>
    </row>
    <row r="68" spans="1:8" ht="15.6" x14ac:dyDescent="0.6">
      <c r="A68" s="9" t="s">
        <v>73</v>
      </c>
      <c r="B68" s="19">
        <f>IF(ISBLANK('Row Data'!B68),('Row Data'!B68+'Row Data'!B69)/2,'Row Data'!B68)</f>
        <v>45327</v>
      </c>
      <c r="C68" s="9" t="str">
        <f>IF(OR(TRIM('Row Data'!C68)="Easst",TRIM('Row Data'!C68)="Eastt",TRIM('Row Data'!C68)="Easstt"),"East",IF(OR(TRIM('Row Data'!C68)="Wset",TRIM('Row Data'!C68)="Westt"),"West",IF(OR(TRIM('Row Data'!C68)="Nrth",TRIM('Row Data'!C68)="Nth"),"North",IF(OR(TRIM('Row Data'!C68)="Soth",TRIM('Row Data'!C68)="So"),"South",TRIM('Row Data'!C68)))))</f>
        <v>South</v>
      </c>
      <c r="D68" s="9" t="s">
        <v>221</v>
      </c>
      <c r="E68" s="9" t="s">
        <v>225</v>
      </c>
      <c r="F68" s="9" t="str">
        <f>IF(OR(ISBLANK('Row Data'!F68), 'Row Data'!F68=0, ISBLANK('Row Data'!G68), 'Row Data'!G68=0), "Check Quantity/Price", "")</f>
        <v/>
      </c>
      <c r="G68" s="9">
        <f>IF(AND('Row Data'!F68&lt;&gt;0, 'Row Data'!F68&lt;&gt;"", 'Row Data'!G68&lt;&gt;0, 'Row Data'!G68&lt;&gt;""), 'Row Data'!F68*'Row Data'!G68, "")</f>
        <v>2478</v>
      </c>
      <c r="H68" s="27">
        <f t="shared" si="1"/>
        <v>371.7</v>
      </c>
    </row>
    <row r="69" spans="1:8" ht="15.6" x14ac:dyDescent="0.6">
      <c r="A69" s="9" t="s">
        <v>74</v>
      </c>
      <c r="B69" s="19">
        <f>IF(ISBLANK('Row Data'!B69),('Row Data'!B69+'Row Data'!B70)/2,'Row Data'!B69)</f>
        <v>45352</v>
      </c>
      <c r="C69" s="9" t="str">
        <f>IF(OR(TRIM('Row Data'!C69)="Easst",TRIM('Row Data'!C69)="Eastt",TRIM('Row Data'!C69)="Easstt"),"East",IF(OR(TRIM('Row Data'!C69)="Wset",TRIM('Row Data'!C69)="Westt"),"West",IF(OR(TRIM('Row Data'!C69)="Nrth",TRIM('Row Data'!C69)="Nth"),"North",IF(OR(TRIM('Row Data'!C69)="Soth",TRIM('Row Data'!C69)="So"),"South",TRIM('Row Data'!C69)))))</f>
        <v>West</v>
      </c>
      <c r="D69" s="9" t="s">
        <v>218</v>
      </c>
      <c r="E69" s="9" t="s">
        <v>224</v>
      </c>
      <c r="F69" s="9" t="str">
        <f>IF(OR(ISBLANK('Row Data'!F69), 'Row Data'!F69=0, ISBLANK('Row Data'!G69), 'Row Data'!G69=0), "Check Quantity/Price", "")</f>
        <v/>
      </c>
      <c r="G69" s="9">
        <f>IF(AND('Row Data'!F69&lt;&gt;0, 'Row Data'!F69&lt;&gt;"", 'Row Data'!G69&lt;&gt;0, 'Row Data'!G69&lt;&gt;""), 'Row Data'!F69*'Row Data'!G69, "")</f>
        <v>819</v>
      </c>
      <c r="H69" s="27">
        <f t="shared" si="1"/>
        <v>0</v>
      </c>
    </row>
    <row r="70" spans="1:8" ht="15.6" x14ac:dyDescent="0.6">
      <c r="A70" s="9" t="s">
        <v>75</v>
      </c>
      <c r="B70" s="19">
        <f>IF(ISBLANK('Row Data'!B70),('Row Data'!B70+'Row Data'!B71)/2,'Row Data'!B70)</f>
        <v>45320</v>
      </c>
      <c r="C70" s="9" t="str">
        <f>IF(OR(TRIM('Row Data'!C70)="Easst",TRIM('Row Data'!C70)="Eastt",TRIM('Row Data'!C70)="Easstt"),"East",IF(OR(TRIM('Row Data'!C70)="Wset",TRIM('Row Data'!C70)="Westt"),"West",IF(OR(TRIM('Row Data'!C70)="Nrth",TRIM('Row Data'!C70)="Nth"),"North",IF(OR(TRIM('Row Data'!C70)="Soth",TRIM('Row Data'!C70)="So"),"South",TRIM('Row Data'!C70)))))</f>
        <v>East</v>
      </c>
      <c r="D70" s="9" t="s">
        <v>219</v>
      </c>
      <c r="E70" s="9" t="s">
        <v>223</v>
      </c>
      <c r="F70" s="9" t="str">
        <f>IF(OR(ISBLANK('Row Data'!F70), 'Row Data'!F70=0, ISBLANK('Row Data'!G70), 'Row Data'!G70=0), "Check Quantity/Price", "")</f>
        <v>Check Quantity/Price</v>
      </c>
      <c r="G70" s="9" t="str">
        <f>IF(AND('Row Data'!F70&lt;&gt;0, 'Row Data'!F70&lt;&gt;"", 'Row Data'!G70&lt;&gt;0, 'Row Data'!G70&lt;&gt;""), 'Row Data'!F70*'Row Data'!G70, "")</f>
        <v/>
      </c>
      <c r="H70" s="27" t="str">
        <f t="shared" si="1"/>
        <v/>
      </c>
    </row>
    <row r="71" spans="1:8" ht="15.6" x14ac:dyDescent="0.6">
      <c r="A71" s="9" t="s">
        <v>76</v>
      </c>
      <c r="B71" s="19">
        <f>IF(ISBLANK('Row Data'!B71),('Row Data'!B71+'Row Data'!B72)/2,'Row Data'!B71)</f>
        <v>45338</v>
      </c>
      <c r="C71" s="9" t="str">
        <f>IF(OR(TRIM('Row Data'!C71)="Easst",TRIM('Row Data'!C71)="Eastt",TRIM('Row Data'!C71)="Easstt"),"East",IF(OR(TRIM('Row Data'!C71)="Wset",TRIM('Row Data'!C71)="Westt"),"West",IF(OR(TRIM('Row Data'!C71)="Nrth",TRIM('Row Data'!C71)="Nth"),"North",IF(OR(TRIM('Row Data'!C71)="Soth",TRIM('Row Data'!C71)="So"),"South",TRIM('Row Data'!C71)))))</f>
        <v>South</v>
      </c>
      <c r="D71" s="9" t="s">
        <v>218</v>
      </c>
      <c r="E71" s="9" t="s">
        <v>225</v>
      </c>
      <c r="F71" s="9" t="str">
        <f>IF(OR(ISBLANK('Row Data'!F71), 'Row Data'!F71=0, ISBLANK('Row Data'!G71), 'Row Data'!G71=0), "Check Quantity/Price", "")</f>
        <v/>
      </c>
      <c r="G71" s="9">
        <f>IF(AND('Row Data'!F71&lt;&gt;0, 'Row Data'!F71&lt;&gt;"", 'Row Data'!G71&lt;&gt;0, 'Row Data'!G71&lt;&gt;""), 'Row Data'!F71*'Row Data'!G71, "")</f>
        <v>6740</v>
      </c>
      <c r="H71" s="27">
        <f t="shared" si="1"/>
        <v>1011</v>
      </c>
    </row>
    <row r="72" spans="1:8" ht="15.6" x14ac:dyDescent="0.6">
      <c r="A72" s="9" t="s">
        <v>77</v>
      </c>
      <c r="B72" s="19">
        <f>IF(ISBLANK('Row Data'!B72),('Row Data'!B72+'Row Data'!B73)/2,'Row Data'!B72)</f>
        <v>45319</v>
      </c>
      <c r="C72" s="9" t="str">
        <f>IF(OR(TRIM('Row Data'!C72)="Easst",TRIM('Row Data'!C72)="Eastt",TRIM('Row Data'!C72)="Easstt"),"East",IF(OR(TRIM('Row Data'!C72)="Wset",TRIM('Row Data'!C72)="Westt"),"West",IF(OR(TRIM('Row Data'!C72)="Nrth",TRIM('Row Data'!C72)="Nth"),"North",IF(OR(TRIM('Row Data'!C72)="Soth",TRIM('Row Data'!C72)="So"),"South",TRIM('Row Data'!C72)))))</f>
        <v>North</v>
      </c>
      <c r="D72" s="9" t="s">
        <v>217</v>
      </c>
      <c r="E72" s="9" t="s">
        <v>224</v>
      </c>
      <c r="F72" s="9" t="str">
        <f>IF(OR(ISBLANK('Row Data'!F72), 'Row Data'!F72=0, ISBLANK('Row Data'!G72), 'Row Data'!G72=0), "Check Quantity/Price", "")</f>
        <v>Check Quantity/Price</v>
      </c>
      <c r="G72" s="9" t="str">
        <f>IF(AND('Row Data'!F72&lt;&gt;0, 'Row Data'!F72&lt;&gt;"", 'Row Data'!G72&lt;&gt;0, 'Row Data'!G72&lt;&gt;""), 'Row Data'!F72*'Row Data'!G72, "")</f>
        <v/>
      </c>
      <c r="H72" s="27" t="str">
        <f t="shared" si="1"/>
        <v/>
      </c>
    </row>
    <row r="73" spans="1:8" ht="15.6" x14ac:dyDescent="0.6">
      <c r="A73" s="9" t="s">
        <v>78</v>
      </c>
      <c r="B73" s="19">
        <f>IF(ISBLANK('Row Data'!B73),('Row Data'!B73+'Row Data'!B74)/2,'Row Data'!B73)</f>
        <v>45327</v>
      </c>
      <c r="C73" s="9" t="str">
        <f>IF(OR(TRIM('Row Data'!C73)="Easst",TRIM('Row Data'!C73)="Eastt",TRIM('Row Data'!C73)="Easstt"),"East",IF(OR(TRIM('Row Data'!C73)="Wset",TRIM('Row Data'!C73)="Westt"),"West",IF(OR(TRIM('Row Data'!C73)="Nrth",TRIM('Row Data'!C73)="Nth"),"North",IF(OR(TRIM('Row Data'!C73)="Soth",TRIM('Row Data'!C73)="So"),"South",TRIM('Row Data'!C73)))))</f>
        <v>East</v>
      </c>
      <c r="D73" s="9" t="s">
        <v>219</v>
      </c>
      <c r="E73" s="9" t="s">
        <v>225</v>
      </c>
      <c r="F73" s="9" t="str">
        <f>IF(OR(ISBLANK('Row Data'!F73), 'Row Data'!F73=0, ISBLANK('Row Data'!G73), 'Row Data'!G73=0), "Check Quantity/Price", "")</f>
        <v>Check Quantity/Price</v>
      </c>
      <c r="G73" s="9" t="str">
        <f>IF(AND('Row Data'!F73&lt;&gt;0, 'Row Data'!F73&lt;&gt;"", 'Row Data'!G73&lt;&gt;0, 'Row Data'!G73&lt;&gt;""), 'Row Data'!F73*'Row Data'!G73, "")</f>
        <v/>
      </c>
      <c r="H73" s="27" t="str">
        <f t="shared" si="1"/>
        <v/>
      </c>
    </row>
    <row r="74" spans="1:8" ht="15.6" x14ac:dyDescent="0.6">
      <c r="A74" s="9" t="s">
        <v>79</v>
      </c>
      <c r="B74" s="19">
        <f>IF(ISBLANK('Row Data'!B74),('Row Data'!B74+'Row Data'!B75)/2,'Row Data'!B74)</f>
        <v>45302</v>
      </c>
      <c r="C74" s="9" t="str">
        <f>IF(OR(TRIM('Row Data'!C74)="Easst",TRIM('Row Data'!C74)="Eastt",TRIM('Row Data'!C74)="Easstt"),"East",IF(OR(TRIM('Row Data'!C74)="Wset",TRIM('Row Data'!C74)="Westt"),"West",IF(OR(TRIM('Row Data'!C74)="Nrth",TRIM('Row Data'!C74)="Nth"),"North",IF(OR(TRIM('Row Data'!C74)="Soth",TRIM('Row Data'!C74)="So"),"South",TRIM('Row Data'!C74)))))</f>
        <v>West</v>
      </c>
      <c r="D74" s="9" t="s">
        <v>218</v>
      </c>
      <c r="E74" s="9" t="s">
        <v>225</v>
      </c>
      <c r="F74" s="9" t="str">
        <f>IF(OR(ISBLANK('Row Data'!F74), 'Row Data'!F74=0, ISBLANK('Row Data'!G74), 'Row Data'!G74=0), "Check Quantity/Price", "")</f>
        <v/>
      </c>
      <c r="G74" s="9">
        <f>IF(AND('Row Data'!F74&lt;&gt;0, 'Row Data'!F74&lt;&gt;"", 'Row Data'!G74&lt;&gt;0, 'Row Data'!G74&lt;&gt;""), 'Row Data'!F74*'Row Data'!G74, "")</f>
        <v>2904</v>
      </c>
      <c r="H74" s="27">
        <f t="shared" si="1"/>
        <v>435.59999999999997</v>
      </c>
    </row>
    <row r="75" spans="1:8" ht="15.6" x14ac:dyDescent="0.6">
      <c r="A75" s="9" t="s">
        <v>80</v>
      </c>
      <c r="B75" s="19">
        <f>IF(ISBLANK('Row Data'!B75),('Row Data'!B75+'Row Data'!B76)/2,'Row Data'!B75)</f>
        <v>45322</v>
      </c>
      <c r="C75" s="9" t="str">
        <f>IF(OR(TRIM('Row Data'!C75)="Easst",TRIM('Row Data'!C75)="Eastt",TRIM('Row Data'!C75)="Easstt"),"East",IF(OR(TRIM('Row Data'!C75)="Wset",TRIM('Row Data'!C75)="Westt"),"West",IF(OR(TRIM('Row Data'!C75)="Nrth",TRIM('Row Data'!C75)="Nth"),"North",IF(OR(TRIM('Row Data'!C75)="Soth",TRIM('Row Data'!C75)="So"),"South",TRIM('Row Data'!C75)))))</f>
        <v>North</v>
      </c>
      <c r="D75" s="9" t="s">
        <v>220</v>
      </c>
      <c r="E75" s="9" t="s">
        <v>223</v>
      </c>
      <c r="F75" s="9" t="str">
        <f>IF(OR(ISBLANK('Row Data'!F75), 'Row Data'!F75=0, ISBLANK('Row Data'!G75), 'Row Data'!G75=0), "Check Quantity/Price", "")</f>
        <v/>
      </c>
      <c r="G75" s="9">
        <f>IF(AND('Row Data'!F75&lt;&gt;0, 'Row Data'!F75&lt;&gt;"", 'Row Data'!G75&lt;&gt;0, 'Row Data'!G75&lt;&gt;""), 'Row Data'!F75*'Row Data'!G75, "")</f>
        <v>3913</v>
      </c>
      <c r="H75" s="27">
        <f t="shared" si="1"/>
        <v>586.94999999999993</v>
      </c>
    </row>
    <row r="76" spans="1:8" ht="15.6" x14ac:dyDescent="0.6">
      <c r="A76" s="9" t="s">
        <v>81</v>
      </c>
      <c r="B76" s="19">
        <f>IF(ISBLANK('Row Data'!B76),('Row Data'!B76+'Row Data'!B77)/2,'Row Data'!B76)</f>
        <v>45340</v>
      </c>
      <c r="C76" s="9" t="str">
        <f>IF(OR(TRIM('Row Data'!C76)="Easst",TRIM('Row Data'!C76)="Eastt",TRIM('Row Data'!C76)="Easstt"),"East",IF(OR(TRIM('Row Data'!C76)="Wset",TRIM('Row Data'!C76)="Westt"),"West",IF(OR(TRIM('Row Data'!C76)="Nrth",TRIM('Row Data'!C76)="Nth"),"North",IF(OR(TRIM('Row Data'!C76)="Soth",TRIM('Row Data'!C76)="So"),"South",TRIM('Row Data'!C76)))))</f>
        <v>West</v>
      </c>
      <c r="D76" s="9" t="s">
        <v>219</v>
      </c>
      <c r="E76" s="9" t="s">
        <v>224</v>
      </c>
      <c r="F76" s="9" t="str">
        <f>IF(OR(ISBLANK('Row Data'!F76), 'Row Data'!F76=0, ISBLANK('Row Data'!G76), 'Row Data'!G76=0), "Check Quantity/Price", "")</f>
        <v/>
      </c>
      <c r="G76" s="9">
        <f>IF(AND('Row Data'!F76&lt;&gt;0, 'Row Data'!F76&lt;&gt;"", 'Row Data'!G76&lt;&gt;0, 'Row Data'!G76&lt;&gt;""), 'Row Data'!F76*'Row Data'!G76, "")</f>
        <v>1547</v>
      </c>
      <c r="H76" s="27">
        <f t="shared" si="1"/>
        <v>154.70000000000002</v>
      </c>
    </row>
    <row r="77" spans="1:8" ht="15.6" x14ac:dyDescent="0.6">
      <c r="A77" s="9" t="s">
        <v>82</v>
      </c>
      <c r="B77" s="19">
        <f>IF(ISBLANK('Row Data'!B77),('Row Data'!B77+'Row Data'!B78)/2,'Row Data'!B77)</f>
        <v>45332</v>
      </c>
      <c r="C77" s="9" t="str">
        <f>IF(OR(TRIM('Row Data'!C77)="Easst",TRIM('Row Data'!C77)="Eastt",TRIM('Row Data'!C77)="Easstt"),"East",IF(OR(TRIM('Row Data'!C77)="Wset",TRIM('Row Data'!C77)="Westt"),"West",IF(OR(TRIM('Row Data'!C77)="Nrth",TRIM('Row Data'!C77)="Nth"),"North",IF(OR(TRIM('Row Data'!C77)="Soth",TRIM('Row Data'!C77)="So"),"South",TRIM('Row Data'!C77)))))</f>
        <v>North</v>
      </c>
      <c r="D77" s="9" t="s">
        <v>220</v>
      </c>
      <c r="E77" s="9" t="s">
        <v>225</v>
      </c>
      <c r="F77" s="9" t="str">
        <f>IF(OR(ISBLANK('Row Data'!F77), 'Row Data'!F77=0, ISBLANK('Row Data'!G77), 'Row Data'!G77=0), "Check Quantity/Price", "")</f>
        <v/>
      </c>
      <c r="G77" s="9">
        <f>IF(AND('Row Data'!F77&lt;&gt;0, 'Row Data'!F77&lt;&gt;"", 'Row Data'!G77&lt;&gt;0, 'Row Data'!G77&lt;&gt;""), 'Row Data'!F77*'Row Data'!G77, "")</f>
        <v>3091</v>
      </c>
      <c r="H77" s="27">
        <f t="shared" si="1"/>
        <v>463.65</v>
      </c>
    </row>
    <row r="78" spans="1:8" ht="15.6" x14ac:dyDescent="0.6">
      <c r="A78" s="9" t="s">
        <v>83</v>
      </c>
      <c r="B78" s="19">
        <f>IF(ISBLANK('Row Data'!B78),('Row Data'!B78+'Row Data'!B79)/2,'Row Data'!B78)</f>
        <v>45341</v>
      </c>
      <c r="C78" s="9" t="str">
        <f>IF(OR(TRIM('Row Data'!C78)="Easst",TRIM('Row Data'!C78)="Eastt",TRIM('Row Data'!C78)="Easstt"),"East",IF(OR(TRIM('Row Data'!C78)="Wset",TRIM('Row Data'!C78)="Westt"),"West",IF(OR(TRIM('Row Data'!C78)="Nrth",TRIM('Row Data'!C78)="Nth"),"North",IF(OR(TRIM('Row Data'!C78)="Soth",TRIM('Row Data'!C78)="So"),"South",TRIM('Row Data'!C78)))))</f>
        <v>West</v>
      </c>
      <c r="D78" s="9" t="s">
        <v>218</v>
      </c>
      <c r="E78" s="9" t="s">
        <v>223</v>
      </c>
      <c r="F78" s="9" t="str">
        <f>IF(OR(ISBLANK('Row Data'!F78), 'Row Data'!F78=0, ISBLANK('Row Data'!G78), 'Row Data'!G78=0), "Check Quantity/Price", "")</f>
        <v/>
      </c>
      <c r="G78" s="9">
        <f>IF(AND('Row Data'!F78&lt;&gt;0, 'Row Data'!F78&lt;&gt;"", 'Row Data'!G78&lt;&gt;0, 'Row Data'!G78&lt;&gt;""), 'Row Data'!F78*'Row Data'!G78, "")</f>
        <v>2490</v>
      </c>
      <c r="H78" s="27">
        <f t="shared" si="1"/>
        <v>373.5</v>
      </c>
    </row>
    <row r="79" spans="1:8" ht="15.6" x14ac:dyDescent="0.6">
      <c r="A79" s="9" t="s">
        <v>84</v>
      </c>
      <c r="B79" s="19">
        <f>IF(ISBLANK('Row Data'!B79),('Row Data'!B79+'Row Data'!B80)/2,'Row Data'!B79)</f>
        <v>45332</v>
      </c>
      <c r="C79" s="9" t="str">
        <f>IF(OR(TRIM('Row Data'!C79)="Easst",TRIM('Row Data'!C79)="Eastt",TRIM('Row Data'!C79)="Easstt"),"East",IF(OR(TRIM('Row Data'!C79)="Wset",TRIM('Row Data'!C79)="Westt"),"West",IF(OR(TRIM('Row Data'!C79)="Nrth",TRIM('Row Data'!C79)="Nth"),"North",IF(OR(TRIM('Row Data'!C79)="Soth",TRIM('Row Data'!C79)="So"),"South",TRIM('Row Data'!C79)))))</f>
        <v>South</v>
      </c>
      <c r="D79" s="9" t="s">
        <v>219</v>
      </c>
      <c r="E79" s="9" t="s">
        <v>225</v>
      </c>
      <c r="F79" s="9" t="str">
        <f>IF(OR(ISBLANK('Row Data'!F79), 'Row Data'!F79=0, ISBLANK('Row Data'!G79), 'Row Data'!G79=0), "Check Quantity/Price", "")</f>
        <v>Check Quantity/Price</v>
      </c>
      <c r="G79" s="9" t="str">
        <f>IF(AND('Row Data'!F79&lt;&gt;0, 'Row Data'!F79&lt;&gt;"", 'Row Data'!G79&lt;&gt;0, 'Row Data'!G79&lt;&gt;""), 'Row Data'!F79*'Row Data'!G79, "")</f>
        <v/>
      </c>
      <c r="H79" s="27" t="str">
        <f t="shared" si="1"/>
        <v/>
      </c>
    </row>
    <row r="80" spans="1:8" ht="15.6" x14ac:dyDescent="0.6">
      <c r="A80" s="9" t="s">
        <v>85</v>
      </c>
      <c r="B80" s="19">
        <f>IF(ISBLANK('Row Data'!B80),('Row Data'!B80+'Row Data'!B81)/2,'Row Data'!B80)</f>
        <v>45320</v>
      </c>
      <c r="C80" s="9" t="str">
        <f>IF(OR(TRIM('Row Data'!C80)="Easst",TRIM('Row Data'!C80)="Eastt",TRIM('Row Data'!C80)="Easstt"),"East",IF(OR(TRIM('Row Data'!C80)="Wset",TRIM('Row Data'!C80)="Westt"),"West",IF(OR(TRIM('Row Data'!C80)="Nrth",TRIM('Row Data'!C80)="Nth"),"North",IF(OR(TRIM('Row Data'!C80)="Soth",TRIM('Row Data'!C80)="So"),"South",TRIM('Row Data'!C80)))))</f>
        <v>East</v>
      </c>
      <c r="D80" s="9" t="s">
        <v>221</v>
      </c>
      <c r="E80" s="9" t="s">
        <v>225</v>
      </c>
      <c r="F80" s="9" t="str">
        <f>IF(OR(ISBLANK('Row Data'!F80), 'Row Data'!F80=0, ISBLANK('Row Data'!G80), 'Row Data'!G80=0), "Check Quantity/Price", "")</f>
        <v/>
      </c>
      <c r="G80" s="9">
        <f>IF(AND('Row Data'!F80&lt;&gt;0, 'Row Data'!F80&lt;&gt;"", 'Row Data'!G80&lt;&gt;0, 'Row Data'!G80&lt;&gt;""), 'Row Data'!F80*'Row Data'!G80, "")</f>
        <v>8194</v>
      </c>
      <c r="H80" s="27">
        <f t="shared" si="1"/>
        <v>1229.0999999999999</v>
      </c>
    </row>
    <row r="81" spans="1:8" ht="15.6" x14ac:dyDescent="0.6">
      <c r="A81" s="9" t="s">
        <v>86</v>
      </c>
      <c r="B81" s="19">
        <f>IF(ISBLANK('Row Data'!B81),('Row Data'!B81+'Row Data'!B82)/2,'Row Data'!B81)</f>
        <v>45310</v>
      </c>
      <c r="C81" s="9" t="str">
        <f>IF(OR(TRIM('Row Data'!C81)="Easst",TRIM('Row Data'!C81)="Eastt",TRIM('Row Data'!C81)="Easstt"),"East",IF(OR(TRIM('Row Data'!C81)="Wset",TRIM('Row Data'!C81)="Westt"),"West",IF(OR(TRIM('Row Data'!C81)="Nrth",TRIM('Row Data'!C81)="Nth"),"North",IF(OR(TRIM('Row Data'!C81)="Soth",TRIM('Row Data'!C81)="So"),"South",TRIM('Row Data'!C81)))))</f>
        <v>West</v>
      </c>
      <c r="D81" s="9" t="s">
        <v>221</v>
      </c>
      <c r="E81" s="9" t="s">
        <v>223</v>
      </c>
      <c r="F81" s="9" t="str">
        <f>IF(OR(ISBLANK('Row Data'!F81), 'Row Data'!F81=0, ISBLANK('Row Data'!G81), 'Row Data'!G81=0), "Check Quantity/Price", "")</f>
        <v/>
      </c>
      <c r="G81" s="9">
        <f>IF(AND('Row Data'!F81&lt;&gt;0, 'Row Data'!F81&lt;&gt;"", 'Row Data'!G81&lt;&gt;0, 'Row Data'!G81&lt;&gt;""), 'Row Data'!F81*'Row Data'!G81, "")</f>
        <v>4692</v>
      </c>
      <c r="H81" s="27">
        <f t="shared" si="1"/>
        <v>703.8</v>
      </c>
    </row>
    <row r="82" spans="1:8" ht="15.6" x14ac:dyDescent="0.6">
      <c r="A82" s="9" t="s">
        <v>87</v>
      </c>
      <c r="B82" s="19">
        <f>IF(ISBLANK('Row Data'!B82),('Row Data'!B82+'Row Data'!B83)/2,'Row Data'!B82)</f>
        <v>45313</v>
      </c>
      <c r="C82" s="9" t="str">
        <f>IF(OR(TRIM('Row Data'!C82)="Easst",TRIM('Row Data'!C82)="Eastt",TRIM('Row Data'!C82)="Easstt"),"East",IF(OR(TRIM('Row Data'!C82)="Wset",TRIM('Row Data'!C82)="Westt"),"West",IF(OR(TRIM('Row Data'!C82)="Nrth",TRIM('Row Data'!C82)="Nth"),"North",IF(OR(TRIM('Row Data'!C82)="Soth",TRIM('Row Data'!C82)="So"),"South",TRIM('Row Data'!C82)))))</f>
        <v>West</v>
      </c>
      <c r="D82" s="9" t="s">
        <v>217</v>
      </c>
      <c r="E82" s="9" t="s">
        <v>225</v>
      </c>
      <c r="F82" s="9" t="str">
        <f>IF(OR(ISBLANK('Row Data'!F82), 'Row Data'!F82=0, ISBLANK('Row Data'!G82), 'Row Data'!G82=0), "Check Quantity/Price", "")</f>
        <v/>
      </c>
      <c r="G82" s="9">
        <f>IF(AND('Row Data'!F82&lt;&gt;0, 'Row Data'!F82&lt;&gt;"", 'Row Data'!G82&lt;&gt;0, 'Row Data'!G82&lt;&gt;""), 'Row Data'!F82*'Row Data'!G82, "")</f>
        <v>415</v>
      </c>
      <c r="H82" s="27">
        <f t="shared" si="1"/>
        <v>0</v>
      </c>
    </row>
    <row r="83" spans="1:8" ht="15.6" x14ac:dyDescent="0.6">
      <c r="A83" s="9" t="s">
        <v>88</v>
      </c>
      <c r="B83" s="19">
        <f>IF(ISBLANK('Row Data'!B83),('Row Data'!B83+'Row Data'!B84)/2,'Row Data'!B83)</f>
        <v>45326</v>
      </c>
      <c r="C83" s="9" t="str">
        <f>IF(OR(TRIM('Row Data'!C83)="Easst",TRIM('Row Data'!C83)="Eastt",TRIM('Row Data'!C83)="Easstt"),"East",IF(OR(TRIM('Row Data'!C83)="Wset",TRIM('Row Data'!C83)="Westt"),"West",IF(OR(TRIM('Row Data'!C83)="Nrth",TRIM('Row Data'!C83)="Nth"),"North",IF(OR(TRIM('Row Data'!C83)="Soth",TRIM('Row Data'!C83)="So"),"South",TRIM('Row Data'!C83)))))</f>
        <v>North</v>
      </c>
      <c r="D83" s="9" t="s">
        <v>219</v>
      </c>
      <c r="E83" s="9" t="s">
        <v>223</v>
      </c>
      <c r="F83" s="9" t="str">
        <f>IF(OR(ISBLANK('Row Data'!F83), 'Row Data'!F83=0, ISBLANK('Row Data'!G83), 'Row Data'!G83=0), "Check Quantity/Price", "")</f>
        <v/>
      </c>
      <c r="G83" s="9">
        <f>IF(AND('Row Data'!F83&lt;&gt;0, 'Row Data'!F83&lt;&gt;"", 'Row Data'!G83&lt;&gt;0, 'Row Data'!G83&lt;&gt;""), 'Row Data'!F83*'Row Data'!G83, "")</f>
        <v>990</v>
      </c>
      <c r="H83" s="27">
        <f t="shared" si="1"/>
        <v>0</v>
      </c>
    </row>
    <row r="84" spans="1:8" ht="15.6" x14ac:dyDescent="0.6">
      <c r="A84" s="9" t="s">
        <v>89</v>
      </c>
      <c r="B84" s="19">
        <f>IF(ISBLANK('Row Data'!B84),('Row Data'!B84+'Row Data'!B85)/2,'Row Data'!B84)</f>
        <v>45301</v>
      </c>
      <c r="C84" s="9" t="str">
        <f>IF(OR(TRIM('Row Data'!C84)="Easst",TRIM('Row Data'!C84)="Eastt",TRIM('Row Data'!C84)="Easstt"),"East",IF(OR(TRIM('Row Data'!C84)="Wset",TRIM('Row Data'!C84)="Westt"),"West",IF(OR(TRIM('Row Data'!C84)="Nrth",TRIM('Row Data'!C84)="Nth"),"North",IF(OR(TRIM('Row Data'!C84)="Soth",TRIM('Row Data'!C84)="So"),"South",TRIM('Row Data'!C84)))))</f>
        <v>West</v>
      </c>
      <c r="D84" s="9" t="s">
        <v>218</v>
      </c>
      <c r="E84" s="9" t="s">
        <v>224</v>
      </c>
      <c r="F84" s="9" t="str">
        <f>IF(OR(ISBLANK('Row Data'!F84), 'Row Data'!F84=0, ISBLANK('Row Data'!G84), 'Row Data'!G84=0), "Check Quantity/Price", "")</f>
        <v/>
      </c>
      <c r="G84" s="9">
        <f>IF(AND('Row Data'!F84&lt;&gt;0, 'Row Data'!F84&lt;&gt;"", 'Row Data'!G84&lt;&gt;0, 'Row Data'!G84&lt;&gt;""), 'Row Data'!F84*'Row Data'!G84, "")</f>
        <v>2910</v>
      </c>
      <c r="H84" s="27">
        <f t="shared" si="1"/>
        <v>436.5</v>
      </c>
    </row>
    <row r="85" spans="1:8" ht="15.6" x14ac:dyDescent="0.6">
      <c r="A85" s="9" t="s">
        <v>90</v>
      </c>
      <c r="B85" s="19">
        <f>IF(ISBLANK('Row Data'!B85),('Row Data'!B85+'Row Data'!B86)/2,'Row Data'!B85)</f>
        <v>45336</v>
      </c>
      <c r="C85" s="9" t="str">
        <f>IF(OR(TRIM('Row Data'!C85)="Easst",TRIM('Row Data'!C85)="Eastt",TRIM('Row Data'!C85)="Easstt"),"East",IF(OR(TRIM('Row Data'!C85)="Wset",TRIM('Row Data'!C85)="Westt"),"West",IF(OR(TRIM('Row Data'!C85)="Nrth",TRIM('Row Data'!C85)="Nth"),"North",IF(OR(TRIM('Row Data'!C85)="Soth",TRIM('Row Data'!C85)="So"),"South",TRIM('Row Data'!C85)))))</f>
        <v>East</v>
      </c>
      <c r="D85" s="9" t="s">
        <v>221</v>
      </c>
      <c r="E85" s="9" t="s">
        <v>225</v>
      </c>
      <c r="F85" s="9" t="str">
        <f>IF(OR(ISBLANK('Row Data'!F85), 'Row Data'!F85=0, ISBLANK('Row Data'!G85), 'Row Data'!G85=0), "Check Quantity/Price", "")</f>
        <v/>
      </c>
      <c r="G85" s="9">
        <f>IF(AND('Row Data'!F85&lt;&gt;0, 'Row Data'!F85&lt;&gt;"", 'Row Data'!G85&lt;&gt;0, 'Row Data'!G85&lt;&gt;""), 'Row Data'!F85*'Row Data'!G85, "")</f>
        <v>1239</v>
      </c>
      <c r="H85" s="27">
        <f t="shared" si="1"/>
        <v>123.9</v>
      </c>
    </row>
    <row r="86" spans="1:8" ht="15.6" x14ac:dyDescent="0.6">
      <c r="A86" s="9" t="s">
        <v>91</v>
      </c>
      <c r="B86" s="19">
        <f>IF(ISBLANK('Row Data'!B86),('Row Data'!B86+'Row Data'!B87)/2,'Row Data'!B86)</f>
        <v>45305</v>
      </c>
      <c r="C86" s="9" t="str">
        <f>IF(OR(TRIM('Row Data'!C86)="Easst",TRIM('Row Data'!C86)="Eastt",TRIM('Row Data'!C86)="Easstt"),"East",IF(OR(TRIM('Row Data'!C86)="Wset",TRIM('Row Data'!C86)="Westt"),"West",IF(OR(TRIM('Row Data'!C86)="Nrth",TRIM('Row Data'!C86)="Nth"),"North",IF(OR(TRIM('Row Data'!C86)="Soth",TRIM('Row Data'!C86)="So"),"South",TRIM('Row Data'!C86)))))</f>
        <v>West</v>
      </c>
      <c r="D86" s="9" t="s">
        <v>217</v>
      </c>
      <c r="E86" s="9" t="s">
        <v>224</v>
      </c>
      <c r="F86" s="9" t="str">
        <f>IF(OR(ISBLANK('Row Data'!F86), 'Row Data'!F86=0, ISBLANK('Row Data'!G86), 'Row Data'!G86=0), "Check Quantity/Price", "")</f>
        <v/>
      </c>
      <c r="G86" s="9">
        <f>IF(AND('Row Data'!F86&lt;&gt;0, 'Row Data'!F86&lt;&gt;"", 'Row Data'!G86&lt;&gt;0, 'Row Data'!G86&lt;&gt;""), 'Row Data'!F86*'Row Data'!G86, "")</f>
        <v>6016</v>
      </c>
      <c r="H86" s="27">
        <f t="shared" si="1"/>
        <v>902.4</v>
      </c>
    </row>
    <row r="87" spans="1:8" ht="15.6" x14ac:dyDescent="0.6">
      <c r="A87" s="9" t="s">
        <v>92</v>
      </c>
      <c r="B87" s="19">
        <f>IF(ISBLANK('Row Data'!B87),('Row Data'!B87+'Row Data'!B88)/2,'Row Data'!B87)</f>
        <v>45318</v>
      </c>
      <c r="C87" s="9" t="str">
        <f>IF(OR(TRIM('Row Data'!C87)="Easst",TRIM('Row Data'!C87)="Eastt",TRIM('Row Data'!C87)="Easstt"),"East",IF(OR(TRIM('Row Data'!C87)="Wset",TRIM('Row Data'!C87)="Westt"),"West",IF(OR(TRIM('Row Data'!C87)="Nrth",TRIM('Row Data'!C87)="Nth"),"North",IF(OR(TRIM('Row Data'!C87)="Soth",TRIM('Row Data'!C87)="So"),"South",TRIM('Row Data'!C87)))))</f>
        <v>West</v>
      </c>
      <c r="D87" s="9" t="s">
        <v>219</v>
      </c>
      <c r="E87" s="9" t="s">
        <v>224</v>
      </c>
      <c r="F87" s="9" t="str">
        <f>IF(OR(ISBLANK('Row Data'!F87), 'Row Data'!F87=0, ISBLANK('Row Data'!G87), 'Row Data'!G87=0), "Check Quantity/Price", "")</f>
        <v/>
      </c>
      <c r="G87" s="9">
        <f>IF(AND('Row Data'!F87&lt;&gt;0, 'Row Data'!F87&lt;&gt;"", 'Row Data'!G87&lt;&gt;0, 'Row Data'!G87&lt;&gt;""), 'Row Data'!F87*'Row Data'!G87, "")</f>
        <v>4465</v>
      </c>
      <c r="H87" s="27">
        <f t="shared" si="1"/>
        <v>669.75</v>
      </c>
    </row>
    <row r="88" spans="1:8" ht="15.6" x14ac:dyDescent="0.6">
      <c r="A88" s="9" t="s">
        <v>93</v>
      </c>
      <c r="B88" s="19">
        <f>IF(ISBLANK('Row Data'!B88),('Row Data'!B88+'Row Data'!B89)/2,'Row Data'!B88)</f>
        <v>45321</v>
      </c>
      <c r="C88" s="9" t="str">
        <f>IF(OR(TRIM('Row Data'!C88)="Easst",TRIM('Row Data'!C88)="Eastt",TRIM('Row Data'!C88)="Easstt"),"East",IF(OR(TRIM('Row Data'!C88)="Wset",TRIM('Row Data'!C88)="Westt"),"West",IF(OR(TRIM('Row Data'!C88)="Nrth",TRIM('Row Data'!C88)="Nth"),"North",IF(OR(TRIM('Row Data'!C88)="Soth",TRIM('Row Data'!C88)="So"),"South",TRIM('Row Data'!C88)))))</f>
        <v>South</v>
      </c>
      <c r="D88" s="9" t="s">
        <v>221</v>
      </c>
      <c r="E88" s="9" t="s">
        <v>225</v>
      </c>
      <c r="F88" s="9" t="str">
        <f>IF(OR(ISBLANK('Row Data'!F88), 'Row Data'!F88=0, ISBLANK('Row Data'!G88), 'Row Data'!G88=0), "Check Quantity/Price", "")</f>
        <v/>
      </c>
      <c r="G88" s="9">
        <f>IF(AND('Row Data'!F88&lt;&gt;0, 'Row Data'!F88&lt;&gt;"", 'Row Data'!G88&lt;&gt;0, 'Row Data'!G88&lt;&gt;""), 'Row Data'!F88*'Row Data'!G88, "")</f>
        <v>1680</v>
      </c>
      <c r="H88" s="27">
        <f t="shared" si="1"/>
        <v>168</v>
      </c>
    </row>
    <row r="89" spans="1:8" ht="15.6" x14ac:dyDescent="0.6">
      <c r="A89" s="9" t="s">
        <v>94</v>
      </c>
      <c r="B89" s="19">
        <f>IF(ISBLANK('Row Data'!B89),('Row Data'!B89+'Row Data'!B90)/2,'Row Data'!B89)</f>
        <v>45305</v>
      </c>
      <c r="C89" s="9" t="str">
        <f>IF(OR(TRIM('Row Data'!C89)="Easst",TRIM('Row Data'!C89)="Eastt",TRIM('Row Data'!C89)="Easstt"),"East",IF(OR(TRIM('Row Data'!C89)="Wset",TRIM('Row Data'!C89)="Westt"),"West",IF(OR(TRIM('Row Data'!C89)="Nrth",TRIM('Row Data'!C89)="Nth"),"North",IF(OR(TRIM('Row Data'!C89)="Soth",TRIM('Row Data'!C89)="So"),"South",TRIM('Row Data'!C89)))))</f>
        <v>East</v>
      </c>
      <c r="D89" s="9" t="s">
        <v>219</v>
      </c>
      <c r="E89" s="9" t="s">
        <v>223</v>
      </c>
      <c r="F89" s="9" t="str">
        <f>IF(OR(ISBLANK('Row Data'!F89), 'Row Data'!F89=0, ISBLANK('Row Data'!G89), 'Row Data'!G89=0), "Check Quantity/Price", "")</f>
        <v/>
      </c>
      <c r="G89" s="9">
        <f>IF(AND('Row Data'!F89&lt;&gt;0, 'Row Data'!F89&lt;&gt;"", 'Row Data'!G89&lt;&gt;0, 'Row Data'!G89&lt;&gt;""), 'Row Data'!F89*'Row Data'!G89, "")</f>
        <v>8645</v>
      </c>
      <c r="H89" s="27">
        <f t="shared" si="1"/>
        <v>1296.75</v>
      </c>
    </row>
    <row r="90" spans="1:8" ht="15.6" x14ac:dyDescent="0.6">
      <c r="A90" s="9" t="s">
        <v>95</v>
      </c>
      <c r="B90" s="19">
        <f>IF(ISBLANK('Row Data'!B90),('Row Data'!B90+'Row Data'!B91)/2,'Row Data'!B90)</f>
        <v>45316</v>
      </c>
      <c r="C90" s="9" t="str">
        <f>IF(OR(TRIM('Row Data'!C90)="Easst",TRIM('Row Data'!C90)="Eastt",TRIM('Row Data'!C90)="Easstt"),"East",IF(OR(TRIM('Row Data'!C90)="Wset",TRIM('Row Data'!C90)="Westt"),"West",IF(OR(TRIM('Row Data'!C90)="Nrth",TRIM('Row Data'!C90)="Nth"),"North",IF(OR(TRIM('Row Data'!C90)="Soth",TRIM('Row Data'!C90)="So"),"South",TRIM('Row Data'!C90)))))</f>
        <v>East</v>
      </c>
      <c r="D90" s="9" t="s">
        <v>217</v>
      </c>
      <c r="E90" s="9" t="s">
        <v>225</v>
      </c>
      <c r="F90" s="9" t="str">
        <f>IF(OR(ISBLANK('Row Data'!F90), 'Row Data'!F90=0, ISBLANK('Row Data'!G90), 'Row Data'!G90=0), "Check Quantity/Price", "")</f>
        <v/>
      </c>
      <c r="G90" s="9">
        <f>IF(AND('Row Data'!F90&lt;&gt;0, 'Row Data'!F90&lt;&gt;"", 'Row Data'!G90&lt;&gt;0, 'Row Data'!G90&lt;&gt;""), 'Row Data'!F90*'Row Data'!G90, "")</f>
        <v>9080</v>
      </c>
      <c r="H90" s="27">
        <f t="shared" si="1"/>
        <v>1362</v>
      </c>
    </row>
    <row r="91" spans="1:8" ht="15.6" x14ac:dyDescent="0.6">
      <c r="A91" s="9" t="s">
        <v>96</v>
      </c>
      <c r="B91" s="19">
        <f>IF(ISBLANK('Row Data'!B91),('Row Data'!B91+'Row Data'!B92)/2,'Row Data'!B91)</f>
        <v>45329</v>
      </c>
      <c r="C91" s="9" t="str">
        <f>IF(OR(TRIM('Row Data'!C91)="Easst",TRIM('Row Data'!C91)="Eastt",TRIM('Row Data'!C91)="Easstt"),"East",IF(OR(TRIM('Row Data'!C91)="Wset",TRIM('Row Data'!C91)="Westt"),"West",IF(OR(TRIM('Row Data'!C91)="Nrth",TRIM('Row Data'!C91)="Nth"),"North",IF(OR(TRIM('Row Data'!C91)="Soth",TRIM('Row Data'!C91)="So"),"South",TRIM('Row Data'!C91)))))</f>
        <v>West</v>
      </c>
      <c r="D91" s="9" t="s">
        <v>218</v>
      </c>
      <c r="E91" s="9" t="s">
        <v>225</v>
      </c>
      <c r="F91" s="9" t="str">
        <f>IF(OR(ISBLANK('Row Data'!F91), 'Row Data'!F91=0, ISBLANK('Row Data'!G91), 'Row Data'!G91=0), "Check Quantity/Price", "")</f>
        <v/>
      </c>
      <c r="G91" s="9">
        <f>IF(AND('Row Data'!F91&lt;&gt;0, 'Row Data'!F91&lt;&gt;"", 'Row Data'!G91&lt;&gt;0, 'Row Data'!G91&lt;&gt;""), 'Row Data'!F91*'Row Data'!G91, "")</f>
        <v>2574</v>
      </c>
      <c r="H91" s="27">
        <f t="shared" si="1"/>
        <v>386.09999999999997</v>
      </c>
    </row>
    <row r="92" spans="1:8" ht="15.6" x14ac:dyDescent="0.6">
      <c r="A92" s="9" t="s">
        <v>97</v>
      </c>
      <c r="B92" s="19">
        <f>IF(ISBLANK('Row Data'!B92),('Row Data'!B92+'Row Data'!B93)/2,'Row Data'!B92)</f>
        <v>45293</v>
      </c>
      <c r="C92" s="9" t="str">
        <f>IF(OR(TRIM('Row Data'!C92)="Easst",TRIM('Row Data'!C92)="Eastt",TRIM('Row Data'!C92)="Easstt"),"East",IF(OR(TRIM('Row Data'!C92)="Wset",TRIM('Row Data'!C92)="Westt"),"West",IF(OR(TRIM('Row Data'!C92)="Nrth",TRIM('Row Data'!C92)="Nth"),"North",IF(OR(TRIM('Row Data'!C92)="Soth",TRIM('Row Data'!C92)="So"),"South",TRIM('Row Data'!C92)))))</f>
        <v>West</v>
      </c>
      <c r="D92" s="9" t="s">
        <v>217</v>
      </c>
      <c r="E92" s="9" t="s">
        <v>223</v>
      </c>
      <c r="F92" s="9" t="str">
        <f>IF(OR(ISBLANK('Row Data'!F92), 'Row Data'!F92=0, ISBLANK('Row Data'!G92), 'Row Data'!G92=0), "Check Quantity/Price", "")</f>
        <v/>
      </c>
      <c r="G92" s="9">
        <f>IF(AND('Row Data'!F92&lt;&gt;0, 'Row Data'!F92&lt;&gt;"", 'Row Data'!G92&lt;&gt;0, 'Row Data'!G92&lt;&gt;""), 'Row Data'!F92*'Row Data'!G92, "")</f>
        <v>714</v>
      </c>
      <c r="H92" s="27">
        <f t="shared" si="1"/>
        <v>0</v>
      </c>
    </row>
    <row r="93" spans="1:8" ht="15.6" x14ac:dyDescent="0.6">
      <c r="A93" s="9" t="s">
        <v>98</v>
      </c>
      <c r="B93" s="19">
        <f>IF(ISBLANK('Row Data'!B93),('Row Data'!B93+'Row Data'!B94)/2,'Row Data'!B93)</f>
        <v>45340</v>
      </c>
      <c r="C93" s="9" t="str">
        <f>IF(OR(TRIM('Row Data'!C93)="Easst",TRIM('Row Data'!C93)="Eastt",TRIM('Row Data'!C93)="Easstt"),"East",IF(OR(TRIM('Row Data'!C93)="Wset",TRIM('Row Data'!C93)="Westt"),"West",IF(OR(TRIM('Row Data'!C93)="Nrth",TRIM('Row Data'!C93)="Nth"),"North",IF(OR(TRIM('Row Data'!C93)="Soth",TRIM('Row Data'!C93)="So"),"South",TRIM('Row Data'!C93)))))</f>
        <v>West</v>
      </c>
      <c r="D93" s="9" t="s">
        <v>218</v>
      </c>
      <c r="E93" s="9" t="s">
        <v>223</v>
      </c>
      <c r="F93" s="9" t="str">
        <f>IF(OR(ISBLANK('Row Data'!F93), 'Row Data'!F93=0, ISBLANK('Row Data'!G93), 'Row Data'!G93=0), "Check Quantity/Price", "")</f>
        <v/>
      </c>
      <c r="G93" s="9">
        <f>IF(AND('Row Data'!F93&lt;&gt;0, 'Row Data'!F93&lt;&gt;"", 'Row Data'!G93&lt;&gt;0, 'Row Data'!G93&lt;&gt;""), 'Row Data'!F93*'Row Data'!G93, "")</f>
        <v>3320</v>
      </c>
      <c r="H93" s="27">
        <f t="shared" si="1"/>
        <v>498</v>
      </c>
    </row>
    <row r="94" spans="1:8" ht="15.6" x14ac:dyDescent="0.6">
      <c r="A94" s="9" t="s">
        <v>99</v>
      </c>
      <c r="B94" s="19">
        <f>IF(ISBLANK('Row Data'!B94),('Row Data'!B94+'Row Data'!B95)/2,'Row Data'!B94)</f>
        <v>45322</v>
      </c>
      <c r="C94" s="9" t="str">
        <f>IF(OR(TRIM('Row Data'!C94)="Easst",TRIM('Row Data'!C94)="Eastt",TRIM('Row Data'!C94)="Easstt"),"East",IF(OR(TRIM('Row Data'!C94)="Wset",TRIM('Row Data'!C94)="Westt"),"West",IF(OR(TRIM('Row Data'!C94)="Nrth",TRIM('Row Data'!C94)="Nth"),"North",IF(OR(TRIM('Row Data'!C94)="Soth",TRIM('Row Data'!C94)="So"),"South",TRIM('Row Data'!C94)))))</f>
        <v>North</v>
      </c>
      <c r="D94" s="9" t="s">
        <v>220</v>
      </c>
      <c r="E94" s="9" t="s">
        <v>225</v>
      </c>
      <c r="F94" s="9" t="str">
        <f>IF(OR(ISBLANK('Row Data'!F94), 'Row Data'!F94=0, ISBLANK('Row Data'!G94), 'Row Data'!G94=0), "Check Quantity/Price", "")</f>
        <v/>
      </c>
      <c r="G94" s="9">
        <f>IF(AND('Row Data'!F94&lt;&gt;0, 'Row Data'!F94&lt;&gt;"", 'Row Data'!G94&lt;&gt;0, 'Row Data'!G94&lt;&gt;""), 'Row Data'!F94*'Row Data'!G94, "")</f>
        <v>1786</v>
      </c>
      <c r="H94" s="27">
        <f t="shared" si="1"/>
        <v>178.60000000000002</v>
      </c>
    </row>
    <row r="95" spans="1:8" ht="15.6" x14ac:dyDescent="0.6">
      <c r="A95" s="9" t="s">
        <v>100</v>
      </c>
      <c r="B95" s="19">
        <f>IF(ISBLANK('Row Data'!B95),('Row Data'!B95+'Row Data'!B96)/2,'Row Data'!B95)</f>
        <v>22670</v>
      </c>
      <c r="C95" s="9" t="str">
        <f>IF(OR(TRIM('Row Data'!C95)="Easst",TRIM('Row Data'!C95)="Eastt",TRIM('Row Data'!C95)="Easstt"),"East",IF(OR(TRIM('Row Data'!C95)="Wset",TRIM('Row Data'!C95)="Westt"),"West",IF(OR(TRIM('Row Data'!C95)="Nrth",TRIM('Row Data'!C95)="Nth"),"North",IF(OR(TRIM('Row Data'!C95)="Soth",TRIM('Row Data'!C95)="So"),"South",TRIM('Row Data'!C95)))))</f>
        <v>West</v>
      </c>
      <c r="D95" s="9" t="s">
        <v>221</v>
      </c>
      <c r="E95" s="9" t="s">
        <v>223</v>
      </c>
      <c r="F95" s="9" t="str">
        <f>IF(OR(ISBLANK('Row Data'!F95), 'Row Data'!F95=0, ISBLANK('Row Data'!G95), 'Row Data'!G95=0), "Check Quantity/Price", "")</f>
        <v>Check Quantity/Price</v>
      </c>
      <c r="G95" s="9" t="str">
        <f>IF(AND('Row Data'!F95&lt;&gt;0, 'Row Data'!F95&lt;&gt;"", 'Row Data'!G95&lt;&gt;0, 'Row Data'!G95&lt;&gt;""), 'Row Data'!F95*'Row Data'!G95, "")</f>
        <v/>
      </c>
      <c r="H95" s="27" t="str">
        <f t="shared" si="1"/>
        <v/>
      </c>
    </row>
    <row r="96" spans="1:8" ht="15.6" x14ac:dyDescent="0.6">
      <c r="A96" s="9" t="s">
        <v>101</v>
      </c>
      <c r="B96" s="19">
        <f>IF(ISBLANK('Row Data'!B96),('Row Data'!B96+'Row Data'!B97)/2,'Row Data'!B96)</f>
        <v>45340</v>
      </c>
      <c r="C96" s="9" t="str">
        <f>IF(OR(TRIM('Row Data'!C96)="Easst",TRIM('Row Data'!C96)="Eastt",TRIM('Row Data'!C96)="Easstt"),"East",IF(OR(TRIM('Row Data'!C96)="Wset",TRIM('Row Data'!C96)="Westt"),"West",IF(OR(TRIM('Row Data'!C96)="Nrth",TRIM('Row Data'!C96)="Nth"),"North",IF(OR(TRIM('Row Data'!C96)="Soth",TRIM('Row Data'!C96)="So"),"South",TRIM('Row Data'!C96)))))</f>
        <v>East</v>
      </c>
      <c r="D96" s="9" t="s">
        <v>220</v>
      </c>
      <c r="E96" s="9" t="s">
        <v>224</v>
      </c>
      <c r="F96" s="9" t="str">
        <f>IF(OR(ISBLANK('Row Data'!F96), 'Row Data'!F96=0, ISBLANK('Row Data'!G96), 'Row Data'!G96=0), "Check Quantity/Price", "")</f>
        <v/>
      </c>
      <c r="G96" s="9">
        <f>IF(AND('Row Data'!F96&lt;&gt;0, 'Row Data'!F96&lt;&gt;"", 'Row Data'!G96&lt;&gt;0, 'Row Data'!G96&lt;&gt;""), 'Row Data'!F96*'Row Data'!G96, "")</f>
        <v>4180</v>
      </c>
      <c r="H96" s="27">
        <f t="shared" si="1"/>
        <v>627</v>
      </c>
    </row>
    <row r="97" spans="1:8" ht="15.6" x14ac:dyDescent="0.6">
      <c r="A97" s="9" t="s">
        <v>102</v>
      </c>
      <c r="B97" s="19">
        <f>IF(ISBLANK('Row Data'!B97),('Row Data'!B97+'Row Data'!B98)/2,'Row Data'!B97)</f>
        <v>45349</v>
      </c>
      <c r="C97" s="9" t="str">
        <f>IF(OR(TRIM('Row Data'!C97)="Easst",TRIM('Row Data'!C97)="Eastt",TRIM('Row Data'!C97)="Easstt"),"East",IF(OR(TRIM('Row Data'!C97)="Wset",TRIM('Row Data'!C97)="Westt"),"West",IF(OR(TRIM('Row Data'!C97)="Nrth",TRIM('Row Data'!C97)="Nth"),"North",IF(OR(TRIM('Row Data'!C97)="Soth",TRIM('Row Data'!C97)="So"),"South",TRIM('Row Data'!C97)))))</f>
        <v>East</v>
      </c>
      <c r="D97" s="9" t="s">
        <v>218</v>
      </c>
      <c r="E97" s="9" t="s">
        <v>223</v>
      </c>
      <c r="F97" s="9" t="str">
        <f>IF(OR(ISBLANK('Row Data'!F97), 'Row Data'!F97=0, ISBLANK('Row Data'!G97), 'Row Data'!G97=0), "Check Quantity/Price", "")</f>
        <v/>
      </c>
      <c r="G97" s="9">
        <f>IF(AND('Row Data'!F97&lt;&gt;0, 'Row Data'!F97&lt;&gt;"", 'Row Data'!G97&lt;&gt;0, 'Row Data'!G97&lt;&gt;""), 'Row Data'!F97*'Row Data'!G97, "")</f>
        <v>520</v>
      </c>
      <c r="H97" s="27">
        <f t="shared" si="1"/>
        <v>0</v>
      </c>
    </row>
    <row r="98" spans="1:8" ht="15.6" x14ac:dyDescent="0.6">
      <c r="A98" s="9" t="s">
        <v>103</v>
      </c>
      <c r="B98" s="19">
        <f>IF(ISBLANK('Row Data'!B98),('Row Data'!B98+'Row Data'!B99)/2,'Row Data'!B98)</f>
        <v>45318</v>
      </c>
      <c r="C98" s="9" t="str">
        <f>IF(OR(TRIM('Row Data'!C98)="Easst",TRIM('Row Data'!C98)="Eastt",TRIM('Row Data'!C98)="Easstt"),"East",IF(OR(TRIM('Row Data'!C98)="Wset",TRIM('Row Data'!C98)="Westt"),"West",IF(OR(TRIM('Row Data'!C98)="Nrth",TRIM('Row Data'!C98)="Nth"),"North",IF(OR(TRIM('Row Data'!C98)="Soth",TRIM('Row Data'!C98)="So"),"South",TRIM('Row Data'!C98)))))</f>
        <v>West</v>
      </c>
      <c r="D98" s="9" t="s">
        <v>219</v>
      </c>
      <c r="E98" s="9" t="s">
        <v>224</v>
      </c>
      <c r="F98" s="9" t="str">
        <f>IF(OR(ISBLANK('Row Data'!F98), 'Row Data'!F98=0, ISBLANK('Row Data'!G98), 'Row Data'!G98=0), "Check Quantity/Price", "")</f>
        <v>Check Quantity/Price</v>
      </c>
      <c r="G98" s="9" t="str">
        <f>IF(AND('Row Data'!F98&lt;&gt;0, 'Row Data'!F98&lt;&gt;"", 'Row Data'!G98&lt;&gt;0, 'Row Data'!G98&lt;&gt;""), 'Row Data'!F98*'Row Data'!G98, "")</f>
        <v/>
      </c>
      <c r="H98" s="27" t="str">
        <f t="shared" si="1"/>
        <v/>
      </c>
    </row>
    <row r="99" spans="1:8" ht="15.6" x14ac:dyDescent="0.6">
      <c r="A99" s="9" t="s">
        <v>104</v>
      </c>
      <c r="B99" s="19">
        <f>IF(ISBLANK('Row Data'!B99),('Row Data'!B99+'Row Data'!B100)/2,'Row Data'!B99)</f>
        <v>45339</v>
      </c>
      <c r="C99" s="9" t="str">
        <f>IF(OR(TRIM('Row Data'!C99)="Easst",TRIM('Row Data'!C99)="Eastt",TRIM('Row Data'!C99)="Easstt"),"East",IF(OR(TRIM('Row Data'!C99)="Wset",TRIM('Row Data'!C99)="Westt"),"West",IF(OR(TRIM('Row Data'!C99)="Nrth",TRIM('Row Data'!C99)="Nth"),"North",IF(OR(TRIM('Row Data'!C99)="Soth",TRIM('Row Data'!C99)="So"),"South",TRIM('Row Data'!C99)))))</f>
        <v>North</v>
      </c>
      <c r="D99" s="9" t="s">
        <v>218</v>
      </c>
      <c r="E99" s="9" t="s">
        <v>224</v>
      </c>
      <c r="F99" s="9" t="str">
        <f>IF(OR(ISBLANK('Row Data'!F99), 'Row Data'!F99=0, ISBLANK('Row Data'!G99), 'Row Data'!G99=0), "Check Quantity/Price", "")</f>
        <v/>
      </c>
      <c r="G99" s="9">
        <f>IF(AND('Row Data'!F99&lt;&gt;0, 'Row Data'!F99&lt;&gt;"", 'Row Data'!G99&lt;&gt;0, 'Row Data'!G99&lt;&gt;""), 'Row Data'!F99*'Row Data'!G99, "")</f>
        <v>342</v>
      </c>
      <c r="H99" s="27">
        <f t="shared" si="1"/>
        <v>0</v>
      </c>
    </row>
    <row r="100" spans="1:8" ht="15.6" x14ac:dyDescent="0.6">
      <c r="A100" s="9" t="s">
        <v>105</v>
      </c>
      <c r="B100" s="19">
        <f>IF(ISBLANK('Row Data'!B100),('Row Data'!B100+'Row Data'!B101)/2,'Row Data'!B100)</f>
        <v>45330</v>
      </c>
      <c r="C100" s="9" t="str">
        <f>IF(OR(TRIM('Row Data'!C100)="Easst",TRIM('Row Data'!C100)="Eastt",TRIM('Row Data'!C100)="Easstt"),"East",IF(OR(TRIM('Row Data'!C100)="Wset",TRIM('Row Data'!C100)="Westt"),"West",IF(OR(TRIM('Row Data'!C100)="Nrth",TRIM('Row Data'!C100)="Nth"),"North",IF(OR(TRIM('Row Data'!C100)="Soth",TRIM('Row Data'!C100)="So"),"South",TRIM('Row Data'!C100)))))</f>
        <v>East</v>
      </c>
      <c r="D100" s="9" t="s">
        <v>218</v>
      </c>
      <c r="E100" s="9" t="s">
        <v>224</v>
      </c>
      <c r="F100" s="9" t="str">
        <f>IF(OR(ISBLANK('Row Data'!F100), 'Row Data'!F100=0, ISBLANK('Row Data'!G100), 'Row Data'!G100=0), "Check Quantity/Price", "")</f>
        <v/>
      </c>
      <c r="G100" s="9">
        <f>IF(AND('Row Data'!F100&lt;&gt;0, 'Row Data'!F100&lt;&gt;"", 'Row Data'!G100&lt;&gt;0, 'Row Data'!G100&lt;&gt;""), 'Row Data'!F100*'Row Data'!G100, "")</f>
        <v>1134</v>
      </c>
      <c r="H100" s="27">
        <f t="shared" si="1"/>
        <v>113.4</v>
      </c>
    </row>
    <row r="101" spans="1:8" ht="15.6" x14ac:dyDescent="0.6">
      <c r="A101" s="9" t="s">
        <v>106</v>
      </c>
      <c r="B101" s="19">
        <f>IF(ISBLANK('Row Data'!B101),('Row Data'!B101+'Row Data'!B102)/2,'Row Data'!B101)</f>
        <v>45323</v>
      </c>
      <c r="C101" s="9" t="str">
        <f>IF(OR(TRIM('Row Data'!C101)="Easst",TRIM('Row Data'!C101)="Eastt",TRIM('Row Data'!C101)="Easstt"),"East",IF(OR(TRIM('Row Data'!C101)="Wset",TRIM('Row Data'!C101)="Westt"),"West",IF(OR(TRIM('Row Data'!C101)="Nrth",TRIM('Row Data'!C101)="Nth"),"North",IF(OR(TRIM('Row Data'!C101)="Soth",TRIM('Row Data'!C101)="So"),"South",TRIM('Row Data'!C101)))))</f>
        <v>West</v>
      </c>
      <c r="D101" s="9" t="s">
        <v>219</v>
      </c>
      <c r="E101" s="9" t="s">
        <v>223</v>
      </c>
      <c r="F101" s="9" t="str">
        <f>IF(OR(ISBLANK('Row Data'!F101), 'Row Data'!F101=0, ISBLANK('Row Data'!G101), 'Row Data'!G101=0), "Check Quantity/Price", "")</f>
        <v/>
      </c>
      <c r="G101" s="9">
        <f>IF(AND('Row Data'!F101&lt;&gt;0, 'Row Data'!F101&lt;&gt;"", 'Row Data'!G101&lt;&gt;0, 'Row Data'!G101&lt;&gt;""), 'Row Data'!F101*'Row Data'!G101, "")</f>
        <v>4896</v>
      </c>
      <c r="H101" s="27">
        <f t="shared" si="1"/>
        <v>734.4</v>
      </c>
    </row>
    <row r="102" spans="1:8" ht="15.6" x14ac:dyDescent="0.6">
      <c r="A102" s="9" t="s">
        <v>107</v>
      </c>
      <c r="B102" s="19">
        <f>IF(ISBLANK('Row Data'!B102),('Row Data'!B102+'Row Data'!B103)/2,'Row Data'!B102)</f>
        <v>45319</v>
      </c>
      <c r="C102" s="9" t="str">
        <f>IF(OR(TRIM('Row Data'!C102)="Easst",TRIM('Row Data'!C102)="Eastt",TRIM('Row Data'!C102)="Easstt"),"East",IF(OR(TRIM('Row Data'!C102)="Wset",TRIM('Row Data'!C102)="Westt"),"West",IF(OR(TRIM('Row Data'!C102)="Nrth",TRIM('Row Data'!C102)="Nth"),"North",IF(OR(TRIM('Row Data'!C102)="Soth",TRIM('Row Data'!C102)="So"),"South",TRIM('Row Data'!C102)))))</f>
        <v>East</v>
      </c>
      <c r="D102" s="9" t="s">
        <v>220</v>
      </c>
      <c r="E102" s="9" t="s">
        <v>223</v>
      </c>
      <c r="F102" s="9" t="str">
        <f>IF(OR(ISBLANK('Row Data'!F102), 'Row Data'!F102=0, ISBLANK('Row Data'!G102), 'Row Data'!G102=0), "Check Quantity/Price", "")</f>
        <v/>
      </c>
      <c r="G102" s="9">
        <f>IF(AND('Row Data'!F102&lt;&gt;0, 'Row Data'!F102&lt;&gt;"", 'Row Data'!G102&lt;&gt;0, 'Row Data'!G102&lt;&gt;""), 'Row Data'!F102*'Row Data'!G102, "")</f>
        <v>4294</v>
      </c>
      <c r="H102" s="27">
        <f t="shared" si="1"/>
        <v>644.1</v>
      </c>
    </row>
    <row r="103" spans="1:8" ht="15.6" x14ac:dyDescent="0.6">
      <c r="A103" s="9" t="s">
        <v>108</v>
      </c>
      <c r="B103" s="19">
        <f>IF(ISBLANK('Row Data'!B103),('Row Data'!B103+'Row Data'!B104)/2,'Row Data'!B103)</f>
        <v>45316</v>
      </c>
      <c r="C103" s="9" t="str">
        <f>IF(OR(TRIM('Row Data'!C103)="Easst",TRIM('Row Data'!C103)="Eastt",TRIM('Row Data'!C103)="Easstt"),"East",IF(OR(TRIM('Row Data'!C103)="Wset",TRIM('Row Data'!C103)="Westt"),"West",IF(OR(TRIM('Row Data'!C103)="Nrth",TRIM('Row Data'!C103)="Nth"),"North",IF(OR(TRIM('Row Data'!C103)="Soth",TRIM('Row Data'!C103)="So"),"South",TRIM('Row Data'!C103)))))</f>
        <v>North</v>
      </c>
      <c r="D103" s="9" t="s">
        <v>221</v>
      </c>
      <c r="E103" s="9" t="s">
        <v>225</v>
      </c>
      <c r="F103" s="9" t="str">
        <f>IF(OR(ISBLANK('Row Data'!F103), 'Row Data'!F103=0, ISBLANK('Row Data'!G103), 'Row Data'!G103=0), "Check Quantity/Price", "")</f>
        <v/>
      </c>
      <c r="G103" s="9">
        <f>IF(AND('Row Data'!F103&lt;&gt;0, 'Row Data'!F103&lt;&gt;"", 'Row Data'!G103&lt;&gt;0, 'Row Data'!G103&lt;&gt;""), 'Row Data'!F103*'Row Data'!G103, "")</f>
        <v>948</v>
      </c>
      <c r="H103" s="27">
        <f t="shared" si="1"/>
        <v>0</v>
      </c>
    </row>
    <row r="104" spans="1:8" ht="15.6" x14ac:dyDescent="0.6">
      <c r="A104" s="9" t="s">
        <v>109</v>
      </c>
      <c r="B104" s="19">
        <f>IF(ISBLANK('Row Data'!B104),('Row Data'!B104+'Row Data'!B105)/2,'Row Data'!B104)</f>
        <v>45335</v>
      </c>
      <c r="C104" s="9" t="str">
        <f>IF(OR(TRIM('Row Data'!C104)="Easst",TRIM('Row Data'!C104)="Eastt",TRIM('Row Data'!C104)="Easstt"),"East",IF(OR(TRIM('Row Data'!C104)="Wset",TRIM('Row Data'!C104)="Westt"),"West",IF(OR(TRIM('Row Data'!C104)="Nrth",TRIM('Row Data'!C104)="Nth"),"North",IF(OR(TRIM('Row Data'!C104)="Soth",TRIM('Row Data'!C104)="So"),"South",TRIM('Row Data'!C104)))))</f>
        <v>South</v>
      </c>
      <c r="D104" s="9" t="s">
        <v>218</v>
      </c>
      <c r="E104" s="9" t="s">
        <v>223</v>
      </c>
      <c r="F104" s="9" t="str">
        <f>IF(OR(ISBLANK('Row Data'!F104), 'Row Data'!F104=0, ISBLANK('Row Data'!G104), 'Row Data'!G104=0), "Check Quantity/Price", "")</f>
        <v/>
      </c>
      <c r="G104" s="9">
        <f>IF(AND('Row Data'!F104&lt;&gt;0, 'Row Data'!F104&lt;&gt;"", 'Row Data'!G104&lt;&gt;0, 'Row Data'!G104&lt;&gt;""), 'Row Data'!F104*'Row Data'!G104, "")</f>
        <v>7163</v>
      </c>
      <c r="H104" s="27">
        <f t="shared" si="1"/>
        <v>1074.45</v>
      </c>
    </row>
    <row r="105" spans="1:8" ht="15.6" x14ac:dyDescent="0.6">
      <c r="A105" s="9" t="s">
        <v>110</v>
      </c>
      <c r="B105" s="19">
        <f>IF(ISBLANK('Row Data'!B105),('Row Data'!B105+'Row Data'!B106)/2,'Row Data'!B105)</f>
        <v>45338</v>
      </c>
      <c r="C105" s="9" t="str">
        <f>IF(OR(TRIM('Row Data'!C105)="Easst",TRIM('Row Data'!C105)="Eastt",TRIM('Row Data'!C105)="Easstt"),"East",IF(OR(TRIM('Row Data'!C105)="Wset",TRIM('Row Data'!C105)="Westt"),"West",IF(OR(TRIM('Row Data'!C105)="Nrth",TRIM('Row Data'!C105)="Nth"),"North",IF(OR(TRIM('Row Data'!C105)="Soth",TRIM('Row Data'!C105)="So"),"South",TRIM('Row Data'!C105)))))</f>
        <v>East</v>
      </c>
      <c r="D105" s="9" t="s">
        <v>218</v>
      </c>
      <c r="E105" s="9" t="s">
        <v>223</v>
      </c>
      <c r="F105" s="9" t="str">
        <f>IF(OR(ISBLANK('Row Data'!F105), 'Row Data'!F105=0, ISBLANK('Row Data'!G105), 'Row Data'!G105=0), "Check Quantity/Price", "")</f>
        <v/>
      </c>
      <c r="G105" s="9">
        <f>IF(AND('Row Data'!F105&lt;&gt;0, 'Row Data'!F105&lt;&gt;"", 'Row Data'!G105&lt;&gt;0, 'Row Data'!G105&lt;&gt;""), 'Row Data'!F105*'Row Data'!G105, "")</f>
        <v>4873</v>
      </c>
      <c r="H105" s="27">
        <f t="shared" si="1"/>
        <v>730.94999999999993</v>
      </c>
    </row>
    <row r="106" spans="1:8" ht="15.6" x14ac:dyDescent="0.6">
      <c r="A106" s="9" t="s">
        <v>111</v>
      </c>
      <c r="B106" s="19">
        <f>IF(ISBLANK('Row Data'!B106),('Row Data'!B106+'Row Data'!B107)/2,'Row Data'!B106)</f>
        <v>45321</v>
      </c>
      <c r="C106" s="9" t="str">
        <f>IF(OR(TRIM('Row Data'!C106)="Easst",TRIM('Row Data'!C106)="Eastt",TRIM('Row Data'!C106)="Easstt"),"East",IF(OR(TRIM('Row Data'!C106)="Wset",TRIM('Row Data'!C106)="Westt"),"West",IF(OR(TRIM('Row Data'!C106)="Nrth",TRIM('Row Data'!C106)="Nth"),"North",IF(OR(TRIM('Row Data'!C106)="Soth",TRIM('Row Data'!C106)="So"),"South",TRIM('Row Data'!C106)))))</f>
        <v>South</v>
      </c>
      <c r="D106" s="9" t="s">
        <v>221</v>
      </c>
      <c r="E106" s="9" t="s">
        <v>224</v>
      </c>
      <c r="F106" s="9" t="str">
        <f>IF(OR(ISBLANK('Row Data'!F106), 'Row Data'!F106=0, ISBLANK('Row Data'!G106), 'Row Data'!G106=0), "Check Quantity/Price", "")</f>
        <v/>
      </c>
      <c r="G106" s="9">
        <f>IF(AND('Row Data'!F106&lt;&gt;0, 'Row Data'!F106&lt;&gt;"", 'Row Data'!G106&lt;&gt;0, 'Row Data'!G106&lt;&gt;""), 'Row Data'!F106*'Row Data'!G106, "")</f>
        <v>4607</v>
      </c>
      <c r="H106" s="27">
        <f t="shared" si="1"/>
        <v>691.05</v>
      </c>
    </row>
    <row r="107" spans="1:8" ht="15.6" x14ac:dyDescent="0.6">
      <c r="A107" s="9" t="s">
        <v>112</v>
      </c>
      <c r="B107" s="19">
        <f>IF(ISBLANK('Row Data'!B107),('Row Data'!B107+'Row Data'!B108)/2,'Row Data'!B107)</f>
        <v>45331</v>
      </c>
      <c r="C107" s="9" t="str">
        <f>IF(OR(TRIM('Row Data'!C107)="Easst",TRIM('Row Data'!C107)="Eastt",TRIM('Row Data'!C107)="Easstt"),"East",IF(OR(TRIM('Row Data'!C107)="Wset",TRIM('Row Data'!C107)="Westt"),"West",IF(OR(TRIM('Row Data'!C107)="Nrth",TRIM('Row Data'!C107)="Nth"),"North",IF(OR(TRIM('Row Data'!C107)="Soth",TRIM('Row Data'!C107)="So"),"South",TRIM('Row Data'!C107)))))</f>
        <v>West</v>
      </c>
      <c r="D107" s="9" t="s">
        <v>218</v>
      </c>
      <c r="E107" s="9" t="s">
        <v>223</v>
      </c>
      <c r="F107" s="9" t="str">
        <f>IF(OR(ISBLANK('Row Data'!F107), 'Row Data'!F107=0, ISBLANK('Row Data'!G107), 'Row Data'!G107=0), "Check Quantity/Price", "")</f>
        <v/>
      </c>
      <c r="G107" s="9">
        <f>IF(AND('Row Data'!F107&lt;&gt;0, 'Row Data'!F107&lt;&gt;"", 'Row Data'!G107&lt;&gt;0, 'Row Data'!G107&lt;&gt;""), 'Row Data'!F107*'Row Data'!G107, "")</f>
        <v>988</v>
      </c>
      <c r="H107" s="27">
        <f t="shared" si="1"/>
        <v>0</v>
      </c>
    </row>
    <row r="108" spans="1:8" ht="15.6" x14ac:dyDescent="0.6">
      <c r="A108" s="9" t="s">
        <v>113</v>
      </c>
      <c r="B108" s="19">
        <f>IF(ISBLANK('Row Data'!B108),('Row Data'!B108+'Row Data'!B109)/2,'Row Data'!B108)</f>
        <v>45350</v>
      </c>
      <c r="C108" s="9" t="str">
        <f>IF(OR(TRIM('Row Data'!C108)="Easst",TRIM('Row Data'!C108)="Eastt",TRIM('Row Data'!C108)="Easstt"),"East",IF(OR(TRIM('Row Data'!C108)="Wset",TRIM('Row Data'!C108)="Westt"),"West",IF(OR(TRIM('Row Data'!C108)="Nrth",TRIM('Row Data'!C108)="Nth"),"North",IF(OR(TRIM('Row Data'!C108)="Soth",TRIM('Row Data'!C108)="So"),"South",TRIM('Row Data'!C108)))))</f>
        <v>North</v>
      </c>
      <c r="D108" s="9" t="s">
        <v>221</v>
      </c>
      <c r="E108" s="9" t="s">
        <v>223</v>
      </c>
      <c r="F108" s="9" t="str">
        <f>IF(OR(ISBLANK('Row Data'!F108), 'Row Data'!F108=0, ISBLANK('Row Data'!G108), 'Row Data'!G108=0), "Check Quantity/Price", "")</f>
        <v/>
      </c>
      <c r="G108" s="9">
        <f>IF(AND('Row Data'!F108&lt;&gt;0, 'Row Data'!F108&lt;&gt;"", 'Row Data'!G108&lt;&gt;0, 'Row Data'!G108&lt;&gt;""), 'Row Data'!F108*'Row Data'!G108, "")</f>
        <v>1243</v>
      </c>
      <c r="H108" s="27">
        <f t="shared" si="1"/>
        <v>124.30000000000001</v>
      </c>
    </row>
    <row r="109" spans="1:8" ht="15.6" x14ac:dyDescent="0.6">
      <c r="A109" s="9" t="s">
        <v>114</v>
      </c>
      <c r="B109" s="19">
        <f>IF(ISBLANK('Row Data'!B109),('Row Data'!B109+'Row Data'!B110)/2,'Row Data'!B109)</f>
        <v>45328</v>
      </c>
      <c r="C109" s="9" t="str">
        <f>IF(OR(TRIM('Row Data'!C109)="Easst",TRIM('Row Data'!C109)="Eastt",TRIM('Row Data'!C109)="Easstt"),"East",IF(OR(TRIM('Row Data'!C109)="Wset",TRIM('Row Data'!C109)="Westt"),"West",IF(OR(TRIM('Row Data'!C109)="Nrth",TRIM('Row Data'!C109)="Nth"),"North",IF(OR(TRIM('Row Data'!C109)="Soth",TRIM('Row Data'!C109)="So"),"South",TRIM('Row Data'!C109)))))</f>
        <v>West</v>
      </c>
      <c r="D109" s="9" t="s">
        <v>221</v>
      </c>
      <c r="E109" s="9" t="s">
        <v>224</v>
      </c>
      <c r="F109" s="9" t="str">
        <f>IF(OR(ISBLANK('Row Data'!F109), 'Row Data'!F109=0, ISBLANK('Row Data'!G109), 'Row Data'!G109=0), "Check Quantity/Price", "")</f>
        <v/>
      </c>
      <c r="G109" s="9">
        <f>IF(AND('Row Data'!F109&lt;&gt;0, 'Row Data'!F109&lt;&gt;"", 'Row Data'!G109&lt;&gt;0, 'Row Data'!G109&lt;&gt;""), 'Row Data'!F109*'Row Data'!G109, "")</f>
        <v>615</v>
      </c>
      <c r="H109" s="27">
        <f t="shared" si="1"/>
        <v>0</v>
      </c>
    </row>
    <row r="110" spans="1:8" ht="15.6" x14ac:dyDescent="0.6">
      <c r="A110" s="9" t="s">
        <v>115</v>
      </c>
      <c r="B110" s="19">
        <f>IF(ISBLANK('Row Data'!B110),('Row Data'!B110+'Row Data'!B111)/2,'Row Data'!B110)</f>
        <v>45297</v>
      </c>
      <c r="C110" s="9" t="str">
        <f>IF(OR(TRIM('Row Data'!C110)="Easst",TRIM('Row Data'!C110)="Eastt",TRIM('Row Data'!C110)="Easstt"),"East",IF(OR(TRIM('Row Data'!C110)="Wset",TRIM('Row Data'!C110)="Westt"),"West",IF(OR(TRIM('Row Data'!C110)="Nrth",TRIM('Row Data'!C110)="Nth"),"North",IF(OR(TRIM('Row Data'!C110)="Soth",TRIM('Row Data'!C110)="So"),"South",TRIM('Row Data'!C110)))))</f>
        <v>South</v>
      </c>
      <c r="D110" s="9" t="s">
        <v>221</v>
      </c>
      <c r="E110" s="9" t="s">
        <v>223</v>
      </c>
      <c r="F110" s="9" t="str">
        <f>IF(OR(ISBLANK('Row Data'!F110), 'Row Data'!F110=0, ISBLANK('Row Data'!G110), 'Row Data'!G110=0), "Check Quantity/Price", "")</f>
        <v/>
      </c>
      <c r="G110" s="9">
        <f>IF(AND('Row Data'!F110&lt;&gt;0, 'Row Data'!F110&lt;&gt;"", 'Row Data'!G110&lt;&gt;0, 'Row Data'!G110&lt;&gt;""), 'Row Data'!F110*'Row Data'!G110, "")</f>
        <v>1290</v>
      </c>
      <c r="H110" s="27">
        <f t="shared" si="1"/>
        <v>129</v>
      </c>
    </row>
    <row r="111" spans="1:8" ht="15.6" x14ac:dyDescent="0.6">
      <c r="A111" s="9" t="s">
        <v>116</v>
      </c>
      <c r="B111" s="19">
        <f>IF(ISBLANK('Row Data'!B111),('Row Data'!B111+'Row Data'!B112)/2,'Row Data'!B111)</f>
        <v>45300</v>
      </c>
      <c r="C111" s="9" t="str">
        <f>IF(OR(TRIM('Row Data'!C111)="Easst",TRIM('Row Data'!C111)="Eastt",TRIM('Row Data'!C111)="Easstt"),"East",IF(OR(TRIM('Row Data'!C111)="Wset",TRIM('Row Data'!C111)="Westt"),"West",IF(OR(TRIM('Row Data'!C111)="Nrth",TRIM('Row Data'!C111)="Nth"),"North",IF(OR(TRIM('Row Data'!C111)="Soth",TRIM('Row Data'!C111)="So"),"South",TRIM('Row Data'!C111)))))</f>
        <v>North</v>
      </c>
      <c r="D111" s="9" t="s">
        <v>219</v>
      </c>
      <c r="E111" s="9" t="s">
        <v>224</v>
      </c>
      <c r="F111" s="9" t="str">
        <f>IF(OR(ISBLANK('Row Data'!F111), 'Row Data'!F111=0, ISBLANK('Row Data'!G111), 'Row Data'!G111=0), "Check Quantity/Price", "")</f>
        <v>Check Quantity/Price</v>
      </c>
      <c r="G111" s="9" t="str">
        <f>IF(AND('Row Data'!F111&lt;&gt;0, 'Row Data'!F111&lt;&gt;"", 'Row Data'!G111&lt;&gt;0, 'Row Data'!G111&lt;&gt;""), 'Row Data'!F111*'Row Data'!G111, "")</f>
        <v/>
      </c>
      <c r="H111" s="27" t="str">
        <f t="shared" si="1"/>
        <v/>
      </c>
    </row>
    <row r="112" spans="1:8" ht="15.6" x14ac:dyDescent="0.6">
      <c r="A112" s="9" t="s">
        <v>117</v>
      </c>
      <c r="B112" s="19">
        <f>IF(ISBLANK('Row Data'!B112),('Row Data'!B112+'Row Data'!B113)/2,'Row Data'!B112)</f>
        <v>45303</v>
      </c>
      <c r="C112" s="9" t="str">
        <f>IF(OR(TRIM('Row Data'!C112)="Easst",TRIM('Row Data'!C112)="Eastt",TRIM('Row Data'!C112)="Easstt"),"East",IF(OR(TRIM('Row Data'!C112)="Wset",TRIM('Row Data'!C112)="Westt"),"West",IF(OR(TRIM('Row Data'!C112)="Nrth",TRIM('Row Data'!C112)="Nth"),"North",IF(OR(TRIM('Row Data'!C112)="Soth",TRIM('Row Data'!C112)="So"),"South",TRIM('Row Data'!C112)))))</f>
        <v>East</v>
      </c>
      <c r="D112" s="9" t="s">
        <v>220</v>
      </c>
      <c r="E112" s="9" t="s">
        <v>223</v>
      </c>
      <c r="F112" s="9" t="str">
        <f>IF(OR(ISBLANK('Row Data'!F112), 'Row Data'!F112=0, ISBLANK('Row Data'!G112), 'Row Data'!G112=0), "Check Quantity/Price", "")</f>
        <v/>
      </c>
      <c r="G112" s="9">
        <f>IF(AND('Row Data'!F112&lt;&gt;0, 'Row Data'!F112&lt;&gt;"", 'Row Data'!G112&lt;&gt;0, 'Row Data'!G112&lt;&gt;""), 'Row Data'!F112*'Row Data'!G112, "")</f>
        <v>4725</v>
      </c>
      <c r="H112" s="27">
        <f t="shared" si="1"/>
        <v>708.75</v>
      </c>
    </row>
    <row r="113" spans="1:8" ht="15.6" x14ac:dyDescent="0.6">
      <c r="A113" s="9" t="s">
        <v>118</v>
      </c>
      <c r="B113" s="19">
        <f>IF(ISBLANK('Row Data'!B113),('Row Data'!B113+'Row Data'!B114)/2,'Row Data'!B113)</f>
        <v>45316</v>
      </c>
      <c r="C113" s="9" t="str">
        <f>IF(OR(TRIM('Row Data'!C113)="Easst",TRIM('Row Data'!C113)="Eastt",TRIM('Row Data'!C113)="Easstt"),"East",IF(OR(TRIM('Row Data'!C113)="Wset",TRIM('Row Data'!C113)="Westt"),"West",IF(OR(TRIM('Row Data'!C113)="Nrth",TRIM('Row Data'!C113)="Nth"),"North",IF(OR(TRIM('Row Data'!C113)="Soth",TRIM('Row Data'!C113)="So"),"South",TRIM('Row Data'!C113)))))</f>
        <v>East</v>
      </c>
      <c r="D113" s="9" t="s">
        <v>220</v>
      </c>
      <c r="E113" s="9" t="s">
        <v>223</v>
      </c>
      <c r="F113" s="9" t="str">
        <f>IF(OR(ISBLANK('Row Data'!F113), 'Row Data'!F113=0, ISBLANK('Row Data'!G113), 'Row Data'!G113=0), "Check Quantity/Price", "")</f>
        <v/>
      </c>
      <c r="G113" s="9">
        <f>IF(AND('Row Data'!F113&lt;&gt;0, 'Row Data'!F113&lt;&gt;"", 'Row Data'!G113&lt;&gt;0, 'Row Data'!G113&lt;&gt;""), 'Row Data'!F113*'Row Data'!G113, "")</f>
        <v>9660</v>
      </c>
      <c r="H113" s="27">
        <f t="shared" si="1"/>
        <v>1449</v>
      </c>
    </row>
    <row r="114" spans="1:8" ht="15.6" x14ac:dyDescent="0.6">
      <c r="A114" s="9" t="s">
        <v>119</v>
      </c>
      <c r="B114" s="19">
        <f>IF(ISBLANK('Row Data'!B114),('Row Data'!B114+'Row Data'!B115)/2,'Row Data'!B114)</f>
        <v>45321</v>
      </c>
      <c r="C114" s="9" t="str">
        <f>IF(OR(TRIM('Row Data'!C114)="Easst",TRIM('Row Data'!C114)="Eastt",TRIM('Row Data'!C114)="Easstt"),"East",IF(OR(TRIM('Row Data'!C114)="Wset",TRIM('Row Data'!C114)="Westt"),"West",IF(OR(TRIM('Row Data'!C114)="Nrth",TRIM('Row Data'!C114)="Nth"),"North",IF(OR(TRIM('Row Data'!C114)="Soth",TRIM('Row Data'!C114)="So"),"South",TRIM('Row Data'!C114)))))</f>
        <v>South</v>
      </c>
      <c r="D114" s="9" t="s">
        <v>217</v>
      </c>
      <c r="E114" s="9" t="s">
        <v>225</v>
      </c>
      <c r="F114" s="9" t="str">
        <f>IF(OR(ISBLANK('Row Data'!F114), 'Row Data'!F114=0, ISBLANK('Row Data'!G114), 'Row Data'!G114=0), "Check Quantity/Price", "")</f>
        <v/>
      </c>
      <c r="G114" s="9">
        <f>IF(AND('Row Data'!F114&lt;&gt;0, 'Row Data'!F114&lt;&gt;"", 'Row Data'!G114&lt;&gt;0, 'Row Data'!G114&lt;&gt;""), 'Row Data'!F114*'Row Data'!G114, "")</f>
        <v>1800</v>
      </c>
      <c r="H114" s="27">
        <f t="shared" si="1"/>
        <v>180</v>
      </c>
    </row>
    <row r="115" spans="1:8" ht="15.6" x14ac:dyDescent="0.6">
      <c r="A115" s="9" t="s">
        <v>120</v>
      </c>
      <c r="B115" s="19">
        <f>IF(ISBLANK('Row Data'!B115),('Row Data'!B115+'Row Data'!B116)/2,'Row Data'!B115)</f>
        <v>45340</v>
      </c>
      <c r="C115" s="9" t="str">
        <f>IF(OR(TRIM('Row Data'!C115)="Easst",TRIM('Row Data'!C115)="Eastt",TRIM('Row Data'!C115)="Easstt"),"East",IF(OR(TRIM('Row Data'!C115)="Wset",TRIM('Row Data'!C115)="Westt"),"West",IF(OR(TRIM('Row Data'!C115)="Nrth",TRIM('Row Data'!C115)="Nth"),"North",IF(OR(TRIM('Row Data'!C115)="Soth",TRIM('Row Data'!C115)="So"),"South",TRIM('Row Data'!C115)))))</f>
        <v>South</v>
      </c>
      <c r="D115" s="9" t="s">
        <v>219</v>
      </c>
      <c r="E115" s="9" t="s">
        <v>223</v>
      </c>
      <c r="F115" s="9" t="str">
        <f>IF(OR(ISBLANK('Row Data'!F115), 'Row Data'!F115=0, ISBLANK('Row Data'!G115), 'Row Data'!G115=0), "Check Quantity/Price", "")</f>
        <v/>
      </c>
      <c r="G115" s="9">
        <f>IF(AND('Row Data'!F115&lt;&gt;0, 'Row Data'!F115&lt;&gt;"", 'Row Data'!G115&lt;&gt;0, 'Row Data'!G115&lt;&gt;""), 'Row Data'!F115*'Row Data'!G115, "")</f>
        <v>4316</v>
      </c>
      <c r="H115" s="27">
        <f t="shared" si="1"/>
        <v>647.4</v>
      </c>
    </row>
    <row r="116" spans="1:8" ht="15.6" x14ac:dyDescent="0.6">
      <c r="A116" s="9" t="s">
        <v>121</v>
      </c>
      <c r="B116" s="19">
        <f>IF(ISBLANK('Row Data'!B116),('Row Data'!B116+'Row Data'!B117)/2,'Row Data'!B116)</f>
        <v>45309</v>
      </c>
      <c r="C116" s="9" t="str">
        <f>IF(OR(TRIM('Row Data'!C116)="Easst",TRIM('Row Data'!C116)="Eastt",TRIM('Row Data'!C116)="Easstt"),"East",IF(OR(TRIM('Row Data'!C116)="Wset",TRIM('Row Data'!C116)="Westt"),"West",IF(OR(TRIM('Row Data'!C116)="Nrth",TRIM('Row Data'!C116)="Nth"),"North",IF(OR(TRIM('Row Data'!C116)="Soth",TRIM('Row Data'!C116)="So"),"South",TRIM('Row Data'!C116)))))</f>
        <v>East</v>
      </c>
      <c r="D116" s="9" t="s">
        <v>217</v>
      </c>
      <c r="E116" s="9" t="s">
        <v>224</v>
      </c>
      <c r="F116" s="9" t="str">
        <f>IF(OR(ISBLANK('Row Data'!F116), 'Row Data'!F116=0, ISBLANK('Row Data'!G116), 'Row Data'!G116=0), "Check Quantity/Price", "")</f>
        <v/>
      </c>
      <c r="G116" s="9">
        <f>IF(AND('Row Data'!F116&lt;&gt;0, 'Row Data'!F116&lt;&gt;"", 'Row Data'!G116&lt;&gt;0, 'Row Data'!G116&lt;&gt;""), 'Row Data'!F116*'Row Data'!G116, "")</f>
        <v>4070</v>
      </c>
      <c r="H116" s="27">
        <f t="shared" si="1"/>
        <v>610.5</v>
      </c>
    </row>
    <row r="117" spans="1:8" ht="15.6" x14ac:dyDescent="0.6">
      <c r="A117" s="9" t="s">
        <v>122</v>
      </c>
      <c r="B117" s="19">
        <f>IF(ISBLANK('Row Data'!B117),('Row Data'!B117+'Row Data'!B118)/2,'Row Data'!B117)</f>
        <v>45345</v>
      </c>
      <c r="C117" s="9" t="str">
        <f>IF(OR(TRIM('Row Data'!C117)="Easst",TRIM('Row Data'!C117)="Eastt",TRIM('Row Data'!C117)="Easstt"),"East",IF(OR(TRIM('Row Data'!C117)="Wset",TRIM('Row Data'!C117)="Westt"),"West",IF(OR(TRIM('Row Data'!C117)="Nrth",TRIM('Row Data'!C117)="Nth"),"North",IF(OR(TRIM('Row Data'!C117)="Soth",TRIM('Row Data'!C117)="So"),"South",TRIM('Row Data'!C117)))))</f>
        <v>East</v>
      </c>
      <c r="D117" s="9" t="s">
        <v>220</v>
      </c>
      <c r="E117" s="9" t="s">
        <v>223</v>
      </c>
      <c r="F117" s="9" t="str">
        <f>IF(OR(ISBLANK('Row Data'!F117), 'Row Data'!F117=0, ISBLANK('Row Data'!G117), 'Row Data'!G117=0), "Check Quantity/Price", "")</f>
        <v/>
      </c>
      <c r="G117" s="9">
        <f>IF(AND('Row Data'!F117&lt;&gt;0, 'Row Data'!F117&lt;&gt;"", 'Row Data'!G117&lt;&gt;0, 'Row Data'!G117&lt;&gt;""), 'Row Data'!F117*'Row Data'!G117, "")</f>
        <v>646</v>
      </c>
      <c r="H117" s="27">
        <f t="shared" si="1"/>
        <v>0</v>
      </c>
    </row>
    <row r="118" spans="1:8" ht="15.6" x14ac:dyDescent="0.6">
      <c r="A118" s="9" t="s">
        <v>123</v>
      </c>
      <c r="B118" s="19">
        <f>IF(ISBLANK('Row Data'!B118),('Row Data'!B118+'Row Data'!B119)/2,'Row Data'!B118)</f>
        <v>45345</v>
      </c>
      <c r="C118" s="9" t="str">
        <f>IF(OR(TRIM('Row Data'!C118)="Easst",TRIM('Row Data'!C118)="Eastt",TRIM('Row Data'!C118)="Easstt"),"East",IF(OR(TRIM('Row Data'!C118)="Wset",TRIM('Row Data'!C118)="Westt"),"West",IF(OR(TRIM('Row Data'!C118)="Nrth",TRIM('Row Data'!C118)="Nth"),"North",IF(OR(TRIM('Row Data'!C118)="Soth",TRIM('Row Data'!C118)="So"),"South",TRIM('Row Data'!C118)))))</f>
        <v>East</v>
      </c>
      <c r="D118" s="9" t="s">
        <v>220</v>
      </c>
      <c r="E118" s="9" t="s">
        <v>225</v>
      </c>
      <c r="F118" s="9" t="str">
        <f>IF(OR(ISBLANK('Row Data'!F118), 'Row Data'!F118=0, ISBLANK('Row Data'!G118), 'Row Data'!G118=0), "Check Quantity/Price", "")</f>
        <v/>
      </c>
      <c r="G118" s="9">
        <f>IF(AND('Row Data'!F118&lt;&gt;0, 'Row Data'!F118&lt;&gt;"", 'Row Data'!G118&lt;&gt;0, 'Row Data'!G118&lt;&gt;""), 'Row Data'!F118*'Row Data'!G118, "")</f>
        <v>4158</v>
      </c>
      <c r="H118" s="27">
        <f t="shared" si="1"/>
        <v>623.69999999999993</v>
      </c>
    </row>
    <row r="119" spans="1:8" ht="15.6" x14ac:dyDescent="0.6">
      <c r="A119" s="9" t="s">
        <v>124</v>
      </c>
      <c r="B119" s="19">
        <f>IF(ISBLANK('Row Data'!B119),('Row Data'!B119+'Row Data'!B120)/2,'Row Data'!B119)</f>
        <v>45293</v>
      </c>
      <c r="C119" s="9" t="str">
        <f>IF(OR(TRIM('Row Data'!C119)="Easst",TRIM('Row Data'!C119)="Eastt",TRIM('Row Data'!C119)="Easstt"),"East",IF(OR(TRIM('Row Data'!C119)="Wset",TRIM('Row Data'!C119)="Westt"),"West",IF(OR(TRIM('Row Data'!C119)="Nrth",TRIM('Row Data'!C119)="Nth"),"North",IF(OR(TRIM('Row Data'!C119)="Soth",TRIM('Row Data'!C119)="So"),"South",TRIM('Row Data'!C119)))))</f>
        <v>South</v>
      </c>
      <c r="D119" s="9" t="s">
        <v>220</v>
      </c>
      <c r="E119" s="9" t="s">
        <v>223</v>
      </c>
      <c r="F119" s="9" t="str">
        <f>IF(OR(ISBLANK('Row Data'!F119), 'Row Data'!F119=0, ISBLANK('Row Data'!G119), 'Row Data'!G119=0), "Check Quantity/Price", "")</f>
        <v>Check Quantity/Price</v>
      </c>
      <c r="G119" s="9" t="str">
        <f>IF(AND('Row Data'!F119&lt;&gt;0, 'Row Data'!F119&lt;&gt;"", 'Row Data'!G119&lt;&gt;0, 'Row Data'!G119&lt;&gt;""), 'Row Data'!F119*'Row Data'!G119, "")</f>
        <v/>
      </c>
      <c r="H119" s="27" t="str">
        <f t="shared" si="1"/>
        <v/>
      </c>
    </row>
    <row r="120" spans="1:8" ht="15.6" x14ac:dyDescent="0.6">
      <c r="A120" s="9" t="s">
        <v>125</v>
      </c>
      <c r="B120" s="19">
        <f>IF(ISBLANK('Row Data'!B120),('Row Data'!B120+'Row Data'!B121)/2,'Row Data'!B120)</f>
        <v>45295</v>
      </c>
      <c r="C120" s="9" t="str">
        <f>IF(OR(TRIM('Row Data'!C120)="Easst",TRIM('Row Data'!C120)="Eastt",TRIM('Row Data'!C120)="Easstt"),"East",IF(OR(TRIM('Row Data'!C120)="Wset",TRIM('Row Data'!C120)="Westt"),"West",IF(OR(TRIM('Row Data'!C120)="Nrth",TRIM('Row Data'!C120)="Nth"),"North",IF(OR(TRIM('Row Data'!C120)="Soth",TRIM('Row Data'!C120)="So"),"South",TRIM('Row Data'!C120)))))</f>
        <v>West</v>
      </c>
      <c r="D120" s="9" t="s">
        <v>218</v>
      </c>
      <c r="E120" s="9" t="s">
        <v>223</v>
      </c>
      <c r="F120" s="9" t="str">
        <f>IF(OR(ISBLANK('Row Data'!F120), 'Row Data'!F120=0, ISBLANK('Row Data'!G120), 'Row Data'!G120=0), "Check Quantity/Price", "")</f>
        <v>Check Quantity/Price</v>
      </c>
      <c r="G120" s="9" t="str">
        <f>IF(AND('Row Data'!F120&lt;&gt;0, 'Row Data'!F120&lt;&gt;"", 'Row Data'!G120&lt;&gt;0, 'Row Data'!G120&lt;&gt;""), 'Row Data'!F120*'Row Data'!G120, "")</f>
        <v/>
      </c>
      <c r="H120" s="27" t="str">
        <f t="shared" si="1"/>
        <v/>
      </c>
    </row>
    <row r="121" spans="1:8" ht="15.6" x14ac:dyDescent="0.6">
      <c r="A121" s="9" t="s">
        <v>126</v>
      </c>
      <c r="B121" s="19">
        <f>IF(ISBLANK('Row Data'!B121),('Row Data'!B121+'Row Data'!B122)/2,'Row Data'!B121)</f>
        <v>45314</v>
      </c>
      <c r="C121" s="9" t="str">
        <f>IF(OR(TRIM('Row Data'!C121)="Easst",TRIM('Row Data'!C121)="Eastt",TRIM('Row Data'!C121)="Easstt"),"East",IF(OR(TRIM('Row Data'!C121)="Wset",TRIM('Row Data'!C121)="Westt"),"West",IF(OR(TRIM('Row Data'!C121)="Nrth",TRIM('Row Data'!C121)="Nth"),"North",IF(OR(TRIM('Row Data'!C121)="Soth",TRIM('Row Data'!C121)="So"),"South",TRIM('Row Data'!C121)))))</f>
        <v>North</v>
      </c>
      <c r="D121" s="9" t="s">
        <v>217</v>
      </c>
      <c r="E121" s="9" t="s">
        <v>224</v>
      </c>
      <c r="F121" s="9" t="str">
        <f>IF(OR(ISBLANK('Row Data'!F121), 'Row Data'!F121=0, ISBLANK('Row Data'!G121), 'Row Data'!G121=0), "Check Quantity/Price", "")</f>
        <v/>
      </c>
      <c r="G121" s="9">
        <f>IF(AND('Row Data'!F121&lt;&gt;0, 'Row Data'!F121&lt;&gt;"", 'Row Data'!G121&lt;&gt;0, 'Row Data'!G121&lt;&gt;""), 'Row Data'!F121*'Row Data'!G121, "")</f>
        <v>3590</v>
      </c>
      <c r="H121" s="27">
        <f t="shared" si="1"/>
        <v>538.5</v>
      </c>
    </row>
    <row r="122" spans="1:8" ht="15.6" x14ac:dyDescent="0.6">
      <c r="A122" s="9" t="s">
        <v>127</v>
      </c>
      <c r="B122" s="19">
        <f>IF(ISBLANK('Row Data'!B122),('Row Data'!B122+'Row Data'!B123)/2,'Row Data'!B122)</f>
        <v>45296</v>
      </c>
      <c r="C122" s="9" t="str">
        <f>IF(OR(TRIM('Row Data'!C122)="Easst",TRIM('Row Data'!C122)="Eastt",TRIM('Row Data'!C122)="Easstt"),"East",IF(OR(TRIM('Row Data'!C122)="Wset",TRIM('Row Data'!C122)="Westt"),"West",IF(OR(TRIM('Row Data'!C122)="Nrth",TRIM('Row Data'!C122)="Nth"),"North",IF(OR(TRIM('Row Data'!C122)="Soth",TRIM('Row Data'!C122)="So"),"South",TRIM('Row Data'!C122)))))</f>
        <v>East</v>
      </c>
      <c r="D122" s="9" t="s">
        <v>219</v>
      </c>
      <c r="E122" s="9" t="s">
        <v>225</v>
      </c>
      <c r="F122" s="9" t="str">
        <f>IF(OR(ISBLANK('Row Data'!F122), 'Row Data'!F122=0, ISBLANK('Row Data'!G122), 'Row Data'!G122=0), "Check Quantity/Price", "")</f>
        <v>Check Quantity/Price</v>
      </c>
      <c r="G122" s="9" t="str">
        <f>IF(AND('Row Data'!F122&lt;&gt;0, 'Row Data'!F122&lt;&gt;"", 'Row Data'!G122&lt;&gt;0, 'Row Data'!G122&lt;&gt;""), 'Row Data'!F122*'Row Data'!G122, "")</f>
        <v/>
      </c>
      <c r="H122" s="27" t="str">
        <f t="shared" si="1"/>
        <v/>
      </c>
    </row>
    <row r="123" spans="1:8" ht="15.6" x14ac:dyDescent="0.6">
      <c r="A123" s="9" t="s">
        <v>128</v>
      </c>
      <c r="B123" s="19">
        <f>IF(ISBLANK('Row Data'!B123),('Row Data'!B123+'Row Data'!B124)/2,'Row Data'!B123)</f>
        <v>45333</v>
      </c>
      <c r="C123" s="9" t="str">
        <f>IF(OR(TRIM('Row Data'!C123)="Easst",TRIM('Row Data'!C123)="Eastt",TRIM('Row Data'!C123)="Easstt"),"East",IF(OR(TRIM('Row Data'!C123)="Wset",TRIM('Row Data'!C123)="Westt"),"West",IF(OR(TRIM('Row Data'!C123)="Nrth",TRIM('Row Data'!C123)="Nth"),"North",IF(OR(TRIM('Row Data'!C123)="Soth",TRIM('Row Data'!C123)="So"),"South",TRIM('Row Data'!C123)))))</f>
        <v>North</v>
      </c>
      <c r="D123" s="9" t="s">
        <v>217</v>
      </c>
      <c r="E123" s="9" t="s">
        <v>223</v>
      </c>
      <c r="F123" s="9" t="str">
        <f>IF(OR(ISBLANK('Row Data'!F123), 'Row Data'!F123=0, ISBLANK('Row Data'!G123), 'Row Data'!G123=0), "Check Quantity/Price", "")</f>
        <v>Check Quantity/Price</v>
      </c>
      <c r="G123" s="9" t="str">
        <f>IF(AND('Row Data'!F123&lt;&gt;0, 'Row Data'!F123&lt;&gt;"", 'Row Data'!G123&lt;&gt;0, 'Row Data'!G123&lt;&gt;""), 'Row Data'!F123*'Row Data'!G123, "")</f>
        <v/>
      </c>
      <c r="H123" s="27" t="str">
        <f t="shared" si="1"/>
        <v/>
      </c>
    </row>
    <row r="124" spans="1:8" ht="15.6" x14ac:dyDescent="0.6">
      <c r="A124" s="9" t="s">
        <v>129</v>
      </c>
      <c r="B124" s="19">
        <f>IF(ISBLANK('Row Data'!B124),('Row Data'!B124+'Row Data'!B125)/2,'Row Data'!B124)</f>
        <v>0</v>
      </c>
      <c r="C124" s="9" t="str">
        <f>IF(OR(TRIM('Row Data'!C124)="Easst",TRIM('Row Data'!C124)="Eastt",TRIM('Row Data'!C124)="Easstt"),"East",IF(OR(TRIM('Row Data'!C124)="Wset",TRIM('Row Data'!C124)="Westt"),"West",IF(OR(TRIM('Row Data'!C124)="Nrth",TRIM('Row Data'!C124)="Nth"),"North",IF(OR(TRIM('Row Data'!C124)="Soth",TRIM('Row Data'!C124)="So"),"South",TRIM('Row Data'!C124)))))</f>
        <v>East</v>
      </c>
      <c r="D124" s="9" t="s">
        <v>220</v>
      </c>
      <c r="E124" s="9" t="s">
        <v>223</v>
      </c>
      <c r="F124" s="9" t="str">
        <f>IF(OR(ISBLANK('Row Data'!F124), 'Row Data'!F124=0, ISBLANK('Row Data'!G124), 'Row Data'!G124=0), "Check Quantity/Price", "")</f>
        <v>Check Quantity/Price</v>
      </c>
      <c r="G124" s="9" t="str">
        <f>IF(AND('Row Data'!F124&lt;&gt;0, 'Row Data'!F124&lt;&gt;"", 'Row Data'!G124&lt;&gt;0, 'Row Data'!G124&lt;&gt;""), 'Row Data'!F124*'Row Data'!G124, "")</f>
        <v/>
      </c>
      <c r="H124" s="27" t="str">
        <f t="shared" si="1"/>
        <v/>
      </c>
    </row>
    <row r="125" spans="1:8" ht="15.6" x14ac:dyDescent="0.6">
      <c r="A125" s="9" t="s">
        <v>130</v>
      </c>
      <c r="B125" s="19">
        <f>IF(ISBLANK('Row Data'!B125),('Row Data'!B125+'Row Data'!B126)/2,'Row Data'!B125)</f>
        <v>22672.5</v>
      </c>
      <c r="C125" s="9" t="str">
        <f>IF(OR(TRIM('Row Data'!C125)="Easst",TRIM('Row Data'!C125)="Eastt",TRIM('Row Data'!C125)="Easstt"),"East",IF(OR(TRIM('Row Data'!C125)="Wset",TRIM('Row Data'!C125)="Westt"),"West",IF(OR(TRIM('Row Data'!C125)="Nrth",TRIM('Row Data'!C125)="Nth"),"North",IF(OR(TRIM('Row Data'!C125)="Soth",TRIM('Row Data'!C125)="So"),"South",TRIM('Row Data'!C125)))))</f>
        <v>East</v>
      </c>
      <c r="D125" s="9" t="s">
        <v>219</v>
      </c>
      <c r="E125" s="9" t="s">
        <v>224</v>
      </c>
      <c r="F125" s="9" t="str">
        <f>IF(OR(ISBLANK('Row Data'!F125), 'Row Data'!F125=0, ISBLANK('Row Data'!G125), 'Row Data'!G125=0), "Check Quantity/Price", "")</f>
        <v>Check Quantity/Price</v>
      </c>
      <c r="G125" s="9" t="str">
        <f>IF(AND('Row Data'!F125&lt;&gt;0, 'Row Data'!F125&lt;&gt;"", 'Row Data'!G125&lt;&gt;0, 'Row Data'!G125&lt;&gt;""), 'Row Data'!F125*'Row Data'!G125, "")</f>
        <v/>
      </c>
      <c r="H125" s="27" t="str">
        <f t="shared" si="1"/>
        <v/>
      </c>
    </row>
    <row r="126" spans="1:8" ht="15.6" x14ac:dyDescent="0.6">
      <c r="A126" s="9" t="s">
        <v>131</v>
      </c>
      <c r="B126" s="19">
        <f>IF(ISBLANK('Row Data'!B126),('Row Data'!B126+'Row Data'!B127)/2,'Row Data'!B126)</f>
        <v>45345</v>
      </c>
      <c r="C126" s="9" t="str">
        <f>IF(OR(TRIM('Row Data'!C126)="Easst",TRIM('Row Data'!C126)="Eastt",TRIM('Row Data'!C126)="Easstt"),"East",IF(OR(TRIM('Row Data'!C126)="Wset",TRIM('Row Data'!C126)="Westt"),"West",IF(OR(TRIM('Row Data'!C126)="Nrth",TRIM('Row Data'!C126)="Nth"),"North",IF(OR(TRIM('Row Data'!C126)="Soth",TRIM('Row Data'!C126)="So"),"South",TRIM('Row Data'!C126)))))</f>
        <v>West</v>
      </c>
      <c r="D126" s="9" t="s">
        <v>217</v>
      </c>
      <c r="E126" s="9" t="s">
        <v>223</v>
      </c>
      <c r="F126" s="9" t="str">
        <f>IF(OR(ISBLANK('Row Data'!F126), 'Row Data'!F126=0, ISBLANK('Row Data'!G126), 'Row Data'!G126=0), "Check Quantity/Price", "")</f>
        <v/>
      </c>
      <c r="G126" s="9">
        <f>IF(AND('Row Data'!F126&lt;&gt;0, 'Row Data'!F126&lt;&gt;"", 'Row Data'!G126&lt;&gt;0, 'Row Data'!G126&lt;&gt;""), 'Row Data'!F126*'Row Data'!G126, "")</f>
        <v>4485</v>
      </c>
      <c r="H126" s="27">
        <f t="shared" si="1"/>
        <v>672.75</v>
      </c>
    </row>
    <row r="127" spans="1:8" ht="15.6" x14ac:dyDescent="0.6">
      <c r="A127" s="9" t="s">
        <v>132</v>
      </c>
      <c r="B127" s="19">
        <f>IF(ISBLANK('Row Data'!B127),('Row Data'!B127+'Row Data'!B128)/2,'Row Data'!B127)</f>
        <v>22650</v>
      </c>
      <c r="C127" s="9" t="str">
        <f>IF(OR(TRIM('Row Data'!C127)="Easst",TRIM('Row Data'!C127)="Eastt",TRIM('Row Data'!C127)="Easstt"),"East",IF(OR(TRIM('Row Data'!C127)="Wset",TRIM('Row Data'!C127)="Westt"),"West",IF(OR(TRIM('Row Data'!C127)="Nrth",TRIM('Row Data'!C127)="Nth"),"North",IF(OR(TRIM('Row Data'!C127)="Soth",TRIM('Row Data'!C127)="So"),"South",TRIM('Row Data'!C127)))))</f>
        <v>West</v>
      </c>
      <c r="D127" s="9" t="s">
        <v>220</v>
      </c>
      <c r="E127" s="9" t="s">
        <v>223</v>
      </c>
      <c r="F127" s="9" t="str">
        <f>IF(OR(ISBLANK('Row Data'!F127), 'Row Data'!F127=0, ISBLANK('Row Data'!G127), 'Row Data'!G127=0), "Check Quantity/Price", "")</f>
        <v/>
      </c>
      <c r="G127" s="9">
        <f>IF(AND('Row Data'!F127&lt;&gt;0, 'Row Data'!F127&lt;&gt;"", 'Row Data'!G127&lt;&gt;0, 'Row Data'!G127&lt;&gt;""), 'Row Data'!F127*'Row Data'!G127, "")</f>
        <v>471</v>
      </c>
      <c r="H127" s="27">
        <f t="shared" si="1"/>
        <v>0</v>
      </c>
    </row>
    <row r="128" spans="1:8" ht="15.6" x14ac:dyDescent="0.6">
      <c r="A128" s="9" t="s">
        <v>133</v>
      </c>
      <c r="B128" s="19">
        <f>IF(ISBLANK('Row Data'!B128),('Row Data'!B128+'Row Data'!B129)/2,'Row Data'!B128)</f>
        <v>45300</v>
      </c>
      <c r="C128" s="9" t="str">
        <f>IF(OR(TRIM('Row Data'!C128)="Easst",TRIM('Row Data'!C128)="Eastt",TRIM('Row Data'!C128)="Easstt"),"East",IF(OR(TRIM('Row Data'!C128)="Wset",TRIM('Row Data'!C128)="Westt"),"West",IF(OR(TRIM('Row Data'!C128)="Nrth",TRIM('Row Data'!C128)="Nth"),"North",IF(OR(TRIM('Row Data'!C128)="Soth",TRIM('Row Data'!C128)="So"),"South",TRIM('Row Data'!C128)))))</f>
        <v>East</v>
      </c>
      <c r="D128" s="9" t="s">
        <v>220</v>
      </c>
      <c r="E128" s="9" t="s">
        <v>223</v>
      </c>
      <c r="F128" s="9" t="str">
        <f>IF(OR(ISBLANK('Row Data'!F128), 'Row Data'!F128=0, ISBLANK('Row Data'!G128), 'Row Data'!G128=0), "Check Quantity/Price", "")</f>
        <v/>
      </c>
      <c r="G128" s="9">
        <f>IF(AND('Row Data'!F128&lt;&gt;0, 'Row Data'!F128&lt;&gt;"", 'Row Data'!G128&lt;&gt;0, 'Row Data'!G128&lt;&gt;""), 'Row Data'!F128*'Row Data'!G128, "")</f>
        <v>3419</v>
      </c>
      <c r="H128" s="27">
        <f t="shared" si="1"/>
        <v>512.85</v>
      </c>
    </row>
    <row r="129" spans="1:8" ht="15.6" x14ac:dyDescent="0.6">
      <c r="A129" s="9" t="s">
        <v>134</v>
      </c>
      <c r="B129" s="19">
        <f>IF(ISBLANK('Row Data'!B129),('Row Data'!B129+'Row Data'!B130)/2,'Row Data'!B129)</f>
        <v>45299</v>
      </c>
      <c r="C129" s="9" t="str">
        <f>IF(OR(TRIM('Row Data'!C129)="Easst",TRIM('Row Data'!C129)="Eastt",TRIM('Row Data'!C129)="Easstt"),"East",IF(OR(TRIM('Row Data'!C129)="Wset",TRIM('Row Data'!C129)="Westt"),"West",IF(OR(TRIM('Row Data'!C129)="Nrth",TRIM('Row Data'!C129)="Nth"),"North",IF(OR(TRIM('Row Data'!C129)="Soth",TRIM('Row Data'!C129)="So"),"South",TRIM('Row Data'!C129)))))</f>
        <v>East</v>
      </c>
      <c r="D129" s="9" t="s">
        <v>219</v>
      </c>
      <c r="E129" s="9" t="s">
        <v>225</v>
      </c>
      <c r="F129" s="9" t="str">
        <f>IF(OR(ISBLANK('Row Data'!F129), 'Row Data'!F129=0, ISBLANK('Row Data'!G129), 'Row Data'!G129=0), "Check Quantity/Price", "")</f>
        <v/>
      </c>
      <c r="G129" s="9">
        <f>IF(AND('Row Data'!F129&lt;&gt;0, 'Row Data'!F129&lt;&gt;"", 'Row Data'!G129&lt;&gt;0, 'Row Data'!G129&lt;&gt;""), 'Row Data'!F129*'Row Data'!G129, "")</f>
        <v>715</v>
      </c>
      <c r="H129" s="27">
        <f t="shared" si="1"/>
        <v>0</v>
      </c>
    </row>
    <row r="130" spans="1:8" ht="15.6" x14ac:dyDescent="0.6">
      <c r="A130" s="9" t="s">
        <v>135</v>
      </c>
      <c r="B130" s="19">
        <f>IF(ISBLANK('Row Data'!B130),('Row Data'!B130+'Row Data'!B131)/2,'Row Data'!B130)</f>
        <v>45305</v>
      </c>
      <c r="C130" s="9" t="str">
        <f>IF(OR(TRIM('Row Data'!C130)="Easst",TRIM('Row Data'!C130)="Eastt",TRIM('Row Data'!C130)="Easstt"),"East",IF(OR(TRIM('Row Data'!C130)="Wset",TRIM('Row Data'!C130)="Westt"),"West",IF(OR(TRIM('Row Data'!C130)="Nrth",TRIM('Row Data'!C130)="Nth"),"North",IF(OR(TRIM('Row Data'!C130)="Soth",TRIM('Row Data'!C130)="So"),"South",TRIM('Row Data'!C130)))))</f>
        <v>East</v>
      </c>
      <c r="D130" s="9" t="s">
        <v>221</v>
      </c>
      <c r="E130" s="9" t="s">
        <v>223</v>
      </c>
      <c r="F130" s="9" t="str">
        <f>IF(OR(ISBLANK('Row Data'!F130), 'Row Data'!F130=0, ISBLANK('Row Data'!G130), 'Row Data'!G130=0), "Check Quantity/Price", "")</f>
        <v/>
      </c>
      <c r="G130" s="9">
        <f>IF(AND('Row Data'!F130&lt;&gt;0, 'Row Data'!F130&lt;&gt;"", 'Row Data'!G130&lt;&gt;0, 'Row Data'!G130&lt;&gt;""), 'Row Data'!F130*'Row Data'!G130, "")</f>
        <v>6307</v>
      </c>
      <c r="H130" s="27">
        <f t="shared" si="1"/>
        <v>946.05</v>
      </c>
    </row>
    <row r="131" spans="1:8" ht="15.6" x14ac:dyDescent="0.6">
      <c r="A131" s="9" t="s">
        <v>136</v>
      </c>
      <c r="B131" s="19">
        <f>IF(ISBLANK('Row Data'!B131),('Row Data'!B131+'Row Data'!B132)/2,'Row Data'!B131)</f>
        <v>45308</v>
      </c>
      <c r="C131" s="9" t="str">
        <f>IF(OR(TRIM('Row Data'!C131)="Easst",TRIM('Row Data'!C131)="Eastt",TRIM('Row Data'!C131)="Easstt"),"East",IF(OR(TRIM('Row Data'!C131)="Wset",TRIM('Row Data'!C131)="Westt"),"West",IF(OR(TRIM('Row Data'!C131)="Nrth",TRIM('Row Data'!C131)="Nth"),"North",IF(OR(TRIM('Row Data'!C131)="Soth",TRIM('Row Data'!C131)="So"),"South",TRIM('Row Data'!C131)))))</f>
        <v>West</v>
      </c>
      <c r="D131" s="9" t="s">
        <v>219</v>
      </c>
      <c r="E131" s="9" t="s">
        <v>224</v>
      </c>
      <c r="F131" s="9" t="str">
        <f>IF(OR(ISBLANK('Row Data'!F131), 'Row Data'!F131=0, ISBLANK('Row Data'!G131), 'Row Data'!G131=0), "Check Quantity/Price", "")</f>
        <v>Check Quantity/Price</v>
      </c>
      <c r="G131" s="9" t="str">
        <f>IF(AND('Row Data'!F131&lt;&gt;0, 'Row Data'!F131&lt;&gt;"", 'Row Data'!G131&lt;&gt;0, 'Row Data'!G131&lt;&gt;""), 'Row Data'!F131*'Row Data'!G131, "")</f>
        <v/>
      </c>
      <c r="H131" s="27" t="str">
        <f t="shared" ref="H131:H194" si="2">IF(F131="",IF(G131&gt;=2000,G131*0.15,IF(G131&gt;=1000,G131*0.1,0)),"")</f>
        <v/>
      </c>
    </row>
    <row r="132" spans="1:8" ht="15.6" x14ac:dyDescent="0.6">
      <c r="A132" s="9" t="s">
        <v>137</v>
      </c>
      <c r="B132" s="19">
        <f>IF(ISBLANK('Row Data'!B132),('Row Data'!B132+'Row Data'!B133)/2,'Row Data'!B132)</f>
        <v>45302</v>
      </c>
      <c r="C132" s="9" t="str">
        <f>IF(OR(TRIM('Row Data'!C132)="Easst",TRIM('Row Data'!C132)="Eastt",TRIM('Row Data'!C132)="Easstt"),"East",IF(OR(TRIM('Row Data'!C132)="Wset",TRIM('Row Data'!C132)="Westt"),"West",IF(OR(TRIM('Row Data'!C132)="Nrth",TRIM('Row Data'!C132)="Nth"),"North",IF(OR(TRIM('Row Data'!C132)="Soth",TRIM('Row Data'!C132)="So"),"South",TRIM('Row Data'!C132)))))</f>
        <v>North</v>
      </c>
      <c r="D132" s="9" t="s">
        <v>221</v>
      </c>
      <c r="E132" s="9" t="s">
        <v>225</v>
      </c>
      <c r="F132" s="9" t="str">
        <f>IF(OR(ISBLANK('Row Data'!F132), 'Row Data'!F132=0, ISBLANK('Row Data'!G132), 'Row Data'!G132=0), "Check Quantity/Price", "")</f>
        <v/>
      </c>
      <c r="G132" s="9">
        <f>IF(AND('Row Data'!F132&lt;&gt;0, 'Row Data'!F132&lt;&gt;"", 'Row Data'!G132&lt;&gt;0, 'Row Data'!G132&lt;&gt;""), 'Row Data'!F132*'Row Data'!G132, "")</f>
        <v>5049</v>
      </c>
      <c r="H132" s="27">
        <f t="shared" si="2"/>
        <v>757.35</v>
      </c>
    </row>
    <row r="133" spans="1:8" ht="15.6" x14ac:dyDescent="0.6">
      <c r="A133" s="9" t="s">
        <v>138</v>
      </c>
      <c r="B133" s="19">
        <f>IF(ISBLANK('Row Data'!B133),('Row Data'!B133+'Row Data'!B134)/2,'Row Data'!B133)</f>
        <v>45339</v>
      </c>
      <c r="C133" s="9" t="str">
        <f>IF(OR(TRIM('Row Data'!C133)="Easst",TRIM('Row Data'!C133)="Eastt",TRIM('Row Data'!C133)="Easstt"),"East",IF(OR(TRIM('Row Data'!C133)="Wset",TRIM('Row Data'!C133)="Westt"),"West",IF(OR(TRIM('Row Data'!C133)="Nrth",TRIM('Row Data'!C133)="Nth"),"North",IF(OR(TRIM('Row Data'!C133)="Soth",TRIM('Row Data'!C133)="So"),"South",TRIM('Row Data'!C133)))))</f>
        <v>East</v>
      </c>
      <c r="D133" s="9" t="s">
        <v>218</v>
      </c>
      <c r="E133" s="9" t="s">
        <v>223</v>
      </c>
      <c r="F133" s="9" t="str">
        <f>IF(OR(ISBLANK('Row Data'!F133), 'Row Data'!F133=0, ISBLANK('Row Data'!G133), 'Row Data'!G133=0), "Check Quantity/Price", "")</f>
        <v/>
      </c>
      <c r="G133" s="9">
        <f>IF(AND('Row Data'!F133&lt;&gt;0, 'Row Data'!F133&lt;&gt;"", 'Row Data'!G133&lt;&gt;0, 'Row Data'!G133&lt;&gt;""), 'Row Data'!F133*'Row Data'!G133, "")</f>
        <v>5556</v>
      </c>
      <c r="H133" s="27">
        <f t="shared" si="2"/>
        <v>833.4</v>
      </c>
    </row>
    <row r="134" spans="1:8" ht="15.6" x14ac:dyDescent="0.6">
      <c r="A134" s="9" t="s">
        <v>139</v>
      </c>
      <c r="B134" s="19">
        <f>IF(ISBLANK('Row Data'!B134),('Row Data'!B134+'Row Data'!B135)/2,'Row Data'!B134)</f>
        <v>45341</v>
      </c>
      <c r="C134" s="9" t="str">
        <f>IF(OR(TRIM('Row Data'!C134)="Easst",TRIM('Row Data'!C134)="Eastt",TRIM('Row Data'!C134)="Easstt"),"East",IF(OR(TRIM('Row Data'!C134)="Wset",TRIM('Row Data'!C134)="Westt"),"West",IF(OR(TRIM('Row Data'!C134)="Nrth",TRIM('Row Data'!C134)="Nth"),"North",IF(OR(TRIM('Row Data'!C134)="Soth",TRIM('Row Data'!C134)="So"),"South",TRIM('Row Data'!C134)))))</f>
        <v>East</v>
      </c>
      <c r="D134" s="9" t="s">
        <v>219</v>
      </c>
      <c r="E134" s="9" t="s">
        <v>223</v>
      </c>
      <c r="F134" s="9" t="str">
        <f>IF(OR(ISBLANK('Row Data'!F134), 'Row Data'!F134=0, ISBLANK('Row Data'!G134), 'Row Data'!G134=0), "Check Quantity/Price", "")</f>
        <v/>
      </c>
      <c r="G134" s="9">
        <f>IF(AND('Row Data'!F134&lt;&gt;0, 'Row Data'!F134&lt;&gt;"", 'Row Data'!G134&lt;&gt;0, 'Row Data'!G134&lt;&gt;""), 'Row Data'!F134*'Row Data'!G134, "")</f>
        <v>1414</v>
      </c>
      <c r="H134" s="27">
        <f t="shared" si="2"/>
        <v>141.4</v>
      </c>
    </row>
    <row r="135" spans="1:8" ht="15.6" x14ac:dyDescent="0.6">
      <c r="A135" s="9" t="s">
        <v>140</v>
      </c>
      <c r="B135" s="19">
        <f>IF(ISBLANK('Row Data'!B135),('Row Data'!B135+'Row Data'!B136)/2,'Row Data'!B135)</f>
        <v>45311</v>
      </c>
      <c r="C135" s="9" t="str">
        <f>IF(OR(TRIM('Row Data'!C135)="Easst",TRIM('Row Data'!C135)="Eastt",TRIM('Row Data'!C135)="Easstt"),"East",IF(OR(TRIM('Row Data'!C135)="Wset",TRIM('Row Data'!C135)="Westt"),"West",IF(OR(TRIM('Row Data'!C135)="Nrth",TRIM('Row Data'!C135)="Nth"),"North",IF(OR(TRIM('Row Data'!C135)="Soth",TRIM('Row Data'!C135)="So"),"South",TRIM('Row Data'!C135)))))</f>
        <v>West</v>
      </c>
      <c r="D135" s="9" t="s">
        <v>221</v>
      </c>
      <c r="E135" s="9" t="s">
        <v>225</v>
      </c>
      <c r="F135" s="9" t="str">
        <f>IF(OR(ISBLANK('Row Data'!F135), 'Row Data'!F135=0, ISBLANK('Row Data'!G135), 'Row Data'!G135=0), "Check Quantity/Price", "")</f>
        <v/>
      </c>
      <c r="G135" s="9">
        <f>IF(AND('Row Data'!F135&lt;&gt;0, 'Row Data'!F135&lt;&gt;"", 'Row Data'!G135&lt;&gt;0, 'Row Data'!G135&lt;&gt;""), 'Row Data'!F135*'Row Data'!G135, "")</f>
        <v>6432</v>
      </c>
      <c r="H135" s="27">
        <f t="shared" si="2"/>
        <v>964.8</v>
      </c>
    </row>
    <row r="136" spans="1:8" ht="15.6" x14ac:dyDescent="0.6">
      <c r="A136" s="9" t="s">
        <v>141</v>
      </c>
      <c r="B136" s="19">
        <f>IF(ISBLANK('Row Data'!B136),('Row Data'!B136+'Row Data'!B137)/2,'Row Data'!B136)</f>
        <v>45293</v>
      </c>
      <c r="C136" s="9" t="str">
        <f>IF(OR(TRIM('Row Data'!C136)="Easst",TRIM('Row Data'!C136)="Eastt",TRIM('Row Data'!C136)="Easstt"),"East",IF(OR(TRIM('Row Data'!C136)="Wset",TRIM('Row Data'!C136)="Westt"),"West",IF(OR(TRIM('Row Data'!C136)="Nrth",TRIM('Row Data'!C136)="Nth"),"North",IF(OR(TRIM('Row Data'!C136)="Soth",TRIM('Row Data'!C136)="So"),"South",TRIM('Row Data'!C136)))))</f>
        <v>South</v>
      </c>
      <c r="D136" s="9" t="s">
        <v>217</v>
      </c>
      <c r="E136" s="9" t="s">
        <v>223</v>
      </c>
      <c r="F136" s="9" t="str">
        <f>IF(OR(ISBLANK('Row Data'!F136), 'Row Data'!F136=0, ISBLANK('Row Data'!G136), 'Row Data'!G136=0), "Check Quantity/Price", "")</f>
        <v/>
      </c>
      <c r="G136" s="9">
        <f>IF(AND('Row Data'!F136&lt;&gt;0, 'Row Data'!F136&lt;&gt;"", 'Row Data'!G136&lt;&gt;0, 'Row Data'!G136&lt;&gt;""), 'Row Data'!F136*'Row Data'!G136, "")</f>
        <v>1375</v>
      </c>
      <c r="H136" s="27">
        <f t="shared" si="2"/>
        <v>137.5</v>
      </c>
    </row>
    <row r="137" spans="1:8" ht="15.6" x14ac:dyDescent="0.6">
      <c r="A137" s="9" t="s">
        <v>142</v>
      </c>
      <c r="B137" s="19">
        <f>IF(ISBLANK('Row Data'!B137),('Row Data'!B137+'Row Data'!B138)/2,'Row Data'!B137)</f>
        <v>45328</v>
      </c>
      <c r="C137" s="9" t="str">
        <f>IF(OR(TRIM('Row Data'!C137)="Easst",TRIM('Row Data'!C137)="Eastt",TRIM('Row Data'!C137)="Easstt"),"East",IF(OR(TRIM('Row Data'!C137)="Wset",TRIM('Row Data'!C137)="Westt"),"West",IF(OR(TRIM('Row Data'!C137)="Nrth",TRIM('Row Data'!C137)="Nth"),"North",IF(OR(TRIM('Row Data'!C137)="Soth",TRIM('Row Data'!C137)="So"),"South",TRIM('Row Data'!C137)))))</f>
        <v>East</v>
      </c>
      <c r="D137" s="9" t="s">
        <v>220</v>
      </c>
      <c r="E137" s="9" t="s">
        <v>223</v>
      </c>
      <c r="F137" s="9" t="str">
        <f>IF(OR(ISBLANK('Row Data'!F137), 'Row Data'!F137=0, ISBLANK('Row Data'!G137), 'Row Data'!G137=0), "Check Quantity/Price", "")</f>
        <v/>
      </c>
      <c r="G137" s="9">
        <f>IF(AND('Row Data'!F137&lt;&gt;0, 'Row Data'!F137&lt;&gt;"", 'Row Data'!G137&lt;&gt;0, 'Row Data'!G137&lt;&gt;""), 'Row Data'!F137*'Row Data'!G137, "")</f>
        <v>2870</v>
      </c>
      <c r="H137" s="27">
        <f t="shared" si="2"/>
        <v>430.5</v>
      </c>
    </row>
    <row r="138" spans="1:8" ht="15.6" x14ac:dyDescent="0.6">
      <c r="A138" s="9" t="s">
        <v>143</v>
      </c>
      <c r="B138" s="19">
        <f>IF(ISBLANK('Row Data'!B138),('Row Data'!B138+'Row Data'!B139)/2,'Row Data'!B138)</f>
        <v>45316</v>
      </c>
      <c r="C138" s="9" t="str">
        <f>IF(OR(TRIM('Row Data'!C138)="Easst",TRIM('Row Data'!C138)="Eastt",TRIM('Row Data'!C138)="Easstt"),"East",IF(OR(TRIM('Row Data'!C138)="Wset",TRIM('Row Data'!C138)="Westt"),"West",IF(OR(TRIM('Row Data'!C138)="Nrth",TRIM('Row Data'!C138)="Nth"),"North",IF(OR(TRIM('Row Data'!C138)="Soth",TRIM('Row Data'!C138)="So"),"South",TRIM('Row Data'!C138)))))</f>
        <v>West</v>
      </c>
      <c r="D138" s="9" t="s">
        <v>218</v>
      </c>
      <c r="E138" s="9" t="s">
        <v>224</v>
      </c>
      <c r="F138" s="9" t="str">
        <f>IF(OR(ISBLANK('Row Data'!F138), 'Row Data'!F138=0, ISBLANK('Row Data'!G138), 'Row Data'!G138=0), "Check Quantity/Price", "")</f>
        <v/>
      </c>
      <c r="G138" s="9">
        <f>IF(AND('Row Data'!F138&lt;&gt;0, 'Row Data'!F138&lt;&gt;"", 'Row Data'!G138&lt;&gt;0, 'Row Data'!G138&lt;&gt;""), 'Row Data'!F138*'Row Data'!G138, "")</f>
        <v>1440</v>
      </c>
      <c r="H138" s="27">
        <f t="shared" si="2"/>
        <v>144</v>
      </c>
    </row>
    <row r="139" spans="1:8" ht="15.6" x14ac:dyDescent="0.6">
      <c r="A139" s="9" t="s">
        <v>144</v>
      </c>
      <c r="B139" s="19">
        <f>IF(ISBLANK('Row Data'!B139),('Row Data'!B139+'Row Data'!B140)/2,'Row Data'!B139)</f>
        <v>45337</v>
      </c>
      <c r="C139" s="9" t="str">
        <f>IF(OR(TRIM('Row Data'!C139)="Easst",TRIM('Row Data'!C139)="Eastt",TRIM('Row Data'!C139)="Easstt"),"East",IF(OR(TRIM('Row Data'!C139)="Wset",TRIM('Row Data'!C139)="Westt"),"West",IF(OR(TRIM('Row Data'!C139)="Nrth",TRIM('Row Data'!C139)="Nth"),"North",IF(OR(TRIM('Row Data'!C139)="Soth",TRIM('Row Data'!C139)="So"),"South",TRIM('Row Data'!C139)))))</f>
        <v>South</v>
      </c>
      <c r="D139" s="9" t="s">
        <v>219</v>
      </c>
      <c r="E139" s="9" t="s">
        <v>225</v>
      </c>
      <c r="F139" s="9" t="str">
        <f>IF(OR(ISBLANK('Row Data'!F139), 'Row Data'!F139=0, ISBLANK('Row Data'!G139), 'Row Data'!G139=0), "Check Quantity/Price", "")</f>
        <v/>
      </c>
      <c r="G139" s="9">
        <f>IF(AND('Row Data'!F139&lt;&gt;0, 'Row Data'!F139&lt;&gt;"", 'Row Data'!G139&lt;&gt;0, 'Row Data'!G139&lt;&gt;""), 'Row Data'!F139*'Row Data'!G139, "")</f>
        <v>8838</v>
      </c>
      <c r="H139" s="27">
        <f t="shared" si="2"/>
        <v>1325.7</v>
      </c>
    </row>
    <row r="140" spans="1:8" ht="15.6" x14ac:dyDescent="0.6">
      <c r="A140" s="9" t="s">
        <v>145</v>
      </c>
      <c r="B140" s="19">
        <f>IF(ISBLANK('Row Data'!B140),('Row Data'!B140+'Row Data'!B141)/2,'Row Data'!B140)</f>
        <v>45329</v>
      </c>
      <c r="C140" s="9" t="str">
        <f>IF(OR(TRIM('Row Data'!C140)="Easst",TRIM('Row Data'!C140)="Eastt",TRIM('Row Data'!C140)="Easstt"),"East",IF(OR(TRIM('Row Data'!C140)="Wset",TRIM('Row Data'!C140)="Westt"),"West",IF(OR(TRIM('Row Data'!C140)="Nrth",TRIM('Row Data'!C140)="Nth"),"North",IF(OR(TRIM('Row Data'!C140)="Soth",TRIM('Row Data'!C140)="So"),"South",TRIM('Row Data'!C140)))))</f>
        <v>North</v>
      </c>
      <c r="D140" s="9" t="s">
        <v>221</v>
      </c>
      <c r="E140" s="9" t="s">
        <v>224</v>
      </c>
      <c r="F140" s="9" t="str">
        <f>IF(OR(ISBLANK('Row Data'!F140), 'Row Data'!F140=0, ISBLANK('Row Data'!G140), 'Row Data'!G140=0), "Check Quantity/Price", "")</f>
        <v/>
      </c>
      <c r="G140" s="9">
        <f>IF(AND('Row Data'!F140&lt;&gt;0, 'Row Data'!F140&lt;&gt;"", 'Row Data'!G140&lt;&gt;0, 'Row Data'!G140&lt;&gt;""), 'Row Data'!F140*'Row Data'!G140, "")</f>
        <v>7225</v>
      </c>
      <c r="H140" s="27">
        <f t="shared" si="2"/>
        <v>1083.75</v>
      </c>
    </row>
    <row r="141" spans="1:8" ht="15.6" x14ac:dyDescent="0.6">
      <c r="A141" s="9" t="s">
        <v>146</v>
      </c>
      <c r="B141" s="19">
        <f>IF(ISBLANK('Row Data'!B141),('Row Data'!B141+'Row Data'!B142)/2,'Row Data'!B141)</f>
        <v>45332</v>
      </c>
      <c r="C141" s="9" t="str">
        <f>IF(OR(TRIM('Row Data'!C141)="Easst",TRIM('Row Data'!C141)="Eastt",TRIM('Row Data'!C141)="Easstt"),"East",IF(OR(TRIM('Row Data'!C141)="Wset",TRIM('Row Data'!C141)="Westt"),"West",IF(OR(TRIM('Row Data'!C141)="Nrth",TRIM('Row Data'!C141)="Nth"),"North",IF(OR(TRIM('Row Data'!C141)="Soth",TRIM('Row Data'!C141)="So"),"South",TRIM('Row Data'!C141)))))</f>
        <v>West</v>
      </c>
      <c r="D141" s="9" t="s">
        <v>217</v>
      </c>
      <c r="E141" s="9" t="s">
        <v>223</v>
      </c>
      <c r="F141" s="9" t="str">
        <f>IF(OR(ISBLANK('Row Data'!F141), 'Row Data'!F141=0, ISBLANK('Row Data'!G141), 'Row Data'!G141=0), "Check Quantity/Price", "")</f>
        <v>Check Quantity/Price</v>
      </c>
      <c r="G141" s="9" t="str">
        <f>IF(AND('Row Data'!F141&lt;&gt;0, 'Row Data'!F141&lt;&gt;"", 'Row Data'!G141&lt;&gt;0, 'Row Data'!G141&lt;&gt;""), 'Row Data'!F141*'Row Data'!G141, "")</f>
        <v/>
      </c>
      <c r="H141" s="27" t="str">
        <f t="shared" si="2"/>
        <v/>
      </c>
    </row>
    <row r="142" spans="1:8" ht="15.6" x14ac:dyDescent="0.6">
      <c r="A142" s="9" t="s">
        <v>147</v>
      </c>
      <c r="B142" s="19">
        <f>IF(ISBLANK('Row Data'!B142),('Row Data'!B142+'Row Data'!B143)/2,'Row Data'!B142)</f>
        <v>45336</v>
      </c>
      <c r="C142" s="9" t="str">
        <f>IF(OR(TRIM('Row Data'!C142)="Easst",TRIM('Row Data'!C142)="Eastt",TRIM('Row Data'!C142)="Easstt"),"East",IF(OR(TRIM('Row Data'!C142)="Wset",TRIM('Row Data'!C142)="Westt"),"West",IF(OR(TRIM('Row Data'!C142)="Nrth",TRIM('Row Data'!C142)="Nth"),"North",IF(OR(TRIM('Row Data'!C142)="Soth",TRIM('Row Data'!C142)="So"),"South",TRIM('Row Data'!C142)))))</f>
        <v>East</v>
      </c>
      <c r="D142" s="9" t="s">
        <v>221</v>
      </c>
      <c r="E142" s="9" t="s">
        <v>224</v>
      </c>
      <c r="F142" s="9" t="str">
        <f>IF(OR(ISBLANK('Row Data'!F142), 'Row Data'!F142=0, ISBLANK('Row Data'!G142), 'Row Data'!G142=0), "Check Quantity/Price", "")</f>
        <v/>
      </c>
      <c r="G142" s="9">
        <f>IF(AND('Row Data'!F142&lt;&gt;0, 'Row Data'!F142&lt;&gt;"", 'Row Data'!G142&lt;&gt;0, 'Row Data'!G142&lt;&gt;""), 'Row Data'!F142*'Row Data'!G142, "")</f>
        <v>2320</v>
      </c>
      <c r="H142" s="27">
        <f t="shared" si="2"/>
        <v>348</v>
      </c>
    </row>
    <row r="143" spans="1:8" ht="15.6" x14ac:dyDescent="0.6">
      <c r="A143" s="9" t="s">
        <v>148</v>
      </c>
      <c r="B143" s="19">
        <f>IF(ISBLANK('Row Data'!B143),('Row Data'!B143+'Row Data'!B144)/2,'Row Data'!B143)</f>
        <v>45346</v>
      </c>
      <c r="C143" s="9" t="str">
        <f>IF(OR(TRIM('Row Data'!C143)="Easst",TRIM('Row Data'!C143)="Eastt",TRIM('Row Data'!C143)="Easstt"),"East",IF(OR(TRIM('Row Data'!C143)="Wset",TRIM('Row Data'!C143)="Westt"),"West",IF(OR(TRIM('Row Data'!C143)="Nrth",TRIM('Row Data'!C143)="Nth"),"North",IF(OR(TRIM('Row Data'!C143)="Soth",TRIM('Row Data'!C143)="So"),"South",TRIM('Row Data'!C143)))))</f>
        <v>South</v>
      </c>
      <c r="D143" s="9" t="s">
        <v>219</v>
      </c>
      <c r="E143" s="9" t="s">
        <v>223</v>
      </c>
      <c r="F143" s="9" t="str">
        <f>IF(OR(ISBLANK('Row Data'!F143), 'Row Data'!F143=0, ISBLANK('Row Data'!G143), 'Row Data'!G143=0), "Check Quantity/Price", "")</f>
        <v/>
      </c>
      <c r="G143" s="9">
        <f>IF(AND('Row Data'!F143&lt;&gt;0, 'Row Data'!F143&lt;&gt;"", 'Row Data'!G143&lt;&gt;0, 'Row Data'!G143&lt;&gt;""), 'Row Data'!F143*'Row Data'!G143, "")</f>
        <v>4069</v>
      </c>
      <c r="H143" s="27">
        <f t="shared" si="2"/>
        <v>610.35</v>
      </c>
    </row>
    <row r="144" spans="1:8" ht="15.6" x14ac:dyDescent="0.6">
      <c r="A144" s="9" t="s">
        <v>149</v>
      </c>
      <c r="B144" s="19">
        <f>IF(ISBLANK('Row Data'!B144),('Row Data'!B144+'Row Data'!B145)/2,'Row Data'!B144)</f>
        <v>45343</v>
      </c>
      <c r="C144" s="9" t="str">
        <f>IF(OR(TRIM('Row Data'!C144)="Easst",TRIM('Row Data'!C144)="Eastt",TRIM('Row Data'!C144)="Easstt"),"East",IF(OR(TRIM('Row Data'!C144)="Wset",TRIM('Row Data'!C144)="Westt"),"West",IF(OR(TRIM('Row Data'!C144)="Nrth",TRIM('Row Data'!C144)="Nth"),"North",IF(OR(TRIM('Row Data'!C144)="Soth",TRIM('Row Data'!C144)="So"),"South",TRIM('Row Data'!C144)))))</f>
        <v>West</v>
      </c>
      <c r="D144" s="9" t="s">
        <v>221</v>
      </c>
      <c r="E144" s="9" t="s">
        <v>225</v>
      </c>
      <c r="F144" s="9" t="str">
        <f>IF(OR(ISBLANK('Row Data'!F144), 'Row Data'!F144=0, ISBLANK('Row Data'!G144), 'Row Data'!G144=0), "Check Quantity/Price", "")</f>
        <v/>
      </c>
      <c r="G144" s="9">
        <f>IF(AND('Row Data'!F144&lt;&gt;0, 'Row Data'!F144&lt;&gt;"", 'Row Data'!G144&lt;&gt;0, 'Row Data'!G144&lt;&gt;""), 'Row Data'!F144*'Row Data'!G144, "")</f>
        <v>1278</v>
      </c>
      <c r="H144" s="27">
        <f t="shared" si="2"/>
        <v>127.80000000000001</v>
      </c>
    </row>
    <row r="145" spans="1:8" ht="15.6" x14ac:dyDescent="0.6">
      <c r="A145" s="9" t="s">
        <v>150</v>
      </c>
      <c r="B145" s="19">
        <f>IF(ISBLANK('Row Data'!B145),('Row Data'!B145+'Row Data'!B146)/2,'Row Data'!B145)</f>
        <v>45328</v>
      </c>
      <c r="C145" s="9" t="str">
        <f>IF(OR(TRIM('Row Data'!C145)="Easst",TRIM('Row Data'!C145)="Eastt",TRIM('Row Data'!C145)="Easstt"),"East",IF(OR(TRIM('Row Data'!C145)="Wset",TRIM('Row Data'!C145)="Westt"),"West",IF(OR(TRIM('Row Data'!C145)="Nrth",TRIM('Row Data'!C145)="Nth"),"North",IF(OR(TRIM('Row Data'!C145)="Soth",TRIM('Row Data'!C145)="So"),"South",TRIM('Row Data'!C145)))))</f>
        <v>South</v>
      </c>
      <c r="D145" s="9" t="s">
        <v>219</v>
      </c>
      <c r="E145" s="9" t="s">
        <v>225</v>
      </c>
      <c r="F145" s="9" t="str">
        <f>IF(OR(ISBLANK('Row Data'!F145), 'Row Data'!F145=0, ISBLANK('Row Data'!G145), 'Row Data'!G145=0), "Check Quantity/Price", "")</f>
        <v/>
      </c>
      <c r="G145" s="9">
        <f>IF(AND('Row Data'!F145&lt;&gt;0, 'Row Data'!F145&lt;&gt;"", 'Row Data'!G145&lt;&gt;0, 'Row Data'!G145&lt;&gt;""), 'Row Data'!F145*'Row Data'!G145, "")</f>
        <v>2240</v>
      </c>
      <c r="H145" s="27">
        <f t="shared" si="2"/>
        <v>336</v>
      </c>
    </row>
    <row r="146" spans="1:8" ht="15.6" x14ac:dyDescent="0.6">
      <c r="A146" s="9" t="s">
        <v>151</v>
      </c>
      <c r="B146" s="19">
        <f>IF(ISBLANK('Row Data'!B146),('Row Data'!B146+'Row Data'!B147)/2,'Row Data'!B146)</f>
        <v>45314</v>
      </c>
      <c r="C146" s="9" t="str">
        <f>IF(OR(TRIM('Row Data'!C146)="Easst",TRIM('Row Data'!C146)="Eastt",TRIM('Row Data'!C146)="Easstt"),"East",IF(OR(TRIM('Row Data'!C146)="Wset",TRIM('Row Data'!C146)="Westt"),"West",IF(OR(TRIM('Row Data'!C146)="Nrth",TRIM('Row Data'!C146)="Nth"),"North",IF(OR(TRIM('Row Data'!C146)="Soth",TRIM('Row Data'!C146)="So"),"South",TRIM('Row Data'!C146)))))</f>
        <v>East</v>
      </c>
      <c r="D146" s="9" t="s">
        <v>221</v>
      </c>
      <c r="E146" s="9" t="s">
        <v>225</v>
      </c>
      <c r="F146" s="9" t="str">
        <f>IF(OR(ISBLANK('Row Data'!F146), 'Row Data'!F146=0, ISBLANK('Row Data'!G146), 'Row Data'!G146=0), "Check Quantity/Price", "")</f>
        <v/>
      </c>
      <c r="G146" s="9">
        <f>IF(AND('Row Data'!F146&lt;&gt;0, 'Row Data'!F146&lt;&gt;"", 'Row Data'!G146&lt;&gt;0, 'Row Data'!G146&lt;&gt;""), 'Row Data'!F146*'Row Data'!G146, "")</f>
        <v>1056</v>
      </c>
      <c r="H146" s="27">
        <f t="shared" si="2"/>
        <v>105.60000000000001</v>
      </c>
    </row>
    <row r="147" spans="1:8" ht="15.6" x14ac:dyDescent="0.6">
      <c r="A147" s="9" t="s">
        <v>152</v>
      </c>
      <c r="B147" s="19">
        <f>IF(ISBLANK('Row Data'!B147),('Row Data'!B147+'Row Data'!B148)/2,'Row Data'!B147)</f>
        <v>45334</v>
      </c>
      <c r="C147" s="9" t="str">
        <f>IF(OR(TRIM('Row Data'!C147)="Easst",TRIM('Row Data'!C147)="Eastt",TRIM('Row Data'!C147)="Easstt"),"East",IF(OR(TRIM('Row Data'!C147)="Wset",TRIM('Row Data'!C147)="Westt"),"West",IF(OR(TRIM('Row Data'!C147)="Nrth",TRIM('Row Data'!C147)="Nth"),"North",IF(OR(TRIM('Row Data'!C147)="Soth",TRIM('Row Data'!C147)="So"),"South",TRIM('Row Data'!C147)))))</f>
        <v>South</v>
      </c>
      <c r="D147" s="9" t="s">
        <v>220</v>
      </c>
      <c r="E147" s="9" t="s">
        <v>224</v>
      </c>
      <c r="F147" s="9" t="str">
        <f>IF(OR(ISBLANK('Row Data'!F147), 'Row Data'!F147=0, ISBLANK('Row Data'!G147), 'Row Data'!G147=0), "Check Quantity/Price", "")</f>
        <v/>
      </c>
      <c r="G147" s="9">
        <f>IF(AND('Row Data'!F147&lt;&gt;0, 'Row Data'!F147&lt;&gt;"", 'Row Data'!G147&lt;&gt;0, 'Row Data'!G147&lt;&gt;""), 'Row Data'!F147*'Row Data'!G147, "")</f>
        <v>150</v>
      </c>
      <c r="H147" s="27">
        <f t="shared" si="2"/>
        <v>0</v>
      </c>
    </row>
    <row r="148" spans="1:8" ht="15.6" x14ac:dyDescent="0.6">
      <c r="A148" s="9" t="s">
        <v>153</v>
      </c>
      <c r="B148" s="19">
        <f>IF(ISBLANK('Row Data'!B148),('Row Data'!B148+'Row Data'!B149)/2,'Row Data'!B148)</f>
        <v>45324</v>
      </c>
      <c r="C148" s="9" t="str">
        <f>IF(OR(TRIM('Row Data'!C148)="Easst",TRIM('Row Data'!C148)="Eastt",TRIM('Row Data'!C148)="Easstt"),"East",IF(OR(TRIM('Row Data'!C148)="Wset",TRIM('Row Data'!C148)="Westt"),"West",IF(OR(TRIM('Row Data'!C148)="Nrth",TRIM('Row Data'!C148)="Nth"),"North",IF(OR(TRIM('Row Data'!C148)="Soth",TRIM('Row Data'!C148)="So"),"South",TRIM('Row Data'!C148)))))</f>
        <v>North</v>
      </c>
      <c r="D148" s="9" t="s">
        <v>219</v>
      </c>
      <c r="E148" s="9" t="s">
        <v>224</v>
      </c>
      <c r="F148" s="9" t="str">
        <f>IF(OR(ISBLANK('Row Data'!F148), 'Row Data'!F148=0, ISBLANK('Row Data'!G148), 'Row Data'!G148=0), "Check Quantity/Price", "")</f>
        <v/>
      </c>
      <c r="G148" s="9">
        <f>IF(AND('Row Data'!F148&lt;&gt;0, 'Row Data'!F148&lt;&gt;"", 'Row Data'!G148&lt;&gt;0, 'Row Data'!G148&lt;&gt;""), 'Row Data'!F148*'Row Data'!G148, "")</f>
        <v>1968</v>
      </c>
      <c r="H148" s="27">
        <f t="shared" si="2"/>
        <v>196.8</v>
      </c>
    </row>
    <row r="149" spans="1:8" ht="15.6" x14ac:dyDescent="0.6">
      <c r="A149" s="9" t="s">
        <v>154</v>
      </c>
      <c r="B149" s="19">
        <f>IF(ISBLANK('Row Data'!B149),('Row Data'!B149+'Row Data'!B150)/2,'Row Data'!B149)</f>
        <v>45292</v>
      </c>
      <c r="C149" s="9" t="str">
        <f>IF(OR(TRIM('Row Data'!C149)="Easst",TRIM('Row Data'!C149)="Eastt",TRIM('Row Data'!C149)="Easstt"),"East",IF(OR(TRIM('Row Data'!C149)="Wset",TRIM('Row Data'!C149)="Westt"),"West",IF(OR(TRIM('Row Data'!C149)="Nrth",TRIM('Row Data'!C149)="Nth"),"North",IF(OR(TRIM('Row Data'!C149)="Soth",TRIM('Row Data'!C149)="So"),"South",TRIM('Row Data'!C149)))))</f>
        <v>South</v>
      </c>
      <c r="D149" s="9" t="s">
        <v>219</v>
      </c>
      <c r="E149" s="9" t="s">
        <v>223</v>
      </c>
      <c r="F149" s="9" t="str">
        <f>IF(OR(ISBLANK('Row Data'!F149), 'Row Data'!F149=0, ISBLANK('Row Data'!G149), 'Row Data'!G149=0), "Check Quantity/Price", "")</f>
        <v/>
      </c>
      <c r="G149" s="9">
        <f>IF(AND('Row Data'!F149&lt;&gt;0, 'Row Data'!F149&lt;&gt;"", 'Row Data'!G149&lt;&gt;0, 'Row Data'!G149&lt;&gt;""), 'Row Data'!F149*'Row Data'!G149, "")</f>
        <v>5280</v>
      </c>
      <c r="H149" s="27">
        <f t="shared" si="2"/>
        <v>792</v>
      </c>
    </row>
    <row r="150" spans="1:8" ht="15.6" x14ac:dyDescent="0.6">
      <c r="A150" s="9" t="s">
        <v>155</v>
      </c>
      <c r="B150" s="19">
        <f>IF(ISBLANK('Row Data'!B150),('Row Data'!B150+'Row Data'!B151)/2,'Row Data'!B150)</f>
        <v>45344</v>
      </c>
      <c r="C150" s="9" t="str">
        <f>IF(OR(TRIM('Row Data'!C150)="Easst",TRIM('Row Data'!C150)="Eastt",TRIM('Row Data'!C150)="Easstt"),"East",IF(OR(TRIM('Row Data'!C150)="Wset",TRIM('Row Data'!C150)="Westt"),"West",IF(OR(TRIM('Row Data'!C150)="Nrth",TRIM('Row Data'!C150)="Nth"),"North",IF(OR(TRIM('Row Data'!C150)="Soth",TRIM('Row Data'!C150)="So"),"South",TRIM('Row Data'!C150)))))</f>
        <v>North</v>
      </c>
      <c r="D150" s="9" t="s">
        <v>218</v>
      </c>
      <c r="E150" s="9" t="s">
        <v>225</v>
      </c>
      <c r="F150" s="9" t="str">
        <f>IF(OR(ISBLANK('Row Data'!F150), 'Row Data'!F150=0, ISBLANK('Row Data'!G150), 'Row Data'!G150=0), "Check Quantity/Price", "")</f>
        <v/>
      </c>
      <c r="G150" s="9">
        <f>IF(AND('Row Data'!F150&lt;&gt;0, 'Row Data'!F150&lt;&gt;"", 'Row Data'!G150&lt;&gt;0, 'Row Data'!G150&lt;&gt;""), 'Row Data'!F150*'Row Data'!G150, "")</f>
        <v>7395</v>
      </c>
      <c r="H150" s="27">
        <f t="shared" si="2"/>
        <v>1109.25</v>
      </c>
    </row>
    <row r="151" spans="1:8" ht="15.6" x14ac:dyDescent="0.6">
      <c r="A151" s="9" t="s">
        <v>156</v>
      </c>
      <c r="B151" s="19">
        <f>IF(ISBLANK('Row Data'!B151),('Row Data'!B151+'Row Data'!B152)/2,'Row Data'!B151)</f>
        <v>45319</v>
      </c>
      <c r="C151" s="9" t="str">
        <f>IF(OR(TRIM('Row Data'!C151)="Easst",TRIM('Row Data'!C151)="Eastt",TRIM('Row Data'!C151)="Easstt"),"East",IF(OR(TRIM('Row Data'!C151)="Wset",TRIM('Row Data'!C151)="Westt"),"West",IF(OR(TRIM('Row Data'!C151)="Nrth",TRIM('Row Data'!C151)="Nth"),"North",IF(OR(TRIM('Row Data'!C151)="Soth",TRIM('Row Data'!C151)="So"),"South",TRIM('Row Data'!C151)))))</f>
        <v>North</v>
      </c>
      <c r="D151" s="9" t="s">
        <v>220</v>
      </c>
      <c r="E151" s="9" t="s">
        <v>224</v>
      </c>
      <c r="F151" s="9" t="str">
        <f>IF(OR(ISBLANK('Row Data'!F151), 'Row Data'!F151=0, ISBLANK('Row Data'!G151), 'Row Data'!G151=0), "Check Quantity/Price", "")</f>
        <v/>
      </c>
      <c r="G151" s="9">
        <f>IF(AND('Row Data'!F151&lt;&gt;0, 'Row Data'!F151&lt;&gt;"", 'Row Data'!G151&lt;&gt;0, 'Row Data'!G151&lt;&gt;""), 'Row Data'!F151*'Row Data'!G151, "")</f>
        <v>3728</v>
      </c>
      <c r="H151" s="27">
        <f t="shared" si="2"/>
        <v>559.19999999999993</v>
      </c>
    </row>
    <row r="152" spans="1:8" ht="15.6" x14ac:dyDescent="0.6">
      <c r="A152" s="9" t="s">
        <v>157</v>
      </c>
      <c r="B152" s="19">
        <f>IF(ISBLANK('Row Data'!B152),('Row Data'!B152+'Row Data'!B153)/2,'Row Data'!B152)</f>
        <v>45332</v>
      </c>
      <c r="C152" s="9" t="str">
        <f>IF(OR(TRIM('Row Data'!C152)="Easst",TRIM('Row Data'!C152)="Eastt",TRIM('Row Data'!C152)="Easstt"),"East",IF(OR(TRIM('Row Data'!C152)="Wset",TRIM('Row Data'!C152)="Westt"),"West",IF(OR(TRIM('Row Data'!C152)="Nrth",TRIM('Row Data'!C152)="Nth"),"North",IF(OR(TRIM('Row Data'!C152)="Soth",TRIM('Row Data'!C152)="So"),"South",TRIM('Row Data'!C152)))))</f>
        <v>South</v>
      </c>
      <c r="D152" s="9" t="s">
        <v>219</v>
      </c>
      <c r="E152" s="9" t="s">
        <v>223</v>
      </c>
      <c r="F152" s="9" t="str">
        <f>IF(OR(ISBLANK('Row Data'!F152), 'Row Data'!F152=0, ISBLANK('Row Data'!G152), 'Row Data'!G152=0), "Check Quantity/Price", "")</f>
        <v/>
      </c>
      <c r="G152" s="9">
        <f>IF(AND('Row Data'!F152&lt;&gt;0, 'Row Data'!F152&lt;&gt;"", 'Row Data'!G152&lt;&gt;0, 'Row Data'!G152&lt;&gt;""), 'Row Data'!F152*'Row Data'!G152, "")</f>
        <v>5520</v>
      </c>
      <c r="H152" s="27">
        <f t="shared" si="2"/>
        <v>828</v>
      </c>
    </row>
    <row r="153" spans="1:8" ht="15.6" x14ac:dyDescent="0.6">
      <c r="A153" s="9" t="s">
        <v>158</v>
      </c>
      <c r="B153" s="19">
        <f>IF(ISBLANK('Row Data'!B153),('Row Data'!B153+'Row Data'!B154)/2,'Row Data'!B153)</f>
        <v>45321</v>
      </c>
      <c r="C153" s="9" t="str">
        <f>IF(OR(TRIM('Row Data'!C153)="Easst",TRIM('Row Data'!C153)="Eastt",TRIM('Row Data'!C153)="Easstt"),"East",IF(OR(TRIM('Row Data'!C153)="Wset",TRIM('Row Data'!C153)="Westt"),"West",IF(OR(TRIM('Row Data'!C153)="Nrth",TRIM('Row Data'!C153)="Nth"),"North",IF(OR(TRIM('Row Data'!C153)="Soth",TRIM('Row Data'!C153)="So"),"South",TRIM('Row Data'!C153)))))</f>
        <v>East</v>
      </c>
      <c r="D153" s="9" t="s">
        <v>217</v>
      </c>
      <c r="E153" s="9" t="s">
        <v>224</v>
      </c>
      <c r="F153" s="9" t="str">
        <f>IF(OR(ISBLANK('Row Data'!F153), 'Row Data'!F153=0, ISBLANK('Row Data'!G153), 'Row Data'!G153=0), "Check Quantity/Price", "")</f>
        <v/>
      </c>
      <c r="G153" s="9">
        <f>IF(AND('Row Data'!F153&lt;&gt;0, 'Row Data'!F153&lt;&gt;"", 'Row Data'!G153&lt;&gt;0, 'Row Data'!G153&lt;&gt;""), 'Row Data'!F153*'Row Data'!G153, "")</f>
        <v>1029</v>
      </c>
      <c r="H153" s="27">
        <f t="shared" si="2"/>
        <v>102.9</v>
      </c>
    </row>
    <row r="154" spans="1:8" ht="15.6" x14ac:dyDescent="0.6">
      <c r="A154" s="9" t="s">
        <v>159</v>
      </c>
      <c r="B154" s="19">
        <f>IF(ISBLANK('Row Data'!B154),('Row Data'!B154+'Row Data'!B155)/2,'Row Data'!B154)</f>
        <v>45319</v>
      </c>
      <c r="C154" s="9" t="str">
        <f>IF(OR(TRIM('Row Data'!C154)="Easst",TRIM('Row Data'!C154)="Eastt",TRIM('Row Data'!C154)="Easstt"),"East",IF(OR(TRIM('Row Data'!C154)="Wset",TRIM('Row Data'!C154)="Westt"),"West",IF(OR(TRIM('Row Data'!C154)="Nrth",TRIM('Row Data'!C154)="Nth"),"North",IF(OR(TRIM('Row Data'!C154)="Soth",TRIM('Row Data'!C154)="So"),"South",TRIM('Row Data'!C154)))))</f>
        <v>West</v>
      </c>
      <c r="D154" s="9" t="s">
        <v>221</v>
      </c>
      <c r="E154" s="9" t="s">
        <v>223</v>
      </c>
      <c r="F154" s="9" t="str">
        <f>IF(OR(ISBLANK('Row Data'!F154), 'Row Data'!F154=0, ISBLANK('Row Data'!G154), 'Row Data'!G154=0), "Check Quantity/Price", "")</f>
        <v/>
      </c>
      <c r="G154" s="9">
        <f>IF(AND('Row Data'!F154&lt;&gt;0, 'Row Data'!F154&lt;&gt;"", 'Row Data'!G154&lt;&gt;0, 'Row Data'!G154&lt;&gt;""), 'Row Data'!F154*'Row Data'!G154, "")</f>
        <v>5795</v>
      </c>
      <c r="H154" s="27">
        <f t="shared" si="2"/>
        <v>869.25</v>
      </c>
    </row>
    <row r="155" spans="1:8" ht="15.6" x14ac:dyDescent="0.6">
      <c r="A155" s="9" t="s">
        <v>160</v>
      </c>
      <c r="B155" s="19">
        <f>IF(ISBLANK('Row Data'!B155),('Row Data'!B155+'Row Data'!B156)/2,'Row Data'!B155)</f>
        <v>45325</v>
      </c>
      <c r="C155" s="9" t="str">
        <f>IF(OR(TRIM('Row Data'!C155)="Easst",TRIM('Row Data'!C155)="Eastt",TRIM('Row Data'!C155)="Easstt"),"East",IF(OR(TRIM('Row Data'!C155)="Wset",TRIM('Row Data'!C155)="Westt"),"West",IF(OR(TRIM('Row Data'!C155)="Nrth",TRIM('Row Data'!C155)="Nth"),"North",IF(OR(TRIM('Row Data'!C155)="Soth",TRIM('Row Data'!C155)="So"),"South",TRIM('Row Data'!C155)))))</f>
        <v>North</v>
      </c>
      <c r="D155" s="9" t="s">
        <v>217</v>
      </c>
      <c r="E155" s="9" t="s">
        <v>224</v>
      </c>
      <c r="F155" s="9" t="str">
        <f>IF(OR(ISBLANK('Row Data'!F155), 'Row Data'!F155=0, ISBLANK('Row Data'!G155), 'Row Data'!G155=0), "Check Quantity/Price", "")</f>
        <v/>
      </c>
      <c r="G155" s="9">
        <f>IF(AND('Row Data'!F155&lt;&gt;0, 'Row Data'!F155&lt;&gt;"", 'Row Data'!G155&lt;&gt;0, 'Row Data'!G155&lt;&gt;""), 'Row Data'!F155*'Row Data'!G155, "")</f>
        <v>4335</v>
      </c>
      <c r="H155" s="27">
        <f t="shared" si="2"/>
        <v>650.25</v>
      </c>
    </row>
    <row r="156" spans="1:8" ht="15.6" x14ac:dyDescent="0.6">
      <c r="A156" s="9" t="s">
        <v>161</v>
      </c>
      <c r="B156" s="19">
        <f>IF(ISBLANK('Row Data'!B156),('Row Data'!B156+'Row Data'!B157)/2,'Row Data'!B156)</f>
        <v>45309</v>
      </c>
      <c r="C156" s="9" t="str">
        <f>IF(OR(TRIM('Row Data'!C156)="Easst",TRIM('Row Data'!C156)="Eastt",TRIM('Row Data'!C156)="Easstt"),"East",IF(OR(TRIM('Row Data'!C156)="Wset",TRIM('Row Data'!C156)="Westt"),"West",IF(OR(TRIM('Row Data'!C156)="Nrth",TRIM('Row Data'!C156)="Nth"),"North",IF(OR(TRIM('Row Data'!C156)="Soth",TRIM('Row Data'!C156)="So"),"South",TRIM('Row Data'!C156)))))</f>
        <v>South</v>
      </c>
      <c r="D156" s="9" t="s">
        <v>221</v>
      </c>
      <c r="E156" s="9" t="s">
        <v>224</v>
      </c>
      <c r="F156" s="9" t="str">
        <f>IF(OR(ISBLANK('Row Data'!F156), 'Row Data'!F156=0, ISBLANK('Row Data'!G156), 'Row Data'!G156=0), "Check Quantity/Price", "")</f>
        <v/>
      </c>
      <c r="G156" s="9">
        <f>IF(AND('Row Data'!F156&lt;&gt;0, 'Row Data'!F156&lt;&gt;"", 'Row Data'!G156&lt;&gt;0, 'Row Data'!G156&lt;&gt;""), 'Row Data'!F156*'Row Data'!G156, "")</f>
        <v>2691</v>
      </c>
      <c r="H156" s="27">
        <f t="shared" si="2"/>
        <v>403.65</v>
      </c>
    </row>
    <row r="157" spans="1:8" ht="15.6" x14ac:dyDescent="0.6">
      <c r="A157" s="9" t="s">
        <v>162</v>
      </c>
      <c r="B157" s="19">
        <f>IF(ISBLANK('Row Data'!B157),('Row Data'!B157+'Row Data'!B158)/2,'Row Data'!B157)</f>
        <v>45350</v>
      </c>
      <c r="C157" s="9" t="str">
        <f>IF(OR(TRIM('Row Data'!C157)="Easst",TRIM('Row Data'!C157)="Eastt",TRIM('Row Data'!C157)="Easstt"),"East",IF(OR(TRIM('Row Data'!C157)="Wset",TRIM('Row Data'!C157)="Westt"),"West",IF(OR(TRIM('Row Data'!C157)="Nrth",TRIM('Row Data'!C157)="Nth"),"North",IF(OR(TRIM('Row Data'!C157)="Soth",TRIM('Row Data'!C157)="So"),"South",TRIM('Row Data'!C157)))))</f>
        <v>West</v>
      </c>
      <c r="D157" s="9" t="s">
        <v>221</v>
      </c>
      <c r="E157" s="9" t="s">
        <v>224</v>
      </c>
      <c r="F157" s="9" t="str">
        <f>IF(OR(ISBLANK('Row Data'!F157), 'Row Data'!F157=0, ISBLANK('Row Data'!G157), 'Row Data'!G157=0), "Check Quantity/Price", "")</f>
        <v/>
      </c>
      <c r="G157" s="9">
        <f>IF(AND('Row Data'!F157&lt;&gt;0, 'Row Data'!F157&lt;&gt;"", 'Row Data'!G157&lt;&gt;0, 'Row Data'!G157&lt;&gt;""), 'Row Data'!F157*'Row Data'!G157, "")</f>
        <v>1344</v>
      </c>
      <c r="H157" s="27">
        <f t="shared" si="2"/>
        <v>134.4</v>
      </c>
    </row>
    <row r="158" spans="1:8" ht="15.6" x14ac:dyDescent="0.6">
      <c r="A158" s="9" t="s">
        <v>163</v>
      </c>
      <c r="B158" s="19">
        <f>IF(ISBLANK('Row Data'!B158),('Row Data'!B158+'Row Data'!B159)/2,'Row Data'!B158)</f>
        <v>45322</v>
      </c>
      <c r="C158" s="9" t="str">
        <f>IF(OR(TRIM('Row Data'!C158)="Easst",TRIM('Row Data'!C158)="Eastt",TRIM('Row Data'!C158)="Easstt"),"East",IF(OR(TRIM('Row Data'!C158)="Wset",TRIM('Row Data'!C158)="Westt"),"West",IF(OR(TRIM('Row Data'!C158)="Nrth",TRIM('Row Data'!C158)="Nth"),"North",IF(OR(TRIM('Row Data'!C158)="Soth",TRIM('Row Data'!C158)="So"),"South",TRIM('Row Data'!C158)))))</f>
        <v>South</v>
      </c>
      <c r="D158" s="9" t="s">
        <v>218</v>
      </c>
      <c r="E158" s="9" t="s">
        <v>225</v>
      </c>
      <c r="F158" s="9" t="str">
        <f>IF(OR(ISBLANK('Row Data'!F158), 'Row Data'!F158=0, ISBLANK('Row Data'!G158), 'Row Data'!G158=0), "Check Quantity/Price", "")</f>
        <v/>
      </c>
      <c r="G158" s="9">
        <f>IF(AND('Row Data'!F158&lt;&gt;0, 'Row Data'!F158&lt;&gt;"", 'Row Data'!G158&lt;&gt;0, 'Row Data'!G158&lt;&gt;""), 'Row Data'!F158*'Row Data'!G158, "")</f>
        <v>2156</v>
      </c>
      <c r="H158" s="27">
        <f t="shared" si="2"/>
        <v>323.39999999999998</v>
      </c>
    </row>
    <row r="159" spans="1:8" ht="15.6" x14ac:dyDescent="0.6">
      <c r="A159" s="9" t="s">
        <v>164</v>
      </c>
      <c r="B159" s="19">
        <f>IF(ISBLANK('Row Data'!B159),('Row Data'!B159+'Row Data'!B160)/2,'Row Data'!B159)</f>
        <v>45344</v>
      </c>
      <c r="C159" s="9" t="str">
        <f>IF(OR(TRIM('Row Data'!C159)="Easst",TRIM('Row Data'!C159)="Eastt",TRIM('Row Data'!C159)="Easstt"),"East",IF(OR(TRIM('Row Data'!C159)="Wset",TRIM('Row Data'!C159)="Westt"),"West",IF(OR(TRIM('Row Data'!C159)="Nrth",TRIM('Row Data'!C159)="Nth"),"North",IF(OR(TRIM('Row Data'!C159)="Soth",TRIM('Row Data'!C159)="So"),"South",TRIM('Row Data'!C159)))))</f>
        <v>North</v>
      </c>
      <c r="D159" s="9" t="s">
        <v>219</v>
      </c>
      <c r="E159" s="9" t="s">
        <v>225</v>
      </c>
      <c r="F159" s="9" t="str">
        <f>IF(OR(ISBLANK('Row Data'!F159), 'Row Data'!F159=0, ISBLANK('Row Data'!G159), 'Row Data'!G159=0), "Check Quantity/Price", "")</f>
        <v/>
      </c>
      <c r="G159" s="9">
        <f>IF(AND('Row Data'!F159&lt;&gt;0, 'Row Data'!F159&lt;&gt;"", 'Row Data'!G159&lt;&gt;0, 'Row Data'!G159&lt;&gt;""), 'Row Data'!F159*'Row Data'!G159, "")</f>
        <v>865</v>
      </c>
      <c r="H159" s="27">
        <f t="shared" si="2"/>
        <v>0</v>
      </c>
    </row>
    <row r="160" spans="1:8" ht="15.6" x14ac:dyDescent="0.6">
      <c r="A160" s="9" t="s">
        <v>165</v>
      </c>
      <c r="B160" s="19">
        <f>IF(ISBLANK('Row Data'!B160),('Row Data'!B160+'Row Data'!B161)/2,'Row Data'!B160)</f>
        <v>45309</v>
      </c>
      <c r="C160" s="9" t="str">
        <f>IF(OR(TRIM('Row Data'!C160)="Easst",TRIM('Row Data'!C160)="Eastt",TRIM('Row Data'!C160)="Easstt"),"East",IF(OR(TRIM('Row Data'!C160)="Wset",TRIM('Row Data'!C160)="Westt"),"West",IF(OR(TRIM('Row Data'!C160)="Nrth",TRIM('Row Data'!C160)="Nth"),"North",IF(OR(TRIM('Row Data'!C160)="Soth",TRIM('Row Data'!C160)="So"),"South",TRIM('Row Data'!C160)))))</f>
        <v>West</v>
      </c>
      <c r="D160" s="9" t="s">
        <v>221</v>
      </c>
      <c r="E160" s="9" t="s">
        <v>224</v>
      </c>
      <c r="F160" s="9" t="str">
        <f>IF(OR(ISBLANK('Row Data'!F160), 'Row Data'!F160=0, ISBLANK('Row Data'!G160), 'Row Data'!G160=0), "Check Quantity/Price", "")</f>
        <v/>
      </c>
      <c r="G160" s="9">
        <f>IF(AND('Row Data'!F160&lt;&gt;0, 'Row Data'!F160&lt;&gt;"", 'Row Data'!G160&lt;&gt;0, 'Row Data'!G160&lt;&gt;""), 'Row Data'!F160*'Row Data'!G160, "")</f>
        <v>460</v>
      </c>
      <c r="H160" s="27">
        <f t="shared" si="2"/>
        <v>0</v>
      </c>
    </row>
    <row r="161" spans="1:8" ht="15.6" x14ac:dyDescent="0.6">
      <c r="A161" s="9" t="s">
        <v>166</v>
      </c>
      <c r="B161" s="19">
        <f>IF(ISBLANK('Row Data'!B161),('Row Data'!B161+'Row Data'!B162)/2,'Row Data'!B161)</f>
        <v>45307</v>
      </c>
      <c r="C161" s="9" t="str">
        <f>IF(OR(TRIM('Row Data'!C161)="Easst",TRIM('Row Data'!C161)="Eastt",TRIM('Row Data'!C161)="Easstt"),"East",IF(OR(TRIM('Row Data'!C161)="Wset",TRIM('Row Data'!C161)="Westt"),"West",IF(OR(TRIM('Row Data'!C161)="Nrth",TRIM('Row Data'!C161)="Nth"),"North",IF(OR(TRIM('Row Data'!C161)="Soth",TRIM('Row Data'!C161)="So"),"South",TRIM('Row Data'!C161)))))</f>
        <v>South</v>
      </c>
      <c r="D161" s="9" t="s">
        <v>218</v>
      </c>
      <c r="E161" s="9" t="s">
        <v>223</v>
      </c>
      <c r="F161" s="9" t="str">
        <f>IF(OR(ISBLANK('Row Data'!F161), 'Row Data'!F161=0, ISBLANK('Row Data'!G161), 'Row Data'!G161=0), "Check Quantity/Price", "")</f>
        <v>Check Quantity/Price</v>
      </c>
      <c r="G161" s="9" t="str">
        <f>IF(AND('Row Data'!F161&lt;&gt;0, 'Row Data'!F161&lt;&gt;"", 'Row Data'!G161&lt;&gt;0, 'Row Data'!G161&lt;&gt;""), 'Row Data'!F161*'Row Data'!G161, "")</f>
        <v/>
      </c>
      <c r="H161" s="27" t="str">
        <f t="shared" si="2"/>
        <v/>
      </c>
    </row>
    <row r="162" spans="1:8" ht="15.6" x14ac:dyDescent="0.6">
      <c r="A162" s="9" t="s">
        <v>167</v>
      </c>
      <c r="B162" s="19">
        <f>IF(ISBLANK('Row Data'!B162),('Row Data'!B162+'Row Data'!B163)/2,'Row Data'!B162)</f>
        <v>45297</v>
      </c>
      <c r="C162" s="9" t="str">
        <f>IF(OR(TRIM('Row Data'!C162)="Easst",TRIM('Row Data'!C162)="Eastt",TRIM('Row Data'!C162)="Easstt"),"East",IF(OR(TRIM('Row Data'!C162)="Wset",TRIM('Row Data'!C162)="Westt"),"West",IF(OR(TRIM('Row Data'!C162)="Nrth",TRIM('Row Data'!C162)="Nth"),"North",IF(OR(TRIM('Row Data'!C162)="Soth",TRIM('Row Data'!C162)="So"),"South",TRIM('Row Data'!C162)))))</f>
        <v>East</v>
      </c>
      <c r="D162" s="9" t="s">
        <v>217</v>
      </c>
      <c r="E162" s="9" t="s">
        <v>223</v>
      </c>
      <c r="F162" s="9" t="str">
        <f>IF(OR(ISBLANK('Row Data'!F162), 'Row Data'!F162=0, ISBLANK('Row Data'!G162), 'Row Data'!G162=0), "Check Quantity/Price", "")</f>
        <v/>
      </c>
      <c r="G162" s="9">
        <f>IF(AND('Row Data'!F162&lt;&gt;0, 'Row Data'!F162&lt;&gt;"", 'Row Data'!G162&lt;&gt;0, 'Row Data'!G162&lt;&gt;""), 'Row Data'!F162*'Row Data'!G162, "")</f>
        <v>1420</v>
      </c>
      <c r="H162" s="27">
        <f t="shared" si="2"/>
        <v>142</v>
      </c>
    </row>
    <row r="163" spans="1:8" ht="15.6" x14ac:dyDescent="0.6">
      <c r="A163" s="9" t="s">
        <v>168</v>
      </c>
      <c r="B163" s="19">
        <f>IF(ISBLANK('Row Data'!B163),('Row Data'!B163+'Row Data'!B164)/2,'Row Data'!B163)</f>
        <v>45320</v>
      </c>
      <c r="C163" s="9" t="str">
        <f>IF(OR(TRIM('Row Data'!C163)="Easst",TRIM('Row Data'!C163)="Eastt",TRIM('Row Data'!C163)="Easstt"),"East",IF(OR(TRIM('Row Data'!C163)="Wset",TRIM('Row Data'!C163)="Westt"),"West",IF(OR(TRIM('Row Data'!C163)="Nrth",TRIM('Row Data'!C163)="Nth"),"North",IF(OR(TRIM('Row Data'!C163)="Soth",TRIM('Row Data'!C163)="So"),"South",TRIM('Row Data'!C163)))))</f>
        <v>East</v>
      </c>
      <c r="D163" s="9" t="s">
        <v>218</v>
      </c>
      <c r="E163" s="9" t="s">
        <v>225</v>
      </c>
      <c r="F163" s="9" t="str">
        <f>IF(OR(ISBLANK('Row Data'!F163), 'Row Data'!F163=0, ISBLANK('Row Data'!G163), 'Row Data'!G163=0), "Check Quantity/Price", "")</f>
        <v/>
      </c>
      <c r="G163" s="9">
        <f>IF(AND('Row Data'!F163&lt;&gt;0, 'Row Data'!F163&lt;&gt;"", 'Row Data'!G163&lt;&gt;0, 'Row Data'!G163&lt;&gt;""), 'Row Data'!F163*'Row Data'!G163, "")</f>
        <v>6528</v>
      </c>
      <c r="H163" s="27">
        <f t="shared" si="2"/>
        <v>979.19999999999993</v>
      </c>
    </row>
    <row r="164" spans="1:8" ht="15.6" x14ac:dyDescent="0.6">
      <c r="A164" s="9" t="s">
        <v>169</v>
      </c>
      <c r="B164" s="19">
        <f>IF(ISBLANK('Row Data'!B164),('Row Data'!B164+'Row Data'!B165)/2,'Row Data'!B164)</f>
        <v>45321</v>
      </c>
      <c r="C164" s="9" t="str">
        <f>IF(OR(TRIM('Row Data'!C164)="Easst",TRIM('Row Data'!C164)="Eastt",TRIM('Row Data'!C164)="Easstt"),"East",IF(OR(TRIM('Row Data'!C164)="Wset",TRIM('Row Data'!C164)="Westt"),"West",IF(OR(TRIM('Row Data'!C164)="Nrth",TRIM('Row Data'!C164)="Nth"),"North",IF(OR(TRIM('Row Data'!C164)="Soth",TRIM('Row Data'!C164)="So"),"South",TRIM('Row Data'!C164)))))</f>
        <v>South</v>
      </c>
      <c r="D164" s="9" t="s">
        <v>217</v>
      </c>
      <c r="E164" s="9" t="s">
        <v>225</v>
      </c>
      <c r="F164" s="9" t="str">
        <f>IF(OR(ISBLANK('Row Data'!F164), 'Row Data'!F164=0, ISBLANK('Row Data'!G164), 'Row Data'!G164=0), "Check Quantity/Price", "")</f>
        <v/>
      </c>
      <c r="G164" s="9">
        <f>IF(AND('Row Data'!F164&lt;&gt;0, 'Row Data'!F164&lt;&gt;"", 'Row Data'!G164&lt;&gt;0, 'Row Data'!G164&lt;&gt;""), 'Row Data'!F164*'Row Data'!G164, "")</f>
        <v>1960</v>
      </c>
      <c r="H164" s="27">
        <f t="shared" si="2"/>
        <v>196</v>
      </c>
    </row>
    <row r="165" spans="1:8" ht="15.6" x14ac:dyDescent="0.6">
      <c r="A165" s="9" t="s">
        <v>170</v>
      </c>
      <c r="B165" s="19">
        <f>IF(ISBLANK('Row Data'!B165),('Row Data'!B165+'Row Data'!B166)/2,'Row Data'!B165)</f>
        <v>45334</v>
      </c>
      <c r="C165" s="9" t="str">
        <f>IF(OR(TRIM('Row Data'!C165)="Easst",TRIM('Row Data'!C165)="Eastt",TRIM('Row Data'!C165)="Easstt"),"East",IF(OR(TRIM('Row Data'!C165)="Wset",TRIM('Row Data'!C165)="Westt"),"West",IF(OR(TRIM('Row Data'!C165)="Nrth",TRIM('Row Data'!C165)="Nth"),"North",IF(OR(TRIM('Row Data'!C165)="Soth",TRIM('Row Data'!C165)="So"),"South",TRIM('Row Data'!C165)))))</f>
        <v>East</v>
      </c>
      <c r="D165" s="9" t="s">
        <v>219</v>
      </c>
      <c r="E165" s="9" t="s">
        <v>225</v>
      </c>
      <c r="F165" s="9" t="str">
        <f>IF(OR(ISBLANK('Row Data'!F165), 'Row Data'!F165=0, ISBLANK('Row Data'!G165), 'Row Data'!G165=0), "Check Quantity/Price", "")</f>
        <v>Check Quantity/Price</v>
      </c>
      <c r="G165" s="9" t="str">
        <f>IF(AND('Row Data'!F165&lt;&gt;0, 'Row Data'!F165&lt;&gt;"", 'Row Data'!G165&lt;&gt;0, 'Row Data'!G165&lt;&gt;""), 'Row Data'!F165*'Row Data'!G165, "")</f>
        <v/>
      </c>
      <c r="H165" s="27" t="str">
        <f t="shared" si="2"/>
        <v/>
      </c>
    </row>
    <row r="166" spans="1:8" ht="15.6" x14ac:dyDescent="0.6">
      <c r="A166" s="9" t="s">
        <v>171</v>
      </c>
      <c r="B166" s="19">
        <f>IF(ISBLANK('Row Data'!B166),('Row Data'!B166+'Row Data'!B167)/2,'Row Data'!B166)</f>
        <v>45293</v>
      </c>
      <c r="C166" s="9" t="str">
        <f>IF(OR(TRIM('Row Data'!C166)="Easst",TRIM('Row Data'!C166)="Eastt",TRIM('Row Data'!C166)="Easstt"),"East",IF(OR(TRIM('Row Data'!C166)="Wset",TRIM('Row Data'!C166)="Westt"),"West",IF(OR(TRIM('Row Data'!C166)="Nrth",TRIM('Row Data'!C166)="Nth"),"North",IF(OR(TRIM('Row Data'!C166)="Soth",TRIM('Row Data'!C166)="So"),"South",TRIM('Row Data'!C166)))))</f>
        <v>North</v>
      </c>
      <c r="D166" s="9" t="s">
        <v>221</v>
      </c>
      <c r="E166" s="9" t="s">
        <v>224</v>
      </c>
      <c r="F166" s="9" t="str">
        <f>IF(OR(ISBLANK('Row Data'!F166), 'Row Data'!F166=0, ISBLANK('Row Data'!G166), 'Row Data'!G166=0), "Check Quantity/Price", "")</f>
        <v/>
      </c>
      <c r="G166" s="9">
        <f>IF(AND('Row Data'!F166&lt;&gt;0, 'Row Data'!F166&lt;&gt;"", 'Row Data'!G166&lt;&gt;0, 'Row Data'!G166&lt;&gt;""), 'Row Data'!F166*'Row Data'!G166, "")</f>
        <v>1770</v>
      </c>
      <c r="H166" s="27">
        <f t="shared" si="2"/>
        <v>177</v>
      </c>
    </row>
    <row r="167" spans="1:8" ht="15.6" x14ac:dyDescent="0.6">
      <c r="A167" s="9" t="s">
        <v>172</v>
      </c>
      <c r="B167" s="19">
        <f>IF(ISBLANK('Row Data'!B167),('Row Data'!B167+'Row Data'!B168)/2,'Row Data'!B167)</f>
        <v>45312</v>
      </c>
      <c r="C167" s="9" t="str">
        <f>IF(OR(TRIM('Row Data'!C167)="Easst",TRIM('Row Data'!C167)="Eastt",TRIM('Row Data'!C167)="Easstt"),"East",IF(OR(TRIM('Row Data'!C167)="Wset",TRIM('Row Data'!C167)="Westt"),"West",IF(OR(TRIM('Row Data'!C167)="Nrth",TRIM('Row Data'!C167)="Nth"),"North",IF(OR(TRIM('Row Data'!C167)="Soth",TRIM('Row Data'!C167)="So"),"South",TRIM('Row Data'!C167)))))</f>
        <v>North</v>
      </c>
      <c r="D167" s="9" t="s">
        <v>220</v>
      </c>
      <c r="E167" s="9" t="s">
        <v>223</v>
      </c>
      <c r="F167" s="9" t="str">
        <f>IF(OR(ISBLANK('Row Data'!F167), 'Row Data'!F167=0, ISBLANK('Row Data'!G167), 'Row Data'!G167=0), "Check Quantity/Price", "")</f>
        <v/>
      </c>
      <c r="G167" s="9">
        <f>IF(AND('Row Data'!F167&lt;&gt;0, 'Row Data'!F167&lt;&gt;"", 'Row Data'!G167&lt;&gt;0, 'Row Data'!G167&lt;&gt;""), 'Row Data'!F167*'Row Data'!G167, "")</f>
        <v>2110</v>
      </c>
      <c r="H167" s="27">
        <f t="shared" si="2"/>
        <v>316.5</v>
      </c>
    </row>
    <row r="168" spans="1:8" ht="15.6" x14ac:dyDescent="0.6">
      <c r="A168" s="9" t="s">
        <v>173</v>
      </c>
      <c r="B168" s="19">
        <f>IF(ISBLANK('Row Data'!B168),('Row Data'!B168+'Row Data'!B169)/2,'Row Data'!B168)</f>
        <v>45305</v>
      </c>
      <c r="C168" s="9" t="str">
        <f>IF(OR(TRIM('Row Data'!C168)="Easst",TRIM('Row Data'!C168)="Eastt",TRIM('Row Data'!C168)="Easstt"),"East",IF(OR(TRIM('Row Data'!C168)="Wset",TRIM('Row Data'!C168)="Westt"),"West",IF(OR(TRIM('Row Data'!C168)="Nrth",TRIM('Row Data'!C168)="Nth"),"North",IF(OR(TRIM('Row Data'!C168)="Soth",TRIM('Row Data'!C168)="So"),"South",TRIM('Row Data'!C168)))))</f>
        <v>North</v>
      </c>
      <c r="D168" s="9" t="s">
        <v>217</v>
      </c>
      <c r="E168" s="9" t="s">
        <v>225</v>
      </c>
      <c r="F168" s="9" t="str">
        <f>IF(OR(ISBLANK('Row Data'!F168), 'Row Data'!F168=0, ISBLANK('Row Data'!G168), 'Row Data'!G168=0), "Check Quantity/Price", "")</f>
        <v/>
      </c>
      <c r="G168" s="9">
        <f>IF(AND('Row Data'!F168&lt;&gt;0, 'Row Data'!F168&lt;&gt;"", 'Row Data'!G168&lt;&gt;0, 'Row Data'!G168&lt;&gt;""), 'Row Data'!F168*'Row Data'!G168, "")</f>
        <v>768</v>
      </c>
      <c r="H168" s="27">
        <f t="shared" si="2"/>
        <v>0</v>
      </c>
    </row>
    <row r="169" spans="1:8" ht="15.6" x14ac:dyDescent="0.6">
      <c r="A169" s="9" t="s">
        <v>174</v>
      </c>
      <c r="B169" s="19">
        <f>IF(ISBLANK('Row Data'!B169),('Row Data'!B169+'Row Data'!B170)/2,'Row Data'!B169)</f>
        <v>45308</v>
      </c>
      <c r="C169" s="9" t="str">
        <f>IF(OR(TRIM('Row Data'!C169)="Easst",TRIM('Row Data'!C169)="Eastt",TRIM('Row Data'!C169)="Easstt"),"East",IF(OR(TRIM('Row Data'!C169)="Wset",TRIM('Row Data'!C169)="Westt"),"West",IF(OR(TRIM('Row Data'!C169)="Nrth",TRIM('Row Data'!C169)="Nth"),"North",IF(OR(TRIM('Row Data'!C169)="Soth",TRIM('Row Data'!C169)="So"),"South",TRIM('Row Data'!C169)))))</f>
        <v>East</v>
      </c>
      <c r="D169" s="9" t="s">
        <v>221</v>
      </c>
      <c r="E169" s="9" t="s">
        <v>224</v>
      </c>
      <c r="F169" s="9" t="str">
        <f>IF(OR(ISBLANK('Row Data'!F169), 'Row Data'!F169=0, ISBLANK('Row Data'!G169), 'Row Data'!G169=0), "Check Quantity/Price", "")</f>
        <v/>
      </c>
      <c r="G169" s="9">
        <f>IF(AND('Row Data'!F169&lt;&gt;0, 'Row Data'!F169&lt;&gt;"", 'Row Data'!G169&lt;&gt;0, 'Row Data'!G169&lt;&gt;""), 'Row Data'!F169*'Row Data'!G169, "")</f>
        <v>2040</v>
      </c>
      <c r="H169" s="27">
        <f t="shared" si="2"/>
        <v>306</v>
      </c>
    </row>
    <row r="170" spans="1:8" ht="15.6" x14ac:dyDescent="0.6">
      <c r="A170" s="9" t="s">
        <v>175</v>
      </c>
      <c r="B170" s="19">
        <f>IF(ISBLANK('Row Data'!B170),('Row Data'!B170+'Row Data'!B171)/2,'Row Data'!B170)</f>
        <v>45348</v>
      </c>
      <c r="C170" s="9" t="str">
        <f>IF(OR(TRIM('Row Data'!C170)="Easst",TRIM('Row Data'!C170)="Eastt",TRIM('Row Data'!C170)="Easstt"),"East",IF(OR(TRIM('Row Data'!C170)="Wset",TRIM('Row Data'!C170)="Westt"),"West",IF(OR(TRIM('Row Data'!C170)="Nrth",TRIM('Row Data'!C170)="Nth"),"North",IF(OR(TRIM('Row Data'!C170)="Soth",TRIM('Row Data'!C170)="So"),"South",TRIM('Row Data'!C170)))))</f>
        <v>South</v>
      </c>
      <c r="D170" s="9" t="s">
        <v>220</v>
      </c>
      <c r="E170" s="9" t="s">
        <v>225</v>
      </c>
      <c r="F170" s="9" t="str">
        <f>IF(OR(ISBLANK('Row Data'!F170), 'Row Data'!F170=0, ISBLANK('Row Data'!G170), 'Row Data'!G170=0), "Check Quantity/Price", "")</f>
        <v/>
      </c>
      <c r="G170" s="9">
        <f>IF(AND('Row Data'!F170&lt;&gt;0, 'Row Data'!F170&lt;&gt;"", 'Row Data'!G170&lt;&gt;0, 'Row Data'!G170&lt;&gt;""), 'Row Data'!F170*'Row Data'!G170, "")</f>
        <v>4044</v>
      </c>
      <c r="H170" s="27">
        <f t="shared" si="2"/>
        <v>606.6</v>
      </c>
    </row>
    <row r="171" spans="1:8" ht="15.6" x14ac:dyDescent="0.6">
      <c r="A171" s="9" t="s">
        <v>176</v>
      </c>
      <c r="B171" s="19">
        <f>IF(ISBLANK('Row Data'!B171),('Row Data'!B171+'Row Data'!B172)/2,'Row Data'!B171)</f>
        <v>45348</v>
      </c>
      <c r="C171" s="9" t="str">
        <f>IF(OR(TRIM('Row Data'!C171)="Easst",TRIM('Row Data'!C171)="Eastt",TRIM('Row Data'!C171)="Easstt"),"East",IF(OR(TRIM('Row Data'!C171)="Wset",TRIM('Row Data'!C171)="Westt"),"West",IF(OR(TRIM('Row Data'!C171)="Nrth",TRIM('Row Data'!C171)="Nth"),"North",IF(OR(TRIM('Row Data'!C171)="Soth",TRIM('Row Data'!C171)="So"),"South",TRIM('Row Data'!C171)))))</f>
        <v>East</v>
      </c>
      <c r="D171" s="9" t="s">
        <v>220</v>
      </c>
      <c r="E171" s="9" t="s">
        <v>223</v>
      </c>
      <c r="F171" s="9" t="str">
        <f>IF(OR(ISBLANK('Row Data'!F171), 'Row Data'!F171=0, ISBLANK('Row Data'!G171), 'Row Data'!G171=0), "Check Quantity/Price", "")</f>
        <v/>
      </c>
      <c r="G171" s="9">
        <f>IF(AND('Row Data'!F171&lt;&gt;0, 'Row Data'!F171&lt;&gt;"", 'Row Data'!G171&lt;&gt;0, 'Row Data'!G171&lt;&gt;""), 'Row Data'!F171*'Row Data'!G171, "")</f>
        <v>4662</v>
      </c>
      <c r="H171" s="27">
        <f t="shared" si="2"/>
        <v>699.3</v>
      </c>
    </row>
    <row r="172" spans="1:8" ht="15.6" x14ac:dyDescent="0.6">
      <c r="A172" s="9" t="s">
        <v>177</v>
      </c>
      <c r="B172" s="19">
        <f>IF(ISBLANK('Row Data'!B172),('Row Data'!B172+'Row Data'!B173)/2,'Row Data'!B172)</f>
        <v>45292</v>
      </c>
      <c r="C172" s="9" t="str">
        <f>IF(OR(TRIM('Row Data'!C172)="Easst",TRIM('Row Data'!C172)="Eastt",TRIM('Row Data'!C172)="Easstt"),"East",IF(OR(TRIM('Row Data'!C172)="Wset",TRIM('Row Data'!C172)="Westt"),"West",IF(OR(TRIM('Row Data'!C172)="Nrth",TRIM('Row Data'!C172)="Nth"),"North",IF(OR(TRIM('Row Data'!C172)="Soth",TRIM('Row Data'!C172)="So"),"South",TRIM('Row Data'!C172)))))</f>
        <v>East</v>
      </c>
      <c r="D172" s="9" t="s">
        <v>217</v>
      </c>
      <c r="E172" s="9" t="s">
        <v>223</v>
      </c>
      <c r="F172" s="9" t="str">
        <f>IF(OR(ISBLANK('Row Data'!F172), 'Row Data'!F172=0, ISBLANK('Row Data'!G172), 'Row Data'!G172=0), "Check Quantity/Price", "")</f>
        <v>Check Quantity/Price</v>
      </c>
      <c r="G172" s="9" t="str">
        <f>IF(AND('Row Data'!F172&lt;&gt;0, 'Row Data'!F172&lt;&gt;"", 'Row Data'!G172&lt;&gt;0, 'Row Data'!G172&lt;&gt;""), 'Row Data'!F172*'Row Data'!G172, "")</f>
        <v/>
      </c>
      <c r="H172" s="27" t="str">
        <f t="shared" si="2"/>
        <v/>
      </c>
    </row>
    <row r="173" spans="1:8" ht="15.6" x14ac:dyDescent="0.6">
      <c r="A173" s="9" t="s">
        <v>178</v>
      </c>
      <c r="B173" s="19">
        <f>IF(ISBLANK('Row Data'!B173),('Row Data'!B173+'Row Data'!B174)/2,'Row Data'!B173)</f>
        <v>45304</v>
      </c>
      <c r="C173" s="9" t="str">
        <f>IF(OR(TRIM('Row Data'!C173)="Easst",TRIM('Row Data'!C173)="Eastt",TRIM('Row Data'!C173)="Easstt"),"East",IF(OR(TRIM('Row Data'!C173)="Wset",TRIM('Row Data'!C173)="Westt"),"West",IF(OR(TRIM('Row Data'!C173)="Nrth",TRIM('Row Data'!C173)="Nth"),"North",IF(OR(TRIM('Row Data'!C173)="Soth",TRIM('Row Data'!C173)="So"),"South",TRIM('Row Data'!C173)))))</f>
        <v>West</v>
      </c>
      <c r="D173" s="9" t="s">
        <v>221</v>
      </c>
      <c r="E173" s="9" t="s">
        <v>225</v>
      </c>
      <c r="F173" s="9" t="str">
        <f>IF(OR(ISBLANK('Row Data'!F173), 'Row Data'!F173=0, ISBLANK('Row Data'!G173), 'Row Data'!G173=0), "Check Quantity/Price", "")</f>
        <v/>
      </c>
      <c r="G173" s="9">
        <f>IF(AND('Row Data'!F173&lt;&gt;0, 'Row Data'!F173&lt;&gt;"", 'Row Data'!G173&lt;&gt;0, 'Row Data'!G173&lt;&gt;""), 'Row Data'!F173*'Row Data'!G173, "")</f>
        <v>3528</v>
      </c>
      <c r="H173" s="27">
        <f t="shared" si="2"/>
        <v>529.19999999999993</v>
      </c>
    </row>
    <row r="174" spans="1:8" ht="15.6" x14ac:dyDescent="0.6">
      <c r="A174" s="9" t="s">
        <v>179</v>
      </c>
      <c r="B174" s="19">
        <f>IF(ISBLANK('Row Data'!B174),('Row Data'!B174+'Row Data'!B175)/2,'Row Data'!B174)</f>
        <v>45338</v>
      </c>
      <c r="C174" s="9" t="str">
        <f>IF(OR(TRIM('Row Data'!C174)="Easst",TRIM('Row Data'!C174)="Eastt",TRIM('Row Data'!C174)="Easstt"),"East",IF(OR(TRIM('Row Data'!C174)="Wset",TRIM('Row Data'!C174)="Westt"),"West",IF(OR(TRIM('Row Data'!C174)="Nrth",TRIM('Row Data'!C174)="Nth"),"North",IF(OR(TRIM('Row Data'!C174)="Soth",TRIM('Row Data'!C174)="So"),"South",TRIM('Row Data'!C174)))))</f>
        <v>East</v>
      </c>
      <c r="D174" s="9" t="s">
        <v>220</v>
      </c>
      <c r="E174" s="9" t="s">
        <v>224</v>
      </c>
      <c r="F174" s="9" t="str">
        <f>IF(OR(ISBLANK('Row Data'!F174), 'Row Data'!F174=0, ISBLANK('Row Data'!G174), 'Row Data'!G174=0), "Check Quantity/Price", "")</f>
        <v/>
      </c>
      <c r="G174" s="9">
        <f>IF(AND('Row Data'!F174&lt;&gt;0, 'Row Data'!F174&lt;&gt;"", 'Row Data'!G174&lt;&gt;0, 'Row Data'!G174&lt;&gt;""), 'Row Data'!F174*'Row Data'!G174, "")</f>
        <v>1416</v>
      </c>
      <c r="H174" s="27">
        <f t="shared" si="2"/>
        <v>141.6</v>
      </c>
    </row>
    <row r="175" spans="1:8" ht="15.6" x14ac:dyDescent="0.6">
      <c r="A175" s="9" t="s">
        <v>180</v>
      </c>
      <c r="B175" s="19">
        <f>IF(ISBLANK('Row Data'!B175),('Row Data'!B175+'Row Data'!B176)/2,'Row Data'!B175)</f>
        <v>45327</v>
      </c>
      <c r="C175" s="9" t="str">
        <f>IF(OR(TRIM('Row Data'!C175)="Easst",TRIM('Row Data'!C175)="Eastt",TRIM('Row Data'!C175)="Easstt"),"East",IF(OR(TRIM('Row Data'!C175)="Wset",TRIM('Row Data'!C175)="Westt"),"West",IF(OR(TRIM('Row Data'!C175)="Nrth",TRIM('Row Data'!C175)="Nth"),"North",IF(OR(TRIM('Row Data'!C175)="Soth",TRIM('Row Data'!C175)="So"),"South",TRIM('Row Data'!C175)))))</f>
        <v>South</v>
      </c>
      <c r="D175" s="9" t="s">
        <v>218</v>
      </c>
      <c r="E175" s="9" t="s">
        <v>223</v>
      </c>
      <c r="F175" s="9" t="str">
        <f>IF(OR(ISBLANK('Row Data'!F175), 'Row Data'!F175=0, ISBLANK('Row Data'!G175), 'Row Data'!G175=0), "Check Quantity/Price", "")</f>
        <v/>
      </c>
      <c r="G175" s="9">
        <f>IF(AND('Row Data'!F175&lt;&gt;0, 'Row Data'!F175&lt;&gt;"", 'Row Data'!G175&lt;&gt;0, 'Row Data'!G175&lt;&gt;""), 'Row Data'!F175*'Row Data'!G175, "")</f>
        <v>398</v>
      </c>
      <c r="H175" s="27">
        <f t="shared" si="2"/>
        <v>0</v>
      </c>
    </row>
    <row r="176" spans="1:8" ht="15.6" x14ac:dyDescent="0.6">
      <c r="A176" s="9" t="s">
        <v>181</v>
      </c>
      <c r="B176" s="19">
        <f>IF(ISBLANK('Row Data'!B176),('Row Data'!B176+'Row Data'!B177)/2,'Row Data'!B176)</f>
        <v>45336</v>
      </c>
      <c r="C176" s="9" t="str">
        <f>IF(OR(TRIM('Row Data'!C176)="Easst",TRIM('Row Data'!C176)="Eastt",TRIM('Row Data'!C176)="Easstt"),"East",IF(OR(TRIM('Row Data'!C176)="Wset",TRIM('Row Data'!C176)="Westt"),"West",IF(OR(TRIM('Row Data'!C176)="Nrth",TRIM('Row Data'!C176)="Nth"),"North",IF(OR(TRIM('Row Data'!C176)="Soth",TRIM('Row Data'!C176)="So"),"South",TRIM('Row Data'!C176)))))</f>
        <v>South</v>
      </c>
      <c r="D176" s="9" t="s">
        <v>218</v>
      </c>
      <c r="E176" s="9" t="s">
        <v>223</v>
      </c>
      <c r="F176" s="9" t="str">
        <f>IF(OR(ISBLANK('Row Data'!F176), 'Row Data'!F176=0, ISBLANK('Row Data'!G176), 'Row Data'!G176=0), "Check Quantity/Price", "")</f>
        <v/>
      </c>
      <c r="G176" s="9">
        <f>IF(AND('Row Data'!F176&lt;&gt;0, 'Row Data'!F176&lt;&gt;"", 'Row Data'!G176&lt;&gt;0, 'Row Data'!G176&lt;&gt;""), 'Row Data'!F176*'Row Data'!G176, "")</f>
        <v>460</v>
      </c>
      <c r="H176" s="27">
        <f t="shared" si="2"/>
        <v>0</v>
      </c>
    </row>
    <row r="177" spans="1:8" ht="15.6" x14ac:dyDescent="0.6">
      <c r="A177" s="9" t="s">
        <v>182</v>
      </c>
      <c r="B177" s="19">
        <f>IF(ISBLANK('Row Data'!B177),('Row Data'!B177+'Row Data'!B178)/2,'Row Data'!B177)</f>
        <v>45337</v>
      </c>
      <c r="C177" s="9" t="str">
        <f>IF(OR(TRIM('Row Data'!C177)="Easst",TRIM('Row Data'!C177)="Eastt",TRIM('Row Data'!C177)="Easstt"),"East",IF(OR(TRIM('Row Data'!C177)="Wset",TRIM('Row Data'!C177)="Westt"),"West",IF(OR(TRIM('Row Data'!C177)="Nrth",TRIM('Row Data'!C177)="Nth"),"North",IF(OR(TRIM('Row Data'!C177)="Soth",TRIM('Row Data'!C177)="So"),"South",TRIM('Row Data'!C177)))))</f>
        <v>East</v>
      </c>
      <c r="D177" s="9" t="s">
        <v>221</v>
      </c>
      <c r="E177" s="9" t="s">
        <v>223</v>
      </c>
      <c r="F177" s="9" t="str">
        <f>IF(OR(ISBLANK('Row Data'!F177), 'Row Data'!F177=0, ISBLANK('Row Data'!G177), 'Row Data'!G177=0), "Check Quantity/Price", "")</f>
        <v/>
      </c>
      <c r="G177" s="9">
        <f>IF(AND('Row Data'!F177&lt;&gt;0, 'Row Data'!F177&lt;&gt;"", 'Row Data'!G177&lt;&gt;0, 'Row Data'!G177&lt;&gt;""), 'Row Data'!F177*'Row Data'!G177, "")</f>
        <v>2761</v>
      </c>
      <c r="H177" s="27">
        <f t="shared" si="2"/>
        <v>414.15</v>
      </c>
    </row>
    <row r="178" spans="1:8" ht="15.6" x14ac:dyDescent="0.6">
      <c r="A178" s="9" t="s">
        <v>183</v>
      </c>
      <c r="B178" s="19">
        <f>IF(ISBLANK('Row Data'!B178),('Row Data'!B178+'Row Data'!B179)/2,'Row Data'!B178)</f>
        <v>45342</v>
      </c>
      <c r="C178" s="9" t="str">
        <f>IF(OR(TRIM('Row Data'!C178)="Easst",TRIM('Row Data'!C178)="Eastt",TRIM('Row Data'!C178)="Easstt"),"East",IF(OR(TRIM('Row Data'!C178)="Wset",TRIM('Row Data'!C178)="Westt"),"West",IF(OR(TRIM('Row Data'!C178)="Nrth",TRIM('Row Data'!C178)="Nth"),"North",IF(OR(TRIM('Row Data'!C178)="Soth",TRIM('Row Data'!C178)="So"),"South",TRIM('Row Data'!C178)))))</f>
        <v>West</v>
      </c>
      <c r="D178" s="9" t="s">
        <v>219</v>
      </c>
      <c r="E178" s="9" t="s">
        <v>225</v>
      </c>
      <c r="F178" s="9" t="str">
        <f>IF(OR(ISBLANK('Row Data'!F178), 'Row Data'!F178=0, ISBLANK('Row Data'!G178), 'Row Data'!G178=0), "Check Quantity/Price", "")</f>
        <v/>
      </c>
      <c r="G178" s="9">
        <f>IF(AND('Row Data'!F178&lt;&gt;0, 'Row Data'!F178&lt;&gt;"", 'Row Data'!G178&lt;&gt;0, 'Row Data'!G178&lt;&gt;""), 'Row Data'!F178*'Row Data'!G178, "")</f>
        <v>1115</v>
      </c>
      <c r="H178" s="27">
        <f t="shared" si="2"/>
        <v>111.5</v>
      </c>
    </row>
    <row r="179" spans="1:8" ht="15.6" x14ac:dyDescent="0.6">
      <c r="A179" s="9" t="s">
        <v>184</v>
      </c>
      <c r="B179" s="19">
        <f>IF(ISBLANK('Row Data'!B179),('Row Data'!B179+'Row Data'!B180)/2,'Row Data'!B179)</f>
        <v>22658.5</v>
      </c>
      <c r="C179" s="9" t="str">
        <f>IF(OR(TRIM('Row Data'!C179)="Easst",TRIM('Row Data'!C179)="Eastt",TRIM('Row Data'!C179)="Easstt"),"East",IF(OR(TRIM('Row Data'!C179)="Wset",TRIM('Row Data'!C179)="Westt"),"West",IF(OR(TRIM('Row Data'!C179)="Nrth",TRIM('Row Data'!C179)="Nth"),"North",IF(OR(TRIM('Row Data'!C179)="Soth",TRIM('Row Data'!C179)="So"),"South",TRIM('Row Data'!C179)))))</f>
        <v>East</v>
      </c>
      <c r="D179" s="9" t="s">
        <v>218</v>
      </c>
      <c r="E179" s="9" t="s">
        <v>224</v>
      </c>
      <c r="F179" s="9" t="str">
        <f>IF(OR(ISBLANK('Row Data'!F179), 'Row Data'!F179=0, ISBLANK('Row Data'!G179), 'Row Data'!G179=0), "Check Quantity/Price", "")</f>
        <v>Check Quantity/Price</v>
      </c>
      <c r="G179" s="9" t="str">
        <f>IF(AND('Row Data'!F179&lt;&gt;0, 'Row Data'!F179&lt;&gt;"", 'Row Data'!G179&lt;&gt;0, 'Row Data'!G179&lt;&gt;""), 'Row Data'!F179*'Row Data'!G179, "")</f>
        <v/>
      </c>
      <c r="H179" s="27" t="str">
        <f t="shared" si="2"/>
        <v/>
      </c>
    </row>
    <row r="180" spans="1:8" ht="15.6" x14ac:dyDescent="0.6">
      <c r="A180" s="9" t="s">
        <v>185</v>
      </c>
      <c r="B180" s="19">
        <f>IF(ISBLANK('Row Data'!B180),('Row Data'!B180+'Row Data'!B181)/2,'Row Data'!B180)</f>
        <v>45317</v>
      </c>
      <c r="C180" s="9" t="str">
        <f>IF(OR(TRIM('Row Data'!C180)="Easst",TRIM('Row Data'!C180)="Eastt",TRIM('Row Data'!C180)="Easstt"),"East",IF(OR(TRIM('Row Data'!C180)="Wset",TRIM('Row Data'!C180)="Westt"),"West",IF(OR(TRIM('Row Data'!C180)="Nrth",TRIM('Row Data'!C180)="Nth"),"North",IF(OR(TRIM('Row Data'!C180)="Soth",TRIM('Row Data'!C180)="So"),"South",TRIM('Row Data'!C180)))))</f>
        <v>North</v>
      </c>
      <c r="D180" s="9" t="s">
        <v>217</v>
      </c>
      <c r="E180" s="9" t="s">
        <v>224</v>
      </c>
      <c r="F180" s="9" t="str">
        <f>IF(OR(ISBLANK('Row Data'!F180), 'Row Data'!F180=0, ISBLANK('Row Data'!G180), 'Row Data'!G180=0), "Check Quantity/Price", "")</f>
        <v/>
      </c>
      <c r="G180" s="9">
        <f>IF(AND('Row Data'!F180&lt;&gt;0, 'Row Data'!F180&lt;&gt;"", 'Row Data'!G180&lt;&gt;0, 'Row Data'!G180&lt;&gt;""), 'Row Data'!F180*'Row Data'!G180, "")</f>
        <v>2416</v>
      </c>
      <c r="H180" s="27">
        <f t="shared" si="2"/>
        <v>362.4</v>
      </c>
    </row>
    <row r="181" spans="1:8" ht="15.6" x14ac:dyDescent="0.6">
      <c r="A181" s="9" t="s">
        <v>186</v>
      </c>
      <c r="B181" s="19">
        <f>IF(ISBLANK('Row Data'!B181),('Row Data'!B181+'Row Data'!B182)/2,'Row Data'!B181)</f>
        <v>45311</v>
      </c>
      <c r="C181" s="9" t="str">
        <f>IF(OR(TRIM('Row Data'!C181)="Easst",TRIM('Row Data'!C181)="Eastt",TRIM('Row Data'!C181)="Easstt"),"East",IF(OR(TRIM('Row Data'!C181)="Wset",TRIM('Row Data'!C181)="Westt"),"West",IF(OR(TRIM('Row Data'!C181)="Nrth",TRIM('Row Data'!C181)="Nth"),"North",IF(OR(TRIM('Row Data'!C181)="Soth",TRIM('Row Data'!C181)="So"),"South",TRIM('Row Data'!C181)))))</f>
        <v>East</v>
      </c>
      <c r="D181" s="9" t="s">
        <v>221</v>
      </c>
      <c r="E181" s="9" t="s">
        <v>224</v>
      </c>
      <c r="F181" s="9" t="str">
        <f>IF(OR(ISBLANK('Row Data'!F181), 'Row Data'!F181=0, ISBLANK('Row Data'!G181), 'Row Data'!G181=0), "Check Quantity/Price", "")</f>
        <v/>
      </c>
      <c r="G181" s="9">
        <f>IF(AND('Row Data'!F181&lt;&gt;0, 'Row Data'!F181&lt;&gt;"", 'Row Data'!G181&lt;&gt;0, 'Row Data'!G181&lt;&gt;""), 'Row Data'!F181*'Row Data'!G181, "")</f>
        <v>1275</v>
      </c>
      <c r="H181" s="27">
        <f t="shared" si="2"/>
        <v>127.5</v>
      </c>
    </row>
    <row r="182" spans="1:8" ht="15.6" x14ac:dyDescent="0.6">
      <c r="A182" s="9" t="s">
        <v>187</v>
      </c>
      <c r="B182" s="19">
        <f>IF(ISBLANK('Row Data'!B182),('Row Data'!B182+'Row Data'!B183)/2,'Row Data'!B182)</f>
        <v>45315</v>
      </c>
      <c r="C182" s="9" t="str">
        <f>IF(OR(TRIM('Row Data'!C182)="Easst",TRIM('Row Data'!C182)="Eastt",TRIM('Row Data'!C182)="Easstt"),"East",IF(OR(TRIM('Row Data'!C182)="Wset",TRIM('Row Data'!C182)="Westt"),"West",IF(OR(TRIM('Row Data'!C182)="Nrth",TRIM('Row Data'!C182)="Nth"),"North",IF(OR(TRIM('Row Data'!C182)="Soth",TRIM('Row Data'!C182)="So"),"South",TRIM('Row Data'!C182)))))</f>
        <v>South</v>
      </c>
      <c r="D182" s="9" t="s">
        <v>220</v>
      </c>
      <c r="E182" s="9" t="s">
        <v>224</v>
      </c>
      <c r="F182" s="9" t="str">
        <f>IF(OR(ISBLANK('Row Data'!F182), 'Row Data'!F182=0, ISBLANK('Row Data'!G182), 'Row Data'!G182=0), "Check Quantity/Price", "")</f>
        <v/>
      </c>
      <c r="G182" s="9">
        <f>IF(AND('Row Data'!F182&lt;&gt;0, 'Row Data'!F182&lt;&gt;"", 'Row Data'!G182&lt;&gt;0, 'Row Data'!G182&lt;&gt;""), 'Row Data'!F182*'Row Data'!G182, "")</f>
        <v>1168</v>
      </c>
      <c r="H182" s="27">
        <f t="shared" si="2"/>
        <v>116.80000000000001</v>
      </c>
    </row>
    <row r="183" spans="1:8" ht="15.6" x14ac:dyDescent="0.6">
      <c r="A183" s="9" t="s">
        <v>188</v>
      </c>
      <c r="B183" s="19">
        <f>IF(ISBLANK('Row Data'!B183),('Row Data'!B183+'Row Data'!B184)/2,'Row Data'!B183)</f>
        <v>45325</v>
      </c>
      <c r="C183" s="9" t="str">
        <f>IF(OR(TRIM('Row Data'!C183)="Easst",TRIM('Row Data'!C183)="Eastt",TRIM('Row Data'!C183)="Easstt"),"East",IF(OR(TRIM('Row Data'!C183)="Wset",TRIM('Row Data'!C183)="Westt"),"West",IF(OR(TRIM('Row Data'!C183)="Nrth",TRIM('Row Data'!C183)="Nth"),"North",IF(OR(TRIM('Row Data'!C183)="Soth",TRIM('Row Data'!C183)="So"),"South",TRIM('Row Data'!C183)))))</f>
        <v>West</v>
      </c>
      <c r="D183" s="9" t="s">
        <v>218</v>
      </c>
      <c r="E183" s="9" t="s">
        <v>224</v>
      </c>
      <c r="F183" s="9" t="str">
        <f>IF(OR(ISBLANK('Row Data'!F183), 'Row Data'!F183=0, ISBLANK('Row Data'!G183), 'Row Data'!G183=0), "Check Quantity/Price", "")</f>
        <v>Check Quantity/Price</v>
      </c>
      <c r="G183" s="9" t="str">
        <f>IF(AND('Row Data'!F183&lt;&gt;0, 'Row Data'!F183&lt;&gt;"", 'Row Data'!G183&lt;&gt;0, 'Row Data'!G183&lt;&gt;""), 'Row Data'!F183*'Row Data'!G183, "")</f>
        <v/>
      </c>
      <c r="H183" s="27" t="str">
        <f t="shared" si="2"/>
        <v/>
      </c>
    </row>
    <row r="184" spans="1:8" ht="15.6" x14ac:dyDescent="0.6">
      <c r="A184" s="9" t="s">
        <v>189</v>
      </c>
      <c r="B184" s="19">
        <f>IF(ISBLANK('Row Data'!B184),('Row Data'!B184+'Row Data'!B185)/2,'Row Data'!B184)</f>
        <v>45339</v>
      </c>
      <c r="C184" s="9" t="str">
        <f>IF(OR(TRIM('Row Data'!C184)="Easst",TRIM('Row Data'!C184)="Eastt",TRIM('Row Data'!C184)="Easstt"),"East",IF(OR(TRIM('Row Data'!C184)="Wset",TRIM('Row Data'!C184)="Westt"),"West",IF(OR(TRIM('Row Data'!C184)="Nrth",TRIM('Row Data'!C184)="Nth"),"North",IF(OR(TRIM('Row Data'!C184)="Soth",TRIM('Row Data'!C184)="So"),"South",TRIM('Row Data'!C184)))))</f>
        <v>South</v>
      </c>
      <c r="D184" s="9" t="s">
        <v>221</v>
      </c>
      <c r="E184" s="9" t="s">
        <v>225</v>
      </c>
      <c r="F184" s="9" t="str">
        <f>IF(OR(ISBLANK('Row Data'!F184), 'Row Data'!F184=0, ISBLANK('Row Data'!G184), 'Row Data'!G184=0), "Check Quantity/Price", "")</f>
        <v/>
      </c>
      <c r="G184" s="9">
        <f>IF(AND('Row Data'!F184&lt;&gt;0, 'Row Data'!F184&lt;&gt;"", 'Row Data'!G184&lt;&gt;0, 'Row Data'!G184&lt;&gt;""), 'Row Data'!F184*'Row Data'!G184, "")</f>
        <v>461</v>
      </c>
      <c r="H184" s="27">
        <f t="shared" si="2"/>
        <v>0</v>
      </c>
    </row>
    <row r="185" spans="1:8" ht="15.6" x14ac:dyDescent="0.6">
      <c r="A185" s="9" t="s">
        <v>190</v>
      </c>
      <c r="B185" s="19">
        <f>IF(ISBLANK('Row Data'!B185),('Row Data'!B185+'Row Data'!B186)/2,'Row Data'!B185)</f>
        <v>45314</v>
      </c>
      <c r="C185" s="9" t="str">
        <f>IF(OR(TRIM('Row Data'!C185)="Easst",TRIM('Row Data'!C185)="Eastt",TRIM('Row Data'!C185)="Easstt"),"East",IF(OR(TRIM('Row Data'!C185)="Wset",TRIM('Row Data'!C185)="Westt"),"West",IF(OR(TRIM('Row Data'!C185)="Nrth",TRIM('Row Data'!C185)="Nth"),"North",IF(OR(TRIM('Row Data'!C185)="Soth",TRIM('Row Data'!C185)="So"),"South",TRIM('Row Data'!C185)))))</f>
        <v>East</v>
      </c>
      <c r="D185" s="9" t="s">
        <v>221</v>
      </c>
      <c r="E185" s="9" t="s">
        <v>225</v>
      </c>
      <c r="F185" s="9" t="str">
        <f>IF(OR(ISBLANK('Row Data'!F185), 'Row Data'!F185=0, ISBLANK('Row Data'!G185), 'Row Data'!G185=0), "Check Quantity/Price", "")</f>
        <v/>
      </c>
      <c r="G185" s="9">
        <f>IF(AND('Row Data'!F185&lt;&gt;0, 'Row Data'!F185&lt;&gt;"", 'Row Data'!G185&lt;&gt;0, 'Row Data'!G185&lt;&gt;""), 'Row Data'!F185*'Row Data'!G185, "")</f>
        <v>1415</v>
      </c>
      <c r="H185" s="27">
        <f t="shared" si="2"/>
        <v>141.5</v>
      </c>
    </row>
    <row r="186" spans="1:8" ht="15.6" x14ac:dyDescent="0.6">
      <c r="A186" s="9" t="s">
        <v>191</v>
      </c>
      <c r="B186" s="19">
        <f>IF(ISBLANK('Row Data'!B186),('Row Data'!B186+'Row Data'!B187)/2,'Row Data'!B186)</f>
        <v>45309</v>
      </c>
      <c r="C186" s="9" t="str">
        <f>IF(OR(TRIM('Row Data'!C186)="Easst",TRIM('Row Data'!C186)="Eastt",TRIM('Row Data'!C186)="Easstt"),"East",IF(OR(TRIM('Row Data'!C186)="Wset",TRIM('Row Data'!C186)="Westt"),"West",IF(OR(TRIM('Row Data'!C186)="Nrth",TRIM('Row Data'!C186)="Nth"),"North",IF(OR(TRIM('Row Data'!C186)="Soth",TRIM('Row Data'!C186)="So"),"South",TRIM('Row Data'!C186)))))</f>
        <v>West</v>
      </c>
      <c r="D186" s="9" t="s">
        <v>219</v>
      </c>
      <c r="E186" s="9" t="s">
        <v>224</v>
      </c>
      <c r="F186" s="9" t="str">
        <f>IF(OR(ISBLANK('Row Data'!F186), 'Row Data'!F186=0, ISBLANK('Row Data'!G186), 'Row Data'!G186=0), "Check Quantity/Price", "")</f>
        <v/>
      </c>
      <c r="G186" s="9">
        <f>IF(AND('Row Data'!F186&lt;&gt;0, 'Row Data'!F186&lt;&gt;"", 'Row Data'!G186&lt;&gt;0, 'Row Data'!G186&lt;&gt;""), 'Row Data'!F186*'Row Data'!G186, "")</f>
        <v>6260</v>
      </c>
      <c r="H186" s="27">
        <f t="shared" si="2"/>
        <v>939</v>
      </c>
    </row>
    <row r="187" spans="1:8" ht="15.6" x14ac:dyDescent="0.6">
      <c r="A187" s="9" t="s">
        <v>192</v>
      </c>
      <c r="B187" s="19">
        <f>IF(ISBLANK('Row Data'!B187),('Row Data'!B187+'Row Data'!B188)/2,'Row Data'!B187)</f>
        <v>45306</v>
      </c>
      <c r="C187" s="9" t="str">
        <f>IF(OR(TRIM('Row Data'!C187)="Easst",TRIM('Row Data'!C187)="Eastt",TRIM('Row Data'!C187)="Easstt"),"East",IF(OR(TRIM('Row Data'!C187)="Wset",TRIM('Row Data'!C187)="Westt"),"West",IF(OR(TRIM('Row Data'!C187)="Nrth",TRIM('Row Data'!C187)="Nth"),"North",IF(OR(TRIM('Row Data'!C187)="Soth",TRIM('Row Data'!C187)="So"),"South",TRIM('Row Data'!C187)))))</f>
        <v>North</v>
      </c>
      <c r="D187" s="9" t="s">
        <v>220</v>
      </c>
      <c r="E187" s="9" t="s">
        <v>224</v>
      </c>
      <c r="F187" s="9" t="str">
        <f>IF(OR(ISBLANK('Row Data'!F187), 'Row Data'!F187=0, ISBLANK('Row Data'!G187), 'Row Data'!G187=0), "Check Quantity/Price", "")</f>
        <v/>
      </c>
      <c r="G187" s="9">
        <f>IF(AND('Row Data'!F187&lt;&gt;0, 'Row Data'!F187&lt;&gt;"", 'Row Data'!G187&lt;&gt;0, 'Row Data'!G187&lt;&gt;""), 'Row Data'!F187*'Row Data'!G187, "")</f>
        <v>1452</v>
      </c>
      <c r="H187" s="27">
        <f t="shared" si="2"/>
        <v>145.20000000000002</v>
      </c>
    </row>
    <row r="188" spans="1:8" ht="15.6" x14ac:dyDescent="0.6">
      <c r="A188" s="9" t="s">
        <v>193</v>
      </c>
      <c r="B188" s="19">
        <f>IF(ISBLANK('Row Data'!B188),('Row Data'!B188+'Row Data'!B189)/2,'Row Data'!B188)</f>
        <v>45304</v>
      </c>
      <c r="C188" s="9" t="str">
        <f>IF(OR(TRIM('Row Data'!C188)="Easst",TRIM('Row Data'!C188)="Eastt",TRIM('Row Data'!C188)="Easstt"),"East",IF(OR(TRIM('Row Data'!C188)="Wset",TRIM('Row Data'!C188)="Westt"),"West",IF(OR(TRIM('Row Data'!C188)="Nrth",TRIM('Row Data'!C188)="Nth"),"North",IF(OR(TRIM('Row Data'!C188)="Soth",TRIM('Row Data'!C188)="So"),"South",TRIM('Row Data'!C188)))))</f>
        <v>East</v>
      </c>
      <c r="D188" s="9" t="s">
        <v>220</v>
      </c>
      <c r="E188" s="9" t="s">
        <v>225</v>
      </c>
      <c r="F188" s="9" t="str">
        <f>IF(OR(ISBLANK('Row Data'!F188), 'Row Data'!F188=0, ISBLANK('Row Data'!G188), 'Row Data'!G188=0), "Check Quantity/Price", "")</f>
        <v/>
      </c>
      <c r="G188" s="9">
        <f>IF(AND('Row Data'!F188&lt;&gt;0, 'Row Data'!F188&lt;&gt;"", 'Row Data'!G188&lt;&gt;0, 'Row Data'!G188&lt;&gt;""), 'Row Data'!F188*'Row Data'!G188, "")</f>
        <v>2008</v>
      </c>
      <c r="H188" s="27">
        <f t="shared" si="2"/>
        <v>301.2</v>
      </c>
    </row>
    <row r="189" spans="1:8" ht="15.6" x14ac:dyDescent="0.6">
      <c r="A189" s="9" t="s">
        <v>194</v>
      </c>
      <c r="B189" s="19">
        <f>IF(ISBLANK('Row Data'!B189),('Row Data'!B189+'Row Data'!B190)/2,'Row Data'!B189)</f>
        <v>45339</v>
      </c>
      <c r="C189" s="9" t="str">
        <f>IF(OR(TRIM('Row Data'!C189)="Easst",TRIM('Row Data'!C189)="Eastt",TRIM('Row Data'!C189)="Easstt"),"East",IF(OR(TRIM('Row Data'!C189)="Wset",TRIM('Row Data'!C189)="Westt"),"West",IF(OR(TRIM('Row Data'!C189)="Nrth",TRIM('Row Data'!C189)="Nth"),"North",IF(OR(TRIM('Row Data'!C189)="Soth",TRIM('Row Data'!C189)="So"),"South",TRIM('Row Data'!C189)))))</f>
        <v>West</v>
      </c>
      <c r="D189" s="9" t="s">
        <v>220</v>
      </c>
      <c r="E189" s="9" t="s">
        <v>225</v>
      </c>
      <c r="F189" s="9" t="str">
        <f>IF(OR(ISBLANK('Row Data'!F189), 'Row Data'!F189=0, ISBLANK('Row Data'!G189), 'Row Data'!G189=0), "Check Quantity/Price", "")</f>
        <v/>
      </c>
      <c r="G189" s="9">
        <f>IF(AND('Row Data'!F189&lt;&gt;0, 'Row Data'!F189&lt;&gt;"", 'Row Data'!G189&lt;&gt;0, 'Row Data'!G189&lt;&gt;""), 'Row Data'!F189*'Row Data'!G189, "")</f>
        <v>856</v>
      </c>
      <c r="H189" s="27">
        <f t="shared" si="2"/>
        <v>0</v>
      </c>
    </row>
    <row r="190" spans="1:8" ht="15.6" x14ac:dyDescent="0.6">
      <c r="A190" s="9" t="s">
        <v>195</v>
      </c>
      <c r="B190" s="19">
        <f>IF(ISBLANK('Row Data'!B190),('Row Data'!B190+'Row Data'!B191)/2,'Row Data'!B190)</f>
        <v>45340</v>
      </c>
      <c r="C190" s="9" t="str">
        <f>IF(OR(TRIM('Row Data'!C190)="Easst",TRIM('Row Data'!C190)="Eastt",TRIM('Row Data'!C190)="Easstt"),"East",IF(OR(TRIM('Row Data'!C190)="Wset",TRIM('Row Data'!C190)="Westt"),"West",IF(OR(TRIM('Row Data'!C190)="Nrth",TRIM('Row Data'!C190)="Nth"),"North",IF(OR(TRIM('Row Data'!C190)="Soth",TRIM('Row Data'!C190)="So"),"South",TRIM('Row Data'!C190)))))</f>
        <v>North</v>
      </c>
      <c r="D190" s="9" t="s">
        <v>217</v>
      </c>
      <c r="E190" s="9" t="s">
        <v>224</v>
      </c>
      <c r="F190" s="9" t="str">
        <f>IF(OR(ISBLANK('Row Data'!F190), 'Row Data'!F190=0, ISBLANK('Row Data'!G190), 'Row Data'!G190=0), "Check Quantity/Price", "")</f>
        <v/>
      </c>
      <c r="G190" s="9">
        <f>IF(AND('Row Data'!F190&lt;&gt;0, 'Row Data'!F190&lt;&gt;"", 'Row Data'!G190&lt;&gt;0, 'Row Data'!G190&lt;&gt;""), 'Row Data'!F190*'Row Data'!G190, "")</f>
        <v>7060</v>
      </c>
      <c r="H190" s="27">
        <f t="shared" si="2"/>
        <v>1059</v>
      </c>
    </row>
    <row r="191" spans="1:8" ht="15.6" x14ac:dyDescent="0.6">
      <c r="A191" s="9" t="s">
        <v>196</v>
      </c>
      <c r="B191" s="19">
        <f>IF(ISBLANK('Row Data'!B191),('Row Data'!B191+'Row Data'!B192)/2,'Row Data'!B191)</f>
        <v>45304</v>
      </c>
      <c r="C191" s="9" t="str">
        <f>IF(OR(TRIM('Row Data'!C191)="Easst",TRIM('Row Data'!C191)="Eastt",TRIM('Row Data'!C191)="Easstt"),"East",IF(OR(TRIM('Row Data'!C191)="Wset",TRIM('Row Data'!C191)="Westt"),"West",IF(OR(TRIM('Row Data'!C191)="Nrth",TRIM('Row Data'!C191)="Nth"),"North",IF(OR(TRIM('Row Data'!C191)="Soth",TRIM('Row Data'!C191)="So"),"South",TRIM('Row Data'!C191)))))</f>
        <v>South</v>
      </c>
      <c r="D191" s="9" t="s">
        <v>221</v>
      </c>
      <c r="E191" s="9" t="s">
        <v>224</v>
      </c>
      <c r="F191" s="9" t="str">
        <f>IF(OR(ISBLANK('Row Data'!F191), 'Row Data'!F191=0, ISBLANK('Row Data'!G191), 'Row Data'!G191=0), "Check Quantity/Price", "")</f>
        <v/>
      </c>
      <c r="G191" s="9">
        <f>IF(AND('Row Data'!F191&lt;&gt;0, 'Row Data'!F191&lt;&gt;"", 'Row Data'!G191&lt;&gt;0, 'Row Data'!G191&lt;&gt;""), 'Row Data'!F191*'Row Data'!G191, "")</f>
        <v>1896</v>
      </c>
      <c r="H191" s="27">
        <f t="shared" si="2"/>
        <v>189.60000000000002</v>
      </c>
    </row>
    <row r="192" spans="1:8" ht="15.6" x14ac:dyDescent="0.6">
      <c r="A192" s="9" t="s">
        <v>197</v>
      </c>
      <c r="B192" s="19">
        <f>IF(ISBLANK('Row Data'!B192),('Row Data'!B192+'Row Data'!B193)/2,'Row Data'!B192)</f>
        <v>45322</v>
      </c>
      <c r="C192" s="9" t="str">
        <f>IF(OR(TRIM('Row Data'!C192)="Easst",TRIM('Row Data'!C192)="Eastt",TRIM('Row Data'!C192)="Easstt"),"East",IF(OR(TRIM('Row Data'!C192)="Wset",TRIM('Row Data'!C192)="Westt"),"West",IF(OR(TRIM('Row Data'!C192)="Nrth",TRIM('Row Data'!C192)="Nth"),"North",IF(OR(TRIM('Row Data'!C192)="Soth",TRIM('Row Data'!C192)="So"),"South",TRIM('Row Data'!C192)))))</f>
        <v>West</v>
      </c>
      <c r="D192" s="9" t="s">
        <v>217</v>
      </c>
      <c r="E192" s="9" t="s">
        <v>225</v>
      </c>
      <c r="F192" s="9" t="str">
        <f>IF(OR(ISBLANK('Row Data'!F192), 'Row Data'!F192=0, ISBLANK('Row Data'!G192), 'Row Data'!G192=0), "Check Quantity/Price", "")</f>
        <v/>
      </c>
      <c r="G192" s="9">
        <f>IF(AND('Row Data'!F192&lt;&gt;0, 'Row Data'!F192&lt;&gt;"", 'Row Data'!G192&lt;&gt;0, 'Row Data'!G192&lt;&gt;""), 'Row Data'!F192*'Row Data'!G192, "")</f>
        <v>4800</v>
      </c>
      <c r="H192" s="27">
        <f t="shared" si="2"/>
        <v>720</v>
      </c>
    </row>
    <row r="193" spans="1:8" ht="15.6" x14ac:dyDescent="0.6">
      <c r="A193" s="9" t="s">
        <v>198</v>
      </c>
      <c r="B193" s="19">
        <f>IF(ISBLANK('Row Data'!B193),('Row Data'!B193+'Row Data'!B194)/2,'Row Data'!B193)</f>
        <v>45329</v>
      </c>
      <c r="C193" s="9" t="str">
        <f>IF(OR(TRIM('Row Data'!C193)="Easst",TRIM('Row Data'!C193)="Eastt",TRIM('Row Data'!C193)="Easstt"),"East",IF(OR(TRIM('Row Data'!C193)="Wset",TRIM('Row Data'!C193)="Westt"),"West",IF(OR(TRIM('Row Data'!C193)="Nrth",TRIM('Row Data'!C193)="Nth"),"North",IF(OR(TRIM('Row Data'!C193)="Soth",TRIM('Row Data'!C193)="So"),"South",TRIM('Row Data'!C193)))))</f>
        <v>South</v>
      </c>
      <c r="D193" s="9" t="s">
        <v>217</v>
      </c>
      <c r="E193" s="9" t="s">
        <v>223</v>
      </c>
      <c r="F193" s="9" t="str">
        <f>IF(OR(ISBLANK('Row Data'!F193), 'Row Data'!F193=0, ISBLANK('Row Data'!G193), 'Row Data'!G193=0), "Check Quantity/Price", "")</f>
        <v/>
      </c>
      <c r="G193" s="9">
        <f>IF(AND('Row Data'!F193&lt;&gt;0, 'Row Data'!F193&lt;&gt;"", 'Row Data'!G193&lt;&gt;0, 'Row Data'!G193&lt;&gt;""), 'Row Data'!F193*'Row Data'!G193, "")</f>
        <v>203</v>
      </c>
      <c r="H193" s="27">
        <f t="shared" si="2"/>
        <v>0</v>
      </c>
    </row>
    <row r="194" spans="1:8" ht="15.6" x14ac:dyDescent="0.6">
      <c r="A194" s="9" t="s">
        <v>199</v>
      </c>
      <c r="B194" s="19">
        <f>IF(ISBLANK('Row Data'!B194),('Row Data'!B194+'Row Data'!B195)/2,'Row Data'!B194)</f>
        <v>45325</v>
      </c>
      <c r="C194" s="9" t="str">
        <f>IF(OR(TRIM('Row Data'!C194)="Easst",TRIM('Row Data'!C194)="Eastt",TRIM('Row Data'!C194)="Easstt"),"East",IF(OR(TRIM('Row Data'!C194)="Wset",TRIM('Row Data'!C194)="Westt"),"West",IF(OR(TRIM('Row Data'!C194)="Nrth",TRIM('Row Data'!C194)="Nth"),"North",IF(OR(TRIM('Row Data'!C194)="Soth",TRIM('Row Data'!C194)="So"),"South",TRIM('Row Data'!C194)))))</f>
        <v>East</v>
      </c>
      <c r="D194" s="9" t="s">
        <v>221</v>
      </c>
      <c r="E194" s="9" t="s">
        <v>224</v>
      </c>
      <c r="F194" s="9" t="str">
        <f>IF(OR(ISBLANK('Row Data'!F194), 'Row Data'!F194=0, ISBLANK('Row Data'!G194), 'Row Data'!G194=0), "Check Quantity/Price", "")</f>
        <v/>
      </c>
      <c r="G194" s="9">
        <f>IF(AND('Row Data'!F194&lt;&gt;0, 'Row Data'!F194&lt;&gt;"", 'Row Data'!G194&lt;&gt;0, 'Row Data'!G194&lt;&gt;""), 'Row Data'!F194*'Row Data'!G194, "")</f>
        <v>1102</v>
      </c>
      <c r="H194" s="27">
        <f t="shared" si="2"/>
        <v>110.2</v>
      </c>
    </row>
    <row r="195" spans="1:8" ht="15.6" x14ac:dyDescent="0.6">
      <c r="A195" s="9" t="s">
        <v>200</v>
      </c>
      <c r="B195" s="19">
        <f>IF(ISBLANK('Row Data'!B195),('Row Data'!B195+'Row Data'!B196)/2,'Row Data'!B195)</f>
        <v>45298</v>
      </c>
      <c r="C195" s="9" t="str">
        <f>IF(OR(TRIM('Row Data'!C195)="Easst",TRIM('Row Data'!C195)="Eastt",TRIM('Row Data'!C195)="Easstt"),"East",IF(OR(TRIM('Row Data'!C195)="Wset",TRIM('Row Data'!C195)="Westt"),"West",IF(OR(TRIM('Row Data'!C195)="Nrth",TRIM('Row Data'!C195)="Nth"),"North",IF(OR(TRIM('Row Data'!C195)="Soth",TRIM('Row Data'!C195)="So"),"South",TRIM('Row Data'!C195)))))</f>
        <v>East</v>
      </c>
      <c r="D195" s="9" t="s">
        <v>220</v>
      </c>
      <c r="E195" s="9" t="s">
        <v>223</v>
      </c>
      <c r="F195" s="9" t="str">
        <f>IF(OR(ISBLANK('Row Data'!F195), 'Row Data'!F195=0, ISBLANK('Row Data'!G195), 'Row Data'!G195=0), "Check Quantity/Price", "")</f>
        <v/>
      </c>
      <c r="G195" s="9">
        <f>IF(AND('Row Data'!F195&lt;&gt;0, 'Row Data'!F195&lt;&gt;"", 'Row Data'!G195&lt;&gt;0, 'Row Data'!G195&lt;&gt;""), 'Row Data'!F195*'Row Data'!G195, "")</f>
        <v>1970</v>
      </c>
      <c r="H195" s="27">
        <f t="shared" ref="H195:H201" si="3">IF(F195="",IF(G195&gt;=2000,G195*0.15,IF(G195&gt;=1000,G195*0.1,0)),"")</f>
        <v>197</v>
      </c>
    </row>
    <row r="196" spans="1:8" ht="15.6" x14ac:dyDescent="0.6">
      <c r="A196" s="9" t="s">
        <v>201</v>
      </c>
      <c r="B196" s="19">
        <f>IF(ISBLANK('Row Data'!B196),('Row Data'!B196+'Row Data'!B197)/2,'Row Data'!B196)</f>
        <v>45310</v>
      </c>
      <c r="C196" s="9" t="str">
        <f>IF(OR(TRIM('Row Data'!C196)="Easst",TRIM('Row Data'!C196)="Eastt",TRIM('Row Data'!C196)="Easstt"),"East",IF(OR(TRIM('Row Data'!C196)="Wset",TRIM('Row Data'!C196)="Westt"),"West",IF(OR(TRIM('Row Data'!C196)="Nrth",TRIM('Row Data'!C196)="Nth"),"North",IF(OR(TRIM('Row Data'!C196)="Soth",TRIM('Row Data'!C196)="So"),"South",TRIM('Row Data'!C196)))))</f>
        <v>West</v>
      </c>
      <c r="D196" s="9" t="s">
        <v>221</v>
      </c>
      <c r="E196" s="9" t="s">
        <v>224</v>
      </c>
      <c r="F196" s="9" t="str">
        <f>IF(OR(ISBLANK('Row Data'!F196), 'Row Data'!F196=0, ISBLANK('Row Data'!G196), 'Row Data'!G196=0), "Check Quantity/Price", "")</f>
        <v/>
      </c>
      <c r="G196" s="9">
        <f>IF(AND('Row Data'!F196&lt;&gt;0, 'Row Data'!F196&lt;&gt;"", 'Row Data'!G196&lt;&gt;0, 'Row Data'!G196&lt;&gt;""), 'Row Data'!F196*'Row Data'!G196, "")</f>
        <v>263</v>
      </c>
      <c r="H196" s="27">
        <f t="shared" si="3"/>
        <v>0</v>
      </c>
    </row>
    <row r="197" spans="1:8" ht="15.6" x14ac:dyDescent="0.6">
      <c r="A197" s="9" t="s">
        <v>202</v>
      </c>
      <c r="B197" s="19">
        <f>IF(ISBLANK('Row Data'!B197),('Row Data'!B197+'Row Data'!B198)/2,'Row Data'!B197)</f>
        <v>45303</v>
      </c>
      <c r="C197" s="9" t="str">
        <f>IF(OR(TRIM('Row Data'!C197)="Easst",TRIM('Row Data'!C197)="Eastt",TRIM('Row Data'!C197)="Easstt"),"East",IF(OR(TRIM('Row Data'!C197)="Wset",TRIM('Row Data'!C197)="Westt"),"West",IF(OR(TRIM('Row Data'!C197)="Nrth",TRIM('Row Data'!C197)="Nth"),"North",IF(OR(TRIM('Row Data'!C197)="Soth",TRIM('Row Data'!C197)="So"),"South",TRIM('Row Data'!C197)))))</f>
        <v>East</v>
      </c>
      <c r="D197" s="9" t="s">
        <v>219</v>
      </c>
      <c r="E197" s="9" t="s">
        <v>224</v>
      </c>
      <c r="F197" s="9" t="str">
        <f>IF(OR(ISBLANK('Row Data'!F197), 'Row Data'!F197=0, ISBLANK('Row Data'!G197), 'Row Data'!G197=0), "Check Quantity/Price", "")</f>
        <v/>
      </c>
      <c r="G197" s="9">
        <f>IF(AND('Row Data'!F197&lt;&gt;0, 'Row Data'!F197&lt;&gt;"", 'Row Data'!G197&lt;&gt;0, 'Row Data'!G197&lt;&gt;""), 'Row Data'!F197*'Row Data'!G197, "")</f>
        <v>3656</v>
      </c>
      <c r="H197" s="27">
        <f t="shared" si="3"/>
        <v>548.4</v>
      </c>
    </row>
    <row r="198" spans="1:8" ht="15.6" x14ac:dyDescent="0.6">
      <c r="A198" s="9" t="s">
        <v>203</v>
      </c>
      <c r="B198" s="19">
        <f>IF(ISBLANK('Row Data'!B198),('Row Data'!B198+'Row Data'!B199)/2,'Row Data'!B198)</f>
        <v>45337</v>
      </c>
      <c r="C198" s="9" t="str">
        <f>IF(OR(TRIM('Row Data'!C198)="Easst",TRIM('Row Data'!C198)="Eastt",TRIM('Row Data'!C198)="Easstt"),"East",IF(OR(TRIM('Row Data'!C198)="Wset",TRIM('Row Data'!C198)="Westt"),"West",IF(OR(TRIM('Row Data'!C198)="Nrth",TRIM('Row Data'!C198)="Nth"),"North",IF(OR(TRIM('Row Data'!C198)="Soth",TRIM('Row Data'!C198)="So"),"South",TRIM('Row Data'!C198)))))</f>
        <v>West</v>
      </c>
      <c r="D198" s="9" t="s">
        <v>221</v>
      </c>
      <c r="E198" s="9" t="s">
        <v>224</v>
      </c>
      <c r="F198" s="9" t="str">
        <f>IF(OR(ISBLANK('Row Data'!F198), 'Row Data'!F198=0, ISBLANK('Row Data'!G198), 'Row Data'!G198=0), "Check Quantity/Price", "")</f>
        <v/>
      </c>
      <c r="G198" s="9">
        <f>IF(AND('Row Data'!F198&lt;&gt;0, 'Row Data'!F198&lt;&gt;"", 'Row Data'!G198&lt;&gt;0, 'Row Data'!G198&lt;&gt;""), 'Row Data'!F198*'Row Data'!G198, "")</f>
        <v>2976</v>
      </c>
      <c r="H198" s="27">
        <f t="shared" si="3"/>
        <v>446.4</v>
      </c>
    </row>
    <row r="199" spans="1:8" ht="15.6" x14ac:dyDescent="0.6">
      <c r="A199" s="9" t="s">
        <v>204</v>
      </c>
      <c r="B199" s="19">
        <f>IF(ISBLANK('Row Data'!B199),('Row Data'!B199+'Row Data'!B200)/2,'Row Data'!B199)</f>
        <v>45309</v>
      </c>
      <c r="C199" s="9" t="str">
        <f>IF(OR(TRIM('Row Data'!C199)="Easst",TRIM('Row Data'!C199)="Eastt",TRIM('Row Data'!C199)="Easstt"),"East",IF(OR(TRIM('Row Data'!C199)="Wset",TRIM('Row Data'!C199)="Westt"),"West",IF(OR(TRIM('Row Data'!C199)="Nrth",TRIM('Row Data'!C199)="Nth"),"North",IF(OR(TRIM('Row Data'!C199)="Soth",TRIM('Row Data'!C199)="So"),"South",TRIM('Row Data'!C199)))))</f>
        <v>West</v>
      </c>
      <c r="D199" s="9" t="s">
        <v>221</v>
      </c>
      <c r="E199" s="9" t="s">
        <v>224</v>
      </c>
      <c r="F199" s="9" t="str">
        <f>IF(OR(ISBLANK('Row Data'!F199), 'Row Data'!F199=0, ISBLANK('Row Data'!G199), 'Row Data'!G199=0), "Check Quantity/Price", "")</f>
        <v/>
      </c>
      <c r="G199" s="9">
        <f>IF(AND('Row Data'!F199&lt;&gt;0, 'Row Data'!F199&lt;&gt;"", 'Row Data'!G199&lt;&gt;0, 'Row Data'!G199&lt;&gt;""), 'Row Data'!F199*'Row Data'!G199, "")</f>
        <v>189</v>
      </c>
      <c r="H199" s="27">
        <f t="shared" si="3"/>
        <v>0</v>
      </c>
    </row>
    <row r="200" spans="1:8" ht="15.6" x14ac:dyDescent="0.6">
      <c r="A200" s="9" t="s">
        <v>205</v>
      </c>
      <c r="B200" s="19">
        <f>IF(ISBLANK('Row Data'!B200),('Row Data'!B200+'Row Data'!B201)/2,'Row Data'!B200)</f>
        <v>22655</v>
      </c>
      <c r="C200" s="9" t="str">
        <f>IF(OR(TRIM('Row Data'!C200)="Easst",TRIM('Row Data'!C200)="Eastt",TRIM('Row Data'!C200)="Easstt"),"East",IF(OR(TRIM('Row Data'!C200)="Wset",TRIM('Row Data'!C200)="Westt"),"West",IF(OR(TRIM('Row Data'!C200)="Nrth",TRIM('Row Data'!C200)="Nth"),"North",IF(OR(TRIM('Row Data'!C200)="Soth",TRIM('Row Data'!C200)="So"),"South",TRIM('Row Data'!C200)))))</f>
        <v>West</v>
      </c>
      <c r="D200" s="9" t="s">
        <v>218</v>
      </c>
      <c r="E200" s="9" t="s">
        <v>223</v>
      </c>
      <c r="F200" s="9" t="str">
        <f>IF(OR(ISBLANK('Row Data'!F200), 'Row Data'!F200=0, ISBLANK('Row Data'!G200), 'Row Data'!G200=0), "Check Quantity/Price", "")</f>
        <v/>
      </c>
      <c r="G200" s="9">
        <f>IF(AND('Row Data'!F200&lt;&gt;0, 'Row Data'!F200&lt;&gt;"", 'Row Data'!G200&lt;&gt;0, 'Row Data'!G200&lt;&gt;""), 'Row Data'!F200*'Row Data'!G200, "")</f>
        <v>2220</v>
      </c>
      <c r="H200" s="27">
        <f t="shared" si="3"/>
        <v>333</v>
      </c>
    </row>
    <row r="201" spans="1:8" ht="15.6" x14ac:dyDescent="0.6">
      <c r="A201" s="9" t="s">
        <v>206</v>
      </c>
      <c r="B201" s="19">
        <f>IF(ISBLANK('Row Data'!B201),('Row Data'!B201+'Row Data'!B202)/2,'Row Data'!B201)</f>
        <v>45310</v>
      </c>
      <c r="C201" s="9" t="str">
        <f>IF(OR(TRIM('Row Data'!C201)="Easst",TRIM('Row Data'!C201)="Eastt",TRIM('Row Data'!C201)="Easstt"),"East",IF(OR(TRIM('Row Data'!C201)="Wset",TRIM('Row Data'!C201)="Westt"),"West",IF(OR(TRIM('Row Data'!C201)="Nrth",TRIM('Row Data'!C201)="Nth"),"North",IF(OR(TRIM('Row Data'!C201)="Soth",TRIM('Row Data'!C201)="So"),"South",TRIM('Row Data'!C201)))))</f>
        <v>North</v>
      </c>
      <c r="D201" s="9" t="s">
        <v>219</v>
      </c>
      <c r="E201" s="9" t="s">
        <v>225</v>
      </c>
      <c r="F201" s="9" t="str">
        <f>IF(OR(ISBLANK('Row Data'!F201), 'Row Data'!F201=0, ISBLANK('Row Data'!G201), 'Row Data'!G201=0), "Check Quantity/Price", "")</f>
        <v>Check Quantity/Price</v>
      </c>
      <c r="G201" s="9" t="str">
        <f>IF(AND('Row Data'!F201&lt;&gt;0, 'Row Data'!F201&lt;&gt;"", 'Row Data'!G201&lt;&gt;0, 'Row Data'!G201&lt;&gt;""), 'Row Data'!F201*'Row Data'!G201, "")</f>
        <v/>
      </c>
      <c r="H201" s="27" t="str">
        <f t="shared" si="3"/>
        <v/>
      </c>
    </row>
  </sheetData>
  <autoFilter ref="A1:G201" xr:uid="{641B5C6E-106A-42D5-AF62-BF1B21476032}"/>
  <conditionalFormatting sqref="A2:H201">
    <cfRule type="expression" dxfId="0" priority="1">
      <formula>$H2&gt;300</formula>
    </cfRule>
  </conditionalFormatting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CEA6-EB9A-4E67-8A16-93573F333E53}">
  <dimension ref="A3:D19"/>
  <sheetViews>
    <sheetView workbookViewId="0">
      <selection activeCell="D20" sqref="D20"/>
    </sheetView>
  </sheetViews>
  <sheetFormatPr defaultRowHeight="14.4" x14ac:dyDescent="0.55000000000000004"/>
  <cols>
    <col min="1" max="1" width="12.05078125" bestFit="1" customWidth="1"/>
    <col min="2" max="2" width="15.41796875" bestFit="1" customWidth="1"/>
    <col min="4" max="4" width="100.26171875" customWidth="1"/>
  </cols>
  <sheetData>
    <row r="3" spans="1:4" ht="15.6" x14ac:dyDescent="0.6">
      <c r="A3" s="10" t="s">
        <v>226</v>
      </c>
      <c r="B3" s="9" t="s">
        <v>230</v>
      </c>
    </row>
    <row r="4" spans="1:4" ht="15.6" x14ac:dyDescent="0.6">
      <c r="A4" s="11" t="s">
        <v>224</v>
      </c>
      <c r="B4" s="12">
        <v>157951</v>
      </c>
      <c r="D4" t="s">
        <v>240</v>
      </c>
    </row>
    <row r="5" spans="1:4" ht="15.6" x14ac:dyDescent="0.6">
      <c r="A5" s="13" t="s">
        <v>211</v>
      </c>
      <c r="B5" s="12">
        <v>52054</v>
      </c>
      <c r="D5" t="s">
        <v>241</v>
      </c>
    </row>
    <row r="6" spans="1:4" ht="15.6" x14ac:dyDescent="0.6">
      <c r="A6" s="13" t="s">
        <v>213</v>
      </c>
      <c r="B6" s="12">
        <v>35161</v>
      </c>
      <c r="D6" t="s">
        <v>242</v>
      </c>
    </row>
    <row r="7" spans="1:4" ht="15.6" x14ac:dyDescent="0.6">
      <c r="A7" s="13" t="s">
        <v>210</v>
      </c>
      <c r="B7" s="12">
        <v>16277</v>
      </c>
    </row>
    <row r="8" spans="1:4" ht="15.6" x14ac:dyDescent="0.6">
      <c r="A8" s="13" t="s">
        <v>209</v>
      </c>
      <c r="B8" s="12">
        <v>54459</v>
      </c>
    </row>
    <row r="9" spans="1:4" ht="15.6" x14ac:dyDescent="0.6">
      <c r="A9" s="11" t="s">
        <v>225</v>
      </c>
      <c r="B9" s="12">
        <v>156384</v>
      </c>
    </row>
    <row r="10" spans="1:4" ht="15.6" x14ac:dyDescent="0.6">
      <c r="A10" s="13" t="s">
        <v>211</v>
      </c>
      <c r="B10" s="12">
        <v>62532</v>
      </c>
    </row>
    <row r="11" spans="1:4" ht="15.6" x14ac:dyDescent="0.6">
      <c r="A11" s="13" t="s">
        <v>213</v>
      </c>
      <c r="B11" s="12">
        <v>21490</v>
      </c>
    </row>
    <row r="12" spans="1:4" ht="15.6" x14ac:dyDescent="0.6">
      <c r="A12" s="13" t="s">
        <v>210</v>
      </c>
      <c r="B12" s="12">
        <v>42577</v>
      </c>
    </row>
    <row r="13" spans="1:4" ht="15.6" x14ac:dyDescent="0.6">
      <c r="A13" s="13" t="s">
        <v>209</v>
      </c>
      <c r="B13" s="12">
        <v>29785</v>
      </c>
    </row>
    <row r="14" spans="1:4" ht="15.6" x14ac:dyDescent="0.6">
      <c r="A14" s="14" t="s">
        <v>223</v>
      </c>
      <c r="B14" s="12">
        <v>184242</v>
      </c>
      <c r="D14" s="24" t="s">
        <v>231</v>
      </c>
    </row>
    <row r="15" spans="1:4" ht="15.6" x14ac:dyDescent="0.6">
      <c r="A15" s="15" t="s">
        <v>211</v>
      </c>
      <c r="B15" s="16">
        <v>86598</v>
      </c>
      <c r="D15" s="25" t="s">
        <v>232</v>
      </c>
    </row>
    <row r="16" spans="1:4" ht="15.6" x14ac:dyDescent="0.6">
      <c r="A16" s="13" t="s">
        <v>213</v>
      </c>
      <c r="B16" s="12">
        <v>8830</v>
      </c>
    </row>
    <row r="17" spans="1:2" ht="15.6" x14ac:dyDescent="0.6">
      <c r="A17" s="13" t="s">
        <v>210</v>
      </c>
      <c r="B17" s="12">
        <v>47777</v>
      </c>
    </row>
    <row r="18" spans="1:2" ht="15.6" x14ac:dyDescent="0.6">
      <c r="A18" s="13" t="s">
        <v>209</v>
      </c>
      <c r="B18" s="12">
        <v>41037</v>
      </c>
    </row>
    <row r="19" spans="1:2" ht="15.6" x14ac:dyDescent="0.6">
      <c r="A19" s="11" t="s">
        <v>227</v>
      </c>
      <c r="B19" s="12">
        <v>498577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7CBF0-E262-4B28-BB52-B2096F1291F8}">
  <sheetPr filterMode="1"/>
  <dimension ref="A1:C15"/>
  <sheetViews>
    <sheetView workbookViewId="0">
      <selection activeCell="B6" sqref="B6"/>
    </sheetView>
  </sheetViews>
  <sheetFormatPr defaultRowHeight="14.4" x14ac:dyDescent="0.55000000000000004"/>
  <cols>
    <col min="1" max="1" width="19.7890625" customWidth="1"/>
    <col min="2" max="2" width="20.62890625" customWidth="1"/>
  </cols>
  <sheetData>
    <row r="1" spans="1:3" ht="15.6" x14ac:dyDescent="0.6">
      <c r="A1" s="22" t="str" cm="1">
        <f t="array" ref="A1:A8">_xlfn.UNIQUE(EDA!D:D,)</f>
        <v>Salesperson</v>
      </c>
      <c r="B1" s="22" t="s">
        <v>229</v>
      </c>
      <c r="C1" s="22" t="s">
        <v>233</v>
      </c>
    </row>
    <row r="2" spans="1:3" ht="15.6" x14ac:dyDescent="0.6">
      <c r="A2" s="23" t="str">
        <v>Ali Kahn</v>
      </c>
      <c r="B2" s="23">
        <f>SUMIF(EDA!D:D,'Top 3 Salespersons'!A2,EDA!G:G)</f>
        <v>109376</v>
      </c>
      <c r="C2" s="21">
        <f xml:space="preserve"> _xlfn.RANK.EQ(B2, $B$2:$B$89, 0)</f>
        <v>2</v>
      </c>
    </row>
    <row r="3" spans="1:3" ht="15.6" hidden="1" x14ac:dyDescent="0.6">
      <c r="A3" s="23" t="str">
        <v>John Doe</v>
      </c>
      <c r="B3" s="23">
        <f>SUMIF(EDA!D:D,'Top 3 Salespersons'!A3,EDA!G:G)</f>
        <v>76266</v>
      </c>
      <c r="C3" s="21">
        <f xml:space="preserve"> _xlfn.RANK.EQ(B3, $B$2:$B$89, 0)</f>
        <v>5</v>
      </c>
    </row>
    <row r="4" spans="1:3" ht="15.6" hidden="1" x14ac:dyDescent="0.6">
      <c r="A4" s="23" t="str">
        <v>Maria Lee</v>
      </c>
      <c r="B4" s="23">
        <f>SUMIF(EDA!D:D,'Top 3 Salespersons'!A4,EDA!G:G)</f>
        <v>98430</v>
      </c>
      <c r="C4" s="21">
        <f xml:space="preserve"> _xlfn.RANK.EQ(B4, $B$2:$B$89, 0)</f>
        <v>4</v>
      </c>
    </row>
    <row r="5" spans="1:3" ht="15.6" x14ac:dyDescent="0.6">
      <c r="A5" s="23" t="str">
        <v>Jane Smith</v>
      </c>
      <c r="B5" s="23">
        <f>SUMIF(EDA!D:D,'Top 3 Salespersons'!A5,EDA!G:G)</f>
        <v>102991</v>
      </c>
      <c r="C5" s="21">
        <f xml:space="preserve"> _xlfn.RANK.EQ(B5, $B$2:$B$89, 0)</f>
        <v>3</v>
      </c>
    </row>
    <row r="6" spans="1:3" ht="15.6" x14ac:dyDescent="0.6">
      <c r="A6" s="23" t="str">
        <v>Ali Khan</v>
      </c>
      <c r="B6" s="23">
        <f>SUMIF(EDA!D:D,'Top 3 Salespersons'!A6,EDA!G:G)</f>
        <v>111514</v>
      </c>
      <c r="C6" s="21">
        <f xml:space="preserve"> _xlfn.RANK.EQ(B6, $B$2:$B$89, 0)</f>
        <v>1</v>
      </c>
    </row>
    <row r="7" spans="1:3" ht="15.6" hidden="1" x14ac:dyDescent="0.6">
      <c r="A7" s="23" t="str">
        <v>J. Smith</v>
      </c>
      <c r="B7" s="23">
        <f>SUMIF(EDA!D:D,'Top 3 Salespersons'!A7,EDA!G:G)</f>
        <v>0</v>
      </c>
      <c r="C7" s="21">
        <f xml:space="preserve"> _xlfn.RANK.EQ(B7, $B$2:$B$89, 0)</f>
        <v>6</v>
      </c>
    </row>
    <row r="8" spans="1:3" hidden="1" x14ac:dyDescent="0.55000000000000004">
      <c r="A8">
        <v>0</v>
      </c>
    </row>
    <row r="11" spans="1:3" x14ac:dyDescent="0.55000000000000004">
      <c r="A11" t="s">
        <v>240</v>
      </c>
    </row>
    <row r="12" spans="1:3" x14ac:dyDescent="0.55000000000000004">
      <c r="A12">
        <v>1</v>
      </c>
      <c r="B12" t="s">
        <v>243</v>
      </c>
    </row>
    <row r="13" spans="1:3" x14ac:dyDescent="0.55000000000000004">
      <c r="A13">
        <v>2</v>
      </c>
      <c r="B13" t="s">
        <v>244</v>
      </c>
    </row>
    <row r="14" spans="1:3" x14ac:dyDescent="0.55000000000000004">
      <c r="A14">
        <v>3</v>
      </c>
      <c r="B14" t="s">
        <v>245</v>
      </c>
    </row>
    <row r="15" spans="1:3" x14ac:dyDescent="0.55000000000000004">
      <c r="A15">
        <v>4</v>
      </c>
      <c r="B15" t="s">
        <v>246</v>
      </c>
    </row>
  </sheetData>
  <autoFilter ref="A1:C8" xr:uid="{5EBC3DB7-C258-4B02-B757-FE621A5DC424}">
    <filterColumn colId="2">
      <customFilters>
        <customFilter operator="lessThanOrEqual" val="3"/>
      </customFilters>
    </filterColumn>
  </autoFilter>
  <sortState xmlns:xlrd2="http://schemas.microsoft.com/office/spreadsheetml/2017/richdata2" ref="C2:C6">
    <sortCondition descending="1" ref="C2:C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1627-AA99-4177-8676-2DB91D45D55D}">
  <dimension ref="A1:F23"/>
  <sheetViews>
    <sheetView tabSelected="1" workbookViewId="0">
      <selection activeCell="E18" sqref="E18"/>
    </sheetView>
  </sheetViews>
  <sheetFormatPr defaultRowHeight="14.4" x14ac:dyDescent="0.55000000000000004"/>
  <cols>
    <col min="1" max="1" width="19" customWidth="1"/>
    <col min="2" max="2" width="12.05078125" bestFit="1" customWidth="1"/>
    <col min="3" max="3" width="10.3125" bestFit="1" customWidth="1"/>
    <col min="4" max="4" width="15.41796875" bestFit="1" customWidth="1"/>
    <col min="5" max="5" width="16.5234375" customWidth="1"/>
    <col min="6" max="6" width="33.7890625" customWidth="1"/>
  </cols>
  <sheetData>
    <row r="1" spans="1:6" x14ac:dyDescent="0.55000000000000004">
      <c r="A1" s="21" t="s">
        <v>2</v>
      </c>
      <c r="B1" s="21" t="s">
        <v>236</v>
      </c>
      <c r="C1" t="s">
        <v>235</v>
      </c>
    </row>
    <row r="2" spans="1:6" x14ac:dyDescent="0.55000000000000004">
      <c r="A2" s="20" t="s">
        <v>211</v>
      </c>
      <c r="B2" s="21">
        <v>15000</v>
      </c>
    </row>
    <row r="3" spans="1:6" x14ac:dyDescent="0.55000000000000004">
      <c r="A3" s="20" t="s">
        <v>209</v>
      </c>
      <c r="B3" s="21">
        <v>12000</v>
      </c>
    </row>
    <row r="4" spans="1:6" x14ac:dyDescent="0.55000000000000004">
      <c r="A4" s="20" t="s">
        <v>213</v>
      </c>
      <c r="B4" s="21">
        <v>10000</v>
      </c>
    </row>
    <row r="5" spans="1:6" x14ac:dyDescent="0.55000000000000004">
      <c r="A5" s="20" t="s">
        <v>210</v>
      </c>
      <c r="B5" s="21">
        <v>8000</v>
      </c>
    </row>
    <row r="8" spans="1:6" x14ac:dyDescent="0.55000000000000004">
      <c r="B8" s="5" t="s">
        <v>226</v>
      </c>
      <c r="C8" t="s">
        <v>235</v>
      </c>
      <c r="D8" s="8" t="s">
        <v>236</v>
      </c>
      <c r="E8" s="8" t="s">
        <v>237</v>
      </c>
      <c r="F8" s="8" t="s">
        <v>238</v>
      </c>
    </row>
    <row r="9" spans="1:6" x14ac:dyDescent="0.55000000000000004">
      <c r="B9" s="6" t="s">
        <v>211</v>
      </c>
      <c r="C9" s="7">
        <v>201184</v>
      </c>
      <c r="D9" s="7">
        <f>+B2</f>
        <v>15000</v>
      </c>
      <c r="E9" s="7" t="str">
        <f>IF(GETPIVOTDATA("Total Sales",$B$8,"Region","East")&gt;D9,"MET","DID NOT MET")</f>
        <v>MET</v>
      </c>
      <c r="F9" t="s">
        <v>239</v>
      </c>
    </row>
    <row r="10" spans="1:6" x14ac:dyDescent="0.55000000000000004">
      <c r="B10" s="6" t="s">
        <v>213</v>
      </c>
      <c r="C10" s="7">
        <v>65481</v>
      </c>
      <c r="D10" s="7">
        <f>+B4</f>
        <v>10000</v>
      </c>
      <c r="E10" s="7" t="str">
        <f>IF(GETPIVOTDATA("Total Sales",$B$8,"Region","East")&gt;D10,"MET","DID NOT MET")</f>
        <v>MET</v>
      </c>
      <c r="F10" t="s">
        <v>239</v>
      </c>
    </row>
    <row r="11" spans="1:6" x14ac:dyDescent="0.55000000000000004">
      <c r="B11" s="6" t="s">
        <v>210</v>
      </c>
      <c r="C11" s="7">
        <v>106631</v>
      </c>
      <c r="D11" s="7">
        <f>+B5</f>
        <v>8000</v>
      </c>
      <c r="E11" s="7" t="str">
        <f>IF(GETPIVOTDATA("Total Sales",$B$8,"Region","East")&gt;D11,"MET","DID NOT MET")</f>
        <v>MET</v>
      </c>
      <c r="F11" t="s">
        <v>239</v>
      </c>
    </row>
    <row r="12" spans="1:6" x14ac:dyDescent="0.55000000000000004">
      <c r="B12" s="6" t="s">
        <v>209</v>
      </c>
      <c r="C12" s="7">
        <v>125281</v>
      </c>
      <c r="D12" s="7">
        <f>+B3</f>
        <v>12000</v>
      </c>
      <c r="E12" s="7" t="str">
        <f>IF(GETPIVOTDATA("Total Sales",$B$8,"Region","East")&gt;D12,"MET","DID NOT MET")</f>
        <v>MET</v>
      </c>
      <c r="F12" t="s">
        <v>239</v>
      </c>
    </row>
    <row r="13" spans="1:6" x14ac:dyDescent="0.55000000000000004">
      <c r="B13" s="6" t="s">
        <v>227</v>
      </c>
      <c r="C13" s="7">
        <v>498577</v>
      </c>
      <c r="D13" s="8">
        <f>SUM(D9:D12)</f>
        <v>45000</v>
      </c>
      <c r="E13" s="8"/>
      <c r="F13" s="8"/>
    </row>
    <row r="18" spans="1:2" x14ac:dyDescent="0.55000000000000004">
      <c r="A18" t="s">
        <v>240</v>
      </c>
    </row>
    <row r="19" spans="1:2" x14ac:dyDescent="0.55000000000000004">
      <c r="A19">
        <v>1</v>
      </c>
      <c r="B19" t="s">
        <v>247</v>
      </c>
    </row>
    <row r="20" spans="1:2" x14ac:dyDescent="0.55000000000000004">
      <c r="A20">
        <v>2</v>
      </c>
      <c r="B20" t="s">
        <v>248</v>
      </c>
    </row>
    <row r="21" spans="1:2" x14ac:dyDescent="0.55000000000000004">
      <c r="A21">
        <v>3</v>
      </c>
      <c r="B21" t="s">
        <v>249</v>
      </c>
    </row>
    <row r="22" spans="1:2" x14ac:dyDescent="0.55000000000000004">
      <c r="A22">
        <v>4</v>
      </c>
      <c r="B22" t="s">
        <v>250</v>
      </c>
    </row>
    <row r="23" spans="1:2" x14ac:dyDescent="0.55000000000000004">
      <c r="A23">
        <v>5</v>
      </c>
      <c r="B23" t="s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workbookViewId="0">
      <selection activeCell="H1" sqref="H1"/>
    </sheetView>
  </sheetViews>
  <sheetFormatPr defaultRowHeight="14.4" x14ac:dyDescent="0.55000000000000004"/>
  <cols>
    <col min="1" max="1" width="13.578125" bestFit="1" customWidth="1"/>
    <col min="2" max="2" width="18.26171875" style="2" bestFit="1" customWidth="1"/>
    <col min="3" max="3" width="10.578125" customWidth="1"/>
    <col min="4" max="4" width="11.68359375" bestFit="1" customWidth="1"/>
    <col min="5" max="5" width="10.578125" bestFit="1" customWidth="1"/>
  </cols>
  <sheetData>
    <row r="1" spans="1:8" x14ac:dyDescent="0.55000000000000004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55000000000000004">
      <c r="A2" t="s">
        <v>7</v>
      </c>
      <c r="B2" s="2">
        <v>45334</v>
      </c>
      <c r="C2" t="s">
        <v>208</v>
      </c>
      <c r="D2" t="s">
        <v>217</v>
      </c>
      <c r="E2" t="s">
        <v>223</v>
      </c>
      <c r="F2">
        <v>8</v>
      </c>
      <c r="G2">
        <v>309</v>
      </c>
      <c r="H2">
        <f>+G2*F2</f>
        <v>2472</v>
      </c>
    </row>
    <row r="3" spans="1:8" x14ac:dyDescent="0.55000000000000004">
      <c r="A3" t="s">
        <v>8</v>
      </c>
      <c r="B3" s="2">
        <v>45313</v>
      </c>
      <c r="C3" t="s">
        <v>209</v>
      </c>
      <c r="D3" t="s">
        <v>218</v>
      </c>
      <c r="E3" t="s">
        <v>223</v>
      </c>
      <c r="F3">
        <v>15</v>
      </c>
      <c r="G3">
        <v>309</v>
      </c>
      <c r="H3">
        <f t="shared" ref="H3:H66" si="0">+G3*F3</f>
        <v>4635</v>
      </c>
    </row>
    <row r="4" spans="1:8" x14ac:dyDescent="0.55000000000000004">
      <c r="A4" t="s">
        <v>9</v>
      </c>
      <c r="B4" s="2">
        <v>45296</v>
      </c>
      <c r="C4" t="s">
        <v>208</v>
      </c>
      <c r="D4" t="s">
        <v>217</v>
      </c>
      <c r="E4" t="s">
        <v>223</v>
      </c>
      <c r="F4">
        <v>4</v>
      </c>
      <c r="G4">
        <v>249</v>
      </c>
      <c r="H4">
        <f t="shared" si="0"/>
        <v>996</v>
      </c>
    </row>
    <row r="5" spans="1:8" x14ac:dyDescent="0.55000000000000004">
      <c r="A5" t="s">
        <v>10</v>
      </c>
      <c r="B5" s="2">
        <v>45309</v>
      </c>
      <c r="C5" t="s">
        <v>210</v>
      </c>
      <c r="D5" t="s">
        <v>219</v>
      </c>
      <c r="E5" t="s">
        <v>224</v>
      </c>
      <c r="F5">
        <v>11</v>
      </c>
      <c r="G5">
        <v>72</v>
      </c>
      <c r="H5">
        <f t="shared" si="0"/>
        <v>792</v>
      </c>
    </row>
    <row r="6" spans="1:8" x14ac:dyDescent="0.55000000000000004">
      <c r="A6" t="s">
        <v>11</v>
      </c>
      <c r="B6" s="2">
        <v>45324</v>
      </c>
      <c r="C6" t="s">
        <v>211</v>
      </c>
      <c r="D6" t="s">
        <v>218</v>
      </c>
      <c r="E6" t="s">
        <v>224</v>
      </c>
      <c r="F6">
        <v>12</v>
      </c>
      <c r="G6">
        <v>241</v>
      </c>
      <c r="H6">
        <f t="shared" si="0"/>
        <v>2892</v>
      </c>
    </row>
    <row r="7" spans="1:8" x14ac:dyDescent="0.55000000000000004">
      <c r="A7" t="s">
        <v>12</v>
      </c>
      <c r="B7" s="2">
        <v>45345</v>
      </c>
      <c r="C7" t="s">
        <v>211</v>
      </c>
      <c r="D7" t="s">
        <v>220</v>
      </c>
      <c r="E7" t="s">
        <v>224</v>
      </c>
      <c r="F7">
        <v>16</v>
      </c>
      <c r="G7">
        <v>58</v>
      </c>
      <c r="H7">
        <f t="shared" si="0"/>
        <v>928</v>
      </c>
    </row>
    <row r="8" spans="1:8" x14ac:dyDescent="0.55000000000000004">
      <c r="A8" t="s">
        <v>13</v>
      </c>
      <c r="B8" s="2">
        <v>45352</v>
      </c>
      <c r="C8" t="s">
        <v>212</v>
      </c>
      <c r="D8" t="s">
        <v>218</v>
      </c>
      <c r="E8" t="s">
        <v>225</v>
      </c>
      <c r="G8">
        <v>84</v>
      </c>
      <c r="H8">
        <f t="shared" si="0"/>
        <v>0</v>
      </c>
    </row>
    <row r="9" spans="1:8" x14ac:dyDescent="0.55000000000000004">
      <c r="A9" t="s">
        <v>14</v>
      </c>
      <c r="C9" t="s">
        <v>213</v>
      </c>
      <c r="D9" t="s">
        <v>219</v>
      </c>
      <c r="E9" t="s">
        <v>224</v>
      </c>
      <c r="F9">
        <v>3</v>
      </c>
      <c r="G9">
        <v>425</v>
      </c>
      <c r="H9">
        <f t="shared" si="0"/>
        <v>1275</v>
      </c>
    </row>
    <row r="10" spans="1:8" x14ac:dyDescent="0.55000000000000004">
      <c r="A10" t="s">
        <v>15</v>
      </c>
      <c r="B10" s="2">
        <v>45308</v>
      </c>
      <c r="C10" t="s">
        <v>214</v>
      </c>
      <c r="D10" t="s">
        <v>218</v>
      </c>
      <c r="E10" t="s">
        <v>225</v>
      </c>
      <c r="F10">
        <v>12</v>
      </c>
      <c r="G10">
        <v>103</v>
      </c>
      <c r="H10">
        <f t="shared" si="0"/>
        <v>1236</v>
      </c>
    </row>
    <row r="11" spans="1:8" x14ac:dyDescent="0.55000000000000004">
      <c r="A11" t="s">
        <v>16</v>
      </c>
      <c r="B11" s="2">
        <v>45308</v>
      </c>
      <c r="C11" t="s">
        <v>210</v>
      </c>
      <c r="D11" t="s">
        <v>220</v>
      </c>
      <c r="E11" t="s">
        <v>223</v>
      </c>
      <c r="F11">
        <v>18</v>
      </c>
      <c r="G11">
        <v>426</v>
      </c>
      <c r="H11">
        <f t="shared" si="0"/>
        <v>7668</v>
      </c>
    </row>
    <row r="12" spans="1:8" x14ac:dyDescent="0.55000000000000004">
      <c r="A12" t="s">
        <v>17</v>
      </c>
      <c r="C12" t="s">
        <v>210</v>
      </c>
      <c r="D12" t="s">
        <v>219</v>
      </c>
      <c r="E12" t="s">
        <v>225</v>
      </c>
      <c r="G12">
        <v>118</v>
      </c>
      <c r="H12">
        <f t="shared" si="0"/>
        <v>0</v>
      </c>
    </row>
    <row r="13" spans="1:8" x14ac:dyDescent="0.55000000000000004">
      <c r="A13" t="s">
        <v>18</v>
      </c>
      <c r="B13" s="2">
        <v>45314</v>
      </c>
      <c r="C13" t="s">
        <v>213</v>
      </c>
      <c r="D13" t="s">
        <v>221</v>
      </c>
      <c r="E13" t="s">
        <v>223</v>
      </c>
      <c r="F13">
        <v>18</v>
      </c>
      <c r="H13">
        <f t="shared" si="0"/>
        <v>0</v>
      </c>
    </row>
    <row r="14" spans="1:8" x14ac:dyDescent="0.55000000000000004">
      <c r="A14" t="s">
        <v>19</v>
      </c>
      <c r="B14" s="2">
        <v>45312</v>
      </c>
      <c r="C14" t="s">
        <v>209</v>
      </c>
      <c r="D14" t="s">
        <v>217</v>
      </c>
      <c r="E14" t="s">
        <v>225</v>
      </c>
      <c r="F14">
        <v>4</v>
      </c>
      <c r="G14">
        <v>466</v>
      </c>
      <c r="H14">
        <f t="shared" si="0"/>
        <v>1864</v>
      </c>
    </row>
    <row r="15" spans="1:8" x14ac:dyDescent="0.55000000000000004">
      <c r="A15" t="s">
        <v>20</v>
      </c>
      <c r="B15" s="2">
        <v>45324</v>
      </c>
      <c r="C15" t="s">
        <v>211</v>
      </c>
      <c r="D15" t="s">
        <v>221</v>
      </c>
      <c r="E15" t="s">
        <v>224</v>
      </c>
      <c r="F15">
        <v>14</v>
      </c>
      <c r="G15">
        <v>475</v>
      </c>
      <c r="H15">
        <f t="shared" si="0"/>
        <v>6650</v>
      </c>
    </row>
    <row r="16" spans="1:8" x14ac:dyDescent="0.55000000000000004">
      <c r="A16" t="s">
        <v>21</v>
      </c>
      <c r="B16" s="2">
        <v>45349</v>
      </c>
      <c r="C16" t="s">
        <v>213</v>
      </c>
      <c r="D16" t="s">
        <v>219</v>
      </c>
      <c r="E16" t="s">
        <v>223</v>
      </c>
      <c r="F16">
        <v>2</v>
      </c>
      <c r="G16">
        <v>287</v>
      </c>
      <c r="H16">
        <f t="shared" si="0"/>
        <v>574</v>
      </c>
    </row>
    <row r="17" spans="1:8" x14ac:dyDescent="0.55000000000000004">
      <c r="A17" t="s">
        <v>22</v>
      </c>
      <c r="B17" s="2">
        <v>45308</v>
      </c>
      <c r="C17" t="s">
        <v>210</v>
      </c>
      <c r="D17" t="s">
        <v>219</v>
      </c>
      <c r="E17" t="s">
        <v>225</v>
      </c>
      <c r="F17">
        <v>20</v>
      </c>
      <c r="G17">
        <v>295</v>
      </c>
      <c r="H17">
        <f t="shared" si="0"/>
        <v>5900</v>
      </c>
    </row>
    <row r="18" spans="1:8" x14ac:dyDescent="0.55000000000000004">
      <c r="A18" t="s">
        <v>23</v>
      </c>
      <c r="C18" t="s">
        <v>211</v>
      </c>
      <c r="D18" t="s">
        <v>219</v>
      </c>
      <c r="E18" t="s">
        <v>225</v>
      </c>
      <c r="F18">
        <v>4</v>
      </c>
      <c r="G18">
        <v>465</v>
      </c>
      <c r="H18">
        <f t="shared" si="0"/>
        <v>1860</v>
      </c>
    </row>
    <row r="19" spans="1:8" x14ac:dyDescent="0.55000000000000004">
      <c r="A19" t="s">
        <v>24</v>
      </c>
      <c r="B19" s="2">
        <v>45325</v>
      </c>
      <c r="C19" t="s">
        <v>211</v>
      </c>
      <c r="D19" t="s">
        <v>220</v>
      </c>
      <c r="E19" t="s">
        <v>224</v>
      </c>
      <c r="F19">
        <v>7</v>
      </c>
      <c r="G19">
        <v>416</v>
      </c>
      <c r="H19">
        <f t="shared" si="0"/>
        <v>2912</v>
      </c>
    </row>
    <row r="20" spans="1:8" x14ac:dyDescent="0.55000000000000004">
      <c r="A20" t="s">
        <v>25</v>
      </c>
      <c r="B20" s="2">
        <v>45326</v>
      </c>
      <c r="C20" t="s">
        <v>210</v>
      </c>
      <c r="D20" t="s">
        <v>219</v>
      </c>
      <c r="E20" t="s">
        <v>224</v>
      </c>
      <c r="F20">
        <v>16</v>
      </c>
      <c r="G20">
        <v>284</v>
      </c>
      <c r="H20">
        <f t="shared" si="0"/>
        <v>4544</v>
      </c>
    </row>
    <row r="21" spans="1:8" x14ac:dyDescent="0.55000000000000004">
      <c r="A21" t="s">
        <v>26</v>
      </c>
      <c r="B21" s="2">
        <v>45352</v>
      </c>
      <c r="C21" t="s">
        <v>210</v>
      </c>
      <c r="D21" t="s">
        <v>217</v>
      </c>
      <c r="E21" t="s">
        <v>224</v>
      </c>
      <c r="F21">
        <v>4</v>
      </c>
      <c r="H21">
        <f t="shared" si="0"/>
        <v>0</v>
      </c>
    </row>
    <row r="22" spans="1:8" x14ac:dyDescent="0.55000000000000004">
      <c r="A22" t="s">
        <v>27</v>
      </c>
      <c r="B22" s="2">
        <v>45334</v>
      </c>
      <c r="C22" t="s">
        <v>211</v>
      </c>
      <c r="D22" t="s">
        <v>220</v>
      </c>
      <c r="E22" t="s">
        <v>225</v>
      </c>
      <c r="F22">
        <v>18</v>
      </c>
      <c r="G22">
        <v>455</v>
      </c>
      <c r="H22">
        <f t="shared" si="0"/>
        <v>8190</v>
      </c>
    </row>
    <row r="23" spans="1:8" x14ac:dyDescent="0.55000000000000004">
      <c r="A23" t="s">
        <v>28</v>
      </c>
      <c r="B23" s="2">
        <v>45319</v>
      </c>
      <c r="C23" t="s">
        <v>212</v>
      </c>
      <c r="D23" t="s">
        <v>219</v>
      </c>
      <c r="E23" t="s">
        <v>224</v>
      </c>
      <c r="F23">
        <v>9</v>
      </c>
      <c r="G23">
        <v>71</v>
      </c>
      <c r="H23">
        <f t="shared" si="0"/>
        <v>639</v>
      </c>
    </row>
    <row r="24" spans="1:8" x14ac:dyDescent="0.55000000000000004">
      <c r="A24" t="s">
        <v>29</v>
      </c>
      <c r="B24" s="2">
        <v>45334</v>
      </c>
      <c r="C24" t="s">
        <v>208</v>
      </c>
      <c r="D24" t="s">
        <v>220</v>
      </c>
      <c r="E24" t="s">
        <v>225</v>
      </c>
      <c r="F24">
        <v>14</v>
      </c>
      <c r="G24">
        <v>208</v>
      </c>
      <c r="H24">
        <f t="shared" si="0"/>
        <v>2912</v>
      </c>
    </row>
    <row r="25" spans="1:8" x14ac:dyDescent="0.55000000000000004">
      <c r="A25" t="s">
        <v>30</v>
      </c>
      <c r="B25" s="2">
        <v>45331</v>
      </c>
      <c r="C25" t="s">
        <v>208</v>
      </c>
      <c r="D25" t="s">
        <v>217</v>
      </c>
      <c r="E25" t="s">
        <v>224</v>
      </c>
      <c r="F25">
        <v>20</v>
      </c>
      <c r="G25">
        <v>467</v>
      </c>
      <c r="H25">
        <f t="shared" si="0"/>
        <v>9340</v>
      </c>
    </row>
    <row r="26" spans="1:8" x14ac:dyDescent="0.55000000000000004">
      <c r="A26" t="s">
        <v>31</v>
      </c>
      <c r="B26" s="2">
        <v>45346</v>
      </c>
      <c r="C26" t="s">
        <v>211</v>
      </c>
      <c r="D26" t="s">
        <v>217</v>
      </c>
      <c r="E26" t="s">
        <v>225</v>
      </c>
      <c r="F26">
        <v>18</v>
      </c>
      <c r="G26">
        <v>179</v>
      </c>
      <c r="H26">
        <f t="shared" si="0"/>
        <v>3222</v>
      </c>
    </row>
    <row r="27" spans="1:8" x14ac:dyDescent="0.55000000000000004">
      <c r="A27" t="s">
        <v>32</v>
      </c>
      <c r="B27" s="2">
        <v>45349</v>
      </c>
      <c r="C27" t="s">
        <v>209</v>
      </c>
      <c r="D27" t="s">
        <v>222</v>
      </c>
      <c r="E27" t="s">
        <v>223</v>
      </c>
      <c r="H27">
        <f t="shared" si="0"/>
        <v>0</v>
      </c>
    </row>
    <row r="28" spans="1:8" x14ac:dyDescent="0.55000000000000004">
      <c r="A28" t="s">
        <v>33</v>
      </c>
      <c r="B28" s="2">
        <v>45311</v>
      </c>
      <c r="C28" t="s">
        <v>209</v>
      </c>
      <c r="D28" t="s">
        <v>218</v>
      </c>
      <c r="E28" t="s">
        <v>224</v>
      </c>
      <c r="F28">
        <v>9</v>
      </c>
      <c r="G28">
        <v>196</v>
      </c>
      <c r="H28">
        <f t="shared" si="0"/>
        <v>1764</v>
      </c>
    </row>
    <row r="29" spans="1:8" x14ac:dyDescent="0.55000000000000004">
      <c r="A29" t="s">
        <v>34</v>
      </c>
      <c r="B29" s="2">
        <v>45312</v>
      </c>
      <c r="C29" t="s">
        <v>212</v>
      </c>
      <c r="D29" t="s">
        <v>221</v>
      </c>
      <c r="E29" t="s">
        <v>223</v>
      </c>
      <c r="G29">
        <v>449</v>
      </c>
      <c r="H29">
        <f t="shared" si="0"/>
        <v>0</v>
      </c>
    </row>
    <row r="30" spans="1:8" x14ac:dyDescent="0.55000000000000004">
      <c r="A30" t="s">
        <v>35</v>
      </c>
      <c r="B30" s="2">
        <v>45310</v>
      </c>
      <c r="C30" t="s">
        <v>213</v>
      </c>
      <c r="D30" t="s">
        <v>219</v>
      </c>
      <c r="E30" t="s">
        <v>225</v>
      </c>
      <c r="F30">
        <v>10</v>
      </c>
      <c r="H30">
        <f t="shared" si="0"/>
        <v>0</v>
      </c>
    </row>
    <row r="31" spans="1:8" x14ac:dyDescent="0.55000000000000004">
      <c r="A31" t="s">
        <v>36</v>
      </c>
      <c r="B31" s="2">
        <v>45304</v>
      </c>
      <c r="C31" t="s">
        <v>211</v>
      </c>
      <c r="D31" t="s">
        <v>221</v>
      </c>
      <c r="E31" t="s">
        <v>223</v>
      </c>
      <c r="F31">
        <v>12</v>
      </c>
      <c r="G31">
        <v>189</v>
      </c>
      <c r="H31">
        <f t="shared" si="0"/>
        <v>2268</v>
      </c>
    </row>
    <row r="32" spans="1:8" x14ac:dyDescent="0.55000000000000004">
      <c r="A32" t="s">
        <v>37</v>
      </c>
      <c r="B32" s="4" t="s">
        <v>207</v>
      </c>
      <c r="C32" t="s">
        <v>209</v>
      </c>
      <c r="D32" t="s">
        <v>217</v>
      </c>
      <c r="E32" t="s">
        <v>224</v>
      </c>
      <c r="G32">
        <v>238</v>
      </c>
      <c r="H32">
        <f t="shared" si="0"/>
        <v>0</v>
      </c>
    </row>
    <row r="33" spans="1:8" x14ac:dyDescent="0.55000000000000004">
      <c r="A33" t="s">
        <v>38</v>
      </c>
      <c r="B33" s="2">
        <v>45339</v>
      </c>
      <c r="C33" t="s">
        <v>211</v>
      </c>
      <c r="D33" t="s">
        <v>221</v>
      </c>
      <c r="E33" t="s">
        <v>224</v>
      </c>
      <c r="F33">
        <v>19</v>
      </c>
      <c r="G33">
        <v>254</v>
      </c>
      <c r="H33">
        <f t="shared" si="0"/>
        <v>4826</v>
      </c>
    </row>
    <row r="34" spans="1:8" x14ac:dyDescent="0.55000000000000004">
      <c r="A34" t="s">
        <v>39</v>
      </c>
      <c r="B34" s="2">
        <v>45331</v>
      </c>
      <c r="C34" t="s">
        <v>212</v>
      </c>
      <c r="D34" t="s">
        <v>218</v>
      </c>
      <c r="E34" t="s">
        <v>225</v>
      </c>
      <c r="F34">
        <v>3</v>
      </c>
      <c r="G34">
        <v>247</v>
      </c>
      <c r="H34">
        <f t="shared" si="0"/>
        <v>741</v>
      </c>
    </row>
    <row r="35" spans="1:8" x14ac:dyDescent="0.55000000000000004">
      <c r="A35" t="s">
        <v>40</v>
      </c>
      <c r="B35" s="2">
        <v>45317</v>
      </c>
      <c r="C35" t="s">
        <v>210</v>
      </c>
      <c r="D35" t="s">
        <v>221</v>
      </c>
      <c r="E35" t="s">
        <v>224</v>
      </c>
      <c r="F35">
        <v>1</v>
      </c>
      <c r="G35">
        <v>145</v>
      </c>
      <c r="H35">
        <f t="shared" si="0"/>
        <v>145</v>
      </c>
    </row>
    <row r="36" spans="1:8" x14ac:dyDescent="0.55000000000000004">
      <c r="A36" t="s">
        <v>41</v>
      </c>
      <c r="B36" s="2">
        <v>45292</v>
      </c>
      <c r="C36" t="s">
        <v>212</v>
      </c>
      <c r="D36" t="s">
        <v>221</v>
      </c>
      <c r="E36" t="s">
        <v>223</v>
      </c>
      <c r="G36">
        <v>304</v>
      </c>
      <c r="H36">
        <f t="shared" si="0"/>
        <v>0</v>
      </c>
    </row>
    <row r="37" spans="1:8" x14ac:dyDescent="0.55000000000000004">
      <c r="A37" t="s">
        <v>42</v>
      </c>
      <c r="B37" s="2">
        <v>45305</v>
      </c>
      <c r="C37" t="s">
        <v>212</v>
      </c>
      <c r="D37" t="s">
        <v>217</v>
      </c>
      <c r="E37" t="s">
        <v>224</v>
      </c>
      <c r="F37">
        <v>13</v>
      </c>
      <c r="G37">
        <v>458</v>
      </c>
      <c r="H37">
        <f t="shared" si="0"/>
        <v>5954</v>
      </c>
    </row>
    <row r="38" spans="1:8" x14ac:dyDescent="0.55000000000000004">
      <c r="A38" t="s">
        <v>43</v>
      </c>
      <c r="B38" s="2">
        <v>45329</v>
      </c>
      <c r="C38" t="s">
        <v>212</v>
      </c>
      <c r="D38" t="s">
        <v>217</v>
      </c>
      <c r="E38" t="s">
        <v>223</v>
      </c>
      <c r="F38">
        <v>11</v>
      </c>
      <c r="G38">
        <v>460</v>
      </c>
      <c r="H38">
        <f t="shared" si="0"/>
        <v>5060</v>
      </c>
    </row>
    <row r="39" spans="1:8" x14ac:dyDescent="0.55000000000000004">
      <c r="A39" t="s">
        <v>44</v>
      </c>
      <c r="B39" s="2">
        <v>45312</v>
      </c>
      <c r="C39" t="s">
        <v>209</v>
      </c>
      <c r="D39" t="s">
        <v>219</v>
      </c>
      <c r="E39" t="s">
        <v>224</v>
      </c>
      <c r="F39">
        <v>10</v>
      </c>
      <c r="G39">
        <v>267</v>
      </c>
      <c r="H39">
        <f t="shared" si="0"/>
        <v>2670</v>
      </c>
    </row>
    <row r="40" spans="1:8" x14ac:dyDescent="0.55000000000000004">
      <c r="A40" t="s">
        <v>45</v>
      </c>
      <c r="B40" s="2">
        <v>45320</v>
      </c>
      <c r="C40" t="s">
        <v>212</v>
      </c>
      <c r="D40" t="s">
        <v>220</v>
      </c>
      <c r="E40" t="s">
        <v>225</v>
      </c>
      <c r="F40">
        <v>19</v>
      </c>
      <c r="G40">
        <v>358</v>
      </c>
      <c r="H40">
        <f t="shared" si="0"/>
        <v>6802</v>
      </c>
    </row>
    <row r="41" spans="1:8" x14ac:dyDescent="0.55000000000000004">
      <c r="A41" t="s">
        <v>46</v>
      </c>
      <c r="B41" s="2">
        <v>45324</v>
      </c>
      <c r="C41" t="s">
        <v>210</v>
      </c>
      <c r="D41" t="s">
        <v>219</v>
      </c>
      <c r="E41" t="s">
        <v>224</v>
      </c>
      <c r="F41">
        <v>2</v>
      </c>
      <c r="G41">
        <v>142</v>
      </c>
      <c r="H41">
        <f t="shared" si="0"/>
        <v>284</v>
      </c>
    </row>
    <row r="42" spans="1:8" x14ac:dyDescent="0.55000000000000004">
      <c r="A42" t="s">
        <v>47</v>
      </c>
      <c r="B42" s="2">
        <v>45349</v>
      </c>
      <c r="C42" t="s">
        <v>210</v>
      </c>
      <c r="D42" t="s">
        <v>217</v>
      </c>
      <c r="E42" t="s">
        <v>225</v>
      </c>
      <c r="F42">
        <v>20</v>
      </c>
      <c r="G42">
        <v>214</v>
      </c>
      <c r="H42">
        <f t="shared" si="0"/>
        <v>4280</v>
      </c>
    </row>
    <row r="43" spans="1:8" x14ac:dyDescent="0.55000000000000004">
      <c r="A43" t="s">
        <v>48</v>
      </c>
      <c r="B43" s="2">
        <v>45339</v>
      </c>
      <c r="C43" t="s">
        <v>210</v>
      </c>
      <c r="D43" t="s">
        <v>219</v>
      </c>
      <c r="E43" t="s">
        <v>224</v>
      </c>
      <c r="G43">
        <v>217</v>
      </c>
      <c r="H43">
        <f t="shared" si="0"/>
        <v>0</v>
      </c>
    </row>
    <row r="44" spans="1:8" x14ac:dyDescent="0.55000000000000004">
      <c r="A44" t="s">
        <v>49</v>
      </c>
      <c r="B44" s="2">
        <v>45297</v>
      </c>
      <c r="C44" t="s">
        <v>213</v>
      </c>
      <c r="D44" t="s">
        <v>221</v>
      </c>
      <c r="E44" t="s">
        <v>225</v>
      </c>
      <c r="G44">
        <v>206</v>
      </c>
      <c r="H44">
        <f t="shared" si="0"/>
        <v>0</v>
      </c>
    </row>
    <row r="45" spans="1:8" x14ac:dyDescent="0.55000000000000004">
      <c r="A45" t="s">
        <v>50</v>
      </c>
      <c r="B45" s="2">
        <v>45334</v>
      </c>
      <c r="C45" t="s">
        <v>212</v>
      </c>
      <c r="D45" t="s">
        <v>221</v>
      </c>
      <c r="E45" t="s">
        <v>223</v>
      </c>
      <c r="F45">
        <v>14</v>
      </c>
      <c r="G45">
        <v>417</v>
      </c>
      <c r="H45">
        <f t="shared" si="0"/>
        <v>5838</v>
      </c>
    </row>
    <row r="46" spans="1:8" x14ac:dyDescent="0.55000000000000004">
      <c r="A46" t="s">
        <v>51</v>
      </c>
      <c r="B46" s="2">
        <v>45313</v>
      </c>
      <c r="C46" t="s">
        <v>210</v>
      </c>
      <c r="D46" t="s">
        <v>217</v>
      </c>
      <c r="E46" t="s">
        <v>223</v>
      </c>
      <c r="F46">
        <v>15</v>
      </c>
      <c r="G46">
        <v>403</v>
      </c>
      <c r="H46">
        <f t="shared" si="0"/>
        <v>6045</v>
      </c>
    </row>
    <row r="47" spans="1:8" x14ac:dyDescent="0.55000000000000004">
      <c r="A47" t="s">
        <v>52</v>
      </c>
      <c r="B47" s="2">
        <v>45352</v>
      </c>
      <c r="C47" t="s">
        <v>215</v>
      </c>
      <c r="D47" t="s">
        <v>217</v>
      </c>
      <c r="E47" t="s">
        <v>223</v>
      </c>
      <c r="F47">
        <v>7</v>
      </c>
      <c r="G47">
        <v>278</v>
      </c>
      <c r="H47">
        <f t="shared" si="0"/>
        <v>1946</v>
      </c>
    </row>
    <row r="48" spans="1:8" x14ac:dyDescent="0.55000000000000004">
      <c r="A48" t="s">
        <v>53</v>
      </c>
      <c r="B48" s="2">
        <v>45335</v>
      </c>
      <c r="C48" t="s">
        <v>212</v>
      </c>
      <c r="D48" t="s">
        <v>219</v>
      </c>
      <c r="E48" t="s">
        <v>223</v>
      </c>
      <c r="F48">
        <v>4</v>
      </c>
      <c r="H48">
        <f t="shared" si="0"/>
        <v>0</v>
      </c>
    </row>
    <row r="49" spans="1:8" x14ac:dyDescent="0.55000000000000004">
      <c r="A49" t="s">
        <v>54</v>
      </c>
      <c r="B49" s="2">
        <v>45343</v>
      </c>
      <c r="C49" t="s">
        <v>212</v>
      </c>
      <c r="D49" t="s">
        <v>219</v>
      </c>
      <c r="E49" t="s">
        <v>225</v>
      </c>
      <c r="F49">
        <v>4</v>
      </c>
      <c r="G49">
        <v>230</v>
      </c>
      <c r="H49">
        <f t="shared" si="0"/>
        <v>920</v>
      </c>
    </row>
    <row r="50" spans="1:8" x14ac:dyDescent="0.55000000000000004">
      <c r="A50" t="s">
        <v>55</v>
      </c>
      <c r="B50" s="2">
        <v>45293</v>
      </c>
      <c r="C50" t="s">
        <v>211</v>
      </c>
      <c r="D50" t="s">
        <v>221</v>
      </c>
      <c r="E50" t="s">
        <v>225</v>
      </c>
      <c r="F50">
        <v>19</v>
      </c>
      <c r="G50">
        <v>272</v>
      </c>
      <c r="H50">
        <f t="shared" si="0"/>
        <v>5168</v>
      </c>
    </row>
    <row r="51" spans="1:8" x14ac:dyDescent="0.55000000000000004">
      <c r="A51" t="s">
        <v>56</v>
      </c>
      <c r="C51" t="s">
        <v>212</v>
      </c>
      <c r="D51" t="s">
        <v>220</v>
      </c>
      <c r="E51" t="s">
        <v>223</v>
      </c>
      <c r="F51">
        <v>10</v>
      </c>
      <c r="G51">
        <v>455</v>
      </c>
      <c r="H51">
        <f t="shared" si="0"/>
        <v>4550</v>
      </c>
    </row>
    <row r="52" spans="1:8" x14ac:dyDescent="0.55000000000000004">
      <c r="A52" t="s">
        <v>57</v>
      </c>
      <c r="B52" s="2">
        <v>45331</v>
      </c>
      <c r="C52" t="s">
        <v>208</v>
      </c>
      <c r="D52" t="s">
        <v>220</v>
      </c>
      <c r="E52" t="s">
        <v>223</v>
      </c>
      <c r="G52">
        <v>88</v>
      </c>
      <c r="H52">
        <f t="shared" si="0"/>
        <v>0</v>
      </c>
    </row>
    <row r="53" spans="1:8" x14ac:dyDescent="0.55000000000000004">
      <c r="A53" t="s">
        <v>58</v>
      </c>
      <c r="B53" s="2">
        <v>45296</v>
      </c>
      <c r="C53" t="s">
        <v>211</v>
      </c>
      <c r="D53" t="s">
        <v>217</v>
      </c>
      <c r="E53" t="s">
        <v>223</v>
      </c>
      <c r="F53">
        <v>20</v>
      </c>
      <c r="G53">
        <v>257</v>
      </c>
      <c r="H53">
        <f t="shared" si="0"/>
        <v>5140</v>
      </c>
    </row>
    <row r="54" spans="1:8" x14ac:dyDescent="0.55000000000000004">
      <c r="A54" t="s">
        <v>59</v>
      </c>
      <c r="B54" s="2">
        <v>45348</v>
      </c>
      <c r="C54" t="s">
        <v>209</v>
      </c>
      <c r="D54" t="s">
        <v>219</v>
      </c>
      <c r="E54" t="s">
        <v>224</v>
      </c>
      <c r="G54">
        <v>460</v>
      </c>
      <c r="H54">
        <f t="shared" si="0"/>
        <v>0</v>
      </c>
    </row>
    <row r="55" spans="1:8" x14ac:dyDescent="0.55000000000000004">
      <c r="A55" t="s">
        <v>60</v>
      </c>
      <c r="B55" s="2">
        <v>45304</v>
      </c>
      <c r="C55" t="s">
        <v>208</v>
      </c>
      <c r="D55" t="s">
        <v>220</v>
      </c>
      <c r="E55" t="s">
        <v>223</v>
      </c>
      <c r="F55">
        <v>7</v>
      </c>
      <c r="G55">
        <v>131</v>
      </c>
      <c r="H55">
        <f t="shared" si="0"/>
        <v>917</v>
      </c>
    </row>
    <row r="56" spans="1:8" x14ac:dyDescent="0.55000000000000004">
      <c r="A56" t="s">
        <v>61</v>
      </c>
      <c r="B56" s="2">
        <v>45316</v>
      </c>
      <c r="C56" t="s">
        <v>209</v>
      </c>
      <c r="D56" t="s">
        <v>219</v>
      </c>
      <c r="E56" t="s">
        <v>225</v>
      </c>
      <c r="F56">
        <v>9</v>
      </c>
      <c r="G56">
        <v>123</v>
      </c>
      <c r="H56">
        <f t="shared" si="0"/>
        <v>1107</v>
      </c>
    </row>
    <row r="57" spans="1:8" x14ac:dyDescent="0.55000000000000004">
      <c r="A57" t="s">
        <v>62</v>
      </c>
      <c r="B57" s="2">
        <v>45307</v>
      </c>
      <c r="C57" t="s">
        <v>213</v>
      </c>
      <c r="D57" t="s">
        <v>218</v>
      </c>
      <c r="E57" t="s">
        <v>225</v>
      </c>
      <c r="F57">
        <v>4</v>
      </c>
      <c r="G57">
        <v>397</v>
      </c>
      <c r="H57">
        <f t="shared" si="0"/>
        <v>1588</v>
      </c>
    </row>
    <row r="58" spans="1:8" x14ac:dyDescent="0.55000000000000004">
      <c r="A58" t="s">
        <v>63</v>
      </c>
      <c r="B58" s="2">
        <v>45336</v>
      </c>
      <c r="C58" t="s">
        <v>208</v>
      </c>
      <c r="D58" t="s">
        <v>221</v>
      </c>
      <c r="E58" t="s">
        <v>225</v>
      </c>
      <c r="G58">
        <v>67</v>
      </c>
      <c r="H58">
        <f t="shared" si="0"/>
        <v>0</v>
      </c>
    </row>
    <row r="59" spans="1:8" x14ac:dyDescent="0.55000000000000004">
      <c r="A59" t="s">
        <v>64</v>
      </c>
      <c r="C59" t="s">
        <v>211</v>
      </c>
      <c r="D59" t="s">
        <v>219</v>
      </c>
      <c r="E59" t="s">
        <v>224</v>
      </c>
      <c r="F59">
        <v>6</v>
      </c>
      <c r="G59">
        <v>170</v>
      </c>
      <c r="H59">
        <f t="shared" si="0"/>
        <v>1020</v>
      </c>
    </row>
    <row r="60" spans="1:8" x14ac:dyDescent="0.55000000000000004">
      <c r="A60" t="s">
        <v>65</v>
      </c>
      <c r="B60" s="2">
        <v>45341</v>
      </c>
      <c r="C60" t="s">
        <v>209</v>
      </c>
      <c r="D60" t="s">
        <v>219</v>
      </c>
      <c r="E60" t="s">
        <v>224</v>
      </c>
      <c r="F60">
        <v>18</v>
      </c>
      <c r="G60">
        <v>237</v>
      </c>
      <c r="H60">
        <f t="shared" si="0"/>
        <v>4266</v>
      </c>
    </row>
    <row r="61" spans="1:8" x14ac:dyDescent="0.55000000000000004">
      <c r="A61" t="s">
        <v>66</v>
      </c>
      <c r="B61" s="2">
        <v>45341</v>
      </c>
      <c r="C61" t="s">
        <v>209</v>
      </c>
      <c r="D61" t="s">
        <v>219</v>
      </c>
      <c r="E61" t="s">
        <v>224</v>
      </c>
      <c r="F61">
        <v>17</v>
      </c>
      <c r="G61">
        <v>340</v>
      </c>
      <c r="H61">
        <f t="shared" si="0"/>
        <v>5780</v>
      </c>
    </row>
    <row r="62" spans="1:8" x14ac:dyDescent="0.55000000000000004">
      <c r="A62" t="s">
        <v>67</v>
      </c>
      <c r="B62" s="2">
        <v>45303</v>
      </c>
      <c r="C62" t="s">
        <v>209</v>
      </c>
      <c r="D62" t="s">
        <v>220</v>
      </c>
      <c r="E62" t="s">
        <v>224</v>
      </c>
      <c r="F62">
        <v>12</v>
      </c>
      <c r="H62">
        <f t="shared" si="0"/>
        <v>0</v>
      </c>
    </row>
    <row r="63" spans="1:8" x14ac:dyDescent="0.55000000000000004">
      <c r="A63" t="s">
        <v>68</v>
      </c>
      <c r="B63" s="2">
        <v>45336</v>
      </c>
      <c r="C63" t="s">
        <v>212</v>
      </c>
      <c r="D63" t="s">
        <v>219</v>
      </c>
      <c r="E63" t="s">
        <v>225</v>
      </c>
      <c r="G63">
        <v>280</v>
      </c>
      <c r="H63">
        <f t="shared" si="0"/>
        <v>0</v>
      </c>
    </row>
    <row r="64" spans="1:8" x14ac:dyDescent="0.55000000000000004">
      <c r="A64" t="s">
        <v>69</v>
      </c>
      <c r="B64" s="2">
        <v>45295</v>
      </c>
      <c r="C64" t="s">
        <v>211</v>
      </c>
      <c r="D64" t="s">
        <v>218</v>
      </c>
      <c r="E64" t="s">
        <v>224</v>
      </c>
      <c r="F64">
        <v>2</v>
      </c>
      <c r="G64">
        <v>240</v>
      </c>
      <c r="H64">
        <f t="shared" si="0"/>
        <v>480</v>
      </c>
    </row>
    <row r="65" spans="1:8" x14ac:dyDescent="0.55000000000000004">
      <c r="A65" t="s">
        <v>70</v>
      </c>
      <c r="B65" s="2">
        <v>45350</v>
      </c>
      <c r="C65" t="s">
        <v>209</v>
      </c>
      <c r="D65" t="s">
        <v>220</v>
      </c>
      <c r="E65" t="s">
        <v>224</v>
      </c>
      <c r="F65">
        <v>15</v>
      </c>
      <c r="G65">
        <v>89</v>
      </c>
      <c r="H65">
        <f t="shared" si="0"/>
        <v>1335</v>
      </c>
    </row>
    <row r="66" spans="1:8" x14ac:dyDescent="0.55000000000000004">
      <c r="A66" t="s">
        <v>71</v>
      </c>
      <c r="B66" s="2">
        <v>45321</v>
      </c>
      <c r="C66" t="s">
        <v>211</v>
      </c>
      <c r="D66" t="s">
        <v>217</v>
      </c>
      <c r="E66" t="s">
        <v>224</v>
      </c>
      <c r="F66">
        <v>11</v>
      </c>
      <c r="G66">
        <v>321</v>
      </c>
      <c r="H66">
        <f t="shared" si="0"/>
        <v>3531</v>
      </c>
    </row>
    <row r="67" spans="1:8" x14ac:dyDescent="0.55000000000000004">
      <c r="A67" t="s">
        <v>72</v>
      </c>
      <c r="B67" s="2">
        <v>45321</v>
      </c>
      <c r="C67" t="s">
        <v>210</v>
      </c>
      <c r="D67" t="s">
        <v>217</v>
      </c>
      <c r="E67" t="s">
        <v>223</v>
      </c>
      <c r="F67">
        <v>19</v>
      </c>
      <c r="G67">
        <v>210</v>
      </c>
      <c r="H67">
        <f t="shared" ref="H67:H130" si="1">+G67*F67</f>
        <v>3990</v>
      </c>
    </row>
    <row r="68" spans="1:8" x14ac:dyDescent="0.55000000000000004">
      <c r="A68" t="s">
        <v>73</v>
      </c>
      <c r="B68" s="2">
        <v>45327</v>
      </c>
      <c r="C68" t="s">
        <v>210</v>
      </c>
      <c r="D68" t="s">
        <v>221</v>
      </c>
      <c r="E68" t="s">
        <v>225</v>
      </c>
      <c r="F68">
        <v>14</v>
      </c>
      <c r="G68">
        <v>177</v>
      </c>
      <c r="H68">
        <f t="shared" si="1"/>
        <v>2478</v>
      </c>
    </row>
    <row r="69" spans="1:8" x14ac:dyDescent="0.55000000000000004">
      <c r="A69" t="s">
        <v>74</v>
      </c>
      <c r="B69" s="2">
        <v>45352</v>
      </c>
      <c r="C69" t="s">
        <v>208</v>
      </c>
      <c r="D69" t="s">
        <v>218</v>
      </c>
      <c r="E69" t="s">
        <v>224</v>
      </c>
      <c r="F69">
        <v>13</v>
      </c>
      <c r="G69">
        <v>63</v>
      </c>
      <c r="H69">
        <f t="shared" si="1"/>
        <v>819</v>
      </c>
    </row>
    <row r="70" spans="1:8" x14ac:dyDescent="0.55000000000000004">
      <c r="A70" t="s">
        <v>75</v>
      </c>
      <c r="B70" s="2">
        <v>45320</v>
      </c>
      <c r="C70" t="s">
        <v>212</v>
      </c>
      <c r="D70" t="s">
        <v>219</v>
      </c>
      <c r="E70" t="s">
        <v>223</v>
      </c>
      <c r="G70">
        <v>305</v>
      </c>
      <c r="H70">
        <f t="shared" si="1"/>
        <v>0</v>
      </c>
    </row>
    <row r="71" spans="1:8" x14ac:dyDescent="0.55000000000000004">
      <c r="A71" t="s">
        <v>76</v>
      </c>
      <c r="B71" s="2">
        <v>45338</v>
      </c>
      <c r="C71" t="s">
        <v>210</v>
      </c>
      <c r="D71" t="s">
        <v>218</v>
      </c>
      <c r="E71" t="s">
        <v>225</v>
      </c>
      <c r="F71">
        <v>20</v>
      </c>
      <c r="G71">
        <v>337</v>
      </c>
      <c r="H71">
        <f t="shared" si="1"/>
        <v>6740</v>
      </c>
    </row>
    <row r="72" spans="1:8" x14ac:dyDescent="0.55000000000000004">
      <c r="A72" t="s">
        <v>77</v>
      </c>
      <c r="B72" s="2">
        <v>45319</v>
      </c>
      <c r="C72" t="s">
        <v>213</v>
      </c>
      <c r="D72" t="s">
        <v>217</v>
      </c>
      <c r="E72" t="s">
        <v>224</v>
      </c>
      <c r="G72">
        <v>446</v>
      </c>
      <c r="H72">
        <f t="shared" si="1"/>
        <v>0</v>
      </c>
    </row>
    <row r="73" spans="1:8" x14ac:dyDescent="0.55000000000000004">
      <c r="A73" t="s">
        <v>78</v>
      </c>
      <c r="B73" s="2">
        <v>45327</v>
      </c>
      <c r="C73" t="s">
        <v>211</v>
      </c>
      <c r="D73" t="s">
        <v>219</v>
      </c>
      <c r="E73" t="s">
        <v>225</v>
      </c>
      <c r="G73">
        <v>278</v>
      </c>
      <c r="H73">
        <f t="shared" si="1"/>
        <v>0</v>
      </c>
    </row>
    <row r="74" spans="1:8" x14ac:dyDescent="0.55000000000000004">
      <c r="A74" t="s">
        <v>79</v>
      </c>
      <c r="B74" s="2">
        <v>45302</v>
      </c>
      <c r="C74" t="s">
        <v>209</v>
      </c>
      <c r="D74" t="s">
        <v>218</v>
      </c>
      <c r="E74" t="s">
        <v>225</v>
      </c>
      <c r="F74">
        <v>8</v>
      </c>
      <c r="G74">
        <v>363</v>
      </c>
      <c r="H74">
        <f t="shared" si="1"/>
        <v>2904</v>
      </c>
    </row>
    <row r="75" spans="1:8" x14ac:dyDescent="0.55000000000000004">
      <c r="A75" t="s">
        <v>80</v>
      </c>
      <c r="B75" s="2">
        <v>45322</v>
      </c>
      <c r="C75" t="s">
        <v>213</v>
      </c>
      <c r="D75" t="s">
        <v>220</v>
      </c>
      <c r="E75" t="s">
        <v>223</v>
      </c>
      <c r="F75">
        <v>13</v>
      </c>
      <c r="G75">
        <v>301</v>
      </c>
      <c r="H75">
        <f t="shared" si="1"/>
        <v>3913</v>
      </c>
    </row>
    <row r="76" spans="1:8" x14ac:dyDescent="0.55000000000000004">
      <c r="A76" t="s">
        <v>81</v>
      </c>
      <c r="B76" s="2">
        <v>45340</v>
      </c>
      <c r="C76" t="s">
        <v>208</v>
      </c>
      <c r="D76" t="s">
        <v>219</v>
      </c>
      <c r="E76" t="s">
        <v>224</v>
      </c>
      <c r="F76">
        <v>13</v>
      </c>
      <c r="G76">
        <v>119</v>
      </c>
      <c r="H76">
        <f t="shared" si="1"/>
        <v>1547</v>
      </c>
    </row>
    <row r="77" spans="1:8" x14ac:dyDescent="0.55000000000000004">
      <c r="A77" t="s">
        <v>82</v>
      </c>
      <c r="B77" s="2">
        <v>45332</v>
      </c>
      <c r="C77" t="s">
        <v>213</v>
      </c>
      <c r="D77" t="s">
        <v>220</v>
      </c>
      <c r="E77" t="s">
        <v>225</v>
      </c>
      <c r="F77">
        <v>11</v>
      </c>
      <c r="G77">
        <v>281</v>
      </c>
      <c r="H77">
        <f t="shared" si="1"/>
        <v>3091</v>
      </c>
    </row>
    <row r="78" spans="1:8" x14ac:dyDescent="0.55000000000000004">
      <c r="A78" t="s">
        <v>83</v>
      </c>
      <c r="B78" s="2">
        <v>45341</v>
      </c>
      <c r="C78" t="s">
        <v>208</v>
      </c>
      <c r="D78" t="s">
        <v>218</v>
      </c>
      <c r="E78" t="s">
        <v>223</v>
      </c>
      <c r="F78">
        <v>6</v>
      </c>
      <c r="G78">
        <v>415</v>
      </c>
      <c r="H78">
        <f t="shared" si="1"/>
        <v>2490</v>
      </c>
    </row>
    <row r="79" spans="1:8" x14ac:dyDescent="0.55000000000000004">
      <c r="A79" t="s">
        <v>84</v>
      </c>
      <c r="B79" s="2">
        <v>45332</v>
      </c>
      <c r="C79" t="s">
        <v>210</v>
      </c>
      <c r="D79" t="s">
        <v>219</v>
      </c>
      <c r="E79" t="s">
        <v>225</v>
      </c>
      <c r="G79">
        <v>94</v>
      </c>
      <c r="H79">
        <f t="shared" si="1"/>
        <v>0</v>
      </c>
    </row>
    <row r="80" spans="1:8" x14ac:dyDescent="0.55000000000000004">
      <c r="A80" t="s">
        <v>85</v>
      </c>
      <c r="B80" s="2">
        <v>45320</v>
      </c>
      <c r="C80" t="s">
        <v>211</v>
      </c>
      <c r="D80" t="s">
        <v>221</v>
      </c>
      <c r="E80" t="s">
        <v>225</v>
      </c>
      <c r="F80">
        <v>17</v>
      </c>
      <c r="G80">
        <v>482</v>
      </c>
      <c r="H80">
        <f t="shared" si="1"/>
        <v>8194</v>
      </c>
    </row>
    <row r="81" spans="1:8" x14ac:dyDescent="0.55000000000000004">
      <c r="A81" t="s">
        <v>86</v>
      </c>
      <c r="B81" s="2">
        <v>45310</v>
      </c>
      <c r="C81" t="s">
        <v>208</v>
      </c>
      <c r="D81" t="s">
        <v>221</v>
      </c>
      <c r="E81" t="s">
        <v>223</v>
      </c>
      <c r="F81">
        <v>12</v>
      </c>
      <c r="G81">
        <v>391</v>
      </c>
      <c r="H81">
        <f t="shared" si="1"/>
        <v>4692</v>
      </c>
    </row>
    <row r="82" spans="1:8" x14ac:dyDescent="0.55000000000000004">
      <c r="A82" t="s">
        <v>87</v>
      </c>
      <c r="B82" s="2">
        <v>45313</v>
      </c>
      <c r="C82" t="s">
        <v>209</v>
      </c>
      <c r="D82" t="s">
        <v>217</v>
      </c>
      <c r="E82" t="s">
        <v>225</v>
      </c>
      <c r="F82">
        <v>5</v>
      </c>
      <c r="G82">
        <v>83</v>
      </c>
      <c r="H82">
        <f t="shared" si="1"/>
        <v>415</v>
      </c>
    </row>
    <row r="83" spans="1:8" x14ac:dyDescent="0.55000000000000004">
      <c r="A83" t="s">
        <v>88</v>
      </c>
      <c r="B83" s="2">
        <v>45326</v>
      </c>
      <c r="C83" t="s">
        <v>213</v>
      </c>
      <c r="D83" t="s">
        <v>219</v>
      </c>
      <c r="E83" t="s">
        <v>223</v>
      </c>
      <c r="F83">
        <v>5</v>
      </c>
      <c r="G83">
        <v>198</v>
      </c>
      <c r="H83">
        <f t="shared" si="1"/>
        <v>990</v>
      </c>
    </row>
    <row r="84" spans="1:8" x14ac:dyDescent="0.55000000000000004">
      <c r="A84" t="s">
        <v>89</v>
      </c>
      <c r="B84" s="2">
        <v>45301</v>
      </c>
      <c r="C84" t="s">
        <v>208</v>
      </c>
      <c r="D84" t="s">
        <v>218</v>
      </c>
      <c r="E84" t="s">
        <v>224</v>
      </c>
      <c r="F84">
        <v>6</v>
      </c>
      <c r="G84">
        <v>485</v>
      </c>
      <c r="H84">
        <f t="shared" si="1"/>
        <v>2910</v>
      </c>
    </row>
    <row r="85" spans="1:8" x14ac:dyDescent="0.55000000000000004">
      <c r="A85" t="s">
        <v>90</v>
      </c>
      <c r="B85" s="2">
        <v>45336</v>
      </c>
      <c r="C85" t="s">
        <v>212</v>
      </c>
      <c r="D85" t="s">
        <v>221</v>
      </c>
      <c r="E85" t="s">
        <v>225</v>
      </c>
      <c r="F85">
        <v>3</v>
      </c>
      <c r="G85">
        <v>413</v>
      </c>
      <c r="H85">
        <f t="shared" si="1"/>
        <v>1239</v>
      </c>
    </row>
    <row r="86" spans="1:8" x14ac:dyDescent="0.55000000000000004">
      <c r="A86" t="s">
        <v>91</v>
      </c>
      <c r="B86" s="2">
        <v>45305</v>
      </c>
      <c r="C86" t="s">
        <v>208</v>
      </c>
      <c r="D86" t="s">
        <v>217</v>
      </c>
      <c r="E86" t="s">
        <v>224</v>
      </c>
      <c r="F86">
        <v>16</v>
      </c>
      <c r="G86">
        <v>376</v>
      </c>
      <c r="H86">
        <f t="shared" si="1"/>
        <v>6016</v>
      </c>
    </row>
    <row r="87" spans="1:8" x14ac:dyDescent="0.55000000000000004">
      <c r="A87" t="s">
        <v>92</v>
      </c>
      <c r="B87" s="2">
        <v>45318</v>
      </c>
      <c r="C87" t="s">
        <v>209</v>
      </c>
      <c r="D87" t="s">
        <v>219</v>
      </c>
      <c r="E87" t="s">
        <v>224</v>
      </c>
      <c r="F87">
        <v>19</v>
      </c>
      <c r="G87">
        <v>235</v>
      </c>
      <c r="H87">
        <f t="shared" si="1"/>
        <v>4465</v>
      </c>
    </row>
    <row r="88" spans="1:8" x14ac:dyDescent="0.55000000000000004">
      <c r="A88" t="s">
        <v>93</v>
      </c>
      <c r="B88" s="2">
        <v>45321</v>
      </c>
      <c r="C88" t="s">
        <v>210</v>
      </c>
      <c r="D88" t="s">
        <v>221</v>
      </c>
      <c r="E88" t="s">
        <v>225</v>
      </c>
      <c r="F88">
        <v>15</v>
      </c>
      <c r="G88">
        <v>112</v>
      </c>
      <c r="H88">
        <f t="shared" si="1"/>
        <v>1680</v>
      </c>
    </row>
    <row r="89" spans="1:8" x14ac:dyDescent="0.55000000000000004">
      <c r="A89" t="s">
        <v>94</v>
      </c>
      <c r="B89" s="2">
        <v>45305</v>
      </c>
      <c r="C89" t="s">
        <v>211</v>
      </c>
      <c r="D89" t="s">
        <v>219</v>
      </c>
      <c r="E89" t="s">
        <v>223</v>
      </c>
      <c r="F89">
        <v>19</v>
      </c>
      <c r="G89">
        <v>455</v>
      </c>
      <c r="H89">
        <f t="shared" si="1"/>
        <v>8645</v>
      </c>
    </row>
    <row r="90" spans="1:8" x14ac:dyDescent="0.55000000000000004">
      <c r="A90" t="s">
        <v>95</v>
      </c>
      <c r="B90" s="2">
        <v>45316</v>
      </c>
      <c r="C90" t="s">
        <v>212</v>
      </c>
      <c r="D90" t="s">
        <v>217</v>
      </c>
      <c r="E90" t="s">
        <v>225</v>
      </c>
      <c r="F90">
        <v>20</v>
      </c>
      <c r="G90">
        <v>454</v>
      </c>
      <c r="H90">
        <f t="shared" si="1"/>
        <v>9080</v>
      </c>
    </row>
    <row r="91" spans="1:8" x14ac:dyDescent="0.55000000000000004">
      <c r="A91" t="s">
        <v>96</v>
      </c>
      <c r="B91" s="2">
        <v>45329</v>
      </c>
      <c r="C91" t="s">
        <v>209</v>
      </c>
      <c r="D91" t="s">
        <v>218</v>
      </c>
      <c r="E91" t="s">
        <v>225</v>
      </c>
      <c r="F91">
        <v>11</v>
      </c>
      <c r="G91">
        <v>234</v>
      </c>
      <c r="H91">
        <f t="shared" si="1"/>
        <v>2574</v>
      </c>
    </row>
    <row r="92" spans="1:8" x14ac:dyDescent="0.55000000000000004">
      <c r="A92" t="s">
        <v>97</v>
      </c>
      <c r="B92" s="2">
        <v>45293</v>
      </c>
      <c r="C92" t="s">
        <v>208</v>
      </c>
      <c r="D92" t="s">
        <v>217</v>
      </c>
      <c r="E92" t="s">
        <v>223</v>
      </c>
      <c r="F92">
        <v>3</v>
      </c>
      <c r="G92">
        <v>238</v>
      </c>
      <c r="H92">
        <f t="shared" si="1"/>
        <v>714</v>
      </c>
    </row>
    <row r="93" spans="1:8" x14ac:dyDescent="0.55000000000000004">
      <c r="A93" t="s">
        <v>98</v>
      </c>
      <c r="B93" s="2">
        <v>45340</v>
      </c>
      <c r="C93" t="s">
        <v>209</v>
      </c>
      <c r="D93" t="s">
        <v>218</v>
      </c>
      <c r="E93" t="s">
        <v>223</v>
      </c>
      <c r="F93">
        <v>10</v>
      </c>
      <c r="G93">
        <v>332</v>
      </c>
      <c r="H93">
        <f t="shared" si="1"/>
        <v>3320</v>
      </c>
    </row>
    <row r="94" spans="1:8" x14ac:dyDescent="0.55000000000000004">
      <c r="A94" t="s">
        <v>99</v>
      </c>
      <c r="B94" s="2">
        <v>45322</v>
      </c>
      <c r="C94" t="s">
        <v>213</v>
      </c>
      <c r="D94" t="s">
        <v>220</v>
      </c>
      <c r="E94" t="s">
        <v>225</v>
      </c>
      <c r="F94">
        <v>19</v>
      </c>
      <c r="G94">
        <v>94</v>
      </c>
      <c r="H94">
        <f t="shared" si="1"/>
        <v>1786</v>
      </c>
    </row>
    <row r="95" spans="1:8" x14ac:dyDescent="0.55000000000000004">
      <c r="A95" t="s">
        <v>100</v>
      </c>
      <c r="C95" t="s">
        <v>209</v>
      </c>
      <c r="D95" t="s">
        <v>221</v>
      </c>
      <c r="E95" t="s">
        <v>223</v>
      </c>
      <c r="G95">
        <v>253</v>
      </c>
      <c r="H95">
        <f t="shared" si="1"/>
        <v>0</v>
      </c>
    </row>
    <row r="96" spans="1:8" x14ac:dyDescent="0.55000000000000004">
      <c r="A96" t="s">
        <v>101</v>
      </c>
      <c r="B96" s="2">
        <v>45340</v>
      </c>
      <c r="C96" t="s">
        <v>211</v>
      </c>
      <c r="D96" t="s">
        <v>220</v>
      </c>
      <c r="E96" t="s">
        <v>224</v>
      </c>
      <c r="F96">
        <v>10</v>
      </c>
      <c r="G96">
        <v>418</v>
      </c>
      <c r="H96">
        <f t="shared" si="1"/>
        <v>4180</v>
      </c>
    </row>
    <row r="97" spans="1:8" x14ac:dyDescent="0.55000000000000004">
      <c r="A97" t="s">
        <v>102</v>
      </c>
      <c r="B97" s="2">
        <v>45349</v>
      </c>
      <c r="C97" t="s">
        <v>211</v>
      </c>
      <c r="D97" t="s">
        <v>218</v>
      </c>
      <c r="E97" t="s">
        <v>223</v>
      </c>
      <c r="F97">
        <v>2</v>
      </c>
      <c r="G97">
        <v>260</v>
      </c>
      <c r="H97">
        <f t="shared" si="1"/>
        <v>520</v>
      </c>
    </row>
    <row r="98" spans="1:8" x14ac:dyDescent="0.55000000000000004">
      <c r="A98" t="s">
        <v>103</v>
      </c>
      <c r="B98" s="2">
        <v>45318</v>
      </c>
      <c r="C98" t="s">
        <v>209</v>
      </c>
      <c r="D98" t="s">
        <v>219</v>
      </c>
      <c r="E98" t="s">
        <v>224</v>
      </c>
      <c r="G98">
        <v>471</v>
      </c>
      <c r="H98">
        <f t="shared" si="1"/>
        <v>0</v>
      </c>
    </row>
    <row r="99" spans="1:8" x14ac:dyDescent="0.55000000000000004">
      <c r="A99" t="s">
        <v>104</v>
      </c>
      <c r="B99" s="2">
        <v>45339</v>
      </c>
      <c r="C99" t="s">
        <v>213</v>
      </c>
      <c r="D99" t="s">
        <v>218</v>
      </c>
      <c r="E99" t="s">
        <v>224</v>
      </c>
      <c r="F99">
        <v>3</v>
      </c>
      <c r="G99">
        <v>114</v>
      </c>
      <c r="H99">
        <f t="shared" si="1"/>
        <v>342</v>
      </c>
    </row>
    <row r="100" spans="1:8" x14ac:dyDescent="0.55000000000000004">
      <c r="A100" t="s">
        <v>105</v>
      </c>
      <c r="B100" s="2">
        <v>45330</v>
      </c>
      <c r="C100" t="s">
        <v>212</v>
      </c>
      <c r="D100" t="s">
        <v>218</v>
      </c>
      <c r="E100" t="s">
        <v>224</v>
      </c>
      <c r="F100">
        <v>3</v>
      </c>
      <c r="G100">
        <v>378</v>
      </c>
      <c r="H100">
        <f t="shared" si="1"/>
        <v>1134</v>
      </c>
    </row>
    <row r="101" spans="1:8" x14ac:dyDescent="0.55000000000000004">
      <c r="A101" t="s">
        <v>106</v>
      </c>
      <c r="B101" s="2">
        <v>45323</v>
      </c>
      <c r="C101" t="s">
        <v>208</v>
      </c>
      <c r="D101" t="s">
        <v>219</v>
      </c>
      <c r="E101" t="s">
        <v>223</v>
      </c>
      <c r="F101">
        <v>17</v>
      </c>
      <c r="G101">
        <v>288</v>
      </c>
      <c r="H101">
        <f t="shared" si="1"/>
        <v>4896</v>
      </c>
    </row>
    <row r="102" spans="1:8" x14ac:dyDescent="0.55000000000000004">
      <c r="A102" t="s">
        <v>107</v>
      </c>
      <c r="B102" s="2">
        <v>45319</v>
      </c>
      <c r="C102" t="s">
        <v>212</v>
      </c>
      <c r="D102" t="s">
        <v>220</v>
      </c>
      <c r="E102" t="s">
        <v>223</v>
      </c>
      <c r="F102">
        <v>19</v>
      </c>
      <c r="G102">
        <v>226</v>
      </c>
      <c r="H102">
        <f t="shared" si="1"/>
        <v>4294</v>
      </c>
    </row>
    <row r="103" spans="1:8" x14ac:dyDescent="0.55000000000000004">
      <c r="A103" t="s">
        <v>108</v>
      </c>
      <c r="B103" s="2">
        <v>45316</v>
      </c>
      <c r="C103" t="s">
        <v>213</v>
      </c>
      <c r="D103" t="s">
        <v>221</v>
      </c>
      <c r="E103" t="s">
        <v>225</v>
      </c>
      <c r="F103">
        <v>2</v>
      </c>
      <c r="G103">
        <v>474</v>
      </c>
      <c r="H103">
        <f t="shared" si="1"/>
        <v>948</v>
      </c>
    </row>
    <row r="104" spans="1:8" x14ac:dyDescent="0.55000000000000004">
      <c r="A104" t="s">
        <v>109</v>
      </c>
      <c r="B104" s="2">
        <v>45335</v>
      </c>
      <c r="C104" t="s">
        <v>210</v>
      </c>
      <c r="D104" t="s">
        <v>218</v>
      </c>
      <c r="E104" t="s">
        <v>223</v>
      </c>
      <c r="F104">
        <v>19</v>
      </c>
      <c r="G104">
        <v>377</v>
      </c>
      <c r="H104">
        <f t="shared" si="1"/>
        <v>7163</v>
      </c>
    </row>
    <row r="105" spans="1:8" x14ac:dyDescent="0.55000000000000004">
      <c r="A105" t="s">
        <v>110</v>
      </c>
      <c r="B105" s="2">
        <v>45338</v>
      </c>
      <c r="C105" t="s">
        <v>211</v>
      </c>
      <c r="D105" t="s">
        <v>218</v>
      </c>
      <c r="E105" t="s">
        <v>223</v>
      </c>
      <c r="F105">
        <v>11</v>
      </c>
      <c r="G105">
        <v>443</v>
      </c>
      <c r="H105">
        <f t="shared" si="1"/>
        <v>4873</v>
      </c>
    </row>
    <row r="106" spans="1:8" x14ac:dyDescent="0.55000000000000004">
      <c r="A106" t="s">
        <v>111</v>
      </c>
      <c r="B106" s="2">
        <v>45321</v>
      </c>
      <c r="C106" t="s">
        <v>210</v>
      </c>
      <c r="D106" t="s">
        <v>221</v>
      </c>
      <c r="E106" t="s">
        <v>224</v>
      </c>
      <c r="F106">
        <v>17</v>
      </c>
      <c r="G106">
        <v>271</v>
      </c>
      <c r="H106">
        <f t="shared" si="1"/>
        <v>4607</v>
      </c>
    </row>
    <row r="107" spans="1:8" x14ac:dyDescent="0.55000000000000004">
      <c r="A107" t="s">
        <v>112</v>
      </c>
      <c r="B107" s="2">
        <v>45331</v>
      </c>
      <c r="C107" t="s">
        <v>208</v>
      </c>
      <c r="D107" t="s">
        <v>218</v>
      </c>
      <c r="E107" t="s">
        <v>223</v>
      </c>
      <c r="F107">
        <v>2</v>
      </c>
      <c r="G107">
        <v>494</v>
      </c>
      <c r="H107">
        <f t="shared" si="1"/>
        <v>988</v>
      </c>
    </row>
    <row r="108" spans="1:8" x14ac:dyDescent="0.55000000000000004">
      <c r="A108" t="s">
        <v>113</v>
      </c>
      <c r="B108" s="2">
        <v>45350</v>
      </c>
      <c r="C108" t="s">
        <v>213</v>
      </c>
      <c r="D108" t="s">
        <v>221</v>
      </c>
      <c r="E108" t="s">
        <v>223</v>
      </c>
      <c r="F108">
        <v>11</v>
      </c>
      <c r="G108">
        <v>113</v>
      </c>
      <c r="H108">
        <f t="shared" si="1"/>
        <v>1243</v>
      </c>
    </row>
    <row r="109" spans="1:8" x14ac:dyDescent="0.55000000000000004">
      <c r="A109" t="s">
        <v>114</v>
      </c>
      <c r="B109" s="2">
        <v>45328</v>
      </c>
      <c r="C109" t="s">
        <v>208</v>
      </c>
      <c r="D109" t="s">
        <v>221</v>
      </c>
      <c r="E109" t="s">
        <v>224</v>
      </c>
      <c r="F109">
        <v>3</v>
      </c>
      <c r="G109">
        <v>205</v>
      </c>
      <c r="H109">
        <f t="shared" si="1"/>
        <v>615</v>
      </c>
    </row>
    <row r="110" spans="1:8" x14ac:dyDescent="0.55000000000000004">
      <c r="A110" t="s">
        <v>115</v>
      </c>
      <c r="B110" s="2">
        <v>45297</v>
      </c>
      <c r="C110" t="s">
        <v>210</v>
      </c>
      <c r="D110" t="s">
        <v>221</v>
      </c>
      <c r="E110" t="s">
        <v>223</v>
      </c>
      <c r="F110">
        <v>6</v>
      </c>
      <c r="G110">
        <v>215</v>
      </c>
      <c r="H110">
        <f t="shared" si="1"/>
        <v>1290</v>
      </c>
    </row>
    <row r="111" spans="1:8" x14ac:dyDescent="0.55000000000000004">
      <c r="A111" t="s">
        <v>116</v>
      </c>
      <c r="B111" s="2">
        <v>45300</v>
      </c>
      <c r="C111" t="s">
        <v>213</v>
      </c>
      <c r="D111" t="s">
        <v>219</v>
      </c>
      <c r="E111" t="s">
        <v>224</v>
      </c>
      <c r="G111">
        <v>165</v>
      </c>
      <c r="H111">
        <f t="shared" si="1"/>
        <v>0</v>
      </c>
    </row>
    <row r="112" spans="1:8" x14ac:dyDescent="0.55000000000000004">
      <c r="A112" t="s">
        <v>117</v>
      </c>
      <c r="B112" s="2">
        <v>45303</v>
      </c>
      <c r="C112" t="s">
        <v>212</v>
      </c>
      <c r="D112" t="s">
        <v>220</v>
      </c>
      <c r="E112" t="s">
        <v>223</v>
      </c>
      <c r="F112">
        <v>15</v>
      </c>
      <c r="G112">
        <v>315</v>
      </c>
      <c r="H112">
        <f t="shared" si="1"/>
        <v>4725</v>
      </c>
    </row>
    <row r="113" spans="1:8" x14ac:dyDescent="0.55000000000000004">
      <c r="A113" t="s">
        <v>118</v>
      </c>
      <c r="B113" s="2">
        <v>45316</v>
      </c>
      <c r="C113" t="s">
        <v>212</v>
      </c>
      <c r="D113" t="s">
        <v>220</v>
      </c>
      <c r="E113" t="s">
        <v>223</v>
      </c>
      <c r="F113">
        <v>20</v>
      </c>
      <c r="G113">
        <v>483</v>
      </c>
      <c r="H113">
        <f t="shared" si="1"/>
        <v>9660</v>
      </c>
    </row>
    <row r="114" spans="1:8" x14ac:dyDescent="0.55000000000000004">
      <c r="A114" t="s">
        <v>119</v>
      </c>
      <c r="B114" s="2">
        <v>45321</v>
      </c>
      <c r="C114" t="s">
        <v>210</v>
      </c>
      <c r="D114" t="s">
        <v>217</v>
      </c>
      <c r="E114" t="s">
        <v>225</v>
      </c>
      <c r="F114">
        <v>12</v>
      </c>
      <c r="G114">
        <v>150</v>
      </c>
      <c r="H114">
        <f t="shared" si="1"/>
        <v>1800</v>
      </c>
    </row>
    <row r="115" spans="1:8" x14ac:dyDescent="0.55000000000000004">
      <c r="A115" t="s">
        <v>120</v>
      </c>
      <c r="B115" s="2">
        <v>45340</v>
      </c>
      <c r="C115" t="s">
        <v>210</v>
      </c>
      <c r="D115" t="s">
        <v>219</v>
      </c>
      <c r="E115" t="s">
        <v>223</v>
      </c>
      <c r="F115">
        <v>13</v>
      </c>
      <c r="G115">
        <v>332</v>
      </c>
      <c r="H115">
        <f t="shared" si="1"/>
        <v>4316</v>
      </c>
    </row>
    <row r="116" spans="1:8" x14ac:dyDescent="0.55000000000000004">
      <c r="A116" t="s">
        <v>121</v>
      </c>
      <c r="B116" s="2">
        <v>45309</v>
      </c>
      <c r="C116" t="s">
        <v>211</v>
      </c>
      <c r="D116" t="s">
        <v>217</v>
      </c>
      <c r="E116" t="s">
        <v>224</v>
      </c>
      <c r="F116">
        <v>11</v>
      </c>
      <c r="G116">
        <v>370</v>
      </c>
      <c r="H116">
        <f t="shared" si="1"/>
        <v>4070</v>
      </c>
    </row>
    <row r="117" spans="1:8" x14ac:dyDescent="0.55000000000000004">
      <c r="A117" t="s">
        <v>122</v>
      </c>
      <c r="B117" s="2">
        <v>45345</v>
      </c>
      <c r="C117" t="s">
        <v>212</v>
      </c>
      <c r="D117" t="s">
        <v>220</v>
      </c>
      <c r="E117" t="s">
        <v>223</v>
      </c>
      <c r="F117">
        <v>2</v>
      </c>
      <c r="G117">
        <v>323</v>
      </c>
      <c r="H117">
        <f t="shared" si="1"/>
        <v>646</v>
      </c>
    </row>
    <row r="118" spans="1:8" x14ac:dyDescent="0.55000000000000004">
      <c r="A118" t="s">
        <v>123</v>
      </c>
      <c r="B118" s="2">
        <v>45345</v>
      </c>
      <c r="C118" t="s">
        <v>211</v>
      </c>
      <c r="D118" t="s">
        <v>220</v>
      </c>
      <c r="E118" t="s">
        <v>225</v>
      </c>
      <c r="F118">
        <v>11</v>
      </c>
      <c r="G118">
        <v>378</v>
      </c>
      <c r="H118">
        <f t="shared" si="1"/>
        <v>4158</v>
      </c>
    </row>
    <row r="119" spans="1:8" x14ac:dyDescent="0.55000000000000004">
      <c r="A119" t="s">
        <v>124</v>
      </c>
      <c r="B119" s="2">
        <v>45293</v>
      </c>
      <c r="C119" t="s">
        <v>210</v>
      </c>
      <c r="D119" t="s">
        <v>220</v>
      </c>
      <c r="E119" t="s">
        <v>223</v>
      </c>
      <c r="G119">
        <v>347</v>
      </c>
      <c r="H119">
        <f t="shared" si="1"/>
        <v>0</v>
      </c>
    </row>
    <row r="120" spans="1:8" x14ac:dyDescent="0.55000000000000004">
      <c r="A120" t="s">
        <v>125</v>
      </c>
      <c r="B120" s="2">
        <v>45295</v>
      </c>
      <c r="C120" t="s">
        <v>208</v>
      </c>
      <c r="D120" t="s">
        <v>218</v>
      </c>
      <c r="E120" t="s">
        <v>223</v>
      </c>
      <c r="G120">
        <v>387</v>
      </c>
      <c r="H120">
        <f t="shared" si="1"/>
        <v>0</v>
      </c>
    </row>
    <row r="121" spans="1:8" x14ac:dyDescent="0.55000000000000004">
      <c r="A121" t="s">
        <v>126</v>
      </c>
      <c r="B121" s="2">
        <v>45314</v>
      </c>
      <c r="C121" t="s">
        <v>213</v>
      </c>
      <c r="D121" t="s">
        <v>217</v>
      </c>
      <c r="E121" t="s">
        <v>224</v>
      </c>
      <c r="F121">
        <v>10</v>
      </c>
      <c r="G121">
        <v>359</v>
      </c>
      <c r="H121">
        <f t="shared" si="1"/>
        <v>3590</v>
      </c>
    </row>
    <row r="122" spans="1:8" x14ac:dyDescent="0.55000000000000004">
      <c r="A122" t="s">
        <v>127</v>
      </c>
      <c r="B122" s="2">
        <v>45296</v>
      </c>
      <c r="C122" t="s">
        <v>212</v>
      </c>
      <c r="D122" t="s">
        <v>219</v>
      </c>
      <c r="E122" t="s">
        <v>225</v>
      </c>
      <c r="F122">
        <v>20</v>
      </c>
      <c r="H122">
        <f t="shared" si="1"/>
        <v>0</v>
      </c>
    </row>
    <row r="123" spans="1:8" x14ac:dyDescent="0.55000000000000004">
      <c r="A123" t="s">
        <v>128</v>
      </c>
      <c r="B123" s="2">
        <v>45333</v>
      </c>
      <c r="C123" t="s">
        <v>213</v>
      </c>
      <c r="D123" t="s">
        <v>217</v>
      </c>
      <c r="E123" t="s">
        <v>223</v>
      </c>
      <c r="F123">
        <v>11</v>
      </c>
      <c r="H123">
        <f t="shared" si="1"/>
        <v>0</v>
      </c>
    </row>
    <row r="124" spans="1:8" x14ac:dyDescent="0.55000000000000004">
      <c r="A124" t="s">
        <v>129</v>
      </c>
      <c r="C124" t="s">
        <v>211</v>
      </c>
      <c r="D124" t="s">
        <v>220</v>
      </c>
      <c r="E124" t="s">
        <v>223</v>
      </c>
      <c r="G124">
        <v>91</v>
      </c>
      <c r="H124">
        <f t="shared" si="1"/>
        <v>0</v>
      </c>
    </row>
    <row r="125" spans="1:8" x14ac:dyDescent="0.55000000000000004">
      <c r="A125" t="s">
        <v>130</v>
      </c>
      <c r="C125" t="s">
        <v>211</v>
      </c>
      <c r="D125" t="s">
        <v>219</v>
      </c>
      <c r="E125" t="s">
        <v>224</v>
      </c>
      <c r="F125">
        <v>12</v>
      </c>
      <c r="H125">
        <f t="shared" si="1"/>
        <v>0</v>
      </c>
    </row>
    <row r="126" spans="1:8" x14ac:dyDescent="0.55000000000000004">
      <c r="A126" t="s">
        <v>131</v>
      </c>
      <c r="B126" s="2">
        <v>45345</v>
      </c>
      <c r="C126" t="s">
        <v>209</v>
      </c>
      <c r="D126" t="s">
        <v>217</v>
      </c>
      <c r="E126" t="s">
        <v>223</v>
      </c>
      <c r="F126">
        <v>13</v>
      </c>
      <c r="G126">
        <v>345</v>
      </c>
      <c r="H126">
        <f t="shared" si="1"/>
        <v>4485</v>
      </c>
    </row>
    <row r="127" spans="1:8" x14ac:dyDescent="0.55000000000000004">
      <c r="A127" t="s">
        <v>132</v>
      </c>
      <c r="C127" t="s">
        <v>208</v>
      </c>
      <c r="D127" t="s">
        <v>220</v>
      </c>
      <c r="E127" t="s">
        <v>223</v>
      </c>
      <c r="F127">
        <v>3</v>
      </c>
      <c r="G127">
        <v>157</v>
      </c>
      <c r="H127">
        <f t="shared" si="1"/>
        <v>471</v>
      </c>
    </row>
    <row r="128" spans="1:8" x14ac:dyDescent="0.55000000000000004">
      <c r="A128" t="s">
        <v>133</v>
      </c>
      <c r="B128" s="2">
        <v>45300</v>
      </c>
      <c r="C128" t="s">
        <v>212</v>
      </c>
      <c r="D128" t="s">
        <v>220</v>
      </c>
      <c r="E128" t="s">
        <v>223</v>
      </c>
      <c r="F128">
        <v>13</v>
      </c>
      <c r="G128">
        <v>263</v>
      </c>
      <c r="H128">
        <f t="shared" si="1"/>
        <v>3419</v>
      </c>
    </row>
    <row r="129" spans="1:8" x14ac:dyDescent="0.55000000000000004">
      <c r="A129" t="s">
        <v>134</v>
      </c>
      <c r="B129" s="2">
        <v>45299</v>
      </c>
      <c r="C129" t="s">
        <v>212</v>
      </c>
      <c r="D129" t="s">
        <v>219</v>
      </c>
      <c r="E129" t="s">
        <v>225</v>
      </c>
      <c r="F129">
        <v>11</v>
      </c>
      <c r="G129">
        <v>65</v>
      </c>
      <c r="H129">
        <f t="shared" si="1"/>
        <v>715</v>
      </c>
    </row>
    <row r="130" spans="1:8" x14ac:dyDescent="0.55000000000000004">
      <c r="A130" t="s">
        <v>135</v>
      </c>
      <c r="B130" s="2">
        <v>45305</v>
      </c>
      <c r="C130" t="s">
        <v>211</v>
      </c>
      <c r="D130" t="s">
        <v>221</v>
      </c>
      <c r="E130" t="s">
        <v>223</v>
      </c>
      <c r="F130">
        <v>17</v>
      </c>
      <c r="G130">
        <v>371</v>
      </c>
      <c r="H130">
        <f t="shared" si="1"/>
        <v>6307</v>
      </c>
    </row>
    <row r="131" spans="1:8" x14ac:dyDescent="0.55000000000000004">
      <c r="A131" t="s">
        <v>136</v>
      </c>
      <c r="B131" s="2">
        <v>45308</v>
      </c>
      <c r="C131" t="s">
        <v>208</v>
      </c>
      <c r="D131" t="s">
        <v>219</v>
      </c>
      <c r="E131" t="s">
        <v>224</v>
      </c>
      <c r="G131">
        <v>378</v>
      </c>
      <c r="H131">
        <f t="shared" ref="H131:H194" si="2">+G131*F131</f>
        <v>0</v>
      </c>
    </row>
    <row r="132" spans="1:8" x14ac:dyDescent="0.55000000000000004">
      <c r="A132" t="s">
        <v>137</v>
      </c>
      <c r="B132" s="2">
        <v>45302</v>
      </c>
      <c r="C132" t="s">
        <v>213</v>
      </c>
      <c r="D132" t="s">
        <v>221</v>
      </c>
      <c r="E132" t="s">
        <v>225</v>
      </c>
      <c r="F132">
        <v>17</v>
      </c>
      <c r="G132">
        <v>297</v>
      </c>
      <c r="H132">
        <f t="shared" si="2"/>
        <v>5049</v>
      </c>
    </row>
    <row r="133" spans="1:8" x14ac:dyDescent="0.55000000000000004">
      <c r="A133" t="s">
        <v>138</v>
      </c>
      <c r="B133" s="2">
        <v>45339</v>
      </c>
      <c r="C133" t="s">
        <v>212</v>
      </c>
      <c r="D133" t="s">
        <v>218</v>
      </c>
      <c r="E133" t="s">
        <v>223</v>
      </c>
      <c r="F133">
        <v>12</v>
      </c>
      <c r="G133">
        <v>463</v>
      </c>
      <c r="H133">
        <f t="shared" si="2"/>
        <v>5556</v>
      </c>
    </row>
    <row r="134" spans="1:8" x14ac:dyDescent="0.55000000000000004">
      <c r="A134" t="s">
        <v>139</v>
      </c>
      <c r="B134" s="2">
        <v>45341</v>
      </c>
      <c r="C134" t="s">
        <v>211</v>
      </c>
      <c r="D134" t="s">
        <v>219</v>
      </c>
      <c r="E134" t="s">
        <v>223</v>
      </c>
      <c r="F134">
        <v>7</v>
      </c>
      <c r="G134">
        <v>202</v>
      </c>
      <c r="H134">
        <f t="shared" si="2"/>
        <v>1414</v>
      </c>
    </row>
    <row r="135" spans="1:8" x14ac:dyDescent="0.55000000000000004">
      <c r="A135" t="s">
        <v>140</v>
      </c>
      <c r="B135" s="2">
        <v>45311</v>
      </c>
      <c r="C135" t="s">
        <v>209</v>
      </c>
      <c r="D135" t="s">
        <v>221</v>
      </c>
      <c r="E135" t="s">
        <v>225</v>
      </c>
      <c r="F135">
        <v>16</v>
      </c>
      <c r="G135">
        <v>402</v>
      </c>
      <c r="H135">
        <f t="shared" si="2"/>
        <v>6432</v>
      </c>
    </row>
    <row r="136" spans="1:8" x14ac:dyDescent="0.55000000000000004">
      <c r="A136" t="s">
        <v>141</v>
      </c>
      <c r="B136" s="2">
        <v>45293</v>
      </c>
      <c r="C136" t="s">
        <v>210</v>
      </c>
      <c r="D136" t="s">
        <v>217</v>
      </c>
      <c r="E136" t="s">
        <v>223</v>
      </c>
      <c r="F136">
        <v>5</v>
      </c>
      <c r="G136">
        <v>275</v>
      </c>
      <c r="H136">
        <f t="shared" si="2"/>
        <v>1375</v>
      </c>
    </row>
    <row r="137" spans="1:8" x14ac:dyDescent="0.55000000000000004">
      <c r="A137" t="s">
        <v>142</v>
      </c>
      <c r="B137" s="2">
        <v>45328</v>
      </c>
      <c r="C137" t="s">
        <v>212</v>
      </c>
      <c r="D137" t="s">
        <v>220</v>
      </c>
      <c r="E137" t="s">
        <v>223</v>
      </c>
      <c r="F137">
        <v>10</v>
      </c>
      <c r="G137">
        <v>287</v>
      </c>
      <c r="H137">
        <f t="shared" si="2"/>
        <v>2870</v>
      </c>
    </row>
    <row r="138" spans="1:8" x14ac:dyDescent="0.55000000000000004">
      <c r="A138" t="s">
        <v>143</v>
      </c>
      <c r="B138" s="2">
        <v>45316</v>
      </c>
      <c r="C138" t="s">
        <v>208</v>
      </c>
      <c r="D138" t="s">
        <v>218</v>
      </c>
      <c r="E138" t="s">
        <v>224</v>
      </c>
      <c r="F138">
        <v>4</v>
      </c>
      <c r="G138">
        <v>360</v>
      </c>
      <c r="H138">
        <f t="shared" si="2"/>
        <v>1440</v>
      </c>
    </row>
    <row r="139" spans="1:8" x14ac:dyDescent="0.55000000000000004">
      <c r="A139" t="s">
        <v>144</v>
      </c>
      <c r="B139" s="2">
        <v>45337</v>
      </c>
      <c r="C139" t="s">
        <v>210</v>
      </c>
      <c r="D139" t="s">
        <v>219</v>
      </c>
      <c r="E139" t="s">
        <v>225</v>
      </c>
      <c r="F139">
        <v>18</v>
      </c>
      <c r="G139">
        <v>491</v>
      </c>
      <c r="H139">
        <f t="shared" si="2"/>
        <v>8838</v>
      </c>
    </row>
    <row r="140" spans="1:8" x14ac:dyDescent="0.55000000000000004">
      <c r="A140" t="s">
        <v>145</v>
      </c>
      <c r="B140" s="2">
        <v>45329</v>
      </c>
      <c r="C140" t="s">
        <v>213</v>
      </c>
      <c r="D140" t="s">
        <v>221</v>
      </c>
      <c r="E140" t="s">
        <v>224</v>
      </c>
      <c r="F140">
        <v>17</v>
      </c>
      <c r="G140">
        <v>425</v>
      </c>
      <c r="H140">
        <f t="shared" si="2"/>
        <v>7225</v>
      </c>
    </row>
    <row r="141" spans="1:8" x14ac:dyDescent="0.55000000000000004">
      <c r="A141" t="s">
        <v>146</v>
      </c>
      <c r="B141" s="2">
        <v>45332</v>
      </c>
      <c r="C141" t="s">
        <v>209</v>
      </c>
      <c r="D141" t="s">
        <v>217</v>
      </c>
      <c r="E141" t="s">
        <v>223</v>
      </c>
      <c r="G141">
        <v>226</v>
      </c>
      <c r="H141">
        <f t="shared" si="2"/>
        <v>0</v>
      </c>
    </row>
    <row r="142" spans="1:8" x14ac:dyDescent="0.55000000000000004">
      <c r="A142" t="s">
        <v>147</v>
      </c>
      <c r="B142" s="2">
        <v>45336</v>
      </c>
      <c r="C142" t="s">
        <v>212</v>
      </c>
      <c r="D142" t="s">
        <v>221</v>
      </c>
      <c r="E142" t="s">
        <v>224</v>
      </c>
      <c r="F142">
        <v>20</v>
      </c>
      <c r="G142">
        <v>116</v>
      </c>
      <c r="H142">
        <f t="shared" si="2"/>
        <v>2320</v>
      </c>
    </row>
    <row r="143" spans="1:8" x14ac:dyDescent="0.55000000000000004">
      <c r="A143" t="s">
        <v>148</v>
      </c>
      <c r="B143" s="2">
        <v>45346</v>
      </c>
      <c r="C143" t="s">
        <v>210</v>
      </c>
      <c r="D143" t="s">
        <v>219</v>
      </c>
      <c r="E143" t="s">
        <v>223</v>
      </c>
      <c r="F143">
        <v>13</v>
      </c>
      <c r="G143">
        <v>313</v>
      </c>
      <c r="H143">
        <f t="shared" si="2"/>
        <v>4069</v>
      </c>
    </row>
    <row r="144" spans="1:8" x14ac:dyDescent="0.55000000000000004">
      <c r="A144" t="s">
        <v>149</v>
      </c>
      <c r="B144" s="2">
        <v>45343</v>
      </c>
      <c r="C144" t="s">
        <v>208</v>
      </c>
      <c r="D144" t="s">
        <v>221</v>
      </c>
      <c r="E144" t="s">
        <v>225</v>
      </c>
      <c r="F144">
        <v>6</v>
      </c>
      <c r="G144">
        <v>213</v>
      </c>
      <c r="H144">
        <f t="shared" si="2"/>
        <v>1278</v>
      </c>
    </row>
    <row r="145" spans="1:8" x14ac:dyDescent="0.55000000000000004">
      <c r="A145" t="s">
        <v>150</v>
      </c>
      <c r="B145" s="2">
        <v>45328</v>
      </c>
      <c r="C145" t="s">
        <v>210</v>
      </c>
      <c r="D145" t="s">
        <v>219</v>
      </c>
      <c r="E145" t="s">
        <v>225</v>
      </c>
      <c r="F145">
        <v>20</v>
      </c>
      <c r="G145">
        <v>112</v>
      </c>
      <c r="H145">
        <f t="shared" si="2"/>
        <v>2240</v>
      </c>
    </row>
    <row r="146" spans="1:8" x14ac:dyDescent="0.55000000000000004">
      <c r="A146" t="s">
        <v>151</v>
      </c>
      <c r="B146" s="2">
        <v>45314</v>
      </c>
      <c r="C146" t="s">
        <v>211</v>
      </c>
      <c r="D146" t="s">
        <v>221</v>
      </c>
      <c r="E146" t="s">
        <v>225</v>
      </c>
      <c r="F146">
        <v>6</v>
      </c>
      <c r="G146">
        <v>176</v>
      </c>
      <c r="H146">
        <f t="shared" si="2"/>
        <v>1056</v>
      </c>
    </row>
    <row r="147" spans="1:8" x14ac:dyDescent="0.55000000000000004">
      <c r="A147" t="s">
        <v>152</v>
      </c>
      <c r="B147" s="2">
        <v>45334</v>
      </c>
      <c r="C147" t="s">
        <v>210</v>
      </c>
      <c r="D147" t="s">
        <v>220</v>
      </c>
      <c r="E147" t="s">
        <v>224</v>
      </c>
      <c r="F147">
        <v>2</v>
      </c>
      <c r="G147">
        <v>75</v>
      </c>
      <c r="H147">
        <f t="shared" si="2"/>
        <v>150</v>
      </c>
    </row>
    <row r="148" spans="1:8" x14ac:dyDescent="0.55000000000000004">
      <c r="A148" t="s">
        <v>153</v>
      </c>
      <c r="B148" s="2">
        <v>45324</v>
      </c>
      <c r="C148" t="s">
        <v>213</v>
      </c>
      <c r="D148" t="s">
        <v>219</v>
      </c>
      <c r="E148" t="s">
        <v>224</v>
      </c>
      <c r="F148">
        <v>8</v>
      </c>
      <c r="G148">
        <v>246</v>
      </c>
      <c r="H148">
        <f t="shared" si="2"/>
        <v>1968</v>
      </c>
    </row>
    <row r="149" spans="1:8" x14ac:dyDescent="0.55000000000000004">
      <c r="A149" t="s">
        <v>154</v>
      </c>
      <c r="B149" s="2">
        <v>45292</v>
      </c>
      <c r="C149" t="s">
        <v>210</v>
      </c>
      <c r="D149" t="s">
        <v>219</v>
      </c>
      <c r="E149" t="s">
        <v>223</v>
      </c>
      <c r="F149">
        <v>20</v>
      </c>
      <c r="G149">
        <v>264</v>
      </c>
      <c r="H149">
        <f t="shared" si="2"/>
        <v>5280</v>
      </c>
    </row>
    <row r="150" spans="1:8" x14ac:dyDescent="0.55000000000000004">
      <c r="A150" t="s">
        <v>155</v>
      </c>
      <c r="B150" s="2">
        <v>45344</v>
      </c>
      <c r="C150" t="s">
        <v>213</v>
      </c>
      <c r="D150" t="s">
        <v>218</v>
      </c>
      <c r="E150" t="s">
        <v>225</v>
      </c>
      <c r="F150">
        <v>15</v>
      </c>
      <c r="G150">
        <v>493</v>
      </c>
      <c r="H150">
        <f t="shared" si="2"/>
        <v>7395</v>
      </c>
    </row>
    <row r="151" spans="1:8" x14ac:dyDescent="0.55000000000000004">
      <c r="A151" t="s">
        <v>156</v>
      </c>
      <c r="B151" s="2">
        <v>45319</v>
      </c>
      <c r="C151" t="s">
        <v>213</v>
      </c>
      <c r="D151" t="s">
        <v>220</v>
      </c>
      <c r="E151" t="s">
        <v>224</v>
      </c>
      <c r="F151">
        <v>8</v>
      </c>
      <c r="G151">
        <v>466</v>
      </c>
      <c r="H151">
        <f t="shared" si="2"/>
        <v>3728</v>
      </c>
    </row>
    <row r="152" spans="1:8" x14ac:dyDescent="0.55000000000000004">
      <c r="A152" t="s">
        <v>157</v>
      </c>
      <c r="B152" s="2">
        <v>45332</v>
      </c>
      <c r="C152" t="s">
        <v>216</v>
      </c>
      <c r="D152" t="s">
        <v>219</v>
      </c>
      <c r="E152" t="s">
        <v>223</v>
      </c>
      <c r="F152">
        <v>16</v>
      </c>
      <c r="G152">
        <v>345</v>
      </c>
      <c r="H152">
        <f t="shared" si="2"/>
        <v>5520</v>
      </c>
    </row>
    <row r="153" spans="1:8" x14ac:dyDescent="0.55000000000000004">
      <c r="A153" t="s">
        <v>158</v>
      </c>
      <c r="B153" s="2">
        <v>45321</v>
      </c>
      <c r="C153" t="s">
        <v>211</v>
      </c>
      <c r="D153" t="s">
        <v>217</v>
      </c>
      <c r="E153" t="s">
        <v>224</v>
      </c>
      <c r="F153">
        <v>7</v>
      </c>
      <c r="G153">
        <v>147</v>
      </c>
      <c r="H153">
        <f t="shared" si="2"/>
        <v>1029</v>
      </c>
    </row>
    <row r="154" spans="1:8" x14ac:dyDescent="0.55000000000000004">
      <c r="A154" t="s">
        <v>159</v>
      </c>
      <c r="B154" s="2">
        <v>45319</v>
      </c>
      <c r="C154" t="s">
        <v>209</v>
      </c>
      <c r="D154" t="s">
        <v>221</v>
      </c>
      <c r="E154" t="s">
        <v>223</v>
      </c>
      <c r="F154">
        <v>19</v>
      </c>
      <c r="G154">
        <v>305</v>
      </c>
      <c r="H154">
        <f t="shared" si="2"/>
        <v>5795</v>
      </c>
    </row>
    <row r="155" spans="1:8" x14ac:dyDescent="0.55000000000000004">
      <c r="A155" t="s">
        <v>160</v>
      </c>
      <c r="B155" s="2">
        <v>45325</v>
      </c>
      <c r="C155" t="s">
        <v>213</v>
      </c>
      <c r="D155" t="s">
        <v>217</v>
      </c>
      <c r="E155" t="s">
        <v>224</v>
      </c>
      <c r="F155">
        <v>15</v>
      </c>
      <c r="G155">
        <v>289</v>
      </c>
      <c r="H155">
        <f t="shared" si="2"/>
        <v>4335</v>
      </c>
    </row>
    <row r="156" spans="1:8" x14ac:dyDescent="0.55000000000000004">
      <c r="A156" t="s">
        <v>161</v>
      </c>
      <c r="B156" s="2">
        <v>45309</v>
      </c>
      <c r="C156" t="s">
        <v>210</v>
      </c>
      <c r="D156" t="s">
        <v>221</v>
      </c>
      <c r="E156" t="s">
        <v>224</v>
      </c>
      <c r="F156">
        <v>13</v>
      </c>
      <c r="G156">
        <v>207</v>
      </c>
      <c r="H156">
        <f t="shared" si="2"/>
        <v>2691</v>
      </c>
    </row>
    <row r="157" spans="1:8" x14ac:dyDescent="0.55000000000000004">
      <c r="A157" t="s">
        <v>162</v>
      </c>
      <c r="B157" s="2">
        <v>45350</v>
      </c>
      <c r="C157" t="s">
        <v>208</v>
      </c>
      <c r="D157" t="s">
        <v>221</v>
      </c>
      <c r="E157" t="s">
        <v>224</v>
      </c>
      <c r="F157">
        <v>14</v>
      </c>
      <c r="G157">
        <v>96</v>
      </c>
      <c r="H157">
        <f t="shared" si="2"/>
        <v>1344</v>
      </c>
    </row>
    <row r="158" spans="1:8" x14ac:dyDescent="0.55000000000000004">
      <c r="A158" t="s">
        <v>163</v>
      </c>
      <c r="B158" s="2">
        <v>45322</v>
      </c>
      <c r="C158" t="s">
        <v>210</v>
      </c>
      <c r="D158" t="s">
        <v>218</v>
      </c>
      <c r="E158" t="s">
        <v>225</v>
      </c>
      <c r="F158">
        <v>7</v>
      </c>
      <c r="G158">
        <v>308</v>
      </c>
      <c r="H158">
        <f t="shared" si="2"/>
        <v>2156</v>
      </c>
    </row>
    <row r="159" spans="1:8" x14ac:dyDescent="0.55000000000000004">
      <c r="A159" t="s">
        <v>164</v>
      </c>
      <c r="B159" s="2">
        <v>45344</v>
      </c>
      <c r="C159" t="s">
        <v>213</v>
      </c>
      <c r="D159" t="s">
        <v>219</v>
      </c>
      <c r="E159" t="s">
        <v>225</v>
      </c>
      <c r="F159">
        <v>5</v>
      </c>
      <c r="G159">
        <v>173</v>
      </c>
      <c r="H159">
        <f t="shared" si="2"/>
        <v>865</v>
      </c>
    </row>
    <row r="160" spans="1:8" x14ac:dyDescent="0.55000000000000004">
      <c r="A160" t="s">
        <v>165</v>
      </c>
      <c r="B160" s="2">
        <v>45309</v>
      </c>
      <c r="C160" t="s">
        <v>208</v>
      </c>
      <c r="D160" t="s">
        <v>221</v>
      </c>
      <c r="E160" t="s">
        <v>224</v>
      </c>
      <c r="F160">
        <v>2</v>
      </c>
      <c r="G160">
        <v>230</v>
      </c>
      <c r="H160">
        <f t="shared" si="2"/>
        <v>460</v>
      </c>
    </row>
    <row r="161" spans="1:8" x14ac:dyDescent="0.55000000000000004">
      <c r="A161" t="s">
        <v>166</v>
      </c>
      <c r="B161" s="2">
        <v>45307</v>
      </c>
      <c r="C161" t="s">
        <v>210</v>
      </c>
      <c r="D161" t="s">
        <v>218</v>
      </c>
      <c r="E161" t="s">
        <v>223</v>
      </c>
      <c r="F161">
        <v>12</v>
      </c>
      <c r="H161">
        <f t="shared" si="2"/>
        <v>0</v>
      </c>
    </row>
    <row r="162" spans="1:8" x14ac:dyDescent="0.55000000000000004">
      <c r="A162" t="s">
        <v>167</v>
      </c>
      <c r="B162" s="2">
        <v>45297</v>
      </c>
      <c r="C162" t="s">
        <v>212</v>
      </c>
      <c r="D162" t="s">
        <v>217</v>
      </c>
      <c r="E162" t="s">
        <v>223</v>
      </c>
      <c r="F162">
        <v>4</v>
      </c>
      <c r="G162">
        <v>355</v>
      </c>
      <c r="H162">
        <f t="shared" si="2"/>
        <v>1420</v>
      </c>
    </row>
    <row r="163" spans="1:8" x14ac:dyDescent="0.55000000000000004">
      <c r="A163" t="s">
        <v>168</v>
      </c>
      <c r="B163" s="2">
        <v>45320</v>
      </c>
      <c r="C163" t="s">
        <v>211</v>
      </c>
      <c r="D163" t="s">
        <v>218</v>
      </c>
      <c r="E163" t="s">
        <v>225</v>
      </c>
      <c r="F163">
        <v>17</v>
      </c>
      <c r="G163">
        <v>384</v>
      </c>
      <c r="H163">
        <f t="shared" si="2"/>
        <v>6528</v>
      </c>
    </row>
    <row r="164" spans="1:8" x14ac:dyDescent="0.55000000000000004">
      <c r="A164" t="s">
        <v>169</v>
      </c>
      <c r="B164" s="2">
        <v>45321</v>
      </c>
      <c r="C164" t="s">
        <v>210</v>
      </c>
      <c r="D164" t="s">
        <v>217</v>
      </c>
      <c r="E164" t="s">
        <v>225</v>
      </c>
      <c r="F164">
        <v>10</v>
      </c>
      <c r="G164">
        <v>196</v>
      </c>
      <c r="H164">
        <f t="shared" si="2"/>
        <v>1960</v>
      </c>
    </row>
    <row r="165" spans="1:8" x14ac:dyDescent="0.55000000000000004">
      <c r="A165" t="s">
        <v>170</v>
      </c>
      <c r="B165" s="2">
        <v>45334</v>
      </c>
      <c r="C165" t="s">
        <v>211</v>
      </c>
      <c r="D165" t="s">
        <v>219</v>
      </c>
      <c r="E165" t="s">
        <v>225</v>
      </c>
      <c r="G165">
        <v>483</v>
      </c>
      <c r="H165">
        <f t="shared" si="2"/>
        <v>0</v>
      </c>
    </row>
    <row r="166" spans="1:8" x14ac:dyDescent="0.55000000000000004">
      <c r="A166" t="s">
        <v>171</v>
      </c>
      <c r="B166" s="2">
        <v>45293</v>
      </c>
      <c r="C166" t="s">
        <v>213</v>
      </c>
      <c r="D166" t="s">
        <v>221</v>
      </c>
      <c r="E166" t="s">
        <v>224</v>
      </c>
      <c r="F166">
        <v>15</v>
      </c>
      <c r="G166">
        <v>118</v>
      </c>
      <c r="H166">
        <f t="shared" si="2"/>
        <v>1770</v>
      </c>
    </row>
    <row r="167" spans="1:8" x14ac:dyDescent="0.55000000000000004">
      <c r="A167" t="s">
        <v>172</v>
      </c>
      <c r="B167" s="2">
        <v>45312</v>
      </c>
      <c r="C167" t="s">
        <v>213</v>
      </c>
      <c r="D167" t="s">
        <v>220</v>
      </c>
      <c r="E167" t="s">
        <v>223</v>
      </c>
      <c r="F167">
        <v>5</v>
      </c>
      <c r="G167">
        <v>422</v>
      </c>
      <c r="H167">
        <f t="shared" si="2"/>
        <v>2110</v>
      </c>
    </row>
    <row r="168" spans="1:8" x14ac:dyDescent="0.55000000000000004">
      <c r="A168" t="s">
        <v>173</v>
      </c>
      <c r="B168" s="2">
        <v>45305</v>
      </c>
      <c r="C168" t="s">
        <v>213</v>
      </c>
      <c r="D168" t="s">
        <v>217</v>
      </c>
      <c r="E168" t="s">
        <v>225</v>
      </c>
      <c r="F168">
        <v>3</v>
      </c>
      <c r="G168">
        <v>256</v>
      </c>
      <c r="H168">
        <f t="shared" si="2"/>
        <v>768</v>
      </c>
    </row>
    <row r="169" spans="1:8" x14ac:dyDescent="0.55000000000000004">
      <c r="A169" t="s">
        <v>174</v>
      </c>
      <c r="B169" s="2">
        <v>45308</v>
      </c>
      <c r="C169" t="s">
        <v>211</v>
      </c>
      <c r="D169" t="s">
        <v>221</v>
      </c>
      <c r="E169" t="s">
        <v>224</v>
      </c>
      <c r="F169">
        <v>8</v>
      </c>
      <c r="G169">
        <v>255</v>
      </c>
      <c r="H169">
        <f t="shared" si="2"/>
        <v>2040</v>
      </c>
    </row>
    <row r="170" spans="1:8" x14ac:dyDescent="0.55000000000000004">
      <c r="A170" t="s">
        <v>175</v>
      </c>
      <c r="B170" s="2">
        <v>45348</v>
      </c>
      <c r="C170" t="s">
        <v>210</v>
      </c>
      <c r="D170" t="s">
        <v>220</v>
      </c>
      <c r="E170" t="s">
        <v>225</v>
      </c>
      <c r="F170">
        <v>12</v>
      </c>
      <c r="G170">
        <v>337</v>
      </c>
      <c r="H170">
        <f t="shared" si="2"/>
        <v>4044</v>
      </c>
    </row>
    <row r="171" spans="1:8" x14ac:dyDescent="0.55000000000000004">
      <c r="A171" t="s">
        <v>176</v>
      </c>
      <c r="B171" s="2">
        <v>45348</v>
      </c>
      <c r="C171" t="s">
        <v>212</v>
      </c>
      <c r="D171" t="s">
        <v>220</v>
      </c>
      <c r="E171" t="s">
        <v>223</v>
      </c>
      <c r="F171">
        <v>14</v>
      </c>
      <c r="G171">
        <v>333</v>
      </c>
      <c r="H171">
        <f t="shared" si="2"/>
        <v>4662</v>
      </c>
    </row>
    <row r="172" spans="1:8" x14ac:dyDescent="0.55000000000000004">
      <c r="A172" t="s">
        <v>177</v>
      </c>
      <c r="B172" s="2">
        <v>45292</v>
      </c>
      <c r="C172" t="s">
        <v>211</v>
      </c>
      <c r="D172" t="s">
        <v>217</v>
      </c>
      <c r="E172" t="s">
        <v>223</v>
      </c>
      <c r="G172">
        <v>247</v>
      </c>
      <c r="H172">
        <f t="shared" si="2"/>
        <v>0</v>
      </c>
    </row>
    <row r="173" spans="1:8" x14ac:dyDescent="0.55000000000000004">
      <c r="A173" t="s">
        <v>178</v>
      </c>
      <c r="B173" s="2">
        <v>45304</v>
      </c>
      <c r="C173" t="s">
        <v>208</v>
      </c>
      <c r="D173" t="s">
        <v>221</v>
      </c>
      <c r="E173" t="s">
        <v>225</v>
      </c>
      <c r="F173">
        <v>8</v>
      </c>
      <c r="G173">
        <v>441</v>
      </c>
      <c r="H173">
        <f t="shared" si="2"/>
        <v>3528</v>
      </c>
    </row>
    <row r="174" spans="1:8" x14ac:dyDescent="0.55000000000000004">
      <c r="A174" t="s">
        <v>179</v>
      </c>
      <c r="B174" s="2">
        <v>45338</v>
      </c>
      <c r="C174" t="s">
        <v>212</v>
      </c>
      <c r="D174" t="s">
        <v>220</v>
      </c>
      <c r="E174" t="s">
        <v>224</v>
      </c>
      <c r="F174">
        <v>3</v>
      </c>
      <c r="G174">
        <v>472</v>
      </c>
      <c r="H174">
        <f t="shared" si="2"/>
        <v>1416</v>
      </c>
    </row>
    <row r="175" spans="1:8" x14ac:dyDescent="0.55000000000000004">
      <c r="A175" t="s">
        <v>180</v>
      </c>
      <c r="B175" s="2">
        <v>45327</v>
      </c>
      <c r="C175" t="s">
        <v>210</v>
      </c>
      <c r="D175" t="s">
        <v>218</v>
      </c>
      <c r="E175" t="s">
        <v>223</v>
      </c>
      <c r="F175">
        <v>1</v>
      </c>
      <c r="G175">
        <v>398</v>
      </c>
      <c r="H175">
        <f t="shared" si="2"/>
        <v>398</v>
      </c>
    </row>
    <row r="176" spans="1:8" x14ac:dyDescent="0.55000000000000004">
      <c r="A176" t="s">
        <v>181</v>
      </c>
      <c r="B176" s="2">
        <v>45336</v>
      </c>
      <c r="C176" t="s">
        <v>210</v>
      </c>
      <c r="D176" t="s">
        <v>218</v>
      </c>
      <c r="E176" t="s">
        <v>223</v>
      </c>
      <c r="F176">
        <v>4</v>
      </c>
      <c r="G176">
        <v>115</v>
      </c>
      <c r="H176">
        <f t="shared" si="2"/>
        <v>460</v>
      </c>
    </row>
    <row r="177" spans="1:8" x14ac:dyDescent="0.55000000000000004">
      <c r="A177" t="s">
        <v>182</v>
      </c>
      <c r="B177" s="2">
        <v>45337</v>
      </c>
      <c r="C177" t="s">
        <v>211</v>
      </c>
      <c r="D177" t="s">
        <v>221</v>
      </c>
      <c r="E177" t="s">
        <v>223</v>
      </c>
      <c r="F177">
        <v>11</v>
      </c>
      <c r="G177">
        <v>251</v>
      </c>
      <c r="H177">
        <f t="shared" si="2"/>
        <v>2761</v>
      </c>
    </row>
    <row r="178" spans="1:8" x14ac:dyDescent="0.55000000000000004">
      <c r="A178" t="s">
        <v>183</v>
      </c>
      <c r="B178" s="2">
        <v>45342</v>
      </c>
      <c r="C178" t="s">
        <v>209</v>
      </c>
      <c r="D178" t="s">
        <v>219</v>
      </c>
      <c r="E178" t="s">
        <v>225</v>
      </c>
      <c r="F178">
        <v>5</v>
      </c>
      <c r="G178">
        <v>223</v>
      </c>
      <c r="H178">
        <f t="shared" si="2"/>
        <v>1115</v>
      </c>
    </row>
    <row r="179" spans="1:8" x14ac:dyDescent="0.55000000000000004">
      <c r="A179" t="s">
        <v>184</v>
      </c>
      <c r="C179" t="s">
        <v>212</v>
      </c>
      <c r="D179" t="s">
        <v>218</v>
      </c>
      <c r="E179" t="s">
        <v>224</v>
      </c>
      <c r="G179">
        <v>237</v>
      </c>
      <c r="H179">
        <f t="shared" si="2"/>
        <v>0</v>
      </c>
    </row>
    <row r="180" spans="1:8" x14ac:dyDescent="0.55000000000000004">
      <c r="A180" t="s">
        <v>185</v>
      </c>
      <c r="B180" s="2">
        <v>45317</v>
      </c>
      <c r="C180" t="s">
        <v>213</v>
      </c>
      <c r="D180" t="s">
        <v>217</v>
      </c>
      <c r="E180" t="s">
        <v>224</v>
      </c>
      <c r="F180">
        <v>16</v>
      </c>
      <c r="G180">
        <v>151</v>
      </c>
      <c r="H180">
        <f t="shared" si="2"/>
        <v>2416</v>
      </c>
    </row>
    <row r="181" spans="1:8" x14ac:dyDescent="0.55000000000000004">
      <c r="A181" t="s">
        <v>186</v>
      </c>
      <c r="B181" s="2">
        <v>45311</v>
      </c>
      <c r="C181" t="s">
        <v>212</v>
      </c>
      <c r="D181" t="s">
        <v>221</v>
      </c>
      <c r="E181" t="s">
        <v>224</v>
      </c>
      <c r="F181">
        <v>5</v>
      </c>
      <c r="G181">
        <v>255</v>
      </c>
      <c r="H181">
        <f t="shared" si="2"/>
        <v>1275</v>
      </c>
    </row>
    <row r="182" spans="1:8" x14ac:dyDescent="0.55000000000000004">
      <c r="A182" t="s">
        <v>187</v>
      </c>
      <c r="B182" s="2">
        <v>45315</v>
      </c>
      <c r="C182" t="s">
        <v>210</v>
      </c>
      <c r="D182" t="s">
        <v>220</v>
      </c>
      <c r="E182" t="s">
        <v>224</v>
      </c>
      <c r="F182">
        <v>16</v>
      </c>
      <c r="G182">
        <v>73</v>
      </c>
      <c r="H182">
        <f t="shared" si="2"/>
        <v>1168</v>
      </c>
    </row>
    <row r="183" spans="1:8" x14ac:dyDescent="0.55000000000000004">
      <c r="A183" t="s">
        <v>188</v>
      </c>
      <c r="B183" s="2">
        <v>45325</v>
      </c>
      <c r="C183" t="s">
        <v>208</v>
      </c>
      <c r="D183" t="s">
        <v>218</v>
      </c>
      <c r="E183" t="s">
        <v>224</v>
      </c>
      <c r="F183">
        <v>1</v>
      </c>
      <c r="H183">
        <f t="shared" si="2"/>
        <v>0</v>
      </c>
    </row>
    <row r="184" spans="1:8" x14ac:dyDescent="0.55000000000000004">
      <c r="A184" t="s">
        <v>189</v>
      </c>
      <c r="B184" s="2">
        <v>45339</v>
      </c>
      <c r="C184" t="s">
        <v>210</v>
      </c>
      <c r="D184" t="s">
        <v>221</v>
      </c>
      <c r="E184" t="s">
        <v>225</v>
      </c>
      <c r="F184">
        <v>1</v>
      </c>
      <c r="G184">
        <v>461</v>
      </c>
      <c r="H184">
        <f t="shared" si="2"/>
        <v>461</v>
      </c>
    </row>
    <row r="185" spans="1:8" x14ac:dyDescent="0.55000000000000004">
      <c r="A185" t="s">
        <v>190</v>
      </c>
      <c r="B185" s="2">
        <v>45314</v>
      </c>
      <c r="C185" t="s">
        <v>211</v>
      </c>
      <c r="D185" t="s">
        <v>221</v>
      </c>
      <c r="E185" t="s">
        <v>225</v>
      </c>
      <c r="F185">
        <v>5</v>
      </c>
      <c r="G185">
        <v>283</v>
      </c>
      <c r="H185">
        <f t="shared" si="2"/>
        <v>1415</v>
      </c>
    </row>
    <row r="186" spans="1:8" x14ac:dyDescent="0.55000000000000004">
      <c r="A186" t="s">
        <v>191</v>
      </c>
      <c r="B186" s="2">
        <v>45309</v>
      </c>
      <c r="C186" t="s">
        <v>209</v>
      </c>
      <c r="D186" t="s">
        <v>219</v>
      </c>
      <c r="E186" t="s">
        <v>224</v>
      </c>
      <c r="F186">
        <v>20</v>
      </c>
      <c r="G186">
        <v>313</v>
      </c>
      <c r="H186">
        <f t="shared" si="2"/>
        <v>6260</v>
      </c>
    </row>
    <row r="187" spans="1:8" x14ac:dyDescent="0.55000000000000004">
      <c r="A187" t="s">
        <v>192</v>
      </c>
      <c r="B187" s="2">
        <v>45306</v>
      </c>
      <c r="C187" t="s">
        <v>213</v>
      </c>
      <c r="D187" t="s">
        <v>220</v>
      </c>
      <c r="E187" t="s">
        <v>224</v>
      </c>
      <c r="F187">
        <v>4</v>
      </c>
      <c r="G187">
        <v>363</v>
      </c>
      <c r="H187">
        <f t="shared" si="2"/>
        <v>1452</v>
      </c>
    </row>
    <row r="188" spans="1:8" x14ac:dyDescent="0.55000000000000004">
      <c r="A188" t="s">
        <v>193</v>
      </c>
      <c r="B188" s="2">
        <v>45304</v>
      </c>
      <c r="C188" t="s">
        <v>212</v>
      </c>
      <c r="D188" t="s">
        <v>220</v>
      </c>
      <c r="E188" t="s">
        <v>225</v>
      </c>
      <c r="F188">
        <v>8</v>
      </c>
      <c r="G188">
        <v>251</v>
      </c>
      <c r="H188">
        <f t="shared" si="2"/>
        <v>2008</v>
      </c>
    </row>
    <row r="189" spans="1:8" x14ac:dyDescent="0.55000000000000004">
      <c r="A189" t="s">
        <v>194</v>
      </c>
      <c r="B189" s="2">
        <v>45339</v>
      </c>
      <c r="C189" t="s">
        <v>209</v>
      </c>
      <c r="D189" t="s">
        <v>220</v>
      </c>
      <c r="E189" t="s">
        <v>225</v>
      </c>
      <c r="F189">
        <v>2</v>
      </c>
      <c r="G189">
        <v>428</v>
      </c>
      <c r="H189">
        <f t="shared" si="2"/>
        <v>856</v>
      </c>
    </row>
    <row r="190" spans="1:8" x14ac:dyDescent="0.55000000000000004">
      <c r="A190" t="s">
        <v>195</v>
      </c>
      <c r="B190" s="2">
        <v>45340</v>
      </c>
      <c r="C190" t="s">
        <v>213</v>
      </c>
      <c r="D190" t="s">
        <v>217</v>
      </c>
      <c r="E190" t="s">
        <v>224</v>
      </c>
      <c r="F190">
        <v>20</v>
      </c>
      <c r="G190">
        <v>353</v>
      </c>
      <c r="H190">
        <f t="shared" si="2"/>
        <v>7060</v>
      </c>
    </row>
    <row r="191" spans="1:8" x14ac:dyDescent="0.55000000000000004">
      <c r="A191" t="s">
        <v>196</v>
      </c>
      <c r="B191" s="2">
        <v>45304</v>
      </c>
      <c r="C191" t="s">
        <v>210</v>
      </c>
      <c r="D191" t="s">
        <v>221</v>
      </c>
      <c r="E191" t="s">
        <v>224</v>
      </c>
      <c r="F191">
        <v>4</v>
      </c>
      <c r="G191">
        <v>474</v>
      </c>
      <c r="H191">
        <f t="shared" si="2"/>
        <v>1896</v>
      </c>
    </row>
    <row r="192" spans="1:8" x14ac:dyDescent="0.55000000000000004">
      <c r="A192" t="s">
        <v>197</v>
      </c>
      <c r="B192" s="2">
        <v>45322</v>
      </c>
      <c r="C192" t="s">
        <v>208</v>
      </c>
      <c r="D192" t="s">
        <v>217</v>
      </c>
      <c r="E192" t="s">
        <v>225</v>
      </c>
      <c r="F192">
        <v>16</v>
      </c>
      <c r="G192">
        <v>300</v>
      </c>
      <c r="H192">
        <f t="shared" si="2"/>
        <v>4800</v>
      </c>
    </row>
    <row r="193" spans="1:8" x14ac:dyDescent="0.55000000000000004">
      <c r="A193" t="s">
        <v>198</v>
      </c>
      <c r="B193" s="2">
        <v>45329</v>
      </c>
      <c r="C193" t="s">
        <v>210</v>
      </c>
      <c r="D193" t="s">
        <v>217</v>
      </c>
      <c r="E193" t="s">
        <v>223</v>
      </c>
      <c r="F193">
        <v>1</v>
      </c>
      <c r="G193">
        <v>203</v>
      </c>
      <c r="H193">
        <f t="shared" si="2"/>
        <v>203</v>
      </c>
    </row>
    <row r="194" spans="1:8" x14ac:dyDescent="0.55000000000000004">
      <c r="A194" t="s">
        <v>199</v>
      </c>
      <c r="B194" s="2">
        <v>45325</v>
      </c>
      <c r="C194" t="s">
        <v>211</v>
      </c>
      <c r="D194" t="s">
        <v>221</v>
      </c>
      <c r="E194" t="s">
        <v>224</v>
      </c>
      <c r="F194">
        <v>19</v>
      </c>
      <c r="G194">
        <v>58</v>
      </c>
      <c r="H194">
        <f t="shared" si="2"/>
        <v>1102</v>
      </c>
    </row>
    <row r="195" spans="1:8" x14ac:dyDescent="0.55000000000000004">
      <c r="A195" t="s">
        <v>200</v>
      </c>
      <c r="B195" s="2">
        <v>45298</v>
      </c>
      <c r="C195" t="s">
        <v>211</v>
      </c>
      <c r="D195" t="s">
        <v>220</v>
      </c>
      <c r="E195" t="s">
        <v>223</v>
      </c>
      <c r="F195">
        <v>5</v>
      </c>
      <c r="G195">
        <v>394</v>
      </c>
      <c r="H195">
        <f t="shared" ref="H195:H201" si="3">+G195*F195</f>
        <v>1970</v>
      </c>
    </row>
    <row r="196" spans="1:8" x14ac:dyDescent="0.55000000000000004">
      <c r="A196" t="s">
        <v>201</v>
      </c>
      <c r="B196" s="2">
        <v>45310</v>
      </c>
      <c r="C196" t="s">
        <v>208</v>
      </c>
      <c r="D196" t="s">
        <v>221</v>
      </c>
      <c r="E196" t="s">
        <v>224</v>
      </c>
      <c r="F196">
        <v>1</v>
      </c>
      <c r="G196">
        <v>263</v>
      </c>
      <c r="H196">
        <f t="shared" si="3"/>
        <v>263</v>
      </c>
    </row>
    <row r="197" spans="1:8" x14ac:dyDescent="0.55000000000000004">
      <c r="A197" t="s">
        <v>202</v>
      </c>
      <c r="B197" s="2">
        <v>45303</v>
      </c>
      <c r="C197" t="s">
        <v>212</v>
      </c>
      <c r="D197" t="s">
        <v>219</v>
      </c>
      <c r="E197" t="s">
        <v>224</v>
      </c>
      <c r="F197">
        <v>8</v>
      </c>
      <c r="G197">
        <v>457</v>
      </c>
      <c r="H197">
        <f t="shared" si="3"/>
        <v>3656</v>
      </c>
    </row>
    <row r="198" spans="1:8" x14ac:dyDescent="0.55000000000000004">
      <c r="A198" t="s">
        <v>203</v>
      </c>
      <c r="B198" s="2">
        <v>45337</v>
      </c>
      <c r="C198" t="s">
        <v>209</v>
      </c>
      <c r="D198" t="s">
        <v>221</v>
      </c>
      <c r="E198" t="s">
        <v>224</v>
      </c>
      <c r="F198">
        <v>6</v>
      </c>
      <c r="G198">
        <v>496</v>
      </c>
      <c r="H198">
        <f t="shared" si="3"/>
        <v>2976</v>
      </c>
    </row>
    <row r="199" spans="1:8" x14ac:dyDescent="0.55000000000000004">
      <c r="A199" t="s">
        <v>204</v>
      </c>
      <c r="B199" s="2">
        <v>45309</v>
      </c>
      <c r="C199" t="s">
        <v>208</v>
      </c>
      <c r="D199" t="s">
        <v>221</v>
      </c>
      <c r="E199" t="s">
        <v>224</v>
      </c>
      <c r="F199">
        <v>3</v>
      </c>
      <c r="G199">
        <v>63</v>
      </c>
      <c r="H199">
        <f t="shared" si="3"/>
        <v>189</v>
      </c>
    </row>
    <row r="200" spans="1:8" x14ac:dyDescent="0.55000000000000004">
      <c r="A200" t="s">
        <v>205</v>
      </c>
      <c r="C200" t="s">
        <v>209</v>
      </c>
      <c r="D200" t="s">
        <v>218</v>
      </c>
      <c r="E200" t="s">
        <v>223</v>
      </c>
      <c r="F200">
        <v>12</v>
      </c>
      <c r="G200">
        <v>185</v>
      </c>
      <c r="H200">
        <f t="shared" si="3"/>
        <v>2220</v>
      </c>
    </row>
    <row r="201" spans="1:8" x14ac:dyDescent="0.55000000000000004">
      <c r="A201" t="s">
        <v>206</v>
      </c>
      <c r="B201" s="2">
        <v>45310</v>
      </c>
      <c r="C201" t="s">
        <v>213</v>
      </c>
      <c r="D201" t="s">
        <v>219</v>
      </c>
      <c r="E201" t="s">
        <v>225</v>
      </c>
      <c r="G201">
        <v>450</v>
      </c>
      <c r="H201">
        <f t="shared" si="3"/>
        <v>0</v>
      </c>
    </row>
  </sheetData>
  <autoFilter ref="A1:G1" xr:uid="{B7DDD52F-08C4-4A6D-9141-3F92BEC766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EDA</vt:lpstr>
      <vt:lpstr>Sales by Product and Region</vt:lpstr>
      <vt:lpstr>Top 3 Salespersons</vt:lpstr>
      <vt:lpstr>Sales Performance Evaluation</vt:lpstr>
      <vt:lpstr>Row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Patel</dc:creator>
  <cp:lastModifiedBy>Bhargav Patel</cp:lastModifiedBy>
  <dcterms:created xsi:type="dcterms:W3CDTF">2024-12-17T17:15:05Z</dcterms:created>
  <dcterms:modified xsi:type="dcterms:W3CDTF">2025-01-18T21:54:19Z</dcterms:modified>
</cp:coreProperties>
</file>