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GITHUB_FILES\GitHub\STACK-DEV-MODULE\PYTHON\DATA_SCIENCE\BA + EXCEL\Practice_Feb\Practice\Lesson 6\Datasets\"/>
    </mc:Choice>
  </mc:AlternateContent>
  <xr:revisionPtr revIDLastSave="0" documentId="13_ncr:1_{AAD11AA1-45F8-4825-BACA-A793181B061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Developer" sheetId="6" r:id="rId8"/>
    <sheet name="Exercise" sheetId="10" r:id="rId9"/>
    <sheet name="DATA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1" l="1"/>
  <c r="D16" i="11"/>
  <c r="D15" i="11"/>
  <c r="D14" i="11"/>
  <c r="D13" i="11"/>
  <c r="D12" i="11"/>
  <c r="D11" i="11"/>
  <c r="D10" i="11"/>
  <c r="D9" i="11"/>
  <c r="D8" i="11"/>
  <c r="D7" i="11"/>
  <c r="D6" i="11"/>
  <c r="C16" i="9"/>
  <c r="C16" i="8"/>
  <c r="H7" i="2"/>
  <c r="N18" i="8" l="1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B16" i="8"/>
  <c r="H8" i="2"/>
  <c r="H9" i="2"/>
  <c r="H10" i="2"/>
  <c r="H11" i="2"/>
  <c r="H12" i="2"/>
  <c r="H13" i="2"/>
  <c r="H14" i="2"/>
  <c r="H15" i="2"/>
  <c r="H16" i="2"/>
  <c r="H17" i="2"/>
  <c r="H18" i="2"/>
  <c r="H6" i="2"/>
  <c r="C20" i="3" l="1"/>
  <c r="E18" i="9" l="1"/>
  <c r="D18" i="9"/>
  <c r="C18" i="9"/>
  <c r="E17" i="9"/>
  <c r="D17" i="9"/>
  <c r="C17" i="9"/>
  <c r="E16" i="9"/>
  <c r="D16" i="9"/>
  <c r="E15" i="9"/>
  <c r="D15" i="9"/>
  <c r="C15" i="9"/>
  <c r="D17" i="10" l="1"/>
  <c r="D16" i="10"/>
  <c r="D15" i="10"/>
  <c r="D14" i="10"/>
  <c r="D13" i="10"/>
  <c r="D12" i="10"/>
  <c r="D11" i="10"/>
  <c r="D10" i="10"/>
  <c r="D9" i="10"/>
  <c r="D8" i="10"/>
  <c r="D7" i="10"/>
  <c r="D6" i="10"/>
  <c r="E6" i="4"/>
  <c r="E7" i="4" s="1"/>
  <c r="C22" i="3"/>
  <c r="E8" i="4" l="1"/>
  <c r="F7" i="4"/>
  <c r="F6" i="4"/>
  <c r="E9" i="4" l="1"/>
  <c r="F8" i="4"/>
  <c r="F9" i="4" l="1"/>
  <c r="E10" i="4"/>
  <c r="F10" i="4" l="1"/>
  <c r="E11" i="4"/>
  <c r="E12" i="4" l="1"/>
  <c r="F11" i="4"/>
  <c r="E13" i="4" l="1"/>
  <c r="F12" i="4"/>
  <c r="F13" i="4" l="1"/>
  <c r="E14" i="4"/>
  <c r="E15" i="4" l="1"/>
  <c r="F15" i="4" s="1"/>
  <c r="F14" i="4"/>
</calcChain>
</file>

<file path=xl/sharedStrings.xml><?xml version="1.0" encoding="utf-8"?>
<sst xmlns="http://schemas.openxmlformats.org/spreadsheetml/2006/main" count="166" uniqueCount="64">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</sst>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15" fontId="0" fillId="0" borderId="2" xfId="0" applyNumberFormat="1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1" applyNumberFormat="1" applyFont="1" applyBorder="1"/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8" xfId="0" applyFont="1" applyFill="1" applyBorder="1" applyAlignment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Border="1"/>
    <xf numFmtId="0" fontId="4" fillId="0" borderId="1" xfId="0" applyFont="1" applyBorder="1"/>
    <xf numFmtId="0" fontId="2" fillId="2" borderId="18" xfId="0" applyFont="1" applyFill="1" applyBorder="1" applyAlignment="1">
      <alignment horizontal="center"/>
    </xf>
    <xf numFmtId="165" fontId="0" fillId="0" borderId="18" xfId="1" applyNumberFormat="1" applyFont="1" applyBorder="1"/>
    <xf numFmtId="165" fontId="0" fillId="0" borderId="19" xfId="1" applyNumberFormat="1" applyFont="1" applyBorder="1"/>
    <xf numFmtId="166" fontId="0" fillId="0" borderId="18" xfId="2" applyNumberFormat="1" applyFont="1" applyBorder="1"/>
    <xf numFmtId="166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Border="1"/>
    <xf numFmtId="166" fontId="0" fillId="0" borderId="20" xfId="2" applyNumberFormat="1" applyFont="1" applyBorder="1"/>
    <xf numFmtId="0" fontId="0" fillId="0" borderId="20" xfId="0" applyBorder="1"/>
    <xf numFmtId="166" fontId="0" fillId="0" borderId="11" xfId="2" applyNumberFormat="1" applyFont="1" applyBorder="1"/>
    <xf numFmtId="166" fontId="0" fillId="0" borderId="11" xfId="0" applyNumberFormat="1" applyBorder="1"/>
    <xf numFmtId="3" fontId="0" fillId="0" borderId="11" xfId="0" applyNumberForma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Border="1"/>
    <xf numFmtId="0" fontId="0" fillId="0" borderId="21" xfId="0" applyBorder="1"/>
    <xf numFmtId="0" fontId="0" fillId="4" borderId="5" xfId="0" applyFill="1" applyBorder="1"/>
    <xf numFmtId="167" fontId="0" fillId="0" borderId="21" xfId="2" applyNumberFormat="1" applyFont="1" applyBorder="1"/>
    <xf numFmtId="166" fontId="0" fillId="0" borderId="21" xfId="2" applyNumberFormat="1" applyFont="1" applyBorder="1"/>
    <xf numFmtId="15" fontId="4" fillId="0" borderId="21" xfId="0" applyNumberFormat="1" applyFont="1" applyBorder="1"/>
    <xf numFmtId="0" fontId="4" fillId="0" borderId="21" xfId="0" applyFont="1" applyBorder="1"/>
    <xf numFmtId="167" fontId="4" fillId="0" borderId="21" xfId="2" applyNumberFormat="1" applyFont="1" applyFill="1" applyBorder="1"/>
    <xf numFmtId="166" fontId="4" fillId="0" borderId="2" xfId="2" applyNumberFormat="1" applyFont="1" applyFill="1" applyBorder="1"/>
    <xf numFmtId="166" fontId="4" fillId="0" borderId="18" xfId="2" applyNumberFormat="1" applyFont="1" applyFill="1" applyBorder="1"/>
    <xf numFmtId="166" fontId="4" fillId="0" borderId="1" xfId="2" applyNumberFormat="1" applyFont="1" applyFill="1" applyBorder="1"/>
    <xf numFmtId="166" fontId="4" fillId="0" borderId="19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248031496063"/>
          <c:y val="2.5428331875182269E-2"/>
          <c:w val="0.8157519685039370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4-4157-A367-E336748F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1071248"/>
        <c:axId val="1381068752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4-4157-A367-E336748F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71248"/>
        <c:axId val="1381068752"/>
      </c:lineChart>
      <c:catAx>
        <c:axId val="13810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8752"/>
        <c:crosses val="autoZero"/>
        <c:auto val="1"/>
        <c:lblAlgn val="ctr"/>
        <c:lblOffset val="100"/>
        <c:noMultiLvlLbl val="0"/>
      </c:catAx>
      <c:valAx>
        <c:axId val="1381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325-8B7B-321364B2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914576"/>
        <c:axId val="1454912496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2-4325-8B7B-321364B2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914576"/>
        <c:axId val="1454912496"/>
      </c:lineChart>
      <c:catAx>
        <c:axId val="14549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12496"/>
        <c:crosses val="autoZero"/>
        <c:auto val="1"/>
        <c:lblAlgn val="ctr"/>
        <c:lblOffset val="100"/>
        <c:noMultiLvlLbl val="0"/>
      </c:catAx>
      <c:valAx>
        <c:axId val="1454912496"/>
        <c:scaling>
          <c:orientation val="minMax"/>
          <c:max val="15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283246</c:v>
                </c:pt>
                <c:pt idx="1">
                  <c:v>278532.25</c:v>
                </c:pt>
                <c:pt idx="2">
                  <c:v>297115.5</c:v>
                </c:pt>
                <c:pt idx="3">
                  <c:v>231685.25</c:v>
                </c:pt>
                <c:pt idx="4">
                  <c:v>256641.75</c:v>
                </c:pt>
                <c:pt idx="5">
                  <c:v>250941.25</c:v>
                </c:pt>
                <c:pt idx="6">
                  <c:v>259804.75</c:v>
                </c:pt>
                <c:pt idx="7">
                  <c:v>269355.5</c:v>
                </c:pt>
                <c:pt idx="8">
                  <c:v>203022</c:v>
                </c:pt>
                <c:pt idx="9">
                  <c:v>195045</c:v>
                </c:pt>
                <c:pt idx="10">
                  <c:v>255637</c:v>
                </c:pt>
                <c:pt idx="11">
                  <c:v>191962.75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Mar'15</c:v>
                </c:pt>
                <c:pt idx="1">
                  <c:v>Apr'15</c:v>
                </c:pt>
                <c:pt idx="2">
                  <c:v>May'15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220452.25</c:v>
                </c:pt>
                <c:pt idx="1">
                  <c:v>285377.5</c:v>
                </c:pt>
                <c:pt idx="2">
                  <c:v>292400.5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Mar'15</c:v>
                </c:pt>
                <c:pt idx="1">
                  <c:v>Apr'15</c:v>
                </c:pt>
                <c:pt idx="2">
                  <c:v>May'15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297115.5</c:v>
                </c:pt>
                <c:pt idx="1">
                  <c:v>231685.25</c:v>
                </c:pt>
                <c:pt idx="2">
                  <c:v>256641.75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Mar'15</c:v>
                </c:pt>
                <c:pt idx="1">
                  <c:v>Apr'15</c:v>
                </c:pt>
                <c:pt idx="2">
                  <c:v>May'15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246641.75</c:v>
                </c:pt>
                <c:pt idx="1">
                  <c:v>240793.5</c:v>
                </c:pt>
                <c:pt idx="2">
                  <c:v>222198.75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1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checked="Checked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</xdr:row>
      <xdr:rowOff>0</xdr:rowOff>
    </xdr:from>
    <xdr:to>
      <xdr:col>24</xdr:col>
      <xdr:colOff>0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40342-2043-8DAC-6F83-2F8215F0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4</xdr:row>
      <xdr:rowOff>57150</xdr:rowOff>
    </xdr:from>
    <xdr:to>
      <xdr:col>23</xdr:col>
      <xdr:colOff>209550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59A32-9374-AB09-82EA-CEBB2641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695575" y="895350"/>
          <a:ext cx="1733550" cy="3333750"/>
          <a:chOff x="2695575" y="895350"/>
          <a:chExt cx="1733550" cy="33337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523875</xdr:colOff>
      <xdr:row>3</xdr:row>
      <xdr:rowOff>104774</xdr:rowOff>
    </xdr:from>
    <xdr:to>
      <xdr:col>14</xdr:col>
      <xdr:colOff>219075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66675</xdr:rowOff>
        </xdr:from>
        <xdr:to>
          <xdr:col>19</xdr:col>
          <xdr:colOff>57150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28575</xdr:rowOff>
        </xdr:from>
        <xdr:to>
          <xdr:col>6</xdr:col>
          <xdr:colOff>714375</xdr:colOff>
          <xdr:row>10</xdr:row>
          <xdr:rowOff>57150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714375</xdr:colOff>
          <xdr:row>11</xdr:row>
          <xdr:rowOff>142875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714375</xdr:colOff>
          <xdr:row>13</xdr:row>
          <xdr:rowOff>66675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0</xdr:colOff>
      <xdr:row>11</xdr:row>
      <xdr:rowOff>95251</xdr:rowOff>
    </xdr:from>
    <xdr:to>
      <xdr:col>25</xdr:col>
      <xdr:colOff>28575</xdr:colOff>
      <xdr:row>24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104775</xdr:rowOff>
        </xdr:from>
        <xdr:to>
          <xdr:col>13</xdr:col>
          <xdr:colOff>762000</xdr:colOff>
          <xdr:row>21</xdr:row>
          <xdr:rowOff>142875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571501</xdr:colOff>
      <xdr:row>9</xdr:row>
      <xdr:rowOff>66675</xdr:rowOff>
    </xdr:from>
    <xdr:to>
      <xdr:col>13</xdr:col>
      <xdr:colOff>723900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13"/>
  <sheetViews>
    <sheetView showGridLines="0" workbookViewId="0">
      <selection activeCell="O21" sqref="O21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2.140625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73C6-EBE0-4EEA-BDAC-BA26BACB1DCD}">
  <dimension ref="B5:D17"/>
  <sheetViews>
    <sheetView workbookViewId="0">
      <selection activeCell="Q31" sqref="Q31"/>
    </sheetView>
  </sheetViews>
  <sheetFormatPr defaultRowHeight="15" x14ac:dyDescent="0.25"/>
  <sheetData>
    <row r="5" spans="2:4" x14ac:dyDescent="0.25">
      <c r="B5" s="2" t="s">
        <v>0</v>
      </c>
      <c r="C5" s="27" t="s">
        <v>26</v>
      </c>
      <c r="D5" s="27" t="s">
        <v>25</v>
      </c>
    </row>
    <row r="6" spans="2:4" x14ac:dyDescent="0.2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2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25">
      <c r="B8" s="4" t="s">
        <v>3</v>
      </c>
      <c r="C8" s="30">
        <v>11378</v>
      </c>
      <c r="D8" s="28">
        <f t="shared" si="0"/>
        <v>7.654993776701316E-2</v>
      </c>
    </row>
    <row r="9" spans="2:4" x14ac:dyDescent="0.25">
      <c r="B9" s="4" t="s">
        <v>24</v>
      </c>
      <c r="C9" s="30">
        <v>13771</v>
      </c>
      <c r="D9" s="28">
        <f t="shared" si="0"/>
        <v>9.2649779661587106E-2</v>
      </c>
    </row>
    <row r="10" spans="2:4" x14ac:dyDescent="0.2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2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2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2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2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2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2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2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D13"/>
  <sheetViews>
    <sheetView showGridLines="0" tabSelected="1" workbookViewId="0">
      <selection activeCell="W29" sqref="W29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1.42578125" bestFit="1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2"/>
  <sheetViews>
    <sheetView showGridLines="0" workbookViewId="0">
      <selection activeCell="M19" sqref="M19"/>
    </sheetView>
  </sheetViews>
  <sheetFormatPr defaultRowHeight="15" x14ac:dyDescent="0.25"/>
  <cols>
    <col min="1" max="1" width="2.85546875" customWidth="1"/>
    <col min="2" max="2" width="11.42578125" customWidth="1"/>
    <col min="3" max="3" width="14" customWidth="1"/>
  </cols>
  <sheetData>
    <row r="5" spans="2:3" x14ac:dyDescent="0.25">
      <c r="B5" s="8" t="s">
        <v>0</v>
      </c>
      <c r="C5" s="9" t="s">
        <v>63</v>
      </c>
    </row>
    <row r="6" spans="2:3" x14ac:dyDescent="0.25">
      <c r="B6" s="10" t="s">
        <v>1</v>
      </c>
      <c r="C6" s="37">
        <v>819831</v>
      </c>
    </row>
    <row r="7" spans="2:3" x14ac:dyDescent="0.25">
      <c r="B7" s="10" t="s">
        <v>2</v>
      </c>
      <c r="C7" s="37">
        <v>797472</v>
      </c>
    </row>
    <row r="8" spans="2:3" x14ac:dyDescent="0.25">
      <c r="B8" s="10" t="s">
        <v>13</v>
      </c>
      <c r="C8" s="37">
        <v>770359.5</v>
      </c>
    </row>
    <row r="9" spans="2:3" x14ac:dyDescent="0.25">
      <c r="B9" s="10" t="s">
        <v>4</v>
      </c>
      <c r="C9" s="37">
        <v>758220.75</v>
      </c>
    </row>
    <row r="10" spans="2:3" x14ac:dyDescent="0.25">
      <c r="B10" s="10" t="s">
        <v>5</v>
      </c>
      <c r="C10" s="37">
        <v>769886.5</v>
      </c>
    </row>
    <row r="11" spans="2:3" x14ac:dyDescent="0.25">
      <c r="B11" s="10" t="s">
        <v>6</v>
      </c>
      <c r="C11" s="37">
        <v>696266.5</v>
      </c>
    </row>
    <row r="12" spans="2:3" x14ac:dyDescent="0.25">
      <c r="B12" s="10" t="s">
        <v>14</v>
      </c>
      <c r="C12" s="37">
        <v>818501.25</v>
      </c>
    </row>
    <row r="13" spans="2:3" x14ac:dyDescent="0.25">
      <c r="B13" s="10" t="s">
        <v>15</v>
      </c>
      <c r="C13" s="37">
        <v>711815.25</v>
      </c>
    </row>
    <row r="14" spans="2:3" x14ac:dyDescent="0.25">
      <c r="B14" s="10" t="s">
        <v>16</v>
      </c>
      <c r="C14" s="37">
        <v>639326.25</v>
      </c>
    </row>
    <row r="15" spans="2:3" x14ac:dyDescent="0.25">
      <c r="B15" s="10" t="s">
        <v>17</v>
      </c>
      <c r="C15" s="37">
        <v>632338.25</v>
      </c>
    </row>
    <row r="16" spans="2:3" x14ac:dyDescent="0.25">
      <c r="B16" s="10" t="s">
        <v>18</v>
      </c>
      <c r="C16" s="37">
        <v>663842.5</v>
      </c>
    </row>
    <row r="17" spans="2:3" x14ac:dyDescent="0.25">
      <c r="B17" s="10" t="s">
        <v>19</v>
      </c>
      <c r="C17" s="37">
        <v>621509.75</v>
      </c>
    </row>
    <row r="18" spans="2:3" x14ac:dyDescent="0.25">
      <c r="B18" s="10"/>
      <c r="C18" s="11"/>
    </row>
    <row r="19" spans="2:3" x14ac:dyDescent="0.25">
      <c r="B19" s="10" t="s">
        <v>10</v>
      </c>
      <c r="C19" s="39">
        <v>10000000</v>
      </c>
    </row>
    <row r="20" spans="2:3" x14ac:dyDescent="0.25">
      <c r="B20" s="10" t="s">
        <v>11</v>
      </c>
      <c r="C20" s="38">
        <f>SUM(C6:C17)</f>
        <v>8699369.5</v>
      </c>
    </row>
    <row r="21" spans="2:3" x14ac:dyDescent="0.25">
      <c r="B21" s="10"/>
      <c r="C21" s="11"/>
    </row>
    <row r="22" spans="2:3" x14ac:dyDescent="0.25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5"/>
  <sheetViews>
    <sheetView showGridLines="0" workbookViewId="0">
      <selection activeCell="E19" sqref="E19"/>
    </sheetView>
  </sheetViews>
  <sheetFormatPr defaultRowHeight="15" x14ac:dyDescent="0.25"/>
  <cols>
    <col min="1" max="1" width="1.7109375" customWidth="1"/>
    <col min="3" max="3" width="22.85546875" bestFit="1" customWidth="1"/>
    <col min="4" max="4" width="11.28515625" customWidth="1"/>
    <col min="5" max="5" width="19.140625" customWidth="1"/>
    <col min="6" max="6" width="12.7109375" customWidth="1"/>
  </cols>
  <sheetData>
    <row r="4" spans="2:6" ht="8.25" customHeight="1" x14ac:dyDescent="0.25"/>
    <row r="5" spans="2:6" ht="27" customHeight="1" x14ac:dyDescent="0.25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25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25">
      <c r="B7" s="16">
        <v>2</v>
      </c>
      <c r="C7" s="14" t="s">
        <v>38</v>
      </c>
      <c r="D7" s="15">
        <v>37</v>
      </c>
      <c r="E7" s="15">
        <f t="shared" ref="E7:E15" si="0">D7+E6</f>
        <v>92</v>
      </c>
      <c r="F7" s="17">
        <f t="shared" ref="F7:F15" si="1">E7/SUM($D$6:$D$15)</f>
        <v>0.76033057851239672</v>
      </c>
    </row>
    <row r="8" spans="2:6" x14ac:dyDescent="0.25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 t="shared" si="1"/>
        <v>0.88429752066115708</v>
      </c>
    </row>
    <row r="9" spans="2:6" x14ac:dyDescent="0.25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 t="shared" si="1"/>
        <v>0.92561983471074383</v>
      </c>
    </row>
    <row r="10" spans="2:6" x14ac:dyDescent="0.25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 t="shared" si="1"/>
        <v>0.95041322314049592</v>
      </c>
    </row>
    <row r="11" spans="2:6" x14ac:dyDescent="0.25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 t="shared" si="1"/>
        <v>0.96694214876033058</v>
      </c>
    </row>
    <row r="12" spans="2:6" x14ac:dyDescent="0.25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 t="shared" si="1"/>
        <v>0.97520661157024791</v>
      </c>
    </row>
    <row r="13" spans="2:6" x14ac:dyDescent="0.25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 t="shared" si="1"/>
        <v>0.98347107438016534</v>
      </c>
    </row>
    <row r="14" spans="2:6" x14ac:dyDescent="0.25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 t="shared" si="1"/>
        <v>0.99173553719008267</v>
      </c>
    </row>
    <row r="15" spans="2:6" x14ac:dyDescent="0.25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 t="shared" si="1"/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8"/>
  <sheetViews>
    <sheetView showGridLines="0" workbookViewId="0">
      <selection activeCell="G6" sqref="G6:H18"/>
    </sheetView>
  </sheetViews>
  <sheetFormatPr defaultRowHeight="15" x14ac:dyDescent="0.25"/>
  <cols>
    <col min="1" max="1" width="3.140625" customWidth="1"/>
    <col min="2" max="2" width="8.5703125" customWidth="1"/>
    <col min="3" max="3" width="11.7109375" customWidth="1"/>
    <col min="4" max="4" width="12.42578125" customWidth="1"/>
    <col min="5" max="5" width="12.28515625" customWidth="1"/>
    <col min="6" max="6" width="5" customWidth="1"/>
    <col min="7" max="8" width="12.42578125" customWidth="1"/>
    <col min="17" max="17" width="14.85546875" customWidth="1"/>
  </cols>
  <sheetData>
    <row r="1" spans="2:18" x14ac:dyDescent="0.25">
      <c r="Q1">
        <v>1</v>
      </c>
      <c r="R1" s="44" t="s">
        <v>48</v>
      </c>
    </row>
    <row r="2" spans="2:18" x14ac:dyDescent="0.25">
      <c r="R2" s="44" t="s">
        <v>49</v>
      </c>
    </row>
    <row r="3" spans="2:18" x14ac:dyDescent="0.25">
      <c r="R3" s="44" t="s">
        <v>50</v>
      </c>
    </row>
    <row r="6" spans="2:18" x14ac:dyDescent="0.25">
      <c r="B6" s="40" t="s">
        <v>0</v>
      </c>
      <c r="C6" s="41" t="s">
        <v>48</v>
      </c>
      <c r="D6" s="41" t="s">
        <v>49</v>
      </c>
      <c r="E6" s="41" t="s">
        <v>50</v>
      </c>
      <c r="G6" s="40" t="s">
        <v>0</v>
      </c>
      <c r="H6" s="41" t="str">
        <f ca="1">OFFSET($B$6,0,$A$15)</f>
        <v>Months</v>
      </c>
    </row>
    <row r="7" spans="2:18" x14ac:dyDescent="0.25">
      <c r="B7" s="42" t="s">
        <v>51</v>
      </c>
      <c r="C7" s="46">
        <v>275084</v>
      </c>
      <c r="D7" s="46">
        <v>283246</v>
      </c>
      <c r="E7" s="46">
        <v>264246</v>
      </c>
      <c r="G7" s="42" t="s">
        <v>51</v>
      </c>
      <c r="H7" s="45">
        <f ca="1">OFFSET($B$6,ROW()-6,$Q$1)</f>
        <v>275084</v>
      </c>
    </row>
    <row r="8" spans="2:18" x14ac:dyDescent="0.25">
      <c r="B8" s="42" t="s">
        <v>52</v>
      </c>
      <c r="C8" s="46">
        <v>233695.5</v>
      </c>
      <c r="D8" s="46">
        <v>278532.25</v>
      </c>
      <c r="E8" s="46">
        <v>285004.25</v>
      </c>
      <c r="G8" s="42" t="s">
        <v>52</v>
      </c>
      <c r="H8" s="45">
        <f t="shared" ref="H8:H18" ca="1" si="0">OFFSET($B$6,ROW()-6,$Q$1)</f>
        <v>233695.5</v>
      </c>
    </row>
    <row r="9" spans="2:18" x14ac:dyDescent="0.25">
      <c r="B9" s="43" t="s">
        <v>53</v>
      </c>
      <c r="C9" s="46">
        <v>220452.25</v>
      </c>
      <c r="D9" s="46">
        <v>297115.5</v>
      </c>
      <c r="E9" s="46">
        <v>246641.75</v>
      </c>
      <c r="G9" s="43" t="s">
        <v>53</v>
      </c>
      <c r="H9" s="45">
        <f t="shared" ca="1" si="0"/>
        <v>220452.25</v>
      </c>
    </row>
    <row r="10" spans="2:18" x14ac:dyDescent="0.25">
      <c r="B10" s="43" t="s">
        <v>54</v>
      </c>
      <c r="C10" s="46">
        <v>285377.5</v>
      </c>
      <c r="D10" s="46">
        <v>231685.25</v>
      </c>
      <c r="E10" s="46">
        <v>240793.5</v>
      </c>
      <c r="G10" s="43" t="s">
        <v>54</v>
      </c>
      <c r="H10" s="45">
        <f t="shared" ca="1" si="0"/>
        <v>285377.5</v>
      </c>
    </row>
    <row r="11" spans="2:18" x14ac:dyDescent="0.25">
      <c r="B11" s="43" t="s">
        <v>55</v>
      </c>
      <c r="C11" s="46">
        <v>292400.5</v>
      </c>
      <c r="D11" s="46">
        <v>256641.75</v>
      </c>
      <c r="E11" s="46">
        <v>222198.75</v>
      </c>
      <c r="G11" s="43" t="s">
        <v>55</v>
      </c>
      <c r="H11" s="45">
        <f t="shared" ca="1" si="0"/>
        <v>292400.5</v>
      </c>
    </row>
    <row r="12" spans="2:18" x14ac:dyDescent="0.25">
      <c r="B12" s="43" t="s">
        <v>56</v>
      </c>
      <c r="C12" s="46">
        <v>205581.5</v>
      </c>
      <c r="D12" s="46">
        <v>250941.25</v>
      </c>
      <c r="E12" s="46">
        <v>245207.75</v>
      </c>
      <c r="G12" s="43" t="s">
        <v>56</v>
      </c>
      <c r="H12" s="45">
        <f t="shared" ca="1" si="0"/>
        <v>205581.5</v>
      </c>
    </row>
    <row r="13" spans="2:18" x14ac:dyDescent="0.25">
      <c r="B13" s="43" t="s">
        <v>57</v>
      </c>
      <c r="C13" s="46">
        <v>283514.5</v>
      </c>
      <c r="D13" s="46">
        <v>259804.75</v>
      </c>
      <c r="E13" s="46">
        <v>268542</v>
      </c>
      <c r="G13" s="43" t="s">
        <v>57</v>
      </c>
      <c r="H13" s="45">
        <f t="shared" ca="1" si="0"/>
        <v>283514.5</v>
      </c>
    </row>
    <row r="14" spans="2:18" x14ac:dyDescent="0.25">
      <c r="B14" s="43" t="s">
        <v>58</v>
      </c>
      <c r="C14" s="46">
        <v>255519.5</v>
      </c>
      <c r="D14" s="46">
        <v>269355.5</v>
      </c>
      <c r="E14" s="46">
        <v>197305.25</v>
      </c>
      <c r="G14" s="43" t="s">
        <v>58</v>
      </c>
      <c r="H14" s="45">
        <f t="shared" ca="1" si="0"/>
        <v>255519.5</v>
      </c>
    </row>
    <row r="15" spans="2:18" x14ac:dyDescent="0.25">
      <c r="B15" s="43" t="s">
        <v>59</v>
      </c>
      <c r="C15" s="46">
        <v>177774.5</v>
      </c>
      <c r="D15" s="46">
        <v>203022</v>
      </c>
      <c r="E15" s="46">
        <v>248659.75</v>
      </c>
      <c r="G15" s="43" t="s">
        <v>59</v>
      </c>
      <c r="H15" s="45">
        <f t="shared" ca="1" si="0"/>
        <v>177774.5</v>
      </c>
    </row>
    <row r="16" spans="2:18" x14ac:dyDescent="0.25">
      <c r="B16" s="43" t="s">
        <v>60</v>
      </c>
      <c r="C16" s="46">
        <v>242503.25</v>
      </c>
      <c r="D16" s="46">
        <v>195045</v>
      </c>
      <c r="E16" s="46">
        <v>199935</v>
      </c>
      <c r="G16" s="43" t="s">
        <v>60</v>
      </c>
      <c r="H16" s="45">
        <f t="shared" ca="1" si="0"/>
        <v>242503.25</v>
      </c>
    </row>
    <row r="17" spans="2:8" x14ac:dyDescent="0.25">
      <c r="B17" s="43" t="s">
        <v>61</v>
      </c>
      <c r="C17" s="46">
        <v>212354.5</v>
      </c>
      <c r="D17" s="46">
        <v>255637</v>
      </c>
      <c r="E17" s="46">
        <v>195347</v>
      </c>
      <c r="G17" s="43" t="s">
        <v>61</v>
      </c>
      <c r="H17" s="45">
        <f t="shared" ca="1" si="0"/>
        <v>212354.5</v>
      </c>
    </row>
    <row r="18" spans="2:8" x14ac:dyDescent="0.25">
      <c r="B18" s="43" t="s">
        <v>62</v>
      </c>
      <c r="C18" s="46">
        <v>190275.5</v>
      </c>
      <c r="D18" s="46">
        <v>191962.75</v>
      </c>
      <c r="E18" s="46">
        <v>237966.5</v>
      </c>
      <c r="G18" s="43" t="s">
        <v>62</v>
      </c>
      <c r="H18" s="45">
        <f t="shared" ca="1" si="0"/>
        <v>190275.5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66675</xdr:rowOff>
                  </from>
                  <to>
                    <xdr:col>19</xdr:col>
                    <xdr:colOff>57150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showGridLines="0" workbookViewId="0">
      <selection activeCell="U4" sqref="U4"/>
    </sheetView>
  </sheetViews>
  <sheetFormatPr defaultRowHeight="15" x14ac:dyDescent="0.25"/>
  <cols>
    <col min="1" max="1" width="5.85546875" customWidth="1"/>
    <col min="2" max="2" width="10.28515625" customWidth="1"/>
    <col min="3" max="3" width="11.28515625" customWidth="1"/>
    <col min="4" max="4" width="11.5703125" bestFit="1" customWidth="1"/>
    <col min="5" max="5" width="10.5703125" customWidth="1"/>
    <col min="6" max="7" width="11.7109375" customWidth="1"/>
    <col min="8" max="8" width="12.42578125" customWidth="1"/>
    <col min="9" max="14" width="11.5703125" bestFit="1" customWidth="1"/>
    <col min="15" max="15" width="3.28515625" customWidth="1"/>
    <col min="16" max="16" width="3.85546875" customWidth="1"/>
  </cols>
  <sheetData>
    <row r="1" spans="1:18" x14ac:dyDescent="0.25">
      <c r="Q1" t="b">
        <v>1</v>
      </c>
      <c r="R1" s="7" t="s">
        <v>9</v>
      </c>
    </row>
    <row r="2" spans="1:18" x14ac:dyDescent="0.25">
      <c r="R2" s="7" t="s">
        <v>7</v>
      </c>
    </row>
    <row r="3" spans="1:18" x14ac:dyDescent="0.25">
      <c r="R3" s="7" t="s">
        <v>8</v>
      </c>
    </row>
    <row r="6" spans="1:18" x14ac:dyDescent="0.25">
      <c r="B6" s="40" t="s">
        <v>0</v>
      </c>
      <c r="C6" s="41" t="s">
        <v>51</v>
      </c>
      <c r="D6" s="41" t="s">
        <v>52</v>
      </c>
      <c r="E6" s="41" t="s">
        <v>53</v>
      </c>
      <c r="F6" s="41" t="s">
        <v>54</v>
      </c>
      <c r="G6" s="40" t="s">
        <v>55</v>
      </c>
      <c r="H6" s="41" t="s">
        <v>56</v>
      </c>
      <c r="I6" s="41" t="s">
        <v>57</v>
      </c>
      <c r="J6" s="41" t="s">
        <v>58</v>
      </c>
      <c r="K6" s="41" t="s">
        <v>59</v>
      </c>
      <c r="L6" s="41" t="s">
        <v>60</v>
      </c>
      <c r="M6" s="41" t="s">
        <v>61</v>
      </c>
      <c r="N6" s="41" t="s">
        <v>62</v>
      </c>
    </row>
    <row r="7" spans="1:18" x14ac:dyDescent="0.25">
      <c r="B7" s="47" t="s">
        <v>48</v>
      </c>
      <c r="C7" s="49">
        <v>275084</v>
      </c>
      <c r="D7" s="49">
        <v>233695.5</v>
      </c>
      <c r="E7" s="49">
        <v>220452.25</v>
      </c>
      <c r="F7" s="49">
        <v>285377.5</v>
      </c>
      <c r="G7" s="49">
        <v>292400.5</v>
      </c>
      <c r="H7" s="49">
        <v>205581.5</v>
      </c>
      <c r="I7" s="45">
        <v>283514.5</v>
      </c>
      <c r="J7" s="45">
        <v>255519.5</v>
      </c>
      <c r="K7" s="45">
        <v>177774.5</v>
      </c>
      <c r="L7" s="45">
        <v>242503.25</v>
      </c>
      <c r="M7" s="45">
        <v>212354.5</v>
      </c>
      <c r="N7" s="45">
        <v>190275.5</v>
      </c>
    </row>
    <row r="8" spans="1:18" x14ac:dyDescent="0.25">
      <c r="B8" s="47" t="s">
        <v>49</v>
      </c>
      <c r="C8" s="49">
        <v>283246</v>
      </c>
      <c r="D8" s="49">
        <v>278532.25</v>
      </c>
      <c r="E8" s="49">
        <v>297115.5</v>
      </c>
      <c r="F8" s="49">
        <v>231685.25</v>
      </c>
      <c r="G8" s="49">
        <v>256641.75</v>
      </c>
      <c r="H8" s="49">
        <v>250941.25</v>
      </c>
      <c r="I8" s="45">
        <v>259804.75</v>
      </c>
      <c r="J8" s="45">
        <v>269355.5</v>
      </c>
      <c r="K8" s="45">
        <v>203022</v>
      </c>
      <c r="L8" s="45">
        <v>195045</v>
      </c>
      <c r="M8" s="45">
        <v>255637</v>
      </c>
      <c r="N8" s="45">
        <v>191962.75</v>
      </c>
    </row>
    <row r="9" spans="1:18" x14ac:dyDescent="0.25">
      <c r="B9" s="48" t="s">
        <v>50</v>
      </c>
      <c r="C9" s="49">
        <v>264246</v>
      </c>
      <c r="D9" s="49">
        <v>285004.25</v>
      </c>
      <c r="E9" s="49">
        <v>246641.75</v>
      </c>
      <c r="F9" s="49">
        <v>240793.5</v>
      </c>
      <c r="G9" s="49">
        <v>222198.75</v>
      </c>
      <c r="H9" s="49">
        <v>245207.75</v>
      </c>
      <c r="I9" s="45">
        <v>268542</v>
      </c>
      <c r="J9" s="45">
        <v>197305.25</v>
      </c>
      <c r="K9" s="45">
        <v>248659.75</v>
      </c>
      <c r="L9" s="45">
        <v>199935</v>
      </c>
      <c r="M9" s="45">
        <v>195347</v>
      </c>
      <c r="N9" s="45">
        <v>237966.5</v>
      </c>
    </row>
    <row r="15" spans="1:18" x14ac:dyDescent="0.25">
      <c r="B15" s="40" t="s">
        <v>0</v>
      </c>
      <c r="C15" s="41" t="s">
        <v>51</v>
      </c>
      <c r="D15" s="41" t="s">
        <v>52</v>
      </c>
      <c r="E15" s="41" t="s">
        <v>53</v>
      </c>
      <c r="F15" s="41" t="s">
        <v>54</v>
      </c>
      <c r="G15" s="40" t="s">
        <v>55</v>
      </c>
      <c r="H15" s="41" t="s">
        <v>56</v>
      </c>
      <c r="I15" s="41" t="s">
        <v>57</v>
      </c>
      <c r="J15" s="41" t="s">
        <v>58</v>
      </c>
      <c r="K15" s="41" t="s">
        <v>59</v>
      </c>
      <c r="L15" s="41" t="s">
        <v>60</v>
      </c>
      <c r="M15" s="41" t="s">
        <v>61</v>
      </c>
      <c r="N15" s="41" t="s">
        <v>62</v>
      </c>
    </row>
    <row r="16" spans="1:18" x14ac:dyDescent="0.25">
      <c r="A16" t="b">
        <v>1</v>
      </c>
      <c r="B16" s="48" t="str">
        <f>IF($A16=TRUE,B7,0)</f>
        <v>North</v>
      </c>
      <c r="C16" s="49">
        <f>IF($A$16=TRUE,C7,0)</f>
        <v>275084</v>
      </c>
      <c r="D16" s="49">
        <f t="shared" ref="D16:N16" si="0">IF($A16=TRUE,D7,0)</f>
        <v>233695.5</v>
      </c>
      <c r="E16" s="49">
        <f t="shared" si="0"/>
        <v>220452.25</v>
      </c>
      <c r="F16" s="49">
        <f t="shared" si="0"/>
        <v>285377.5</v>
      </c>
      <c r="G16" s="49">
        <f t="shared" si="0"/>
        <v>292400.5</v>
      </c>
      <c r="H16" s="49">
        <f t="shared" si="0"/>
        <v>205581.5</v>
      </c>
      <c r="I16" s="45">
        <f t="shared" si="0"/>
        <v>283514.5</v>
      </c>
      <c r="J16" s="45">
        <f t="shared" si="0"/>
        <v>255519.5</v>
      </c>
      <c r="K16" s="45">
        <f t="shared" si="0"/>
        <v>177774.5</v>
      </c>
      <c r="L16" s="45">
        <f t="shared" si="0"/>
        <v>242503.25</v>
      </c>
      <c r="M16" s="45">
        <f t="shared" si="0"/>
        <v>212354.5</v>
      </c>
      <c r="N16" s="45">
        <f t="shared" si="0"/>
        <v>190275.5</v>
      </c>
    </row>
    <row r="17" spans="1:14" x14ac:dyDescent="0.25">
      <c r="A17" t="b">
        <v>1</v>
      </c>
      <c r="B17" s="48" t="str">
        <f t="shared" ref="B17:N17" si="1">IF($A17=TRUE,B8,0)</f>
        <v>West</v>
      </c>
      <c r="C17" s="49">
        <f t="shared" si="1"/>
        <v>283246</v>
      </c>
      <c r="D17" s="49">
        <f t="shared" si="1"/>
        <v>278532.25</v>
      </c>
      <c r="E17" s="49">
        <f t="shared" si="1"/>
        <v>297115.5</v>
      </c>
      <c r="F17" s="49">
        <f t="shared" si="1"/>
        <v>231685.25</v>
      </c>
      <c r="G17" s="49">
        <f t="shared" si="1"/>
        <v>256641.75</v>
      </c>
      <c r="H17" s="49">
        <f t="shared" si="1"/>
        <v>250941.25</v>
      </c>
      <c r="I17" s="45">
        <f t="shared" si="1"/>
        <v>259804.75</v>
      </c>
      <c r="J17" s="45">
        <f t="shared" si="1"/>
        <v>269355.5</v>
      </c>
      <c r="K17" s="45">
        <f t="shared" si="1"/>
        <v>203022</v>
      </c>
      <c r="L17" s="45">
        <f t="shared" si="1"/>
        <v>195045</v>
      </c>
      <c r="M17" s="45">
        <f t="shared" si="1"/>
        <v>255637</v>
      </c>
      <c r="N17" s="45">
        <f t="shared" si="1"/>
        <v>191962.75</v>
      </c>
    </row>
    <row r="18" spans="1:14" x14ac:dyDescent="0.25">
      <c r="A18" t="b">
        <v>1</v>
      </c>
      <c r="B18" s="48" t="str">
        <f t="shared" ref="B18:N18" si="2">IF($A18=TRUE,B9,0)</f>
        <v>Middle</v>
      </c>
      <c r="C18" s="49">
        <f t="shared" si="2"/>
        <v>264246</v>
      </c>
      <c r="D18" s="49">
        <f t="shared" si="2"/>
        <v>285004.25</v>
      </c>
      <c r="E18" s="49">
        <f t="shared" si="2"/>
        <v>246641.75</v>
      </c>
      <c r="F18" s="49">
        <f t="shared" si="2"/>
        <v>240793.5</v>
      </c>
      <c r="G18" s="49">
        <f t="shared" si="2"/>
        <v>222198.75</v>
      </c>
      <c r="H18" s="49">
        <f t="shared" si="2"/>
        <v>245207.75</v>
      </c>
      <c r="I18" s="45">
        <f t="shared" si="2"/>
        <v>268542</v>
      </c>
      <c r="J18" s="45">
        <f t="shared" si="2"/>
        <v>197305.25</v>
      </c>
      <c r="K18" s="45">
        <f t="shared" si="2"/>
        <v>248659.75</v>
      </c>
      <c r="L18" s="45">
        <f t="shared" si="2"/>
        <v>199935</v>
      </c>
      <c r="M18" s="45">
        <f t="shared" si="2"/>
        <v>195347</v>
      </c>
      <c r="N18" s="45">
        <f t="shared" si="2"/>
        <v>237966.5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28575</xdr:rowOff>
                  </from>
                  <to>
                    <xdr:col>6</xdr:col>
                    <xdr:colOff>714375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714375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714375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8"/>
  <sheetViews>
    <sheetView showGridLines="0" workbookViewId="0">
      <selection activeCell="J23" sqref="J23"/>
    </sheetView>
  </sheetViews>
  <sheetFormatPr defaultRowHeight="15" x14ac:dyDescent="0.25"/>
  <cols>
    <col min="1" max="1" width="3.140625" customWidth="1"/>
    <col min="2" max="2" width="14.42578125" customWidth="1"/>
    <col min="3" max="3" width="10.140625" customWidth="1"/>
    <col min="4" max="4" width="11.5703125" bestFit="1" customWidth="1"/>
    <col min="5" max="5" width="10.5703125" customWidth="1"/>
    <col min="6" max="6" width="10" customWidth="1"/>
    <col min="7" max="7" width="9.5703125" customWidth="1"/>
    <col min="8" max="8" width="9.85546875" customWidth="1"/>
    <col min="9" max="14" width="11.5703125" bestFit="1" customWidth="1"/>
  </cols>
  <sheetData>
    <row r="6" spans="1:14" x14ac:dyDescent="0.25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25">
      <c r="B7" s="25" t="s">
        <v>48</v>
      </c>
      <c r="C7" s="50">
        <v>275084</v>
      </c>
      <c r="D7" s="50">
        <v>233695.5</v>
      </c>
      <c r="E7" s="50">
        <v>220452.25</v>
      </c>
      <c r="F7" s="50">
        <v>285377.5</v>
      </c>
      <c r="G7" s="50">
        <v>292400.5</v>
      </c>
      <c r="H7" s="51">
        <v>205581.5</v>
      </c>
      <c r="I7" s="51">
        <v>283514.5</v>
      </c>
      <c r="J7" s="51">
        <v>255519.5</v>
      </c>
      <c r="K7" s="51">
        <v>177774.5</v>
      </c>
      <c r="L7" s="51">
        <v>242503.25</v>
      </c>
      <c r="M7" s="51">
        <v>212354.5</v>
      </c>
      <c r="N7" s="51">
        <v>190275.5</v>
      </c>
    </row>
    <row r="8" spans="1:14" x14ac:dyDescent="0.25">
      <c r="B8" s="25" t="s">
        <v>49</v>
      </c>
      <c r="C8" s="50">
        <v>283246</v>
      </c>
      <c r="D8" s="50">
        <v>278532.25</v>
      </c>
      <c r="E8" s="50">
        <v>297115.5</v>
      </c>
      <c r="F8" s="50">
        <v>231685.25</v>
      </c>
      <c r="G8" s="50">
        <v>256641.75</v>
      </c>
      <c r="H8" s="51">
        <v>250941.25</v>
      </c>
      <c r="I8" s="51">
        <v>259804.75</v>
      </c>
      <c r="J8" s="51">
        <v>269355.5</v>
      </c>
      <c r="K8" s="51">
        <v>203022</v>
      </c>
      <c r="L8" s="51">
        <v>195045</v>
      </c>
      <c r="M8" s="51">
        <v>255637</v>
      </c>
      <c r="N8" s="51">
        <v>191962.75</v>
      </c>
    </row>
    <row r="9" spans="1:14" x14ac:dyDescent="0.25">
      <c r="B9" s="26" t="s">
        <v>50</v>
      </c>
      <c r="C9" s="52">
        <v>264246</v>
      </c>
      <c r="D9" s="52">
        <v>285004.25</v>
      </c>
      <c r="E9" s="52">
        <v>246641.75</v>
      </c>
      <c r="F9" s="52">
        <v>240793.5</v>
      </c>
      <c r="G9" s="52">
        <v>222198.75</v>
      </c>
      <c r="H9" s="53">
        <v>245207.75</v>
      </c>
      <c r="I9" s="53">
        <v>268542</v>
      </c>
      <c r="J9" s="53">
        <v>197305.25</v>
      </c>
      <c r="K9" s="53">
        <v>248659.75</v>
      </c>
      <c r="L9" s="53">
        <v>199935</v>
      </c>
      <c r="M9" s="53">
        <v>195347</v>
      </c>
      <c r="N9" s="53">
        <v>237966.5</v>
      </c>
    </row>
    <row r="15" spans="1:14" x14ac:dyDescent="0.25">
      <c r="A15">
        <v>3</v>
      </c>
      <c r="B15" s="2" t="s">
        <v>0</v>
      </c>
      <c r="C15" s="5" t="str">
        <f ca="1">OFFSET($B$6,0,$A$15)</f>
        <v>Mar'15</v>
      </c>
      <c r="D15" s="5" t="str">
        <f ca="1">OFFSET($B$6,0,$A$15+1)</f>
        <v>Apr'15</v>
      </c>
      <c r="E15" s="5" t="str">
        <f ca="1">OFFSET($B$6,0,$A$15+2)</f>
        <v>May'15</v>
      </c>
    </row>
    <row r="16" spans="1:14" x14ac:dyDescent="0.25">
      <c r="B16" s="25" t="s">
        <v>48</v>
      </c>
      <c r="C16" s="50">
        <f ca="1">OFFSET($B$6,1,$A$15)</f>
        <v>220452.25</v>
      </c>
      <c r="D16" s="50">
        <f ca="1">OFFSET($B$6,1,$A$15+1)</f>
        <v>285377.5</v>
      </c>
      <c r="E16" s="51">
        <f ca="1">OFFSET($B$6,1,$A$15+2)</f>
        <v>292400.5</v>
      </c>
    </row>
    <row r="17" spans="2:5" x14ac:dyDescent="0.25">
      <c r="B17" s="25" t="s">
        <v>49</v>
      </c>
      <c r="C17" s="50">
        <f ca="1">OFFSET($B$6,2,$A$15)</f>
        <v>297115.5</v>
      </c>
      <c r="D17" s="50">
        <f ca="1">OFFSET($B$6,2,$A$15+1)</f>
        <v>231685.25</v>
      </c>
      <c r="E17" s="51">
        <f ca="1">OFFSET($B$6,2,$A$15+2)</f>
        <v>256641.75</v>
      </c>
    </row>
    <row r="18" spans="2:5" x14ac:dyDescent="0.25">
      <c r="B18" s="26" t="s">
        <v>50</v>
      </c>
      <c r="C18" s="52">
        <f ca="1">OFFSET($B$6,3,$A$15)</f>
        <v>246641.75</v>
      </c>
      <c r="D18" s="52">
        <f ca="1">OFFSET($B$6,3,$A$15+1)</f>
        <v>240793.5</v>
      </c>
      <c r="E18" s="53">
        <f ca="1">OFFSET($B$6,3,$A$15+2)</f>
        <v>222198.75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104775</xdr:rowOff>
                  </from>
                  <to>
                    <xdr:col>13</xdr:col>
                    <xdr:colOff>762000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7"/>
  <sheetViews>
    <sheetView showGridLines="0" workbookViewId="0">
      <selection activeCell="B5" sqref="B5:D17"/>
    </sheetView>
  </sheetViews>
  <sheetFormatPr defaultRowHeight="15" x14ac:dyDescent="0.25"/>
  <cols>
    <col min="3" max="3" width="12.140625" customWidth="1"/>
  </cols>
  <sheetData>
    <row r="5" spans="2:4" x14ac:dyDescent="0.25">
      <c r="B5" s="2" t="s">
        <v>0</v>
      </c>
      <c r="C5" s="27" t="s">
        <v>26</v>
      </c>
      <c r="D5" s="27" t="s">
        <v>25</v>
      </c>
    </row>
    <row r="6" spans="2:4" x14ac:dyDescent="0.2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2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25">
      <c r="B8" s="4" t="s">
        <v>3</v>
      </c>
      <c r="C8" s="30">
        <v>11378</v>
      </c>
      <c r="D8" s="28">
        <f t="shared" si="0"/>
        <v>7.654993776701316E-2</v>
      </c>
    </row>
    <row r="9" spans="2:4" x14ac:dyDescent="0.25">
      <c r="B9" s="4" t="s">
        <v>24</v>
      </c>
      <c r="C9" s="30">
        <v>13771</v>
      </c>
      <c r="D9" s="28">
        <f t="shared" si="0"/>
        <v>9.2649779661587106E-2</v>
      </c>
    </row>
    <row r="10" spans="2:4" x14ac:dyDescent="0.2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2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2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2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2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2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2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2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Developer</vt:lpstr>
      <vt:lpstr>Exercise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Bhargav Dharan</cp:lastModifiedBy>
  <dcterms:created xsi:type="dcterms:W3CDTF">2016-02-28T01:35:13Z</dcterms:created>
  <dcterms:modified xsi:type="dcterms:W3CDTF">2023-03-02T16:32:52Z</dcterms:modified>
</cp:coreProperties>
</file>