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C:\Users\91981\Downloads\"/>
    </mc:Choice>
  </mc:AlternateContent>
  <xr:revisionPtr revIDLastSave="766" documentId="13_ncr:1_{0833B5C4-4DA7-45BC-BEA8-1BD3022189E2}" xr6:coauthVersionLast="47" xr6:coauthVersionMax="47" xr10:uidLastSave="{AA4B4A2A-9BAC-4F6D-A827-DB3CFFF5BDF8}"/>
  <bookViews>
    <workbookView xWindow="-110" yWindow="-110" windowWidth="19420" windowHeight="10420" firstSheet="10" activeTab="4" xr2:uid="{322E3E75-2429-47E5-8784-EB9C63AB258A}"/>
  </bookViews>
  <sheets>
    <sheet name="OverView" sheetId="2" r:id="rId1"/>
    <sheet name="NS Cases" sheetId="12" r:id="rId2"/>
    <sheet name="Retail &amp; E-commerce " sheetId="13" r:id="rId3"/>
    <sheet name="Mining &amp; Natural Resourc" sheetId="14" r:id="rId4"/>
    <sheet name="Healthcare-Pharmaceuticals" sheetId="11" r:id="rId5"/>
    <sheet name="FMCG-CPG &amp; Consumer Goods" sheetId="9" r:id="rId6"/>
    <sheet name="Energy &amp; Utilities" sheetId="8" r:id="rId7"/>
    <sheet name="Construction &amp; Real-Estate" sheetId="6" r:id="rId8"/>
    <sheet name="Manufacturing" sheetId="4" r:id="rId9"/>
    <sheet name="Media-Entertainment and Gaming" sheetId="7" r:id="rId10"/>
    <sheet name="Banking &amp; Financial Services" sheetId="3" r:id="rId11"/>
    <sheet name="Agriculture &amp; Dairy Farming" sheetId="1" r:id="rId12"/>
    <sheet name="Legal &amp; Professional Services " sheetId="10" r:id="rId13"/>
    <sheet name="Travel,Transportation logistics" sheetId="5" r:id="rId14"/>
  </sheets>
  <definedNames>
    <definedName name="_xlnm._FilterDatabase" localSheetId="11" hidden="1">'Agriculture &amp; Dairy Farming'!$A$1:$R$1</definedName>
    <definedName name="_xlnm._FilterDatabase" localSheetId="10" hidden="1">'Banking &amp; Financial Services'!$A$1:$M$1</definedName>
    <definedName name="_xlnm._FilterDatabase" localSheetId="7" hidden="1">'Construction &amp; Real-Estate'!$A$1:$M$1</definedName>
    <definedName name="_xlnm._FilterDatabase" localSheetId="6" hidden="1">'Energy &amp; Utilities'!$A$1:$M$1</definedName>
    <definedName name="_xlnm._FilterDatabase" localSheetId="5" hidden="1">'FMCG-CPG &amp; Consumer Goods'!$A$1:$M$1</definedName>
    <definedName name="_xlnm._FilterDatabase" localSheetId="4" hidden="1">'Healthcare-Pharmaceuticals'!$A$1:$M$45</definedName>
    <definedName name="_xlnm._FilterDatabase" localSheetId="8" hidden="1">Manufacturing!$A$1:$M$41</definedName>
    <definedName name="_xlnm._FilterDatabase" localSheetId="9" hidden="1">'Media-Entertainment and Gaming'!$A$1:$M$1</definedName>
    <definedName name="_xlnm._FilterDatabase" localSheetId="13" hidden="1">'Travel,Transportation logistics'!$C$1:$C$30</definedName>
    <definedName name="_xlnm._FilterDatabase" localSheetId="2" hidden="1">'Retail &amp; E-commerce '!$C$1:$C$40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1" l="1"/>
  <c r="B52" i="11"/>
  <c r="B51" i="11"/>
  <c r="B50" i="11"/>
  <c r="B49" i="11"/>
  <c r="B48" i="11"/>
  <c r="B16" i="7"/>
  <c r="B17" i="7"/>
  <c r="B15" i="7"/>
  <c r="B14" i="7"/>
  <c r="B13" i="7"/>
  <c r="B12" i="7"/>
  <c r="B11" i="7"/>
  <c r="B2" i="9"/>
  <c r="E32" i="2"/>
  <c r="J52" i="2" a="1"/>
  <c r="J52" i="2"/>
  <c r="I52" i="2" a="1"/>
  <c r="I52" i="2"/>
  <c r="H52" i="2" a="1"/>
  <c r="H52" i="2"/>
  <c r="G52" i="2" a="1"/>
  <c r="G52" i="2"/>
  <c r="F52" i="2" a="1"/>
  <c r="F52" i="2"/>
  <c r="E52" i="2" a="1"/>
  <c r="E52" i="2"/>
  <c r="D52" i="2" a="1"/>
  <c r="D52" i="2"/>
  <c r="D50" i="2" a="1"/>
  <c r="D50" i="2"/>
  <c r="J50" i="2" a="1"/>
  <c r="J50" i="2"/>
  <c r="I50" i="2" a="1"/>
  <c r="I50" i="2"/>
  <c r="H50" i="2" a="1"/>
  <c r="H50" i="2"/>
  <c r="G50" i="2" a="1"/>
  <c r="G50" i="2"/>
  <c r="F50" i="2" a="1"/>
  <c r="F50" i="2"/>
  <c r="E50" i="2" a="1"/>
  <c r="E50" i="2"/>
  <c r="D49" i="2" a="1"/>
  <c r="D49" i="2"/>
  <c r="J49" i="2" a="1"/>
  <c r="J49" i="2"/>
  <c r="I49" i="2" a="1"/>
  <c r="I49" i="2"/>
  <c r="H49" i="2" a="1"/>
  <c r="H49" i="2"/>
  <c r="G49" i="2" a="1"/>
  <c r="G49" i="2"/>
  <c r="F49" i="2" a="1"/>
  <c r="F49" i="2"/>
  <c r="E49" i="2" a="1"/>
  <c r="E49" i="2"/>
  <c r="D48" i="2" a="1"/>
  <c r="D48" i="2"/>
  <c r="J48" i="2" a="1"/>
  <c r="J48" i="2"/>
  <c r="I48" i="2" a="1"/>
  <c r="I48" i="2"/>
  <c r="H48" i="2" a="1"/>
  <c r="H48" i="2"/>
  <c r="G48" i="2" a="1"/>
  <c r="G48" i="2"/>
  <c r="F48" i="2" a="1"/>
  <c r="F48" i="2"/>
  <c r="E48" i="2" a="1"/>
  <c r="E48" i="2"/>
  <c r="D47" i="2" a="1"/>
  <c r="D47" i="2"/>
  <c r="J47" i="2" a="1"/>
  <c r="J47" i="2"/>
  <c r="I47" i="2" a="1"/>
  <c r="I47" i="2"/>
  <c r="H47" i="2" a="1"/>
  <c r="H47" i="2"/>
  <c r="G47" i="2" a="1"/>
  <c r="G47" i="2"/>
  <c r="F47" i="2" a="1"/>
  <c r="F47" i="2"/>
  <c r="E47" i="2" a="1"/>
  <c r="E47" i="2"/>
  <c r="D46" i="2" a="1"/>
  <c r="D46" i="2"/>
  <c r="J46" i="2" a="1"/>
  <c r="J46" i="2"/>
  <c r="I46" i="2" a="1"/>
  <c r="I46" i="2"/>
  <c r="H46" i="2" a="1"/>
  <c r="H46" i="2"/>
  <c r="G46" i="2" a="1"/>
  <c r="G46" i="2"/>
  <c r="F46" i="2" a="1"/>
  <c r="F46" i="2"/>
  <c r="E46" i="2" a="1"/>
  <c r="E46" i="2"/>
  <c r="D45" i="2" a="1"/>
  <c r="D45" i="2"/>
  <c r="J45" i="2" a="1"/>
  <c r="J45" i="2"/>
  <c r="I45" i="2" a="1"/>
  <c r="I45" i="2"/>
  <c r="H45" i="2" a="1"/>
  <c r="H45" i="2"/>
  <c r="G45" i="2" a="1"/>
  <c r="G45" i="2"/>
  <c r="F45" i="2" a="1"/>
  <c r="F45" i="2"/>
  <c r="E45" i="2" a="1"/>
  <c r="E45" i="2"/>
  <c r="D44" i="2" a="1"/>
  <c r="D44" i="2"/>
  <c r="J44" i="2" a="1"/>
  <c r="J44" i="2"/>
  <c r="I44" i="2" a="1"/>
  <c r="I44" i="2"/>
  <c r="H44" i="2" a="1"/>
  <c r="H44" i="2"/>
  <c r="G44" i="2" a="1"/>
  <c r="G44" i="2"/>
  <c r="F44" i="2" a="1"/>
  <c r="F44" i="2"/>
  <c r="E44" i="2" a="1"/>
  <c r="E44" i="2"/>
  <c r="D43" i="2" a="1"/>
  <c r="D43" i="2"/>
  <c r="J43" i="2" a="1"/>
  <c r="J43" i="2"/>
  <c r="I43" i="2" a="1"/>
  <c r="I43" i="2"/>
  <c r="H43" i="2" a="1"/>
  <c r="H43" i="2"/>
  <c r="G43" i="2" a="1"/>
  <c r="G43" i="2"/>
  <c r="F43" i="2" a="1"/>
  <c r="F43" i="2"/>
  <c r="E43" i="2" a="1"/>
  <c r="E43" i="2"/>
  <c r="J42" i="2" a="1"/>
  <c r="J42" i="2"/>
  <c r="I42" i="2" a="1"/>
  <c r="I42" i="2"/>
  <c r="H42" i="2" a="1"/>
  <c r="H42" i="2"/>
  <c r="G42" i="2" a="1"/>
  <c r="G42" i="2"/>
  <c r="F42" i="2" a="1"/>
  <c r="F42" i="2"/>
  <c r="E42" i="2" a="1"/>
  <c r="E42" i="2"/>
  <c r="D42" i="2" a="1"/>
  <c r="D42" i="2"/>
  <c r="D41" i="2" a="1"/>
  <c r="D41" i="2"/>
  <c r="K14" i="2"/>
  <c r="H41" i="2" a="1"/>
  <c r="H41" i="2"/>
  <c r="G41" i="2" a="1"/>
  <c r="G41" i="2"/>
  <c r="F41" i="2" a="1"/>
  <c r="F41" i="2"/>
  <c r="E41" i="2" a="1"/>
  <c r="E41" i="2"/>
  <c r="J41" i="2" a="1"/>
  <c r="J41" i="2"/>
  <c r="I41" i="2" a="1"/>
  <c r="I41" i="2"/>
  <c r="J40" i="2" a="1"/>
  <c r="J40" i="2"/>
  <c r="I40" i="2" a="1"/>
  <c r="I40" i="2"/>
  <c r="H40" i="2" a="1"/>
  <c r="H40" i="2"/>
  <c r="G40" i="2" a="1"/>
  <c r="G40" i="2"/>
  <c r="F40" i="2" a="1"/>
  <c r="F40" i="2"/>
  <c r="E40" i="2" a="1"/>
  <c r="E40" i="2"/>
  <c r="D40" i="2" a="1"/>
  <c r="D40" i="2"/>
  <c r="D15" i="2" a="1"/>
  <c r="D15" i="2"/>
  <c r="E15" i="2" a="1"/>
  <c r="E15" i="2"/>
  <c r="J15" i="2" a="1"/>
  <c r="J15" i="2"/>
  <c r="I15" i="2" a="1"/>
  <c r="I15" i="2"/>
  <c r="H15" i="2" a="1"/>
  <c r="H15" i="2"/>
  <c r="F15" i="2" a="1"/>
  <c r="F15" i="2"/>
  <c r="G15" i="2" a="1"/>
  <c r="G15" i="2"/>
  <c r="D13" i="2" a="1"/>
  <c r="D13" i="2"/>
  <c r="R1" i="14"/>
  <c r="P1" i="14"/>
  <c r="D31" i="2" s="1"/>
  <c r="B2" i="6"/>
  <c r="B2" i="1"/>
  <c r="B2" i="5"/>
  <c r="B3" i="5"/>
  <c r="T1" i="3"/>
  <c r="G20" i="2" s="1"/>
  <c r="T1" i="4"/>
  <c r="G21" i="2" s="1"/>
  <c r="T1" i="6"/>
  <c r="G22" i="2" s="1"/>
  <c r="T1" i="7"/>
  <c r="G23" i="2" s="1"/>
  <c r="T1" i="8"/>
  <c r="G25" i="2" s="1"/>
  <c r="T1" i="5"/>
  <c r="G29" i="2" s="1"/>
  <c r="T1" i="10"/>
  <c r="G28" i="2" s="1"/>
  <c r="T1" i="1"/>
  <c r="G19" i="2" s="1"/>
  <c r="T1" i="9"/>
  <c r="G26" i="2" s="1"/>
  <c r="T1" i="11"/>
  <c r="G27" i="2" s="1"/>
  <c r="T1" i="13"/>
  <c r="G24" i="2" s="1"/>
  <c r="Q2" i="4"/>
  <c r="S2" i="3"/>
  <c r="B14" i="6"/>
  <c r="B47" i="11"/>
  <c r="B46" i="11"/>
  <c r="B9" i="5"/>
  <c r="B8" i="5"/>
  <c r="R1" i="13"/>
  <c r="J8" i="2" a="1"/>
  <c r="J8" i="2" s="1"/>
  <c r="I8" i="2" a="1"/>
  <c r="I8" i="2" s="1"/>
  <c r="H8" i="2" a="1"/>
  <c r="H8" i="2" s="1"/>
  <c r="G8" i="2" a="1"/>
  <c r="G8" i="2" s="1"/>
  <c r="F8" i="2" a="1"/>
  <c r="F8" i="2" s="1"/>
  <c r="E8" i="2" a="1"/>
  <c r="E8" i="2" s="1"/>
  <c r="D8" i="2" a="1"/>
  <c r="D8" i="2" s="1"/>
  <c r="K8" i="2" s="1"/>
  <c r="P1" i="13"/>
  <c r="D24" i="2" s="1"/>
  <c r="J12" i="2" a="1"/>
  <c r="J12" i="2" s="1"/>
  <c r="I12" i="2" a="1"/>
  <c r="I12" i="2" s="1"/>
  <c r="H12" i="2" a="1"/>
  <c r="H12" i="2" s="1"/>
  <c r="G12" i="2" a="1"/>
  <c r="G12" i="2" s="1"/>
  <c r="F12" i="2" a="1"/>
  <c r="F12" i="2"/>
  <c r="E12" i="2" a="1"/>
  <c r="E12" i="2" s="1"/>
  <c r="D12" i="2" a="1"/>
  <c r="D12" i="2"/>
  <c r="K12" i="2" s="1"/>
  <c r="J11" i="2" a="1"/>
  <c r="J11" i="2" s="1"/>
  <c r="I11" i="2" a="1"/>
  <c r="I11" i="2" s="1"/>
  <c r="H11" i="2" a="1"/>
  <c r="H11" i="2" s="1"/>
  <c r="G11" i="2" a="1"/>
  <c r="G11" i="2" s="1"/>
  <c r="F11" i="2" a="1"/>
  <c r="F11" i="2" s="1"/>
  <c r="E11" i="2" a="1"/>
  <c r="E11" i="2" s="1"/>
  <c r="D11" i="2" a="1"/>
  <c r="D11" i="2" s="1"/>
  <c r="K11" i="2" s="1"/>
  <c r="B3" i="11"/>
  <c r="B4" i="11"/>
  <c r="B5" i="11"/>
  <c r="B6" i="11"/>
  <c r="B7" i="11"/>
  <c r="B8" i="11"/>
  <c r="B9" i="11"/>
  <c r="B14" i="11"/>
  <c r="B15" i="11"/>
  <c r="B16" i="11"/>
  <c r="B10" i="11"/>
  <c r="B11" i="11"/>
  <c r="B17" i="11"/>
  <c r="B18" i="11"/>
  <c r="B19" i="11"/>
  <c r="B20" i="11"/>
  <c r="B21" i="11"/>
  <c r="B22" i="11"/>
  <c r="B23" i="11"/>
  <c r="B24" i="11"/>
  <c r="B25" i="11"/>
  <c r="B26" i="11"/>
  <c r="B27" i="11"/>
  <c r="B28" i="11"/>
  <c r="B29" i="11"/>
  <c r="B30" i="11"/>
  <c r="B31" i="11"/>
  <c r="B32" i="11"/>
  <c r="B33" i="11"/>
  <c r="B12" i="11"/>
  <c r="B13" i="11"/>
  <c r="B34" i="11"/>
  <c r="B35" i="11"/>
  <c r="B36" i="11"/>
  <c r="B37" i="11"/>
  <c r="B38" i="11"/>
  <c r="B39" i="11"/>
  <c r="B40" i="11"/>
  <c r="B41" i="11"/>
  <c r="B42" i="11"/>
  <c r="B43" i="11"/>
  <c r="B44" i="11"/>
  <c r="B45" i="11"/>
  <c r="B2" i="11"/>
  <c r="R1" i="11"/>
  <c r="P1" i="11"/>
  <c r="D27" i="2" s="1"/>
  <c r="F27" i="2" s="1"/>
  <c r="R1" i="10"/>
  <c r="P1" i="10"/>
  <c r="D28" i="2" s="1"/>
  <c r="F28" i="2" s="1"/>
  <c r="R1" i="5"/>
  <c r="B21" i="5"/>
  <c r="B19" i="5"/>
  <c r="B18" i="5"/>
  <c r="B17" i="5"/>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J10" i="2" a="1"/>
  <c r="J10" i="2" s="1"/>
  <c r="I10" i="2" a="1"/>
  <c r="I10" i="2" s="1"/>
  <c r="H10" i="2" a="1"/>
  <c r="H10" i="2" s="1"/>
  <c r="G10" i="2" a="1"/>
  <c r="G10" i="2" s="1"/>
  <c r="F10" i="2" a="1"/>
  <c r="F10" i="2" s="1"/>
  <c r="E10" i="2" a="1"/>
  <c r="E10" i="2" s="1"/>
  <c r="D10" i="2" a="1"/>
  <c r="D10" i="2" s="1"/>
  <c r="K10" i="2" s="1"/>
  <c r="R1" i="9"/>
  <c r="P1" i="9"/>
  <c r="D26" i="2" s="1"/>
  <c r="F26" i="2" s="1"/>
  <c r="J9" i="2" a="1"/>
  <c r="J9" i="2" s="1"/>
  <c r="I9" i="2" a="1"/>
  <c r="I9" i="2" s="1"/>
  <c r="H9" i="2" a="1"/>
  <c r="H9" i="2" s="1"/>
  <c r="G9" i="2" a="1"/>
  <c r="G9" i="2" s="1"/>
  <c r="F9" i="2" a="1"/>
  <c r="F9" i="2" s="1"/>
  <c r="E9" i="2" a="1"/>
  <c r="E9" i="2" s="1"/>
  <c r="D9" i="2" a="1"/>
  <c r="D9" i="2" s="1"/>
  <c r="K9" i="2" s="1"/>
  <c r="B3" i="8"/>
  <c r="B4" i="8"/>
  <c r="B5" i="8"/>
  <c r="B6" i="8"/>
  <c r="B7" i="8"/>
  <c r="B8" i="8"/>
  <c r="B9" i="8"/>
  <c r="B10" i="8"/>
  <c r="B11" i="8"/>
  <c r="B12" i="8"/>
  <c r="B13" i="8"/>
  <c r="B14" i="8"/>
  <c r="B15" i="8"/>
  <c r="B16" i="8"/>
  <c r="B17" i="8"/>
  <c r="B18" i="8"/>
  <c r="B19" i="8"/>
  <c r="B20" i="8"/>
  <c r="B21" i="8"/>
  <c r="B22" i="8"/>
  <c r="B23" i="8"/>
  <c r="B24" i="8"/>
  <c r="B25" i="8"/>
  <c r="B26" i="8"/>
  <c r="B27" i="8"/>
  <c r="B2" i="8"/>
  <c r="R1" i="8"/>
  <c r="P1" i="8"/>
  <c r="D25" i="2" s="1"/>
  <c r="F25" i="2" s="1"/>
  <c r="J7" i="2" a="1"/>
  <c r="J7" i="2" s="1"/>
  <c r="I7" i="2" a="1"/>
  <c r="I7" i="2" s="1"/>
  <c r="H7" i="2" a="1"/>
  <c r="H7" i="2" s="1"/>
  <c r="G7" i="2" a="1"/>
  <c r="G7" i="2" s="1"/>
  <c r="F7" i="2" a="1"/>
  <c r="F7" i="2" s="1"/>
  <c r="E7" i="2" a="1"/>
  <c r="E7" i="2" s="1"/>
  <c r="D7" i="2" a="1"/>
  <c r="D7" i="2" s="1"/>
  <c r="K7" i="2" s="1"/>
  <c r="B3" i="7"/>
  <c r="B4" i="7"/>
  <c r="B5" i="7"/>
  <c r="B6" i="7"/>
  <c r="B7" i="7"/>
  <c r="B8" i="7"/>
  <c r="B9" i="7"/>
  <c r="B10" i="7"/>
  <c r="B2" i="7"/>
  <c r="R1" i="7"/>
  <c r="P1" i="7"/>
  <c r="D23" i="2" s="1"/>
  <c r="F23" i="2" s="1"/>
  <c r="J6" i="2" a="1"/>
  <c r="J6" i="2" s="1"/>
  <c r="I6" i="2" a="1"/>
  <c r="I6" i="2" s="1"/>
  <c r="H6" i="2" a="1"/>
  <c r="H6" i="2" s="1"/>
  <c r="G6" i="2" a="1"/>
  <c r="G6" i="2" s="1"/>
  <c r="F6" i="2" a="1"/>
  <c r="F6" i="2" s="1"/>
  <c r="E6" i="2" a="1"/>
  <c r="E6" i="2" s="1"/>
  <c r="D6" i="2" a="1"/>
  <c r="D6" i="2" s="1"/>
  <c r="K6" i="2" s="1"/>
  <c r="B3" i="6"/>
  <c r="B4" i="6"/>
  <c r="B5" i="6"/>
  <c r="B6" i="6"/>
  <c r="B9" i="6"/>
  <c r="B10" i="6"/>
  <c r="B11" i="6"/>
  <c r="B12" i="6"/>
  <c r="B13" i="6"/>
  <c r="R1" i="6"/>
  <c r="P1" i="6"/>
  <c r="D22" i="2" s="1"/>
  <c r="F22" i="2" s="1"/>
  <c r="B4" i="5"/>
  <c r="B5" i="5"/>
  <c r="B6" i="5"/>
  <c r="B7" i="5"/>
  <c r="B10" i="5"/>
  <c r="B11" i="5"/>
  <c r="B12" i="5"/>
  <c r="B13" i="5"/>
  <c r="B14" i="5"/>
  <c r="B15" i="5"/>
  <c r="B16" i="5"/>
  <c r="P1" i="5"/>
  <c r="D29" i="2" s="1"/>
  <c r="F29" i="2" s="1"/>
  <c r="J5" i="2" a="1"/>
  <c r="J5" i="2" s="1"/>
  <c r="I5" i="2" a="1"/>
  <c r="I5" i="2" s="1"/>
  <c r="H5" i="2" a="1"/>
  <c r="H5" i="2" s="1"/>
  <c r="G5" i="2" a="1"/>
  <c r="G5" i="2" s="1"/>
  <c r="F5" i="2" a="1"/>
  <c r="F5" i="2" s="1"/>
  <c r="E5" i="2" a="1"/>
  <c r="E5" i="2" s="1"/>
  <c r="D5" i="2" a="1"/>
  <c r="D5" i="2" s="1"/>
  <c r="K5" i="2" s="1"/>
  <c r="J13" i="2" a="1"/>
  <c r="J13" i="2" s="1"/>
  <c r="I13" i="2" a="1"/>
  <c r="I13" i="2" s="1"/>
  <c r="H13" i="2" a="1"/>
  <c r="H13" i="2" s="1"/>
  <c r="G13" i="2" a="1"/>
  <c r="G13" i="2" s="1"/>
  <c r="F13" i="2" a="1"/>
  <c r="F13" i="2" s="1"/>
  <c r="E13" i="2" a="1"/>
  <c r="E13" i="2" s="1"/>
  <c r="R1" i="4"/>
  <c r="P1" i="4"/>
  <c r="D21" i="2" s="1"/>
  <c r="F21" i="2" s="1"/>
  <c r="B57" i="3"/>
  <c r="B51" i="3"/>
  <c r="B52" i="3"/>
  <c r="B53" i="3"/>
  <c r="B54" i="3"/>
  <c r="B55" i="3"/>
  <c r="B56" i="3"/>
  <c r="B49" i="3"/>
  <c r="B50" i="3"/>
  <c r="B44" i="3"/>
  <c r="B45" i="3"/>
  <c r="B46" i="3"/>
  <c r="B47" i="3"/>
  <c r="B48" i="3"/>
  <c r="B36" i="3"/>
  <c r="B37" i="3"/>
  <c r="B38" i="3"/>
  <c r="B39" i="3"/>
  <c r="B40" i="3"/>
  <c r="B41" i="3"/>
  <c r="B42" i="3"/>
  <c r="B43" i="3"/>
  <c r="B29" i="3"/>
  <c r="B30" i="3"/>
  <c r="B31" i="3"/>
  <c r="B32" i="3"/>
  <c r="B33" i="3"/>
  <c r="B34" i="3"/>
  <c r="B35" i="3"/>
  <c r="B25" i="3"/>
  <c r="B26" i="3"/>
  <c r="B27" i="3"/>
  <c r="B28" i="3"/>
  <c r="J4" i="2" a="1"/>
  <c r="J4" i="2" s="1"/>
  <c r="I4" i="2" a="1"/>
  <c r="I4" i="2" s="1"/>
  <c r="H4" i="2" a="1"/>
  <c r="H4" i="2" s="1"/>
  <c r="G4" i="2" a="1"/>
  <c r="G4" i="2" s="1"/>
  <c r="F4" i="2" a="1"/>
  <c r="F4" i="2" s="1"/>
  <c r="E4" i="2" a="1"/>
  <c r="E4" i="2" s="1"/>
  <c r="D4" i="2" a="1"/>
  <c r="D4" i="2" s="1"/>
  <c r="K4" i="2" s="1"/>
  <c r="B3" i="3"/>
  <c r="B4" i="3"/>
  <c r="B5" i="3"/>
  <c r="B6" i="3"/>
  <c r="B7" i="3"/>
  <c r="B8" i="3"/>
  <c r="B9" i="3"/>
  <c r="B10" i="3"/>
  <c r="B11" i="3"/>
  <c r="B12" i="3"/>
  <c r="B13" i="3"/>
  <c r="B14" i="3"/>
  <c r="B15" i="3"/>
  <c r="B16" i="3"/>
  <c r="B17" i="3"/>
  <c r="B18" i="3"/>
  <c r="B19" i="3"/>
  <c r="B20" i="3"/>
  <c r="B21" i="3"/>
  <c r="B22" i="3"/>
  <c r="B23" i="3"/>
  <c r="B24" i="3"/>
  <c r="B2" i="3"/>
  <c r="R1" i="3"/>
  <c r="P1" i="3"/>
  <c r="D20" i="2" s="1"/>
  <c r="F20" i="2" s="1"/>
  <c r="G3" i="2" a="1"/>
  <c r="G3" i="2" s="1"/>
  <c r="F3" i="2" a="1"/>
  <c r="F3" i="2" s="1"/>
  <c r="J3" i="2" a="1"/>
  <c r="J3" i="2" s="1"/>
  <c r="I3" i="2" a="1"/>
  <c r="I3" i="2" s="1"/>
  <c r="H3" i="2" a="1"/>
  <c r="H3" i="2" s="1"/>
  <c r="E3" i="2" a="1"/>
  <c r="E3" i="2" s="1"/>
  <c r="D3" i="2" a="1"/>
  <c r="D3" i="2" s="1"/>
  <c r="K3" i="2" s="1"/>
  <c r="B9" i="1"/>
  <c r="P1" i="1"/>
  <c r="D19" i="2" s="1"/>
  <c r="F19" i="2" s="1"/>
  <c r="R1" i="1"/>
  <c r="B3" i="1"/>
  <c r="B4" i="1"/>
  <c r="B5" i="1"/>
  <c r="B6" i="1"/>
  <c r="B7" i="1"/>
  <c r="B8" i="1"/>
  <c r="G32" i="2" l="1"/>
  <c r="K13" i="2"/>
  <c r="K15" i="2"/>
  <c r="F24" i="2"/>
  <c r="F32" i="2" s="1"/>
  <c r="D32" i="2"/>
  <c r="M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tc={F7988473-A4D7-4B8F-A37F-ECDCBFC1439D}</author>
    <author>tc={F5C832E1-DC95-4AA9-9FCF-F978287E7B45}</author>
    <author>tc={F7A45FEB-3D3A-473F-A006-8D85CA5711C8}</author>
    <author>tc={0AD1F29F-C2DD-409C-9773-6D4E58ABDEDB}</author>
    <author>tc={649ED257-15FF-4D07-8E9D-39C964A339F3}</author>
    <author>tc={11ED0794-6146-413B-933F-9BB19EF21884}</author>
    <author>tc={C1E02BC7-1EF3-4317-91C3-DB0BEE713F60}</author>
    <author>tc={4141840C-A6F3-40D0-AECD-F69D1C8011F5}</author>
    <author>tc={3169520E-5B07-42FF-957A-91ED8CD28D25}</author>
    <author>tc={FB2DBDAC-13D1-4386-A9EF-9DBCF8DE3FF7}</author>
    <author>tc={1C263E71-CE4B-483B-986D-C7D54C474CB6}</author>
    <author>tc={86D8C23E-AC4F-4189-990F-E7FE15EFA7A5}</author>
    <author>tc={3BBEF71C-9C78-4C15-BF8E-9AF52C06C67A}</author>
    <author>tc={41A4CA20-6AFD-42CD-8C44-5D5D6A8FB804}</author>
  </authors>
  <commentList>
    <comment ref="D2" authorId="0" shapeId="0" xr:uid="{F7988473-A4D7-4B8F-A37F-ECDCBFC1439D}">
      <text>
        <t xml:space="preserve">[Threaded comment]
Your version of Excel allows you to read this threaded comment; however, any edits to it will get removed if the file is opened in a newer version of Excel. Learn more: https://go.microsoft.com/fwlink/?linkid=870924
Comment:
    CEO (Chief Executive Officer): The CEO is the highest-ranking officer and is responsible for the overall vision and direction of the company. They make major strategic decisions, oversee all other C-suite executives, and represent the company to the public and investors. </t>
      </text>
    </comment>
    <comment ref="E2" authorId="1" shapeId="0" xr:uid="{F5C832E1-DC95-4AA9-9FCF-F978287E7B45}">
      <text>
        <t xml:space="preserve">[Threaded comment]
Your version of Excel allows you to read this threaded comment; however, any edits to it will get removed if the file is opened in a newer version of Excel. Learn more: https://go.microsoft.com/fwlink/?linkid=870924
Comment:
    CFO (Chief Financial Officer): The CFO manages the company's finances. This includes tasks like financial reporting, budgeting, forecasting, risk management related to finances, and securing funding. They ensure the company operates within its budget and makes sound financial decisions. </t>
      </text>
    </comment>
    <comment ref="F2" authorId="2" shapeId="0" xr:uid="{F7A45FEB-3D3A-473F-A006-8D85CA5711C8}">
      <text>
        <t xml:space="preserve">[Threaded comment]
Your version of Excel allows you to read this threaded comment; however, any edits to it will get removed if the file is opened in a newer version of Excel. Learn more: https://go.microsoft.com/fwlink/?linkid=870924
Comment:
    Chief Growth Officer (CGO): The CGO is focused on driving the company's growth. This can involve expanding into new markets, developing new products or services, and increasing sales. They work closely with the CEO and other executives to develop and implement growth strategies. </t>
      </text>
    </comment>
    <comment ref="G2" authorId="3" shapeId="0" xr:uid="{0AD1F29F-C2DD-409C-9773-6D4E58ABDEDB}">
      <text>
        <t xml:space="preserve">[Threaded comment]
Your version of Excel allows you to read this threaded comment; however, any edits to it will get removed if the file is opened in a newer version of Excel. Learn more: https://go.microsoft.com/fwlink/?linkid=870924
Comment:
    Chief Risk Officer (CRO): The CRO identifies and mitigates risks that could harm the company. These risks can be financial, legal, operational, or reputational. They develop and implement risk management strategies to protect the company. </t>
      </text>
    </comment>
    <comment ref="H2" authorId="4" shapeId="0" xr:uid="{649ED257-15FF-4D07-8E9D-39C964A339F3}">
      <text>
        <t xml:space="preserve">[Threaded comment]
Your version of Excel allows you to read this threaded comment; however, any edits to it will get removed if the file is opened in a newer version of Excel. Learn more: https://go.microsoft.com/fwlink/?linkid=870924
Comment:
    CIO (Chief Information Officer): The CIO oversees the company's information technology (IT) infrastructure. They are responsible for ensuring the smooth operation of IT systems, developing IT strategy, and keeping the company secure from cyber threats. </t>
      </text>
    </comment>
    <comment ref="I2" authorId="5" shapeId="0" xr:uid="{11ED0794-6146-413B-933F-9BB19EF21884}">
      <text>
        <t xml:space="preserve">[Threaded comment]
Your version of Excel allows you to read this threaded comment; however, any edits to it will get removed if the file is opened in a newer version of Excel. Learn more: https://go.microsoft.com/fwlink/?linkid=870924
Comment:
    CMO (Chief Marketing Officer): The CMO leads the company's marketing efforts. This includes developing marketing campaigns, managing brand reputation, and generating leads for sales. They work to create awareness and demand for the company's products or services. </t>
      </text>
    </comment>
    <comment ref="J2" authorId="6" shapeId="0" xr:uid="{C1E02BC7-1EF3-4317-91C3-DB0BEE713F60}">
      <text>
        <t xml:space="preserve">[Threaded comment]
Your version of Excel allows you to read this threaded comment; however, any edits to it will get removed if the file is opened in a newer version of Excel. Learn more: https://go.microsoft.com/fwlink/?linkid=870924
Comment:
    COO (Chief Operating Officer): The COO is responsible for the day-to-day operations of the company. They ensure that all departments are functioning efficiently and working together to achieve the company's goals. They report to the CEO and oversee various departments such as manufacturing, supply chain, and human resources (depending on the company structure). </t>
      </text>
    </comment>
    <comment ref="D39" authorId="7" shapeId="0" xr:uid="{4141840C-A6F3-40D0-AECD-F69D1C8011F5}">
      <text>
        <t xml:space="preserve">[Threaded comment]
Your version of Excel allows you to read this threaded comment; however, any edits to it will get removed if the file is opened in a newer version of Excel. Learn more: https://go.microsoft.com/fwlink/?linkid=870924
Comment:
    CEO (Chief Executive Officer): The CEO is the highest-ranking officer and is responsible for the overall vision and direction of the company. They make major strategic decisions, oversee all other C-suite executives, and represent the company to the public and investors. </t>
      </text>
    </comment>
    <comment ref="E39" authorId="8" shapeId="0" xr:uid="{3169520E-5B07-42FF-957A-91ED8CD28D25}">
      <text>
        <t xml:space="preserve">[Threaded comment]
Your version of Excel allows you to read this threaded comment; however, any edits to it will get removed if the file is opened in a newer version of Excel. Learn more: https://go.microsoft.com/fwlink/?linkid=870924
Comment:
    CFO (Chief Financial Officer): The CFO manages the company's finances. This includes tasks like financial reporting, budgeting, forecasting, risk management related to finances, and securing funding. They ensure the company operates within its budget and makes sound financial decisions. </t>
      </text>
    </comment>
    <comment ref="F39" authorId="9" shapeId="0" xr:uid="{FB2DBDAC-13D1-4386-A9EF-9DBCF8DE3FF7}">
      <text>
        <t xml:space="preserve">[Threaded comment]
Your version of Excel allows you to read this threaded comment; however, any edits to it will get removed if the file is opened in a newer version of Excel. Learn more: https://go.microsoft.com/fwlink/?linkid=870924
Comment:
    Chief Growth Officer (CGO): The CGO is focused on driving the company's growth. This can involve expanding into new markets, developing new products or services, and increasing sales. They work closely with the CEO and other executives to develop and implement growth strategies. </t>
      </text>
    </comment>
    <comment ref="G39" authorId="10" shapeId="0" xr:uid="{1C263E71-CE4B-483B-986D-C7D54C474CB6}">
      <text>
        <t xml:space="preserve">[Threaded comment]
Your version of Excel allows you to read this threaded comment; however, any edits to it will get removed if the file is opened in a newer version of Excel. Learn more: https://go.microsoft.com/fwlink/?linkid=870924
Comment:
    Chief Risk Officer (CRO): The CRO identifies and mitigates risks that could harm the company. These risks can be financial, legal, operational, or reputational. They develop and implement risk management strategies to protect the company. </t>
      </text>
    </comment>
    <comment ref="H39" authorId="11" shapeId="0" xr:uid="{86D8C23E-AC4F-4189-990F-E7FE15EFA7A5}">
      <text>
        <t xml:space="preserve">[Threaded comment]
Your version of Excel allows you to read this threaded comment; however, any edits to it will get removed if the file is opened in a newer version of Excel. Learn more: https://go.microsoft.com/fwlink/?linkid=870924
Comment:
    CIO (Chief Information Officer): The CIO oversees the company's information technology (IT) infrastructure. They are responsible for ensuring the smooth operation of IT systems, developing IT strategy, and keeping the company secure from cyber threats. </t>
      </text>
    </comment>
    <comment ref="I39" authorId="12" shapeId="0" xr:uid="{3BBEF71C-9C78-4C15-BF8E-9AF52C06C67A}">
      <text>
        <t xml:space="preserve">[Threaded comment]
Your version of Excel allows you to read this threaded comment; however, any edits to it will get removed if the file is opened in a newer version of Excel. Learn more: https://go.microsoft.com/fwlink/?linkid=870924
Comment:
    CMO (Chief Marketing Officer): The CMO leads the company's marketing efforts. This includes developing marketing campaigns, managing brand reputation, and generating leads for sales. They work to create awareness and demand for the company's products or services. </t>
      </text>
    </comment>
    <comment ref="J39" authorId="13" shapeId="0" xr:uid="{41A4CA20-6AFD-42CD-8C44-5D5D6A8FB804}">
      <text>
        <t xml:space="preserve">[Threaded comment]
Your version of Excel allows you to read this threaded comment; however, any edits to it will get removed if the file is opened in a newer version of Excel. Learn more: https://go.microsoft.com/fwlink/?linkid=870924
Comment:
    COO (Chief Operating Officer): The COO is responsible for the day-to-day operations of the company. They ensure that all departments are functioning efficiently and working together to achieve the company's goals. They report to the CEO and oversee various departments such as manufacturing, supply chain, and human resources (depending on the company structure).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tc={F472121F-CFEA-42FF-A625-1D240698DD65}</author>
  </authors>
  <commentList>
    <comment ref="A2" authorId="0" shapeId="0" xr:uid="{F472121F-CFEA-42FF-A625-1D240698DD65}">
      <text>
        <t>[Threaded comment]
Your version of Excel allows you to read this threaded comment; however, any edits to it will get removed if the file is opened in a newer version of Excel. Learn more: https://go.microsoft.com/fwlink/?linkid=870924
Comment:
    Yellow=New case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tc={0F716DF0-E2DA-40C0-8A26-3BC816C442A2}</author>
    <author>tc={D6ECFA2D-82B1-4BEB-8256-4F9430D3D3D5}</author>
  </authors>
  <commentList>
    <comment ref="J4" authorId="0" shapeId="0" xr:uid="{0F716DF0-E2DA-40C0-8A26-3BC816C442A2}">
      <text>
        <t xml:space="preserve">[Threaded comment]
Your version of Excel allows you to read this threaded comment; however, any edits to it will get removed if the file is opened in a newer version of Excel. Learn more: https://go.microsoft.com/fwlink/?linkid=870924
Comment:
    Change the Case study 
</t>
      </text>
    </comment>
    <comment ref="J5" authorId="1" shapeId="0" xr:uid="{D6ECFA2D-82B1-4BEB-8256-4F9430D3D3D5}">
      <text>
        <t xml:space="preserve">[Threaded comment]
Your version of Excel allows you to read this threaded comment; however, any edits to it will get removed if the file is opened in a newer version of Excel. Learn more: https://go.microsoft.com/fwlink/?linkid=870924
Comment:
    Change the case study its taken from wrong dtsp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tc={4B3338C7-D084-4881-A7EF-D43491FF310E}</author>
    <author>tc={B099B4BF-33D8-494B-B0EB-1AA174BAA916}</author>
  </authors>
  <commentList>
    <comment ref="D21" authorId="0" shapeId="0" xr:uid="{4B3338C7-D084-4881-A7EF-D43491FF310E}">
      <text>
        <t>[Threaded comment]
Your version of Excel allows you to read this threaded comment; however, any edits to it will get removed if the file is opened in a newer version of Excel. Learn more: https://go.microsoft.com/fwlink/?linkid=870924
Comment:
    Remove</t>
      </text>
    </comment>
    <comment ref="D38" authorId="1" shapeId="0" xr:uid="{B099B4BF-33D8-494B-B0EB-1AA174BAA916}">
      <text>
        <t>[Threaded comment]
Your version of Excel allows you to read this threaded comment; however, any edits to it will get removed if the file is opened in a newer version of Excel. Learn more: https://go.microsoft.com/fwlink/?linkid=870924
Comment:
    Remove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tc={86816EFC-A1D3-47FF-B966-4C9FFB8BD9C7}</author>
  </authors>
  <commentList>
    <comment ref="J4" authorId="0" shapeId="0" xr:uid="{86816EFC-A1D3-47FF-B966-4C9FFB8BD9C7}">
      <text>
        <t xml:space="preserve">[Threaded comment]
Your version of Excel allows you to read this threaded comment; however, any edits to it will get removed if the file is opened in a newer version of Excel. Learn more: https://go.microsoft.com/fwlink/?linkid=870924
Comment:
    Please change the case study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tc={F2A6D59A-2C5A-419E-99A3-043C873661F4}</author>
    <author>tc={AA1978FF-9377-4E67-84D7-40106A1278E1}</author>
    <author>tc={CE110393-4D4B-4442-AAB0-E9A34B355DC7}</author>
    <author>tc={51FE64F4-7FF5-4DD0-82F4-DA5F711D0DB0}</author>
    <author>tc={ED840DDE-3EF8-4D7F-B55D-C059DB35D517}</author>
    <author>tc={1725D8C2-3D2D-4585-BB44-D571E98DE9FB}</author>
    <author>tc={832D84DD-84B6-4E56-A3E8-76404010E550}</author>
  </authors>
  <commentList>
    <comment ref="J18" authorId="0" shapeId="0" xr:uid="{F2A6D59A-2C5A-419E-99A3-043C873661F4}">
      <text>
        <t xml:space="preserve">[Threaded comment]
Your version of Excel allows you to read this threaded comment; however, any edits to it will get removed if the file is opened in a newer version of Excel. Learn more: https://go.microsoft.com/fwlink/?linkid=870924
Comment:
    This Case study is not on the platform
</t>
      </text>
    </comment>
    <comment ref="D21" authorId="1" shapeId="0" xr:uid="{AA1978FF-9377-4E67-84D7-40106A1278E1}">
      <text>
        <t>[Threaded comment]
Your version of Excel allows you to read this threaded comment; however, any edits to it will get removed if the file is opened in a newer version of Excel. Learn more: https://go.microsoft.com/fwlink/?linkid=870924
Comment:
    Remove</t>
      </text>
    </comment>
    <comment ref="D33" authorId="2" shapeId="0" xr:uid="{CE110393-4D4B-4442-AAB0-E9A34B355DC7}">
      <text>
        <t>[Threaded comment]
Your version of Excel allows you to read this threaded comment; however, any edits to it will get removed if the file is opened in a newer version of Excel. Learn more: https://go.microsoft.com/fwlink/?linkid=870924
Comment:
    remove</t>
      </text>
    </comment>
    <comment ref="D35" authorId="3" shapeId="0" xr:uid="{51FE64F4-7FF5-4DD0-82F4-DA5F711D0DB0}">
      <text>
        <t>[Threaded comment]
Your version of Excel allows you to read this threaded comment; however, any edits to it will get removed if the file is opened in a newer version of Excel. Learn more: https://go.microsoft.com/fwlink/?linkid=870924
Comment:
    Remove</t>
      </text>
    </comment>
    <comment ref="D36" authorId="4" shapeId="0" xr:uid="{ED840DDE-3EF8-4D7F-B55D-C059DB35D517}">
      <text>
        <t>[Threaded comment]
Your version of Excel allows you to read this threaded comment; however, any edits to it will get removed if the file is opened in a newer version of Excel. Learn more: https://go.microsoft.com/fwlink/?linkid=870924
Comment:
    Remove</t>
      </text>
    </comment>
    <comment ref="D37" authorId="5" shapeId="0" xr:uid="{1725D8C2-3D2D-4585-BB44-D571E98DE9FB}">
      <text>
        <t>[Threaded comment]
Your version of Excel allows you to read this threaded comment; however, any edits to it will get removed if the file is opened in a newer version of Excel. Learn more: https://go.microsoft.com/fwlink/?linkid=870924
Comment:
    Remove</t>
      </text>
    </comment>
    <comment ref="D39" authorId="6" shapeId="0" xr:uid="{832D84DD-84B6-4E56-A3E8-76404010E550}">
      <text>
        <t>[Threaded comment]
Your version of Excel allows you to read this threaded comment; however, any edits to it will get removed if the file is opened in a newer version of Excel. Learn more: https://go.microsoft.com/fwlink/?linkid=870924
Comment:
    Remove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tc={8FCB5125-5713-488B-B0FA-6FBC781D421A}</author>
  </authors>
  <commentList>
    <comment ref="J2" authorId="0" shapeId="0" xr:uid="{8FCB5125-5713-488B-B0FA-6FBC781D421A}">
      <text>
        <t xml:space="preserve">[Threaded comment]
Your version of Excel allows you to read this threaded comment; however, any edits to it will get removed if the file is opened in a newer version of Excel. Learn more: https://go.microsoft.com/fwlink/?linkid=870924
Comment:
    Change the use case according to the dtsp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tc={5DECD1C3-C0B4-448E-A62E-DC95FFB47B73}</author>
    <author>tc={CD5DA231-7E8A-4288-89A0-185C225F7786}</author>
    <author>tc={9FD1EE3A-5726-4F91-B9D3-85A6B57AB0FF}</author>
    <author>tc={0B3B6F9C-92A9-4857-93FC-53E42644B73E}</author>
    <author>tc={A3381EB2-AF7B-45E6-BA51-31D40CC3A9A0}</author>
    <author>tc={6F85CCA5-AFD5-4E2F-B5BA-A819F7D4CB0D}</author>
  </authors>
  <commentList>
    <comment ref="J28" authorId="0" shapeId="0" xr:uid="{5DECD1C3-C0B4-448E-A62E-DC95FFB47B73}">
      <text>
        <t xml:space="preserve">[Threaded comment]
Your version of Excel allows you to read this threaded comment; however, any edits to it will get removed if the file is opened in a newer version of Excel. Learn more: https://go.microsoft.com/fwlink/?linkid=870924
Comment:
    Change the case study </t>
      </text>
    </comment>
    <comment ref="J31" authorId="1" shapeId="0" xr:uid="{CD5DA231-7E8A-4288-89A0-185C225F7786}">
      <text>
        <t xml:space="preserve">[Threaded comment]
Your version of Excel allows you to read this threaded comment; however, any edits to it will get removed if the file is opened in a newer version of Excel. Learn more: https://go.microsoft.com/fwlink/?linkid=870924
Comment:
    This case study has not been uploaded on the website
</t>
      </text>
    </comment>
    <comment ref="D51" authorId="2" shapeId="0" xr:uid="{9FD1EE3A-5726-4F91-B9D3-85A6B57AB0FF}">
      <text>
        <t>[Threaded comment]
Your version of Excel allows you to read this threaded comment; however, any edits to it will get removed if the file is opened in a newer version of Excel. Learn more: https://go.microsoft.com/fwlink/?linkid=870924
Comment:
    Remove</t>
      </text>
    </comment>
    <comment ref="D53" authorId="3" shapeId="0" xr:uid="{0B3B6F9C-92A9-4857-93FC-53E42644B73E}">
      <text>
        <t>[Threaded comment]
Your version of Excel allows you to read this threaded comment; however, any edits to it will get removed if the file is opened in a newer version of Excel. Learn more: https://go.microsoft.com/fwlink/?linkid=870924
Comment:
    remove</t>
      </text>
    </comment>
    <comment ref="D56" authorId="4" shapeId="0" xr:uid="{A3381EB2-AF7B-45E6-BA51-31D40CC3A9A0}">
      <text>
        <t>[Threaded comment]
Your version of Excel allows you to read this threaded comment; however, any edits to it will get removed if the file is opened in a newer version of Excel. Learn more: https://go.microsoft.com/fwlink/?linkid=870924
Comment:
    Remove</t>
      </text>
    </comment>
    <comment ref="D57" authorId="5" shapeId="0" xr:uid="{6F85CCA5-AFD5-4E2F-B5BA-A819F7D4CB0D}">
      <text>
        <t>[Threaded comment]
Your version of Excel allows you to read this threaded comment; however, any edits to it will get removed if the file is opened in a newer version of Excel. Learn more: https://go.microsoft.com/fwlink/?linkid=870924
Comment:
    Remove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<sst xmlns="http://schemas.openxmlformats.org/spreadsheetml/2006/main" count="3757" uniqueCount="2093">
  <si>
    <t>ROLES</t>
  </si>
  <si>
    <t>CEO</t>
  </si>
  <si>
    <t>CFO</t>
  </si>
  <si>
    <t>Chief Growth Officer</t>
  </si>
  <si>
    <t>Chief Risk Officer</t>
  </si>
  <si>
    <t>CIO</t>
  </si>
  <si>
    <t>CMO</t>
  </si>
  <si>
    <t>COO</t>
  </si>
  <si>
    <t xml:space="preserve">Total Use Case </t>
  </si>
  <si>
    <t>Cases on AI CaseGenie</t>
  </si>
  <si>
    <t>INDUSTRIES/VERTICALS</t>
  </si>
  <si>
    <t>Agriculture &amp; Dairy Farming</t>
  </si>
  <si>
    <t>Banking &amp; Financial Services</t>
  </si>
  <si>
    <t>Manufacturing</t>
  </si>
  <si>
    <t>Construction &amp; Real-Estate</t>
  </si>
  <si>
    <t>Media-Entertainment and Gaming</t>
  </si>
  <si>
    <t>Retail &amp; E-Commerce</t>
  </si>
  <si>
    <t>Energy &amp; Utilities</t>
  </si>
  <si>
    <t>FMCG-CPG &amp; Consumer Goods</t>
  </si>
  <si>
    <t>Healthcare-Pharmaceuticals &amp; Life Sciences</t>
  </si>
  <si>
    <t>Legal &amp; Professional services</t>
  </si>
  <si>
    <t>Travel-Transportation &amp; Logistics</t>
  </si>
  <si>
    <t>Telecommunications</t>
  </si>
  <si>
    <t>https://intellias.com/telecom-and-media/</t>
  </si>
  <si>
    <t>Mining &amp; Natural Resources</t>
  </si>
  <si>
    <t xml:space="preserve">Unique Use Cases </t>
  </si>
  <si>
    <t xml:space="preserve">Total number of use cases </t>
  </si>
  <si>
    <t>Use cases Delivered By Network Science</t>
  </si>
  <si>
    <t xml:space="preserve">Use Cases With DTSP </t>
  </si>
  <si>
    <t xml:space="preserve">Use Cases Without DTSP </t>
  </si>
  <si>
    <t xml:space="preserve">Total Use Cases </t>
  </si>
  <si>
    <t xml:space="preserve">Use Cases With Case Studies </t>
  </si>
  <si>
    <t xml:space="preserve">Distribution of Use cases along with case studies </t>
  </si>
  <si>
    <t>Sr. No.</t>
  </si>
  <si>
    <t>Website link</t>
  </si>
  <si>
    <t>Industry</t>
  </si>
  <si>
    <t>Role</t>
  </si>
  <si>
    <t>Title of the Use Case</t>
  </si>
  <si>
    <t>Deep Tech Used</t>
  </si>
  <si>
    <t>Potential Vector</t>
  </si>
  <si>
    <t>Description</t>
  </si>
  <si>
    <t>Potential Vector Benefit</t>
  </si>
  <si>
    <t>Use Case Description</t>
  </si>
  <si>
    <t>Use Case/Case Study</t>
  </si>
  <si>
    <t>CaseGenie Link</t>
  </si>
  <si>
    <t>DTSP</t>
  </si>
  <si>
    <t>https://networkscience.ai/virtual-reality-training-for-hemm-and-work-at-height-safety-case-study/</t>
  </si>
  <si>
    <t xml:space="preserve">Energy &amp; Utilities </t>
  </si>
  <si>
    <t>COO
CEO</t>
  </si>
  <si>
    <t>Optimise Safety in Mining: Advanced Training for HEMM and Work at Height</t>
  </si>
  <si>
    <t>VR/AR Technology, Cloud Computing</t>
  </si>
  <si>
    <t>User Experience</t>
  </si>
  <si>
    <t>VR enhances safety, efficiency in mining HEMM operations and Work at Height</t>
  </si>
  <si>
    <t>Utilising virtual reality (VR) technology in the mining and mine development operations (MDO) sector, advanced training modules are developed aimed at tackling critical challenges in Heavy Earth Moving Machinery (HEMM) operations and Work at Height safety procedures. They are designed to enhance operational safety and efficiency across various mining environments.</t>
  </si>
  <si>
    <t>Optimise Safety in Mining Advanced Training for HEMM and Work at Height.docx</t>
  </si>
  <si>
    <t>https://networkscience.ai/case-genie/product/optimise-safety-in-mining-advanced-training-for-hemm-and-work-at-height/</t>
  </si>
  <si>
    <t>https://networkscience.ai/windmill-inspections/</t>
  </si>
  <si>
    <t>Revolutionise Windmill Inspections for Enhanced Safety and Efficiency</t>
  </si>
  <si>
    <t>VR/AR Technology, Wearables</t>
  </si>
  <si>
    <t>Risk</t>
  </si>
  <si>
    <t>AR enables remote video collaboration, enhances safety, and cuts costs.</t>
  </si>
  <si>
    <t>An Augmented Reality (AR) platform enables remote video collaboration via smartphones, tablets, and wearables, eliminating the need for technicians to access difficult locations and improving physical safety and operational efficiency. The AR tools facilitate real-time guidance, digital annotations, and seamless communication, reducing inspection times, minimising risks, and significant cost savings from reduced travel.</t>
  </si>
  <si>
    <t>Revolutionise Windmill Inspections for Enhanced Safety and Efficiency.docx</t>
  </si>
  <si>
    <t>https://networkscience.ai/case-genie/product/revolutionise-windmill-inspections-for-enhanced-safety-and-efficiency/</t>
  </si>
  <si>
    <t>https://networkscience.ai/transforming-customer-service-in-the-tyre-industry/</t>
  </si>
  <si>
    <t>Transforming Customer Service in the Tyre Industry</t>
  </si>
  <si>
    <t xml:space="preserve">AR, Artificial Intelligence (AI), Vision Analytics </t>
  </si>
  <si>
    <t xml:space="preserve">User Experience </t>
  </si>
  <si>
    <t>Revolutionizing Customer Service in the Tyre Industry with AI and AR Technologies</t>
  </si>
  <si>
    <t>This use case involves transforming customer service in the tire industry by leveraging advanced technologies. The implementation includes an AI-driven system fine-tuned with specific industry terminology and processes to provide accurate and relevant responses to customer queries. An Augmented Reality (AR) platform is integrated to facilitate real-time video streaming, enabling remote interaction between dealers and experts. This allows experts to assess tire conditions and provide immediate guidance, particularly in remote areas.</t>
  </si>
  <si>
    <t>https://netsciencetech-my.sharepoint.com/personal/jignyasa_networkscience_ai/_layouts/15/doc.aspx?sourcedoc={de2ab424-9f58-4b17-9561-35328f4cff85}&amp;action=edit</t>
  </si>
  <si>
    <t>https://networkscience.ai/case-genie/product/transforming-customer-service-in-the-tyre-industry/</t>
  </si>
  <si>
    <t>https://networkscience.ai/empowering-virtual-factory-acceptance-tests-and-commissioning/</t>
  </si>
  <si>
    <t>Enhancing Factory Acceptance Tests and Commissioning Processes with Remote Assistance</t>
  </si>
  <si>
    <t xml:space="preserve">Smart Automation </t>
  </si>
  <si>
    <t>Remote assistance optimizes FAT, commissioning, and resolves technical issues.</t>
  </si>
  <si>
    <t>This use case explores the implementation of a remote assistance platform and digital workflow application to enhance Factory Acceptance Tests (FAT), commissioning processes, and address technical issues such as robot malfunctions and motor reactions in low-bandwidth environments.</t>
  </si>
  <si>
    <t>https://netsciencetech-my.sharepoint.com/:w:/g/personal/jignyasa_networkscience_ai/ER2V5IZxlmlOq2_PB234bKMBjAjHyr_-HxwM_M6ZNgxtVg?e=EZQ5OW</t>
  </si>
  <si>
    <t>https://networkscience.ai/case-genie/product/enhancing-factory-acceptance-tests-and-commissioning-processes-with-remote-assistance/</t>
  </si>
  <si>
    <t>https://networkscience.ai/leveraging-generative-ai-for-enhanced-legal-document-creation/</t>
  </si>
  <si>
    <t xml:space="preserve">Legal &amp; Professional Services </t>
  </si>
  <si>
    <t>Leveraging Generative AI for Enhanced Legal Document Creation</t>
  </si>
  <si>
    <t xml:space="preserve">Generative AI </t>
  </si>
  <si>
    <t>Using Generative AI to streamline legal document creation, enhancing efficiency, driving innovation, and improving user experience.</t>
  </si>
  <si>
    <t>Implement Generative AI to automate the creation of legal documents, reducing drafting time and minimizing errors. The AI system adapts to specific legal standards and terminology, enhancing user experience through accurate and compliant document generation.</t>
  </si>
  <si>
    <t>https://netsciencetech-my.sharepoint.com/:w:/g/personal/jignyasa_networkscience_ai/Eer0w57hviZBvcwojH937EEB9ZAEIvwzbfCUFmv12Vqubg?e=o1jUL1</t>
  </si>
  <si>
    <t>https://networkscience.ai/case-genie/product/leveraging-generative-ai-for-enhanced-legal-document-creation/</t>
  </si>
  <si>
    <t>https://networkscience.ai/business-transformation-with-the-help-of-erp-implementation/</t>
  </si>
  <si>
    <t>CIO
COO</t>
  </si>
  <si>
    <t>Drive Collaboration and Scalability for Efficient Resource Management</t>
  </si>
  <si>
    <t>Cloud Computing</t>
  </si>
  <si>
    <t>Cost</t>
  </si>
  <si>
    <t>Leveraging cloud computing to streamline operations and data management.</t>
  </si>
  <si>
    <t>Leveraging cloud computing streamlines operations and data management by providing scalable and accessible computing resources over the Internet. This approach reduces infrastructure costs, enhances data accessibility, and promotes collaboration, making it easier for businesses to manage and optimise their operations efficiently.</t>
  </si>
  <si>
    <t>Drive Collaboration and Scalability for Efficient Resource Management.docx</t>
  </si>
  <si>
    <t>https://networkscience.ai/case-genie/product/drive-efficiency-scalability-with-centralised-financial-data-management/</t>
  </si>
  <si>
    <t>https://networkscience.ai/revolutionizing-offshore-healthcare/</t>
  </si>
  <si>
    <r>
      <t xml:space="preserve">Mining &amp; Natural Resources </t>
    </r>
    <r>
      <rPr>
        <sz val="11"/>
        <color theme="1" tint="4.9989318521683403E-2"/>
        <rFont val="Aptos Narrow"/>
        <family val="2"/>
        <scheme val="minor"/>
      </rPr>
      <t>/</t>
    </r>
    <r>
      <rPr>
        <sz val="11"/>
        <color rgb="FFFF0000"/>
        <rFont val="Aptos Narrow"/>
        <family val="2"/>
        <scheme val="minor"/>
      </rPr>
      <t xml:space="preserve"> Healthcare-Pharmaceuticals &amp; Life Sciences</t>
    </r>
  </si>
  <si>
    <t>Enhance Offshore Healthcare Services, Cut Costs &amp; Increase Safety</t>
  </si>
  <si>
    <t>AR smart glasses enhance offshore healthcare with hands-free, real-time global medical support.</t>
  </si>
  <si>
    <t>Overcoming traditional device limitations, AR glasses facilitate immediate access to critical medical data and seamless communication for accurate diagnostics and treatment decisions. This improves on-site medical care, reduces evacuation needs, enhances safety, and broadens access to global medical expertise, showcasing AR's transformative role in offshore healthcare.</t>
  </si>
  <si>
    <t>Enhance Offshore Healthcare Services, Cut Costs &amp; Increase Safety.docx</t>
  </si>
  <si>
    <t>https://networkscience.ai/case-genie/shop/?product_tag=mining-natural-resources&amp;product_cat=ceo</t>
  </si>
  <si>
    <t>https://networkscience.ai/drive-customer-loyalty-and-engagement-for-leading-travel-brand/</t>
  </si>
  <si>
    <t>Travel,Transportation &amp; Logistics</t>
  </si>
  <si>
    <t xml:space="preserve">CEO </t>
  </si>
  <si>
    <t>Boost Customer Engagement with Personalised Trip Recommendations</t>
  </si>
  <si>
    <t>Artificial Intelligence(AI), Machine Learning</t>
  </si>
  <si>
    <t>Using AI to provide personalized travel recommendations based on user preferences and past behavior.</t>
  </si>
  <si>
    <t>We're harnessing the power of AI to offer personalized travel recommendations tailored to your unique preferences and past behaviors. Through advanced data analysis and machine learning algorithms, we can understand your travel interests and provide curated suggestions that align with your preferences. This not only enhances your travel experiences but also saves you time and effort in trip planning. Our commitment to AI-driven personalization reflects our dedication to ensuring that every journey you embark on is exceptional and perfectly suited to your tastes and preferences.</t>
  </si>
  <si>
    <t>https://netsciencetech-my.sharepoint.com/:w:/g/personal/jignyasa_networkscience_ai/Eaw9nhz9U_9Hs9MdgFcSQhsBXLcHAHyJCI2JFOnFfOx9sg?e=JrSDGw</t>
  </si>
  <si>
    <t>https://networkscience.ai/case-genie/product/personalised-travel-recommendations/</t>
  </si>
  <si>
    <t>https://networkscience.ai/revolutionizing-hosting-services-through-customer-centric-innovation/</t>
  </si>
  <si>
    <t>Retail &amp; eCommerce</t>
  </si>
  <si>
    <t>CMO 
CEO</t>
  </si>
  <si>
    <t>Customer Engagement Solutions For Better Personalisation</t>
  </si>
  <si>
    <t>Artificial Intelligence(AI), Customer Engagement</t>
  </si>
  <si>
    <t>Growth</t>
  </si>
  <si>
    <t>Leveraging AI to create personalized and engaging customer interactions online.</t>
  </si>
  <si>
    <t>Leveraging AI for personalized and engaging customer interactions involves using artificial intelligence algorithms to analyze customer data and customize online experiences. This includes designing applications that deliver personalized recommendations, employ chatbots for immediate support, and offer dynamic content. By understanding individual preferences and behaviors through these AI-driven features, businesses can enhance user engagement, boost satisfaction, and improve conversion rates, leading to greater online success.</t>
  </si>
  <si>
    <t>https://netsciencetech-my.sharepoint.com/:w:/g/personal/jignyasa_networkscience_ai/EfAd2vZDLdZHlLjn92kr9n8BZpfxP-sJmEQSseftFhFC-w?e=gzmKIl</t>
  </si>
  <si>
    <t>https://networkscience.ai/case-genie/product/customer-engagement-solutions-for-better-personalisation/</t>
  </si>
  <si>
    <t>https://networkscience.ai/transforming-debt-collection-for-bfsi-leader-a-game-changing-approach/</t>
  </si>
  <si>
    <t>Innovative Tech in Debt Recovery Processes</t>
  </si>
  <si>
    <t>Artificial Intelligence (AI), Data Insights, Machine Learning</t>
  </si>
  <si>
    <t>Adopting innovative technologies to improve debt recovery processes and outcomes.</t>
  </si>
  <si>
    <t>Adopting innovative technologies in debt recovery processes involves leveraging tools such as AI, machine learning, and predictive analytics to enhance decision-making and optimise recovery strategies. These technologies can identify, predict recovery success, and streamline recovery, ultimately improving outcomes and efficiency.</t>
  </si>
  <si>
    <t>Innovative Tech in Debt Recovery Processes.docx</t>
  </si>
  <si>
    <t>https://networkscience.ai/case-genie/product/innovative-tech-in-debt-recovery-processes/</t>
  </si>
  <si>
    <t>https://networkscience.ai/digital-transformation-in-the-indian-mining-industry-a-case-study-in-vr-training/</t>
  </si>
  <si>
    <t>Revolutionise Employee Training with Virtual Reality Technology</t>
  </si>
  <si>
    <t>VR/AR Technology</t>
  </si>
  <si>
    <t>VR, AR, and 3D tech improve training, safety, and performance in mining operations.</t>
  </si>
  <si>
    <t>Using VR, AR, and 3D technologies, employee training in the mining and natural resources sector becomes more immersive and effective. This approach enhances skill acquisition, safety awareness, and procedural understanding, leading to improved performance and reduced on-site accidents.</t>
  </si>
  <si>
    <t>Revolutionise Employee Training with Virtual Reality Technology.docx</t>
  </si>
  <si>
    <t>https://networkscience.ai/case-genie/product/revolutionise-employee-training-with-virtual-reality-technology/</t>
  </si>
  <si>
    <t>Blogs/write ups</t>
  </si>
  <si>
    <t>Total Cases</t>
  </si>
  <si>
    <t>Unlocked Cases</t>
  </si>
  <si>
    <t xml:space="preserve">Cases Without DTSP Assigned </t>
  </si>
  <si>
    <t xml:space="preserve">CIO
COO
CEO </t>
  </si>
  <si>
    <t>Boost Customer Satisfaction with Personalised Recommendations</t>
  </si>
  <si>
    <r>
      <t xml:space="preserve">Artificial Intelligence(AI), </t>
    </r>
    <r>
      <rPr>
        <sz val="10.5"/>
        <color rgb="FF000000"/>
        <rFont val="Aptos Narrow"/>
        <family val="2"/>
        <scheme val="minor"/>
      </rPr>
      <t>Customer Experience</t>
    </r>
    <r>
      <rPr>
        <sz val="10.5"/>
        <color rgb="FF374151"/>
        <rFont val="Aptos Narrow"/>
        <family val="2"/>
        <scheme val="minor"/>
      </rPr>
      <t>,Machine Learning</t>
    </r>
  </si>
  <si>
    <t>Implementing AI to enhance customer experience and engagement in online shopping.</t>
  </si>
  <si>
    <t>Implementing AI in online shopping enhances customer experience and engagement by providing personalized product recommendations, chatbots for customer support, and streamlined shopping processes. AI algorithms analyze customer data to understand preferences and behaviors, offering tailored shopping suggestions. Chatbots offer real-time assistance, answering questions and resolving issues. These AI-driven improvements increase customer satisfaction and encourage repeat business in the online retail sector.</t>
  </si>
  <si>
    <t>https://netsciencetech-my.sharepoint.com/:w:/g/personal/jignyasa_networkscience_ai/EQbveWIsidVCl_5OTsQ4ANwBgSQfoEHgqkCDUR_-Fv2yZw?e=CCNYqd</t>
  </si>
  <si>
    <t>https://networkscience.ai/case-genie/product/boost-customer-satisfaction-with-personalised-recommendations-gen-ai/</t>
  </si>
  <si>
    <t>Vue.ai
Insider 
Kore.ai</t>
  </si>
  <si>
    <t xml:space="preserve">CFO
CEO </t>
  </si>
  <si>
    <t>Empower Data-Driven Decisions with Financial Forecasting</t>
  </si>
  <si>
    <t>Artificial Intelligence(AI), Data Insights</t>
  </si>
  <si>
    <t>Data</t>
  </si>
  <si>
    <t>Leveraging AI for advanced financial analytics and accurate revenue forecasting.</t>
  </si>
  <si>
    <t>Leveraging AI for advanced financial analytics involves using artificial intelligence algorithms to analyze financial data, detect patterns, and make accurate revenue forecasts. AI can process vast datasets quickly and identify trends and insights that might be challenging to uncover manually. By enhancing financial analytics with AI, businesses can make informed decisions, plan for the future, and optimize their revenue generation strategies.</t>
  </si>
  <si>
    <t>https://netsciencetech-my.sharepoint.com/:w:/g/personal/jignyasa_networkscience_ai/EbQ3XWtuR55DpDHKy-bd9DEB2oEtyawOEkIxlBpg61-rtw?e=Qkx8Tj</t>
  </si>
  <si>
    <t>https://networkscience.ai/case-genie/product/empower-data-driven-decisions-with-financial-forecasting/</t>
  </si>
  <si>
    <t xml:space="preserve">Vue.ai </t>
  </si>
  <si>
    <t>Chief Growth Officer
CEO</t>
  </si>
  <si>
    <t xml:space="preserve">CIO
CEO </t>
  </si>
  <si>
    <t>Create Memorable Customer Journeys with Interactive Product Interactions</t>
  </si>
  <si>
    <t xml:space="preserve">AR/VR Technology </t>
  </si>
  <si>
    <t>Creating immersive shopping experiences with augmented and virtual reality technologies.</t>
  </si>
  <si>
    <t>Creating immersive shopping experiences with augmented and virtual reality technologies involves offering customers the ability to virtually interact with products and environments. This can include virtual try-on for clothing and accessories, 360-degree product views, and AR-enhanced shopping apps that provide information and recommendations in real-time. These technologies engage and entertain customers while aiding in product selection, ultimately enhancing the shopping experience and increasing sales.</t>
  </si>
  <si>
    <t>https://networkscience.ai/case-genie/product/create-memorable-customer-journeys-with-interactive-product-interactions/</t>
  </si>
  <si>
    <t>Vue.ai
Real Wear</t>
  </si>
  <si>
    <t>CIO
CEO</t>
  </si>
  <si>
    <t>Enhance eCommerce Agility and Performance with Cloud Solutions</t>
  </si>
  <si>
    <t>Employing cloud computing to optimize eCommerce operations and scalability.</t>
  </si>
  <si>
    <t>Employing cloud computing in eCommerce operations allows businesses to optimize their online retail activities and scale their infrastructure as needed. Cloud services provide flexibility, reducing the need for on-premises hardware and allowing businesses to handle increased traffic during peak times. This improves website performance, ensures high availability, and streamlines inventory management and data analytics, ultimately enhancing the efficiency and scalability of eCommerce operations.</t>
  </si>
  <si>
    <t>https://netsciencetech-my.sharepoint.com/:w:/g/personal/jignyasa_networkscience_ai/EZbUMwqvnbNLtOZe2Yf1DAcBT7RUf5D7O_T8HiFSOV147Q?e=GHFv6v</t>
  </si>
  <si>
    <t>https://networkscience.ai/case-genie/product/enhance-ecommerce-agility-and-performance-with-cloud-solutions/</t>
  </si>
  <si>
    <t>Centilytics</t>
  </si>
  <si>
    <t>CEO
CMO
CIO</t>
  </si>
  <si>
    <t>Achieve Seamless Omnichannel Integration and Boost Revenue</t>
  </si>
  <si>
    <t>Internet of Thing(IoT)</t>
  </si>
  <si>
    <t>Leveraging IoT to create a more connected and enriched shopping experience for customers.</t>
  </si>
  <si>
    <t>Utilizing IoT (Internet of Things) in retail allows for a more connected and enriched shopping experience by connecting physical and digital elements. For example, smart shelves can monitor inventory in real-time, ensuring products are always in stock. Beacon technology can send personalized offers and recommendations to customers' smartphones as they shop. This enhances convenience, personalization, and overall satisfaction for shoppers while providing retailers with valuable data for improving their operations.</t>
  </si>
  <si>
    <t>https://netsciencetech-my.sharepoint.com/:w:/g/personal/bhargav_networkscience_ai/ERiOu29pESlAlyAqZuiJCt0BB9s_NjyCjyAgqABE9PjZRg?e=t7vps2</t>
  </si>
  <si>
    <t>https://networkscience.ai/case-genie/product/achieve-seamless-omnichannel-integration-and-boost-revenue/</t>
  </si>
  <si>
    <t>LeewayHertz</t>
  </si>
  <si>
    <t xml:space="preserve">CEO
CFO </t>
  </si>
  <si>
    <t>Optimise Inventory Levels and Boost Profitability</t>
  </si>
  <si>
    <t>Machine Learning</t>
  </si>
  <si>
    <t>Employing machine learning for optimizing inventory management and reducing waste.</t>
  </si>
  <si>
    <t xml:space="preserve">
Employing machine learning in inventory management helps optimize stock levels and minimize waste. Machine learning algorithms analyze historical data and real-time information to predict demand patterns accurately. This enables businesses to maintain just-in-time inventory, reducing carrying costs and minimizing excess or obsolete stock. As a result, companies can improve efficiency, reduce waste, and enhance profitability.</t>
  </si>
  <si>
    <t>Retail_Machine Learning for Inventory Optimization.docx</t>
  </si>
  <si>
    <t>https://networkscience.ai/case-genie/product/optimise-inventory-levels-and-boost-profitability/</t>
  </si>
  <si>
    <t xml:space="preserve">CIO
CEO 
Chief Growth Officer </t>
  </si>
  <si>
    <t>Optimise Operations and Customer Experiences for a Competitive Edge</t>
  </si>
  <si>
    <t>Digital Transformation</t>
  </si>
  <si>
    <t>Driving digital transformation to modernize retail operations and customer interactions.</t>
  </si>
  <si>
    <t>Driving digital transformation in retail involves embracing modern technologies and strategies to modernize operations and enhance customer interactions. This can encompass implementing e-commerce platforms, utilizing data analytics for inventory management, offering online and mobile shopping options, and employing chatbots or virtual assistants for customer support. Digital transformation optimizes retail processes, improves customer experiences, and keeps businesses competitive in the evolving market.</t>
  </si>
  <si>
    <t>https://netsciencetech-my.sharepoint.com/:w:/g/personal/bhargav_networkscience_ai/EbEHpEdAnERMuUNbj_WAx-gBhX0JKBSxfAM4UXw2mTpfDw?e=8tUPyb</t>
  </si>
  <si>
    <t>https://networkscience.ai/case-genie/product/optimise-operations-and-customer-experiences-for-a-competitive-edge/</t>
  </si>
  <si>
    <t>LeewayHertz
insider
Vue.ai</t>
  </si>
  <si>
    <t>CIO
CEO 
CMO</t>
  </si>
  <si>
    <t>Maximise Marketing ROI through Targeted Campaigns</t>
  </si>
  <si>
    <t>Using machine learning to personalize marketing efforts and product recommendations.</t>
  </si>
  <si>
    <t>Using machine learning in marketing allows businesses to personalize their efforts and product recommendations for individual customers. Machine learning algorithms analyze customer data, such as browsing history, past purchases, and preferences, to create personalized marketing campaigns and suggest relevant products. This increases customer engagement and conversion rates, ultimately leading to more effective marketing strategies and improved customer satisfaction.</t>
  </si>
  <si>
    <t>https://netsciencetech-my.sharepoint.com/:w:/g/personal/bhargav_networkscience_ai/EZuU7yc5LGhOv7gmSBnh7GsBtn3SkvriGgAx-konvrhHlw?e=uAYzet</t>
  </si>
  <si>
    <t>https://networkscience.ai/case-genie/product/maximize-marketing-roi-through-targeted-campaigns/</t>
  </si>
  <si>
    <t>Insider</t>
  </si>
  <si>
    <t>CFO 
CEO</t>
  </si>
  <si>
    <t>Predictive Analytics for Revenue Optimization</t>
  </si>
  <si>
    <t>Predictive Analytics</t>
  </si>
  <si>
    <t>Applying predictive analytics to optimize revenue streams and pricing strategies.</t>
  </si>
  <si>
    <t>Applying predictive analytics to revenue streams and pricing strategies involves using data analysis and predictive models to forecast demand, customer behavior, and market trends. This information helps businesses set optimal prices, adjust pricing strategies in real-time, and maximize revenue. Predictive analytics also assists in identifying cross-selling and upselling opportunities, improving product bundling, and enhancing overall revenue management.</t>
  </si>
  <si>
    <t>https://netsciencetech-my.sharepoint.com/:w:/g/personal/jignyasa_networkscience_ai/EfuwpjHE2_5Bun9gJ0JOHLcB4LgiH_ftmOLOQE5fMyeHew?e=qLRy82</t>
  </si>
  <si>
    <t>https://networkscience.ai/case-genie/product/predictive-analytics-for-revenue-optimization/</t>
  </si>
  <si>
    <t xml:space="preserve">Vue.ai 
Leeway Hertz </t>
  </si>
  <si>
    <t xml:space="preserve">CEO
</t>
  </si>
  <si>
    <t xml:space="preserve">Enhance Customer Satisfaction With AI- Enabled Support </t>
  </si>
  <si>
    <t>Artificial Intelligence(AI), Customer Experience</t>
  </si>
  <si>
    <t>Implementing AI to innovate and enhance the overall customer experience in retail and eCommerce.</t>
  </si>
  <si>
    <t xml:space="preserve">
Implementing AI in retail and eCommerce revolutionizes the customer experience by enabling personalized recommendations, chatbots for instant customer support, and data-driven insights for smarter decision-making. This innovation fosters customer engagement, improves product discovery, and streamlines operations, ultimately driving sales and customer satisfaction.</t>
  </si>
  <si>
    <t xml:space="preserve">https://networkscience.ai/case-genie/product/enhance-customer-satisfaction-with-ai-enabled-support/
</t>
  </si>
  <si>
    <t>CMO
CEO</t>
  </si>
  <si>
    <t xml:space="preserve">Boost Brand Presence with Immersive Advertising Experiences </t>
  </si>
  <si>
    <t>Creating immersive advertising experiences with augmented and virtual reality.</t>
  </si>
  <si>
    <t>Creating immersive advertising experiences with augmented and virtual reality (AR/VR) involves using these technologies to engage and captivate consumers. AR can overlay digital content on the real world through smartphones or AR glasses, while VR offers fully immersive, simulated environments. Brands can leverage AR/VR for interactive product demonstrations, virtual try-ons, immersive storytelling, and engaging promotional campaigns. These experiences enhance brand engagement, leave a lasting impression on consumers, and can lead to increased sales and brand loyalty.</t>
  </si>
  <si>
    <t>https://networkscience.ai/case-genie/product/boost-brand-presence-with-immersive-advertising-experiences/</t>
  </si>
  <si>
    <t>Realwear</t>
  </si>
  <si>
    <t>Boost Competitive Edge with Market Insights</t>
  </si>
  <si>
    <t>Data Insights</t>
  </si>
  <si>
    <t>Utilizing big data analytics to make informed business decisions and understand market trends.</t>
  </si>
  <si>
    <t xml:space="preserve">
Leveraging big data analytics empowers businesses to make informed decisions and gain insights into market trends. By analyzing vast datasets, companies can identify customer preferences, emerging trends, and areas for improvement. This data-driven approach allows for better strategic planning, more targeted marketing efforts, and improved overall performance in response to changing market dynamics.</t>
  </si>
  <si>
    <t>https://networkscience.ai/case-genie/product/boost-competitive-edge-with-market-insights/</t>
  </si>
  <si>
    <t xml:space="preserve">Insider </t>
  </si>
  <si>
    <t>CIO
COO
CEO
CMO</t>
  </si>
  <si>
    <t>REAL-TIME VISIBILITY AND TRACEABILITY IN SUPPLY CHAIN</t>
  </si>
  <si>
    <t xml:space="preserve">Blockchain Technology </t>
  </si>
  <si>
    <t>Utilizing blockchain for transparent and secure supply chain management.</t>
  </si>
  <si>
    <t>Utilizing blockchain for supply chain management ensures transparency and security by creating a tamper-proof ledger of transactions and product movements. This technology allows all stakeholders in the supply chain to verify the authenticity and integrity of products, reducing the risk of counterfeits and enhancing trust among participants. Blockchain also provides real-time visibility into supply chain activities, improving traceability and efficiency.</t>
  </si>
  <si>
    <t>https://networkscience.ai/case-genie/product/real-time-visibility-and-traceability-in-supply-chain/</t>
  </si>
  <si>
    <t>Block Armour</t>
  </si>
  <si>
    <t xml:space="preserve">CEO
Chief Growth Officer </t>
  </si>
  <si>
    <t>Drive Growth with Flexible and Scalable Cloud Infrastructure</t>
  </si>
  <si>
    <t>Adopting cloud computing solutions to scale eCommerce operations effectively.</t>
  </si>
  <si>
    <t xml:space="preserve">
Adopting cloud computing solutions enables eCommerce businesses to scale their operations effectively by providing flexible and scalable infrastructure. This allows them to handle increased website traffic during peak periods, efficiently manage large volumes of customer data, and seamlessly expand their online presence. Cloud computing also enhances agility and cost-efficiency, as businesses can adjust resources as needed, reducing capital expenditures while ensuring a responsive and reliable eCommerce platform.
</t>
  </si>
  <si>
    <t>https://networkscience.ai/case-genie/product/drive-growth-with-flexible-and-scalable-cloud-infrastructure/</t>
  </si>
  <si>
    <t>Strengthen Brand Loyalty with Sustainable eCommerce Efforts</t>
  </si>
  <si>
    <t>Sustainable Tech</t>
  </si>
  <si>
    <t>Sustainability</t>
  </si>
  <si>
    <t>Initiating sustainability initiatives to reduce environmental impact and promote eco-friendly practices.</t>
  </si>
  <si>
    <t xml:space="preserve">
Initiating sustainability initiatives in eCommerce involves adopting eco-friendly practices and reducing environmental impact. This can include measures like using sustainable packaging, reducing carbon emissions in logistics, promoting responsible sourcing, and implementing energy-efficient technologies in warehouses and operations. These efforts not only align with environmental goals but also appeal to environmentally conscious consumers, enhancing a brand's reputation and competitiveness in the market.</t>
  </si>
  <si>
    <t>https://networkscience.ai/case-genie/product/strengthen-brand-loyalty-with-sustainable-ecommerce-efforts/</t>
  </si>
  <si>
    <t xml:space="preserve">CFO
Chief Risk Officer </t>
  </si>
  <si>
    <t>Transform eCommerce Risk Management with Real-Time Insights and Fraud Prevention</t>
  </si>
  <si>
    <t>Artificial Intelligence(AI)</t>
  </si>
  <si>
    <t>Integrating AI in risk management to mitigate financial and operational risks in eCommerce.</t>
  </si>
  <si>
    <t>Integrating AI in risk management for eCommerce allows businesses to proactively identify and mitigate financial and operational risks. AI algorithms can analyze vast amounts of data in real-time to detect fraud, predict inventory shortages, and optimize pricing strategies. By leveraging AI-driven risk management, eCommerce companies can enhance financial stability, improve operational efficiency, and provide a safer and more reliable shopping experience for customers.</t>
  </si>
  <si>
    <t>https://networkscience.ai/case-genie/product/transform-ecommerce-risk-management-with-real-time-insights-and-fraud-prevention/</t>
  </si>
  <si>
    <t>Cyble</t>
  </si>
  <si>
    <t>Enhance Decision Making with Strategic Financial Planning</t>
  </si>
  <si>
    <t>Using big data for strategic financial planning and market analysis.</t>
  </si>
  <si>
    <t>Using big data for strategic financial planning and market analysis involves collecting and analyzing large volumes of data from various sources to make informed financial decisions and gain insights into market trends. By leveraging big data analytics, businesses can identify opportunities, assess risks, and adjust their financial strategies accordingly. This data-driven approach enhances financial planning and helps companies stay competitive and responsive to market changes.</t>
  </si>
  <si>
    <t>https://networkscience.ai/case-genie/product/enhance-decision-making-with-strategic-financial-planning/</t>
  </si>
  <si>
    <t xml:space="preserve">Leeway Hertz </t>
  </si>
  <si>
    <t>Secure Financial Transactions for Transparency &amp; Traceability</t>
  </si>
  <si>
    <t>Implementing blockchain to secure financial transactions and reduce fraud.</t>
  </si>
  <si>
    <t>Implementing blockchain in financial transactions enhances security by creating a transparent and tamper-resistant ledger of transactions. This technology reduces the risk of fraud and ensures the integrity and transparency of financial operations. Blockchain's decentralized nature and cryptographic security measures make it highly resistant to unauthorized access or manipulation, providing a secure and efficient way to conduct financial transactions.</t>
  </si>
  <si>
    <t>https://networkscience.ai/case-genie/product/secure-financial-transactions-for-transparency-traceability/</t>
  </si>
  <si>
    <t>Block Armour
Safe Security</t>
  </si>
  <si>
    <t>Streamline Financial Data Insights for Strategic Decisions</t>
  </si>
  <si>
    <t>Utilizing cloud computing for efficient management of financial data.</t>
  </si>
  <si>
    <t>Utilizing cloud computing for financial data management allows businesses to store, process, and analyze financial information efficiently and securely. Cloud platforms offer scalability, data accessibility, and cost-effectiveness. They enable real-time collaboration, data backup, and disaster recovery. By leveraging cloud computing, financial organizations can streamline their operations, enhance data security, and make informed decisions based on up-to-date financial data.</t>
  </si>
  <si>
    <t>https://networkscience.ai/case-genie/product/streamline-financial-data-insights-for-strategic-decisions/</t>
  </si>
  <si>
    <t>CFO
Chief Risk Officer 
CIO</t>
  </si>
  <si>
    <t xml:space="preserve">Fortify Customer Trust With  Robust Cybersecurity For Secure Online Transactions </t>
  </si>
  <si>
    <t>Cybersecurity</t>
  </si>
  <si>
    <t>Enhancing cybersecurity measures in online payment systems to protect customer data.</t>
  </si>
  <si>
    <t>Enhancing cybersecurity measures in online payment systems is crucial for protecting customer data from cyber threats and data breaches. This involves implementing encryption, secure authentication methods, and continuous monitoring of payment transactions. Robust cybersecurity practices ensure the confidentiality and integrity of sensitive customer information, such as credit card details, reducing the risk of financial fraud and safeguarding customer trust in online payment systems.</t>
  </si>
  <si>
    <t>https://networkscience.ai/case-genie/product/fortify-customer-trust-with-robust-cybersecurity-for-secure-online-transactions/</t>
  </si>
  <si>
    <t>Digital Transformation in Finance Operations</t>
  </si>
  <si>
    <t>Driving digital transformation initiatives to streamline finance operations.</t>
  </si>
  <si>
    <t>Driving digital transformation initiatives in finance involves adopting modern technologies and processes to streamline financial operations. This can include automating manual tasks, implementing cloud-based financial systems, and using data analytics for better financial decision-making. Digital transformation enhances efficiency, reduces errors, and allows finance teams to focus on strategic tasks, ultimately improving the overall financial performance of an organization.</t>
  </si>
  <si>
    <t>https://networkscience.ai/case-genie/product/digital-transformation-in-finance-operations/</t>
  </si>
  <si>
    <t>Convedo</t>
  </si>
  <si>
    <t>Efficient Cost Management Solutions</t>
  </si>
  <si>
    <t>Employing machine learning for effective cost management and expense reduction.</t>
  </si>
  <si>
    <t>Employing machine learning for cost management and expense reduction involves using AI algorithms to analyze financial data, identify cost-saving opportunities, and optimize spending. Machine learning can automatically detect patterns and anomalies in financial records, recommend cost-cutting measures, and predict future expenses. This data-driven approach enables businesses to make informed decisions, reduce unnecessary expenditures, and improve overall financial efficiency.</t>
  </si>
  <si>
    <t>https://networkscience.ai/case-genie/product/efficient-cost-management-solutions/</t>
  </si>
  <si>
    <t xml:space="preserve">Insider 
</t>
  </si>
  <si>
    <t>Drive Profit with Purpose: Sustainable Finance Strategies for Long-term Success</t>
  </si>
  <si>
    <t>Developing sustainable finance strategies for eco-friendly business practices.</t>
  </si>
  <si>
    <t>Developing sustainable finance strategies involves incorporating eco-friendly business practices into financial planning and decision-making. This includes allocating funds to environmentally responsible initiatives, investing in green technologies, and assessing the environmental impact of financial investments. Sustainable finance strategies align financial goals with environmental responsibility, contributing to a more sustainable and socially responsible business model.</t>
  </si>
  <si>
    <t>https://networkscience.ai/case-genie/product/drive-profit-with-purpose-sustainable-finance-strategies-for-long-term-success/</t>
  </si>
  <si>
    <t xml:space="preserve">Updapt </t>
  </si>
  <si>
    <t xml:space="preserve">CMO </t>
  </si>
  <si>
    <t>Maximise ROI with Data-Driven Market Segmentation</t>
  </si>
  <si>
    <t>Utilizing big data analytics to segment the market and target specific customer groups effectively.</t>
  </si>
  <si>
    <t>Utilizing big data analytics for market segmentation involves analyzing vast datasets to identify distinct customer groups based on various criteria such as demographics, behavior, and preferences. This allows businesses to tailor their marketing efforts and messages to specific segments, improving the relevance of their campaigns and increasing the likelihood of success. Effective market segmentation enhances customer targeting, engagement, and ultimately, the return on investment for marketing initiatives.</t>
  </si>
  <si>
    <t>https://networkscience.ai/case-genie/product/maximise-roi-with-data-driven-market-segmentation/</t>
  </si>
  <si>
    <t>Enable Agile Marketing Decisions with Digital Solutions</t>
  </si>
  <si>
    <t>Leveraging cloud computing for agile marketing data management and analytics.</t>
  </si>
  <si>
    <t xml:space="preserve">
Leveraging cloud computing for agile marketing data management and analytics involves using cloud-based platforms and services to store, process, and analyze marketing data. This approach provides scalability, flexibility, and accessibility, allowing marketers to quickly adapt to changing needs, efficiently analyze large datasets, and gain valuable insights to enhance their marketing strategies and campaigns.</t>
  </si>
  <si>
    <t>https://networkscience.ai/case-genie/product/enable-agile-marketing-decisions-with-digital-solutions/</t>
  </si>
  <si>
    <t>Omnichannel Strategies to Drive Revenue Growth</t>
  </si>
  <si>
    <t>Driving omnichannel marketing strategies through digital transformation.</t>
  </si>
  <si>
    <t>Driving omnichannel marketing strategies through digital transformation means adopting technology and processes that enable seamless and consistent customer experiences across all marketing channels, including online, mobile, social media, email, and physical stores. This involves integrating customer data, automating marketing efforts, and using analytics to understand customer behavior and preferences. By delivering a unified and personalized experience, businesses can improve customer engagement and loyalty, ultimately leading to increased sales and revenue across all channels.</t>
  </si>
  <si>
    <t>https://networkscience.ai/case-genie/product/omnichannel-strategies-to-drive-revenue-growth/</t>
  </si>
  <si>
    <t>Deliver Targeted Campaigns for Better Customer Engagement</t>
  </si>
  <si>
    <t>Employing machine learning to predict customer behavior and preferences for targeted marketing.</t>
  </si>
  <si>
    <t>Employing machine learning to predict customer behavior and preferences involves using algorithms to analyze historical data and predict future customer actions. By understanding what customers are likely to do next, businesses can create targeted marketing campaigns that deliver personalized content, offers, and recommendations. This approach increases the effectiveness of marketing efforts, improves customer engagement, and enhances the overall customer experience, leading to higher conversion rates and customer satisfaction.</t>
  </si>
  <si>
    <t>https://networkscience.ai/case-genie/product/deliver-targeted-campaigns-for-better-customer-engagement/</t>
  </si>
  <si>
    <t>Insider
LeewayHertz
Vue.ai</t>
  </si>
  <si>
    <t>Predictive Analytics in Marketing Campaigns</t>
  </si>
  <si>
    <t>Applying predictive analytics to optimize marketing campaigns and increase ROI.</t>
  </si>
  <si>
    <t>Applying predictive analytics to marketing campaigns involves using data analysis and machine learning algorithms to forecast the performance of marketing strategies and optimize them for better return on investment (ROI). Predictive analytics can help identify the most effective channels, target audiences, and messaging, reducing marketing spend on less fruitful efforts and increasing the impact of campaigns. This data-driven approach enhances marketing efficiency, maximizes ROI, and allows businesses to allocate resources more effectively to achieve their marketing goals.</t>
  </si>
  <si>
    <t>https://networkscience.ai/case-genie/product/predictive-analytics-in-marketing-campaigns/</t>
  </si>
  <si>
    <t>Sustainability in Marketing Strategies</t>
  </si>
  <si>
    <t>Implementing sustainable marketing practices to align with eco-conscious consumer trends.</t>
  </si>
  <si>
    <t xml:space="preserve">
Implementing sustainable marketing practices involves incorporating eco-friendly and socially responsible strategies into marketing campaigns. This aligns with the growing demand for environmentally conscious products and services among consumers. Sustainable marketing can include highlighting eco-friendly product features, reducing waste in advertising, and supporting social and environmental causes, ultimately appealing to environmentally aware consumers and promoting responsible business practices.</t>
  </si>
  <si>
    <t>https://networkscience.ai/case-genie/product/sustainability-in-marketing-strategies/</t>
  </si>
  <si>
    <t>Transform Retail Success with Optimised Strategies</t>
  </si>
  <si>
    <t>Leveraging big data analytics to gain insights into consumer behavior and preferences.</t>
  </si>
  <si>
    <t>Leveraging big data analytics in retail helps businesses gain valuable insights into consumer behavior and preferences. By analyzing large volumes of data from various sources, including purchase history, browsing patterns, and social media interactions, retailers can identify trends, personalize marketing campaigns, optimize product offerings, and improve the overall customer experience. These insights enable more effective decision-making and better-targeted marketing strategies.</t>
  </si>
  <si>
    <t>https://networkscience.ai/case-genie/product/transform-retail-success-with-optimised-strategies/</t>
  </si>
  <si>
    <t>Insider
Vue.ai</t>
  </si>
  <si>
    <t>ENHANCED INVENTORY MANAGEMENT SOLUTIONS</t>
  </si>
  <si>
    <t>Integrating IoT for efficient inventory tracking and management in retail.</t>
  </si>
  <si>
    <t>Integrating IoT (Internet of Things) in retail improves inventory tracking and management by deploying sensors and connected devices to monitor product levels and conditions in real-time. This technology enables retailers to maintain accurate inventory records, reduce overstock and understock situations, and optimize supply chain operations. IoT also enhances customer experiences through features like smart shelves and automated replenishment, ensuring products are readily available when needed.</t>
  </si>
  <si>
    <t>https://networkscience.ai/case-genie/product/enhanced-inventory-management-solutions/</t>
  </si>
  <si>
    <t>Sustainability in eCommerce Strategies</t>
  </si>
  <si>
    <t>Adopting sustainable practices in eCommerce to minimize environmental impact.</t>
  </si>
  <si>
    <t>Adopting sustainable practices in eCommerce involves taking steps to reduce the environmental impact of online retail operations. This can include using eco-friendly packaging materials, optimizing logistics to reduce carbon emissions, and promoting responsible sourcing of products. Sustainable eCommerce practices not only benefit the environment but also appeal to environmentally-conscious consumers and contribute to a positive brand image.</t>
  </si>
  <si>
    <t>https://networkscience.ai/case-genie/product/sustainability-in-ecommerce-strategies/</t>
  </si>
  <si>
    <t>Maximise Sales Performance for Increased Profits &amp; Strategic Success</t>
  </si>
  <si>
    <t>Employing big data analytics to analyze sales performance and customer trends.</t>
  </si>
  <si>
    <t>Employing big data analytics in sales involves analyzing large volumes of sales data to gain insights into performance and customer trends. By processing data from various sources, businesses can identify customer preferences, assess the effectiveness of sales strategies, and make data-driven decisions to optimize sales efforts. This approach helps improve sales performance, increase customer satisfaction, and enhance overall business profitability.</t>
  </si>
  <si>
    <t>https://networkscience.ai/case-genie/product/maximise-sales-performance-for-increased-profits-strategic-success/</t>
  </si>
  <si>
    <t>Vue.ai</t>
  </si>
  <si>
    <t>Improve Operational Efficiency &amp; Reduce Costs through Cloud Based Scaling</t>
  </si>
  <si>
    <t>Using cloud computing to scale operations efficiently during peak seasons.</t>
  </si>
  <si>
    <t>Using cloud computing to scale operations efficiently during peak seasons involves leveraging cloud resources to accommodate increased demand without the need for extensive infrastructure investments. Cloud platforms allow businesses to quickly scale up their computing power, storage, and network resources during high-demand periods, ensuring smooth operations and uninterrupted customer service. This flexibility improves efficiency, cost-effectiveness, and the ability to meet customer demands during peak times.</t>
  </si>
  <si>
    <t>https://networkscience.ai/case-genie/product/improve-operational-efficiency-reduce-costs-through-cloud-based-scaling/</t>
  </si>
  <si>
    <t xml:space="preserve">COO
CEO </t>
  </si>
  <si>
    <t xml:space="preserve">Safeguard Customer Data &amp; Trust In Retail Operations </t>
  </si>
  <si>
    <t>Strengthening cybersecurity protocols to protect retail networks and customer data.</t>
  </si>
  <si>
    <t>Strengthening cybersecurity protocols in retail networks is essential to protect customer data and sensitive information. This includes implementing robust encryption, access controls, and intrusion detection systems to safeguard against data breaches and cyberattacks. Ensuring compliance with industry standards and regulations, regularly updating security measures, and educating employees on cybersecurity best practices are vital steps in fortifying retail network security and maintaining customer trust.</t>
  </si>
  <si>
    <t>https://networkscience.ai/case-genie/product/safeguard-customer-data-trust-in-retail-operations/</t>
  </si>
  <si>
    <t xml:space="preserve">COO </t>
  </si>
  <si>
    <t>Improve Store Efficiency Through Automations</t>
  </si>
  <si>
    <t>Driving digital transformation to modernize store operations and customer experience.</t>
  </si>
  <si>
    <t>Driving digital transformation in store operations involves adopting digital technologies and processes to modernize the retail environment and enhance the customer experience. This can include implementing digital payment solutions, using mobile apps for shopping and loyalty programs, and incorporating automation for inventory management and checkout processes. By embracing digital transformation, retailers can streamline operations, offer convenient and personalized experiences, and stay competitive in the evolving retail landscape.</t>
  </si>
  <si>
    <t>https://networkscience.ai/case-genie/product/improve-store-efficiency-through-automations/</t>
  </si>
  <si>
    <t>Predictive Analytics for Accurate Demand Forecasting</t>
  </si>
  <si>
    <t>Applying predictive analytics to forecast customer demand and optimize stock levels.</t>
  </si>
  <si>
    <t>Applying predictive analytics to forecast customer demand involves analyzing historical data and using algorithms to predict future demand patterns. By accurately predicting demand, businesses can optimize their stock levels, reduce excess inventory, and ensure they have the right products on hand when customers need them. This approach improves inventory management, minimizes carrying costs, and enhances customer satisfaction by reducing stockouts and ensuring product availability.</t>
  </si>
  <si>
    <t>https://networkscience.ai/case-genie/product/predictive-analytics-for-accurate-demand-forecasting/</t>
  </si>
  <si>
    <t xml:space="preserve">COO 
Chief Risk Officer </t>
  </si>
  <si>
    <t>Strengthen Consumer Trust By Ensuring Product Authencity</t>
  </si>
  <si>
    <t xml:space="preserve">Risk </t>
  </si>
  <si>
    <t>Implementing blockchain to ensure product authenticity and traceability.</t>
  </si>
  <si>
    <t>Implementing blockchain for product authenticity and traceability creates an immutable ledger of product-related information from manufacturing to the end consumer. This technology verifies the authenticity of products, reduces counterfeiting, and allows consumers to trace a product's journey and origin. Blockchain enhances supply chain transparency and trust, ensuring that consumers receive genuine, high-quality products while also enabling businesses to track and manage their products more effectively.</t>
  </si>
  <si>
    <t>https://networkscience.ai/case-genie/product/strengthen-consumer-trust-by-ensuring-product-authencity/</t>
  </si>
  <si>
    <t xml:space="preserve">Mining &amp; Natural Resources </t>
  </si>
  <si>
    <t>CEO 
COO</t>
  </si>
  <si>
    <t>Advance Preventive Care and Diagnostic Precision for Better Patient  Health</t>
  </si>
  <si>
    <t>Smart Automation, Artificial Intelligence (AI)</t>
  </si>
  <si>
    <t>Streamlining the manufacturing process through automation and AI technologies.</t>
  </si>
  <si>
    <t>Streamlining manufacturing processes through automation and AI technologies involves integrating robotics, machine learning, and data analytics to optimise production workflows. This approach improves efficiency, reduces errors, and lowers operational costs by automating repetitive tasks, enhancing quality control, and providing real-time insights for process optimisation.</t>
  </si>
  <si>
    <t>https://netsciencetech-my.sharepoint.com/:w:/g/personal/jignyasa_networkscience_ai/EbDRibl7bodHoe4VuJuOTiQBcw5GOevrh-KH6NPluL3zFw?e=DllaIM</t>
  </si>
  <si>
    <t>https://networkscience.ai/case-genie/product/advance-preventive-care-and-diagnostic-precision-for-better-patient-health/</t>
  </si>
  <si>
    <t xml:space="preserve">Agilisium </t>
  </si>
  <si>
    <t>CEO
COO
CIO</t>
  </si>
  <si>
    <t>Increase Drug Discovery Success and Shorten Development Timelines</t>
  </si>
  <si>
    <t>Artificial Intelligence (AI), Machine Learning</t>
  </si>
  <si>
    <t>Leveraging AI to accelerate new drug discovery and reduce time-to-market.</t>
  </si>
  <si>
    <t>Leveraging AI for drug discovery involves using artificial intelligence and machine learning algorithms to analyse vast data about molecules, diseases, and biological processes. AI can help identify potential drug candidates, predict their effectiveness, and prioritise them for further research. This approach accelerates drug discovery, reduces time-to-market, and lowers research and development costs. By leveraging AI, pharmaceutical companies can bring new drugs to market more quickly, potentially addressing unmet medical needs and improving patient outcomes.</t>
  </si>
  <si>
    <t>Healthcare_AI Driven Smarter &amp; Faster Drug Discovery.docx</t>
  </si>
  <si>
    <t>https://networkscience.ai/case-genie/product/increase-drug-discovery-success-and-shorten-development-timelines/</t>
  </si>
  <si>
    <t>Agilisum</t>
  </si>
  <si>
    <t>CEO
CFO</t>
  </si>
  <si>
    <t xml:space="preserve">Optimize ROI with Strategic Financial Planning </t>
  </si>
  <si>
    <t>Artificial Intelligence (AI), Data Insights</t>
  </si>
  <si>
    <t>Utilising AI for strategic financial planning and in-depth analysis.</t>
  </si>
  <si>
    <t>Utilising AI for strategic financial planning involves using artificial intelligence algorithms to analyse financial data, forecast future financial scenarios, and provide in-depth insights for strategic decision-making. AI can assess risks, identify opportunities, and optimise financial strategies, ultimately helping organisations make more informed and effective financial decisions.</t>
  </si>
  <si>
    <t>https://netsciencetech-my.sharepoint.com/:w:/g/personal/jignyasa_networkscience_ai/EThshgn0IJZFrVVAQMGkg8kBF2Mb6o7FOL2ir_-MTPDvFQ?e=J0gvtE</t>
  </si>
  <si>
    <t>https://networkscience.ai/case-genie/product/optimise-roi-with-strategic-financial-planning/</t>
  </si>
  <si>
    <t xml:space="preserve">CEO 
CIO </t>
  </si>
  <si>
    <t>Transform Medical Training for Better Patient Care and Safety</t>
  </si>
  <si>
    <t>Incorporating AR/VR technologies in medical training and procedural simulations.</t>
  </si>
  <si>
    <t>Incorporating Augmented Reality (AR) and Virtual Reality (VR) technologies in medical training and procedural simulations enhances the education and training of healthcare professionals. AR/VR provides immersive and interactive experiences, allowing trainees to practice surgical procedures, diagnostics, and patient care in a safe and realistic environment. This technology improves skills, reduces errors, and enhances the overall quality of medical training.</t>
  </si>
  <si>
    <t>https://netsciencetech-my.sharepoint.com/personal/ashutosh_networkscience_ai/Documents/Microsoft Teams Chat Files/../../../../:w:/g/personal/ashutosh_networkscience_ai/EYAV8KQSicRKiJ2c3JwM1OYBXFt5GvhDcaprDHSKrzNlDA?e=5cDwmS</t>
  </si>
  <si>
    <t>https://networkscience.ai/case-genie/product/transform-medical-training-for-better-patient-care-and-safety/</t>
  </si>
  <si>
    <t xml:space="preserve">Realwear 
Plutomen </t>
  </si>
  <si>
    <t>Transform Healthcare with Proactive Disease Prediction and Diagnosis</t>
  </si>
  <si>
    <t>Data Insights, Predictive Analytics</t>
  </si>
  <si>
    <t>Utilising big data to predict disease trends and improve diagnostic methods.</t>
  </si>
  <si>
    <t>Utilising big data for disease prediction and diagnostics involves analysing vast datasets of medical records, genetic information, and other healthcare data to identify disease trends and improve diagnostic accuracy. This data-driven approach enables earlier detection, personalised treatments, and more effective healthcare interventions, ultimately contributing to better patient outcomes and public health.</t>
  </si>
  <si>
    <t>https://netsciencetech-my.sharepoint.com/:w:/g/personal/jignyasa_networkscience_ai/ET_EwarDFXFDhBFrlnqAFQQBbZ-gq7i7HLF5eq-9DCGEzQ?e=hxiXaa</t>
  </si>
  <si>
    <t>https://networkscience.ai/case-genie/product/transform-healthcare-with-proactive-disease-prediction-and-diagnosis/</t>
  </si>
  <si>
    <t>CEO
CIO</t>
  </si>
  <si>
    <t>Revolutionize Healthcare with Accurate and Timely Diagnoses</t>
  </si>
  <si>
    <t>Machine Learning, Artificial Intelligence (AI)</t>
  </si>
  <si>
    <t>Improving diagnostic accuracy with machine learning algorithms.</t>
  </si>
  <si>
    <t>Improving diagnostic accuracy with machine learning algorithms enhances the ability to analyse medical data, detect patterns, and make more precise and timely diagnoses. This approach benefits healthcare by reducing misdiagnoses, enabling early detection of diseases, and improving patient outcomes through more effective treatments.</t>
  </si>
  <si>
    <t>https://netsciencetech-my.sharepoint.com/:w:/g/personal/jignyasa_networkscience_ai/EX1oIo5Wf-lMgPyLkGl8HGEB_TXWg2w0buqQdBZEJv1fCA?e=lG2V3q</t>
  </si>
  <si>
    <t>https://networkscience.ai/case-genie/product/revolutionize-healthcare-with-accurate-and-timely-diagnoses/</t>
  </si>
  <si>
    <t>Optimize Treatment Efficacy with Personalized Treatment Insights</t>
  </si>
  <si>
    <t>Analysing genetic data to contribute to personalised medicine initiatives.</t>
  </si>
  <si>
    <t>Analysing genetic data contributes to personalised medicine by identifying genetic variations influencing disease risk and treatment response. This data-driven approach helps tailor medical treatments, therapies, and preventive strategies to the unique genetic profiles of patients, leading to more effective and personalised healthcare interventions.</t>
  </si>
  <si>
    <t>https://netsciencetech-my.sharepoint.com/:w:/g/personal/jignyasa_networkscience_ai/EUZ_eYi4ZYVFhpQktNE7gVUBS1dOIiJCLCFDtTk8DBD7ZQ?e=155dVO</t>
  </si>
  <si>
    <t>https://networkscience.ai/case-genie/product/optimize-treatment-efficacy-with-personalized-treatment-insights/</t>
  </si>
  <si>
    <t>CEO
COO</t>
  </si>
  <si>
    <t xml:space="preserve">Reduce cost and maximize productivity for improved efficiency </t>
  </si>
  <si>
    <t>Applying big data analytics to gain insights into operational efficiency and performance.</t>
  </si>
  <si>
    <t>Applying big data analytics to gain insights into operational efficiency and performance involves analysing large volumes of data from various sources within an organisation's operations. This data-driven approach helps identify patterns, trends, and areas for improvement, ultimately enhancing operational efficiency and performance by optimising processes, reducing costs, and increasing productivity.</t>
  </si>
  <si>
    <t>https://netsciencetech-my.sharepoint.com/:w:/g/personal/jignyasa_networkscience_ai/ERUom5ALqJ1Omj2lcqwqrscB7uBBruDb3jZH9bqWIAsjug?e=ymEQQD</t>
  </si>
  <si>
    <t>https://networkscience.ai/case-genie/product/reduce-costs-maximise-productivity-for-improved-efficiency/</t>
  </si>
  <si>
    <t xml:space="preserve">Ripik.ai </t>
  </si>
  <si>
    <t>Reduce Fraud and Enhance Trust across Supply Chain Operations</t>
  </si>
  <si>
    <t>Blockchain Technology</t>
  </si>
  <si>
    <t>Ensuring traceability and integrity in the supply chain with blockchain technology.</t>
  </si>
  <si>
    <t>With blockchain technology, ensuring traceability and integrity in the supply chain involves creating a transparent and tamper-proof ledger to record and verify the movement of goods and data throughout the supply chain. This enhances trust, reduces the risk of fraud, and provides a secure and auditable record of transactions, ultimately promoting transparency and reliability in supply chain management.</t>
  </si>
  <si>
    <t>https://netsciencetech-my.sharepoint.com/:w:/g/personal/jignyasa_networkscience_ai/ETVvUgPXaAxPmF-CjoBFwnEBFLSMgT5AxRChnBfImXRotQ?e=zrF3Cs</t>
  </si>
  <si>
    <t>https://networkscience.ai/case-genie/product/reduce-fraud-and-enhance-trust-across-supply-chain-operations/</t>
  </si>
  <si>
    <t>Increase Healthcare System Efficiency with Advanced Data Management</t>
  </si>
  <si>
    <t>Cloud Computing, Artificial Intelligence (AI)</t>
  </si>
  <si>
    <t>Leveraging cloud computing for efficient management of diagnostic data.</t>
  </si>
  <si>
    <t>Leveraging cloud computing for diagnostic data management offers efficient and secure storage, access, and analysis of large volumes of medical data. This approach enhances collaboration among healthcare professionals, accelerates diagnostic processes, and provides real-time access to patient information, ultimately improving patient care and healthcare system efficiency.</t>
  </si>
  <si>
    <t>https://netsciencetech-my.sharepoint.com/:w:/g/personal/jignyasa_networkscience_ai/EcfeQG1hIz5CnaQ1_uhh6a8BFY_CbuYXVOilpgFI95ZOEQ?e=tLpEYz</t>
  </si>
  <si>
    <t>https://networkscience.ai/case-genie/product/increase-healthcare-system-efficiency-with-advanced-data-management/</t>
  </si>
  <si>
    <t>Big Data Analytics Drives Smarter Market Research &amp; Strategic Planning</t>
  </si>
  <si>
    <t>Leveraging big data for in-depth market research and pharmaceutical trends analysis.</t>
  </si>
  <si>
    <t>Leveraging big data for market research and pharmaceutical trends analysis involves analysing vast datasets to gain insights into market dynamics, drug development trends, and consumer behaviour. This data-driven approach helps pharmaceutical companies make informed decisions about drug development, marketing strategies, and market positioning, ultimately improving their competitiveness in the industry.</t>
  </si>
  <si>
    <t>https://netsciencetech-my.sharepoint.com/:w:/g/personal/jignyasa_networkscience_ai/EZfUga4Mvd5PgM14hiDigmMBxIHeoxI42acE1m1R5cbIzQ?e=jQGbqJ</t>
  </si>
  <si>
    <t>https://networkscience.ai/case-genie/product/big-data-analytics-drives-smarter-market-research-strategic-planning/</t>
  </si>
  <si>
    <t>Revolutionizing R&amp;D With AI-Driven Target Identification</t>
  </si>
  <si>
    <t>Driving digital transformation initiatives to modernise R&amp;D processes in pharma.</t>
  </si>
  <si>
    <t>Leveraging Generative AI models for literature search in system Biology experiments significantly accelerates the target identification process, enhances the accuracy of gene-disease associations, and improves the overall efficiency of drug development. This approach enables scientists to focus on the most relevant targets, saving substantial time and effort.</t>
  </si>
  <si>
    <t>https://netsciencetech-my.sharepoint.com/:w:/g/personal/jignyasa_networkscience_ai/EX3Rmy1Vi6dDoMpqEVJTfbcBhIwEvazuup3DhYVjsLYK8g?e=mFjP9y</t>
  </si>
  <si>
    <t>https://networkscience.ai/case-genie/product/revolutionizing-rd-with-ai-driven-target-identification-gen-ai/</t>
  </si>
  <si>
    <t>CEO
Chief Growth Officer</t>
  </si>
  <si>
    <t>Boost Antibody Discovery Pace</t>
  </si>
  <si>
    <t>Artificial Intelligence (AI), Biotechnology</t>
  </si>
  <si>
    <t>Advancing antibody development using AI for more effective disease targeting.</t>
  </si>
  <si>
    <t>Advancing antibody development with AI improves disease targeting by analyzing vast biological data to design antibodies that bind more effectively to specific disease targets. This approach accelerates drug discovery, enhances treatment precision, and holds promise for more effective therapies against various diseases.</t>
  </si>
  <si>
    <t>https://networkscience.ai/case-genie/product/boost-antibody-discovery-pace/</t>
  </si>
  <si>
    <t>Optimize Research Projects with Shared Research Platforms</t>
  </si>
  <si>
    <t>Leveraging big data to facilitate collaboration in healthcare and pharmaceutical research.</t>
  </si>
  <si>
    <t>Leveraging big data in healthcare and pharmaceutical research enables collaboration by providing a shared platform for researchers, institutions, and organisations to access and analyse vast datasets. This data-driven approach fosters collaboration on research projects, clinical trials, and data-sharing initiatives, accelerating scientific discoveries and advancing healthcare solutions. Big data enhances the ability to gain insights from diverse sources, benefiting research and patient care.</t>
  </si>
  <si>
    <t>https://networkscience.ai/case-genie/product/optimize-research-projects-with-shared-research-platforms/</t>
  </si>
  <si>
    <t>Protect Patients and Your Brand from Counterfeit Medications</t>
  </si>
  <si>
    <t>Implementing blockchain to ensure integrity and security in the pharmaceutical supply chain.</t>
  </si>
  <si>
    <t>Implementing blockchain in the pharmaceutical supply chain ensures data integrity and security by creating a transparent, tamper-resistant ledger of transactions and product movements. This technology enables all stakeholders to verify the authenticity and provenance of pharmaceutical products, reducing the risk of counterfeit drugs entering the supply chain and enhancing patient safety.</t>
  </si>
  <si>
    <t>https://networkscience.ai/case-genie/product/protect-patients-and-your-brand-from-counterfeit-medications/</t>
  </si>
  <si>
    <t>CIO
Chief Risk Officer</t>
  </si>
  <si>
    <t>Ensure Data Integrity with Cybersecurity Solutions for Pharma Industry</t>
  </si>
  <si>
    <t>Strengthening cybersecurity to protect sensitive pharmaceutical data and patient information.</t>
  </si>
  <si>
    <t>Strengthening cybersecurity in the pharmaceutical industry is crucial to protect sensitive data, including patient records, research findings, and proprietary drug formulations. Robust cybersecurity measures, such as encryption, access controls, regular security audits, and employee training, help safeguard against cyber threats and data breaches, ensuring the confidentiality and integrity of pharmaceutical data and patient information.</t>
  </si>
  <si>
    <t>https://networkscience.ai/case-genie/product/ensure-data-integrity-with-cybersecurity-solutions-for-pharma-industry/</t>
  </si>
  <si>
    <t xml:space="preserve">Cyble </t>
  </si>
  <si>
    <t>Empower Healthcare with Digital Health Solutions</t>
  </si>
  <si>
    <t>Initiating digital health projects to improve patient care and healthcare delivery.</t>
  </si>
  <si>
    <t>Initiating digital health projects involves leveraging technology to enhance patient care and healthcare delivery. These projects can include implementing electronic health records (EHRs), telemedicine solutions, remote patient monitoring, and health apps. Digital health initiatives improve access to care, patient engagement, and the overall quality of healthcare services by integrating technology into healthcare processes.</t>
  </si>
  <si>
    <t>https://networkscience.ai/case-genie/product/empower-healthcare-with-digital-health-solutions/</t>
  </si>
  <si>
    <t xml:space="preserve">Leeway Hertz 
Agilisium </t>
  </si>
  <si>
    <t>Boost Manufacturing Efficiency and Ensure Product Consistency</t>
  </si>
  <si>
    <t>Internet of Things (IoT)</t>
  </si>
  <si>
    <t>Integrating IoT for real-time monitoring and automation in smart pharmaceutical manufacturing.</t>
  </si>
  <si>
    <t>Integrating IoT (Internet of Things) in smart pharmaceutical manufacturing involves connecting sensors and devices to manufacturing equipment and processes. This enables real-time data collection, monitoring, and automation of pharmaceutical production. IoT data can optimise production conditions, monitor equipment health, and ensure product quality, ultimately enhancing efficiency and reducing production costs in pharmaceutical manufacturing.</t>
  </si>
  <si>
    <t>https://networkscience.ai/case-genie/product/boost-manufacturing-efficiency-and-ensure-product-consistency/</t>
  </si>
  <si>
    <t>Boost Clinical Trial Efficiency and Outcomes</t>
  </si>
  <si>
    <t>Employing machine learning to improve the efficiency and outcomes of clinical trials.</t>
  </si>
  <si>
    <t>Employing machine learning in clinical trials enhances efficiency and outcomes by optimising various aspects of trial design and execution. Machine learning can help identify suitable patient cohorts, predict patient treatment responses, and streamline trial logistics. This technology improves patient recruitment, reduces trial duration, and increases the likelihood of successful outcomes, ultimately advancing medical research and the development of new treatments.</t>
  </si>
  <si>
    <t>https://networkscience.ai/case-genie/product/boost-clinical-trial-efficiency-and-outcomes/</t>
  </si>
  <si>
    <t>Agilsium</t>
  </si>
  <si>
    <t>Optimize Diagnostic Speed and Accuracy for Better Care</t>
  </si>
  <si>
    <t>Artificial Intelligence (AI)</t>
  </si>
  <si>
    <t>Developing point-of-care diagnostic tools enhanced with AI for rapid results.</t>
  </si>
  <si>
    <t>Developing point-of-care diagnostic tools enhanced with AI accelerates the diagnostic process by providing rapid and accurate results. These tools can analyse medical samples and data on the spot, aiding healthcare professionals in making timely treatment decisions, reducing patient wait times, and improving healthcare efficiency and outcomes.</t>
  </si>
  <si>
    <t>https://networkscience.ai/case-genie/product/optimize-diagnostic-speed-and-accuracy-for-better-care/</t>
  </si>
  <si>
    <t xml:space="preserve">Agilisium 
Enterprise Minds </t>
  </si>
  <si>
    <t>Predictive Analytics for Market Trends</t>
  </si>
  <si>
    <t>Applying predictive analytics to identify market trends and patient needs in healthcare.</t>
  </si>
  <si>
    <t>Applying predictive analytics in healthcare involves using data analysis and machine learning algorithms to identify emerging market trends and patient needs. By analysing healthcare data, including patient records, treatment outcomes, and demographic information, healthcare organisations can make informed decisions about resource allocation, service improvements, and developing patient-centred solutions, ultimately improving healthcare delivery and patient outcomes.</t>
  </si>
  <si>
    <t>https://networkscience.ai/case-genie/product/predictive-analytics-for-market-trends/</t>
  </si>
  <si>
    <t>Improve Product Consistency and Minimize Defects in Reagent Manufacturing</t>
  </si>
  <si>
    <t>Implementing AI for stringent quality control in reagent and test production.</t>
  </si>
  <si>
    <t>Implementing AI for quality control in reagent and test production ensures strict adherence to quality standards by automating inspection and verification processes. AI systems can quickly detect defects, inconsistencies, or contaminants in production, improving product quality and reliability while reducing the likelihood of errors or defects reaching end-users.</t>
  </si>
  <si>
    <t>https://networkscience.ai/case-genie/product/improve-product-consistency-and-minimize-defects-in-reagent-manufacturing/</t>
  </si>
  <si>
    <t>Boost Sustainability Efforts and Strengthen Market Position</t>
  </si>
  <si>
    <t>Leading sustainability efforts in the pharmaceutical industry to address environmental concerns.</t>
  </si>
  <si>
    <t>Leading sustainability efforts in the pharmaceutical industry involve proactively addressing environmental concerns. This can include reducing the carbon footprint of manufacturing processes, implementing responsible waste management practices, and adopting eco-friendly packaging solutions. Such efforts benefit the environment, enhance the industry's reputation, and contribute to a more sustainable and responsible pharmaceutical sector.</t>
  </si>
  <si>
    <t>https://networkscience.ai/case-genie/product/boost-sustainability-efforts-and-strengthen-market-position/</t>
  </si>
  <si>
    <t>Smarter Risk Identification &amp; Mitigation for Healthcare</t>
  </si>
  <si>
    <t>Integrating AI in risk management to identify and mitigate financial risks.</t>
  </si>
  <si>
    <t>Integrating AI in risk management involves using artificial intelligence algorithms to analyse extensive data and identify potential financial risks. AI can detect real-time patterns, anomalies, and correlations, helping organisations proactively mitigate financial risks, reduce potential losses, and make more informed risk management decisions.</t>
  </si>
  <si>
    <t>https://networkscience.ai/case-genie/product/smarter-risk-identification-mitigation-for-healthcare/</t>
  </si>
  <si>
    <t>Empower Financial Decision-Making in Investment Optimisation</t>
  </si>
  <si>
    <t>Leveraging big data to develop sophisticated investment strategies.</t>
  </si>
  <si>
    <t>Leveraging big data for investment involves using vast datasets to analyse market trends, identify investment opportunities, and refine sophisticated investment strategies. By analysing diverse data sources, including financial market data, social sentiment, and economic indicators, investors can make more informed decisions and create data-driven investment strategies to optimise returns and manage risks effectively.</t>
  </si>
  <si>
    <t>https://networkscience.ai/case-genie/product/empower-financial-decision-making-in-investment-optimisation/</t>
  </si>
  <si>
    <t xml:space="preserve">Credit Nirvana </t>
  </si>
  <si>
    <t>Empower Supply Chains Through Transparent  Financial Transactions</t>
  </si>
  <si>
    <t>Implementing blockchain for secure and efficient supply chain financing.</t>
  </si>
  <si>
    <t>Implementing blockchain in supply chain financing ensures secure and efficient transactions by creating an immutable and transparent ledger of financial agreements and transactions. This technology enhances trust among supply chain stakeholders, reduces fraud, streamlines financing processes, and ensures timely and secure financing for suppliers and buyers in the supply chain.</t>
  </si>
  <si>
    <t>https://networkscience.ai/case-genie/product/empower-supply-chains-through-transparent-financial-transactions/</t>
  </si>
  <si>
    <t xml:space="preserve">Block Armour </t>
  </si>
  <si>
    <t>Cloud Computing for Financial Data Management</t>
  </si>
  <si>
    <t>Using cloud computing to manage and analyse financial data effectively.</t>
  </si>
  <si>
    <t>Cloud computing for financial data management and analysis provides scalable and accessible solutions. It allows organisations to securely store and process financial data, facilitating real-time access, collaboration, and analytics. This approach enhances data management efficiency and enables finance teams to make data-driven decisions more effectively.</t>
  </si>
  <si>
    <t>https://networkscience.ai/case-genie/product/cloud-computing-for-financial-data-management/</t>
  </si>
  <si>
    <t xml:space="preserve">Centilytics </t>
  </si>
  <si>
    <t>Cybersecurity in Financial Transactions</t>
  </si>
  <si>
    <t>Enhancing cybersecurity measures to protect financial transactions and data.</t>
  </si>
  <si>
    <t>Enhancing cybersecurity measures is crucial to protect financial transactions and data from cyber threats and breaches. Robust security protocols, encryption, multi-factor authentication, and regular security audits help safeguard sensitive financial information, ensuring the confidentiality, integrity, and availability of financial transactions and data.</t>
  </si>
  <si>
    <t>https://networkscience.ai/case-genie/product/cybersecurity-in-financial-transactions-2/</t>
  </si>
  <si>
    <t xml:space="preserve">Block Armour 
Safe Security </t>
  </si>
  <si>
    <t>Digital Transformation Solutions for Financial Reporting</t>
  </si>
  <si>
    <t>Modernising financial reporting processes through digital transformation.</t>
  </si>
  <si>
    <t>Modernising financial reporting processes through digital transformation involves transitioning from manual and paper-based reporting to digital, automated, and data-driven methods. This includes using financial software, data analytics, and reporting tools to streamline financial data collection, analysis, and presentation. This transformation improves the accuracy, speed, and accessibility of financial reporting, facilitating better decision-making and compliance with regulatory requirements.</t>
  </si>
  <si>
    <t>https://networkscience.ai/case-genie/product/digital-transformation-solutions-for-financial-reporting/</t>
  </si>
  <si>
    <t xml:space="preserve">Demand farm </t>
  </si>
  <si>
    <t>Solutions for Streamlined Healthcare Cost Management</t>
  </si>
  <si>
    <t>Applying machine learning to identify cost reduction and efficiency opportunities.</t>
  </si>
  <si>
    <t>Applying machine learning to identify cost reduction and efficiency opportunities involves using algorithms to analyse operational data, identify patterns, and suggest areas where cost savings can be achieved. Machine learning can optimise processes, resource allocation, and supply chain management, helping organisations reduce costs, improve efficiency, and enhance overall productivity.</t>
  </si>
  <si>
    <t>https://networkscience.ai/case-genie/product/solutions-for-streamlined-healthcare-cost-management/</t>
  </si>
  <si>
    <t>Predictive Analytics in Budgeting</t>
  </si>
  <si>
    <t>Employing predictive analytics for accurate budgeting and financial forecasting.</t>
  </si>
  <si>
    <t>Employing predictive analytics for budgeting and financial forecasting involves using data analysis and predictive modelling to estimate future financial outcomes and plan budgets more accurately. This data-driven approach helps organisations anticipate revenue, expenses, and potential financial challenges, improving financial planning and decision-making.</t>
  </si>
  <si>
    <t>https://networkscience.ai/case-genie/product/predictive-analytics-in-budgeting/</t>
  </si>
  <si>
    <t>Sustainable Finance Solutions for Socially Responsible Healthcare Businesses</t>
  </si>
  <si>
    <t>Adopting sustainable financial practices for long-term economic and environmental health.</t>
  </si>
  <si>
    <t>Sustainable financial practices involve incorporating environmental, social, and governance (ESG) factors into financial decision-making to ensure long-term economic and environmental health. This approach aligns financial goals with responsible and sustainable practices, contributing to financial well-being and environmental stewardship.</t>
  </si>
  <si>
    <t>https://networkscience.ai/case-genie/product/sustainable-finance-solutions-for-socially-responsible-healthcare-businesses/</t>
  </si>
  <si>
    <t>Optimized Patient Data Analysis for Faster &amp; More Effective Clinical Trials</t>
  </si>
  <si>
    <t>Applying machine learning for insightful patient data analysis in clinical studies.</t>
  </si>
  <si>
    <t>Applying machine learning for patient data analysis in clinical studies enhances the ability to extract valuable insights from complex healthcare datasets. Machine learning algorithms can identify patterns, predict patient outcomes, and uncover potential treatment responses, ultimately improving clinical research and healthcare decision-making efficiency and effectiveness.</t>
  </si>
  <si>
    <t>https://networkscience.ai/case-genie/product/optimized-patient-data-analysis-for-faster-more-effective-clinical-trials/</t>
  </si>
  <si>
    <t xml:space="preserve">Advanced Quality Control for Pharmaceuticals </t>
  </si>
  <si>
    <t>Artificial Intelligence (AI), Vision Analytics</t>
  </si>
  <si>
    <t>Employing AI and machine vision to ensure high quality in pharmaceutical production.</t>
  </si>
  <si>
    <t>AI and machine vision systems can inspect and analyse pharmaceutical products rapidly, reducing errors and minimising the risk of defective or substandard drugs reaching consumers. This technology enhances both efficiency and safety in the pharmaceutical manufacturing process.</t>
  </si>
  <si>
    <t>https://networkscience.ai/case-genie/product/advanced-quality-control-for-pharmaceuticals/</t>
  </si>
  <si>
    <t xml:space="preserve">Ripil.ai </t>
  </si>
  <si>
    <t>Big Data for Patient Analytics</t>
  </si>
  <si>
    <t>Data Insights, Artificial Intelligence (AI)</t>
  </si>
  <si>
    <t>Applying big data analysis to improve patient outcome predictions and healthcare services.</t>
  </si>
  <si>
    <t>Big data analysis in healthcare involves using large datasets and advanced analytics to predict patient outcomes, allocate resources efficiently, personalise treatments, improve quality of care, manage population health, and support medical research and innovation. It plays a crucial role in enhancing patient outcomes and healthcare services.</t>
  </si>
  <si>
    <t>https://networkscience.ai/case-genie/product/big-data-for-patient-analytics/</t>
  </si>
  <si>
    <t>Tamper Proof Data with Secure &amp; Transparent Clinical Trials</t>
  </si>
  <si>
    <t>Using blockchain to enhance data integrity and traceability in clinical trials.</t>
  </si>
  <si>
    <t xml:space="preserve">
Using blockchain in clinical trials enhances data integrity and traceability by creating an immutable and transparent ledger of trial-related information. Each clinical trial phase, from patient recruitment to data collection and analysis, is recorded as a tamper-proof block on the blockchain. This ensures that trial data remains secure, unaltered, and easily auditable.
Blockchain also enables better traceability of the trial's drug or treatment supply chain, ensuring that medications are properly handled and tracked from manufacturer to patient. Additionally, it allows for secure and consented sharing of patient data among researchers while maintaining patient privacy. This technology ultimately improves the reliability of clinical trial data, accelerates the drug development process, and enhances patient safety and trust in the healthcare system.</t>
  </si>
  <si>
    <t>https://networkscience.ai/case-genie/product/tamper-proof-data-with-secure-transparent-clinical-trials/</t>
  </si>
  <si>
    <t xml:space="preserve">Block Armour 
</t>
  </si>
  <si>
    <t>Cloud Computing for Operational Efficiency</t>
  </si>
  <si>
    <t>Leveraging cloud computing to streamline operational processes and data management.</t>
  </si>
  <si>
    <t>Leveraging cloud computing streamlines operational processes and data management by providing scalable and accessible computing resources over the internet. This approach reduces the need for on-premises infrastructure, enables remote access to data and applications, and facilitates real-time collaboration, ultimately optimising operations and improving data accessibility and management.</t>
  </si>
  <si>
    <t>https://networkscience.ai/case-genie/product/cloud-computing-for-operational-efficiency-2/</t>
  </si>
  <si>
    <t>COO
Chief Risk Officer</t>
  </si>
  <si>
    <t>Cybersecurity Solutions in Manufacturing Systems</t>
  </si>
  <si>
    <t>Strengthening cybersecurity defences in manufacturing and operational technology systems.</t>
  </si>
  <si>
    <t>Strengthening cybersecurity defences in manufacturing and operational technology (OT) systems is crucial to protect industrial control systems and sensitive operational data. This involves implementing robust security protocols, conducting regular vulnerability assessments, and deploying intrusion detection systems to safeguard against cyber threats and unauthorised access. Enhancing OT cybersecurity ensures the reliability and security of industrial operations.</t>
  </si>
  <si>
    <t>https://networkscience.ai/case-genie/product/cybersecurity-solutions-in-manufacturing-systems/</t>
  </si>
  <si>
    <t xml:space="preserve">Safe Security </t>
  </si>
  <si>
    <t>Digital Twins Drive Smarter Process Optimization &amp; Reduced Costs in Pharma</t>
  </si>
  <si>
    <t>Digital Twins</t>
  </si>
  <si>
    <t>Creating digital twins for simulation and optimisation of pharmaceutical manufacturing processes.</t>
  </si>
  <si>
    <t>Creating digital twins of pharmaceutical manufacturing processes involves replicating physical manufacturing systems in a digital environment. These digital replicas allow for real-time monitoring, testing, and optimisation of processes without affecting the physical manufacturing line. Digital twins help improve efficiency, quality control, and the overall performance of pharmaceutical manufacturing, reducing production costs and time to market for new drugs.</t>
  </si>
  <si>
    <t>https://networkscience.ai/case-genie/product/digital-twins-drive-smarter-process-optimization-reduced-costs-in-pharma/</t>
  </si>
  <si>
    <t xml:space="preserve">Zwilling labs
Ripik.ai </t>
  </si>
  <si>
    <t xml:space="preserve">Cybersecurity Solutions for Secure Healthcare </t>
  </si>
  <si>
    <t>Cybersecurity, Blockchain Technology</t>
  </si>
  <si>
    <t>Strengthening data security in healthcare with advanced cybersecurity measures.</t>
  </si>
  <si>
    <t>Implementing advanced cybersecurity measures in healthcare is crucial for protecting sensitive patient data and ensuring compliance with privacy regulations. Robust security protocols, encryption, intrusion detection systems, and regular security audits are essential to safeguarding patient information and maintaining the trust of healthcare stakeholders.</t>
  </si>
  <si>
    <t>https://networkscience.ai/case-genie/product/cybersecurity-solutions-for-secure-healthcare/</t>
  </si>
  <si>
    <t>Predictive Maintenance Solutions for Optimized Pharma Production</t>
  </si>
  <si>
    <t>Using predictive maintenance to minimise downtime and maintenance costs in production facilities.</t>
  </si>
  <si>
    <t>Predictive maintenance involves leveraging data analysis and machine learning algorithms to predict when production equipment requires maintenance. By proactively addressing maintenance needs before they lead to breakdowns, organisations can significantly reduce downtime and lower maintenance costs, improving production facility efficiency and reliability.</t>
  </si>
  <si>
    <t>https://networkscience.ai/case-genie/product/predictive-maintenance-solutions-for-optimized-pharma-production/</t>
  </si>
  <si>
    <t xml:space="preserve">agilisium </t>
  </si>
  <si>
    <t>Solutions for Predictive Maintenance of Lab Equipment</t>
  </si>
  <si>
    <t>Internet of Things (IoT), Predictive Analytics</t>
  </si>
  <si>
    <t>Utilising IoT and predictive analytics for proactive maintenance of laboratory equipment.</t>
  </si>
  <si>
    <t>Utilising IoT (Internet of Things) and predictive analytics for proactive maintenance of laboratory equipment involves the deployment of sensors and data analytics to monitor the performance and condition of scientific instruments. IoT sensors collect real-time data on equipment parameters such as temperature, pressure, and usage patterns. Predictive analytics algorithms analyse this data to detect potential issues or anomalies that could lead to equipment failures.</t>
  </si>
  <si>
    <t>https://networkscience.ai/case-genie/product/solutions-for-predictive-maintenance-of-lab-equipment/</t>
  </si>
  <si>
    <t>Automated Regulatory Compliance Strategies for Healthcare</t>
  </si>
  <si>
    <t>Artificial Intelligence (AI), RegTech (Regulatory Technology)</t>
  </si>
  <si>
    <t>Automating the monitoring of regulatory compliance to ensure adherence to healthcare standards.</t>
  </si>
  <si>
    <t>Automating regulatory compliance monitoring in healthcare involves using technology and data analytics to assess and ensure adherence to industry regulations and standards continuously. This automated approach enhances efficiency, reduces non-compliance risk, and improves patient safety by proactively addressing regulatory requirements.</t>
  </si>
  <si>
    <t>https://networkscience.ai/case-genie/product/automated-regulatory-compliance-strategies-for-healthcare/</t>
  </si>
  <si>
    <t>Sustainable Solutions for Responsible Pharma Production</t>
  </si>
  <si>
    <t>Adopting sustainable manufacturing practices to minimise environmental impact and costs.</t>
  </si>
  <si>
    <t>Adopting sustainable manufacturing practices involves implementing eco-friendly processes and policies to minimise the environmental impact of pharmaceutical manufacturing. This can include energy-efficient technologies, waste reduction, responsible sourcing of materials, and environmentally friendly packaging options. These practices contribute to a more environmentally conscious pharmaceutical industry and often result in cost savings and improved brand reputation.</t>
  </si>
  <si>
    <t>https://networkscience.ai/case-genie/product/sustainable-solutions-for-responsible-pharma-production/</t>
  </si>
  <si>
    <t>Streamlining Healthcare Document Management for Better Efficiency and Compliance</t>
  </si>
  <si>
    <t>Artificial Intelligence (AI), Generative AI</t>
  </si>
  <si>
    <t>AI content tagging improves healthcare document management efficiency</t>
  </si>
  <si>
    <t>Implementing automated content tagging using generative AI significantly enhances the organization, storage, and distribution of digital content in healthcare. This approach minimizes errors and inefficiencies associated with manual content tagging, ensuring accurate tracking and identification of content within each document. It also streamlines compliance with regulatory requirements and improves overall productivity and document management.</t>
  </si>
  <si>
    <t>Streamlining Healthcare Document Management for Better Efficiency and Compliance.docx</t>
  </si>
  <si>
    <t>https://networkscience.ai/case-genie/product/streamlining-healthcare-document-management-for-better-efficiency-and-compliance/</t>
  </si>
  <si>
    <t>Accelerating MLR Review for Improved Accuracy and Efficiency</t>
  </si>
  <si>
    <t>Implementing an AI-driven solution for Medical Legal Regulatory review processes significantly reduces review times, standardizes processes, and improves the accuracy and efficiency of reviewing promotional and educational materials. This approach enhances compliance, reduces time to market, and increases operational efficiency.</t>
  </si>
  <si>
    <t>https://networkscience.ai/case-genie/product/accelerating-mlr-review-for-improved-accuracy-and-efficiency/</t>
  </si>
  <si>
    <t>CHRO</t>
  </si>
  <si>
    <t>AI-Driven Talent Analytics for Enhanced Workforce Planning</t>
  </si>
  <si>
    <t xml:space="preserve">AI-driven Predictive Analytics </t>
  </si>
  <si>
    <t xml:space="preserve">Data </t>
  </si>
  <si>
    <t>Optimize Workforce Planning with AI-Driven Predictive Insights</t>
  </si>
  <si>
    <t>The pharmaceutical company sought to enhance workforce planning to close skill gaps and minimize operational disruptions. Traditional methods lacked the accuracy needed to forecast talent demands, which hindered project timelines and resulted in higher operational costs.</t>
  </si>
  <si>
    <t xml:space="preserve">Case Study </t>
  </si>
  <si>
    <t>https://networkscience.ai/case-genie/product/ai-driven-talent-analytics-for-enhanced-workforce-planning/</t>
  </si>
  <si>
    <t>Personalized Learning Paths Using AI for Employee Training</t>
  </si>
  <si>
    <t>AI-powered Learning Management System</t>
  </si>
  <si>
    <t>Enhance Employee Skills with AI-Customized Training Paths</t>
  </si>
  <si>
    <t>The pharmaceutical company aimed to accelerate skill development among its employees by tailoring training programs to individual learning preferences. The existing one-size-fits-all approach was inadequate for the diverse learning needs of the workforce.</t>
  </si>
  <si>
    <t>https://networkscience.ai/case-genie/product/personalized-learning-paths/</t>
  </si>
  <si>
    <t>AI-Powered Diversity and Inclusion Initiatives</t>
  </si>
  <si>
    <t xml:space="preserve">AI-driven Recruitment Tools </t>
  </si>
  <si>
    <t>Competative Advantage</t>
  </si>
  <si>
    <t>Boost Workforce Diversity with AI-Driven Hiring Solutions</t>
  </si>
  <si>
    <t xml:space="preserve">The pharmaceutical company needed to enhance its diversity and inclusion efforts by overcoming unconscious biases in the recruitment process. Achieving a diverse workforce was essential for fostering innovation and meeting regulatory requirements. </t>
  </si>
  <si>
    <t>https://networkscience.ai/case-genie/product/ai-powered-diversity-and-inclusion-initiatives/</t>
  </si>
  <si>
    <t>AI platform for personalized wellbeing recommendations.</t>
  </si>
  <si>
    <t>AI-powered Wellbeing Platform</t>
  </si>
  <si>
    <t>Enhance Employee Wellbeing with AI-Driven Health Insights</t>
  </si>
  <si>
    <t xml:space="preserve">The company sought to address employee burnout, which was negatively impacting productivity and job satisfaction. A tailored, proactive approach to employee wellbeing was needed to improve overall health and retention. </t>
  </si>
  <si>
    <t>https://networkscience.ai/case-genie/product/ai-platform-for-personalized-wellbeing-recommendations/</t>
  </si>
  <si>
    <t>AI-Enabled Succession Planning</t>
  </si>
  <si>
    <t xml:space="preserve">AI-Enabled Succession Planning  </t>
  </si>
  <si>
    <t xml:space="preserve">Growth </t>
  </si>
  <si>
    <t>Identify Future Leaders with AI-Driven Succession Insights</t>
  </si>
  <si>
    <t>The pharmaceutical company needed to improve its succession planning process to ensure leadership continuity and support business growth. Traditional methods were slow, biased, and often failed to identify the best candidates for leadership roles.</t>
  </si>
  <si>
    <t>https://networkscience.ai/case-genie/product/ai-enabled-succession-planning/</t>
  </si>
  <si>
    <t xml:space="preserve">CHRO </t>
  </si>
  <si>
    <t>AI-driven Sentiment Analysis</t>
  </si>
  <si>
    <t>AI-Optimized Employee Retention Strategies</t>
  </si>
  <si>
    <t xml:space="preserve">Cost </t>
  </si>
  <si>
    <t>Enhance Retention with AI-Driven Employee Insights</t>
  </si>
  <si>
    <t>The pharmaceutical company aimed to reduce high turnover rates, which were driving up recruitment costs and disrupting operations. A more effective approach to understanding and improving employee satisfaction was essential for retention.</t>
  </si>
  <si>
    <t>https://networkscience.ai/case-genie/product/ai-optimized-employee-retention-strategies/</t>
  </si>
  <si>
    <t>Chief Growth Officer
CIO
CEO</t>
  </si>
  <si>
    <t>Accelerates Time to Market Through Enhanced Agility and Innovation</t>
  </si>
  <si>
    <t>Adopting cloud computing for scalable and flexible business operations to adapt to market demands.</t>
  </si>
  <si>
    <t xml:space="preserve">
Adopting cloud computing enables businesses to scale and flexibly adapt to market demands. This technology allows for the efficient allocation of resources, rapid deployment of new services, and the ability to scale up or down as needed, providing agility and cost-effectiveness in responding to changing market conditions.</t>
  </si>
  <si>
    <t>FMCG_Cloud Computing in Scalable Business Operations.docx</t>
  </si>
  <si>
    <t>https://networkscience.ai/case-genie/product/accelerates-time-to-market-through-enhanced-agility-and-innovation/</t>
  </si>
  <si>
    <t>Revolutionise Marketing: Redefine Buying Journeys, Strengthen Purchase Confidence</t>
  </si>
  <si>
    <t xml:space="preserve">Innovation </t>
  </si>
  <si>
    <t>Creating engaging marketing campaigns and consumer interactions using AR/VR technologies.</t>
  </si>
  <si>
    <t>AR/VR is revolutionising marketing in the CPG, FMCG &amp; Consumer Goods industry. Imagine virtually trying on makeup shades before buying or placing furniture in your living room to see how it looks. AR apps allow consumers to interact with products virtually, boosting engagement and purchase confidence. VR can transport shoppers to immersive brand experiences, showcasing new product features or whisking them away to exotic locales associated with a product. This interactive storytelling translates to a memorable brand connection and increased sales potential.</t>
  </si>
  <si>
    <t>https://networkscience.ai/case-genie/product/revolutionize-marketing-redefine-buying-journeys-strengthen-purchase-confidence/</t>
  </si>
  <si>
    <t xml:space="preserve">Real Wear
</t>
  </si>
  <si>
    <t>Chief Growth Officer
CIO</t>
  </si>
  <si>
    <t>Navigate Market Dynamics with Precision</t>
  </si>
  <si>
    <t>Leveraging big data analytics for insightful strategic decision-making and market understanding.</t>
  </si>
  <si>
    <t>Big data analytics provides valuable insights for strategic decision-making and a deeper understanding of market dynamics. By analysing large volumes of data, businesses can make informed choices, identify trends, and stay competitive in their industries.</t>
  </si>
  <si>
    <t>https://networkscience.ai/case-genie/product/navigate-market-dynamics-with-precision/</t>
  </si>
  <si>
    <t>Chief Risk Officer
COO
CEO
Chief Growth Officer</t>
  </si>
  <si>
    <t>Strengthen Brand Credibility and Trust Through Supply Chain Transparency</t>
  </si>
  <si>
    <t>Blockchain can be employed to build brand trust through transparency in product sourcing and supply chain.</t>
  </si>
  <si>
    <t>Implementing blockchain technology for product sourcing and supply chain transparency allows companies to provide consumers with verifiable information about the origin and journey of their products. This fosters trust by ensuring authenticity, ethical sourcing, and compliance with industry standards. Consumers can access real-time data, such as product origins, certifications, and quality checks, enhancing their confidence in the brand's commitment to transparency and responsible sourcing practices. This, in turn, can boost brand trust and loyalty among customers.</t>
  </si>
  <si>
    <t>https://networkscience.ai/case-genie/product/strengthen-brand-credibility-and-trust-through-supply-chain-transparency/</t>
  </si>
  <si>
    <t>Chief Risk Officer
CEO</t>
  </si>
  <si>
    <t>Protect Your Brand: Safeguard Customer Data and Build Trust</t>
  </si>
  <si>
    <t>Strengthening cybersecurity measures to safeguard brand reputation and consumer trust.</t>
  </si>
  <si>
    <t xml:space="preserve">
Strengthening cybersecurity is crucial to protect brand reputation and consumer trust. Robust security measures help prevent data breaches and cyberattacks, ensuring the safety of customer information and maintaining a positive brand image in the eyes of consumers.</t>
  </si>
  <si>
    <t>https://networkscience.ai/case-genie/product/protect-your-brand-safeguard-customer-data-and-build-trust/</t>
  </si>
  <si>
    <t>Transforming Business Strategies for Improved Customer Experiences and Operational Efficiency</t>
  </si>
  <si>
    <t>Leading digital transformation initiatives to evolve business strategy and operations.</t>
  </si>
  <si>
    <t>Leading digital transformation initiatives involves reshaping business strategy and operations by harnessing advanced technologies and data-driven approaches. This includes adopting cloud computing, implementing AI and automation, optimising data analytics, and enhancing digital customer experiences. The goal is to drive efficiency, agility, and innovation while remaining competitive in an increasingly digital world. Digital transformation empowers organisations to adapt to rapidly changing market dynamics and capitalise on emerging opportunities for growth and improvement.</t>
  </si>
  <si>
    <t>https://networkscience.ai/case-genie/product/transforming-business-strategies-for-improved-customer-experiences-and-operational-efficiency/</t>
  </si>
  <si>
    <t xml:space="preserve">Convedo </t>
  </si>
  <si>
    <t>CMO
Chief Growth Officer
CEO</t>
  </si>
  <si>
    <t>Predictive Analytics in Sales Strategy</t>
  </si>
  <si>
    <t>Adopting predictive analytics to refine sales strategies and maximise revenue generation</t>
  </si>
  <si>
    <t>Predictive analytics can significantly refine sales strategies by leveraging historical data and machine learning algorithms to forecast future sales trends and customer behaviour. By analysing this data, businesses can make data-driven decisions, optimise pricing strategies, and tailor marketing efforts to target the right audience with the right products or services. This approach maximises revenue generation by increasing sales efficiency and allocating resources effectively.</t>
  </si>
  <si>
    <t>FMCG_Predictive Analytics in Sales Strategy.docx</t>
  </si>
  <si>
    <t>https://networkscience.ai/case-genie/product/predictive-analytics-in-sales-strategy/</t>
  </si>
  <si>
    <t>CMO
CEO
Chief Growth Officer</t>
  </si>
  <si>
    <t>Drive Higher Conversions with Advanced Customer Segmentation</t>
  </si>
  <si>
    <t>Applying machine learning for advanced customer segmentation and targeting.</t>
  </si>
  <si>
    <t>Applying machine learning for advanced customer segmentation and targeting allows businesses to analyse customer data more effectively. This enables personalised marketing campaigns, tailored product recommendations, and improved customer experiences, ultimately leading to higher customer satisfaction and increased sales.</t>
  </si>
  <si>
    <t>FMCG_Machine Learning in Customer Segmentation.docx</t>
  </si>
  <si>
    <t>https://networkscience.ai/case-genie/product/drive-higher-conversions-with-advanced-customer-segmentation/</t>
  </si>
  <si>
    <t>COO
CEO
CIO</t>
  </si>
  <si>
    <t>Achieving Operational Excellence for Superior Factory Performance</t>
  </si>
  <si>
    <t>Integrating IoT in manufacturing for smarter factory operations and real-time monitoring.</t>
  </si>
  <si>
    <t>Integrating IoT in manufacturing enables more intelligent factory operations through real-time equipment, processes, and product quality monitoring. It allows manufacturers to collect and analyse data from various sensors and devices, optimising production efficiency, reducing downtime, and minimising maintenance costs. This leads to more streamlined and responsive manufacturing processes, ultimately improving productivity and product quality.</t>
  </si>
  <si>
    <t>FMCG_IoT.docx</t>
  </si>
  <si>
    <t>https://networkscience.ai/case-genie/product/achieving-operational-excellence-for-superior-factory-performance/</t>
  </si>
  <si>
    <t xml:space="preserve">RedLeaf </t>
  </si>
  <si>
    <t>CFO
CEO</t>
  </si>
  <si>
    <t>Protect Brand Reputation by Securing Financial Transactions</t>
  </si>
  <si>
    <t>Implementing blockchain in financial transactions enhances security by providing transparent and tamper-proof records. It reduces the risk of fraud, streamlines transaction processes, and increases trust among parties. Blockchain's decentralised nature ensures that transaction data is securely stored and cannot be altered without consensus, making it a valuable tool for improving financial transaction security.</t>
  </si>
  <si>
    <t>FMCG_Blockchain for Secure Transactions.docx</t>
  </si>
  <si>
    <t>https://networkscience.ai/case-genie/product/protect-brand-reputation-by-securing-financial-transactions/</t>
  </si>
  <si>
    <t>COO
CIO
CEO</t>
  </si>
  <si>
    <t>Drive Operational Excellence with Real-Time Production Insights</t>
  </si>
  <si>
    <t>Leveraging big data for insights into production processes and performance.</t>
  </si>
  <si>
    <t>Leveraging big data for insights into production processes and performance involves collecting and analysing large volumes of data generated during manufacturing operations. This data can include information from sensors, machines, and other sources. By using advanced analytics and machine learning, organisations can gain valuable insights into factors affecting production efficiency, product quality, and resource utilisation. These insights enable data-driven decision-making, process optimisation, and the identification of opportunities for improvement, ultimately leading to increased operational efficiency and cost savings in manufacturing.</t>
  </si>
  <si>
    <t>FMCG_Big Data Analytics for Production Insights.docx</t>
  </si>
  <si>
    <t>https://networkscience.ai/case-genie/product/drive-operational-excellence-with-real-time-production-insights/</t>
  </si>
  <si>
    <t>Champion Sustainability: Enhance Brand Reputation and Environmental Impact</t>
  </si>
  <si>
    <t>Championing sustainability initiatives to address environmental concerns and build a responsible brand.</t>
  </si>
  <si>
    <t>Championing sustainability initiatives involves adopting environmentally friendly practices and reducing a company's carbon footprint to address environmental concerns. This helps preserve the environment and contributes to building a responsible and eco-conscious brand image.</t>
  </si>
  <si>
    <t>https://networkscience.ai/case-genie/product/champion-sustainability-enhance-brand-reputation-and-environmental-impact/</t>
  </si>
  <si>
    <t>Achieve Business Success through Market Insights and Strategic Growth</t>
  </si>
  <si>
    <t>Utilising AI to identify and capture new market opportunities and expand consumer base.</t>
  </si>
  <si>
    <t>Leveraging AI for market opportunity identification involves using advanced algorithms and data analysis to discover untapped market segments, emerging trends, and consumer preferences. By harnessing AI's predictive capabilities, businesses can effectively develop targeted marketing strategies, tailor product offerings, and expand their consumer base. This approach enhances competitiveness and helps companies stay agile in responding to evolving market dynamics, ultimately driving growth and success.</t>
  </si>
  <si>
    <t>https://networkscience.ai/case-genie/product/achieve-business-success-through-market-insights-and-strategic-growth/</t>
  </si>
  <si>
    <t>Unlock Informed Insights for Better Decision-Making</t>
  </si>
  <si>
    <t>Leveraging cloud computing for enhanced business intelligence and data analytics.</t>
  </si>
  <si>
    <t xml:space="preserve">
Leveraging cloud computing for business intelligence and data analytics provides organisations with scalable and cost-effective solutions. It allows them to store, process, and analyse vast amounts of data, enabling more informed decision-making and insights. Cloud-based solutions offer flexibility, accessibility, and collaboration capabilities, enhancing overall business efficiency.</t>
  </si>
  <si>
    <t>https://networkscience.ai/case-genie/product/unlock-informed-insights-for-better-decision-making/</t>
  </si>
  <si>
    <t>CIO
CMO</t>
  </si>
  <si>
    <t>Improve Customer Engagement with Data-Driven Personalisation</t>
  </si>
  <si>
    <t>Applying big data analytics to gain deeper insights into consumer behaviour and preferences.</t>
  </si>
  <si>
    <t>Applying big data analytics enables companies to extract deeper insights into consumer behaviour and preferences. By analysing large datasets, organisations can identify trends, patterns, and customer preferences. This information can be used to tailor marketing strategies, personalise product recommendations, and improve overall customer experiences, ultimately leading to better customer satisfaction and increased sales.</t>
  </si>
  <si>
    <t>https://networkscience.ai/case-genie/product/improve-customer-engagement-with-data-driven-personalization/</t>
  </si>
  <si>
    <t xml:space="preserve">Vue.ai
Insider </t>
  </si>
  <si>
    <t>Enhance Consumer Experience with Real-time Connectivity</t>
  </si>
  <si>
    <t>Integrating IoT to enhance consumer experience in product usage and interaction.</t>
  </si>
  <si>
    <t>Integrating IoT into products enhances the consumer experience by enabling real-time monitoring, control, and interaction. For example, smart home devices equipped with IoT technology can allow users to remotely control their thermostats, lighting, and security systems through mobile apps. This convenience and connectivity enhance the user experience, making daily life more efficient and enjoyable.</t>
  </si>
  <si>
    <t>https://networkscience.ai/case-genie/product/enhance-consumer-experience-with-real-time-connectivity/</t>
  </si>
  <si>
    <t>Unlock Market Potential with Customer-Centric Product Strategies</t>
  </si>
  <si>
    <t>Applying machine learning for innovative product development and differentiation.</t>
  </si>
  <si>
    <t>Machine learning can aid in innovative product development by analysing customer data and market trends to identify opportunities for differentiation. By leveraging machine learning algorithms, businesses can create products that cater to specific customer needs, ultimately enhancing competitiveness and market share.</t>
  </si>
  <si>
    <t>https://networkscience.ai/case-genie/product/unlock-market-potential-with-customer-centric-product-strategies/</t>
  </si>
  <si>
    <t>Predictive Analytics in Financial Planning</t>
  </si>
  <si>
    <t>Applying predictive analytics for strategic financial planning and forecasting.</t>
  </si>
  <si>
    <t>Applying predictive analytics in financial planning and forecasting involves using historical and real-time data to build models that predict future financial trends and outcomes. This enables organisations to make data-driven decisions, optimise budgets, and allocate resources more effectively, ultimately improving their financial performance and planning processes.</t>
  </si>
  <si>
    <t>FMCG_Predictive Analytics in Financial Planning.docx</t>
  </si>
  <si>
    <t>https://networkscience.ai/case-genie/product/predictive-analytics-in-financial-planning/</t>
  </si>
  <si>
    <t>Elevate Customer Experiences and Boost Sales with Cutting-Edge Marketing Strategies</t>
  </si>
  <si>
    <t>Incorporating AR/VR technologies in innovative product marketing and consumer engagement.</t>
  </si>
  <si>
    <t>AR/VR in FMCG and consumer goods product marketing refers to leveraging Augmented Reality (AR) and Virtual Reality (VR) technologies to create engaging and interactive customer experiences. This can involve everything from virtually trying on makeup to seeing a new furniture piece in your living room before you buy it to enhance brand connection, product education, and, ultimately, driving sales.</t>
  </si>
  <si>
    <t>https://networkscience.ai/case-genie/product/elevate-customer-experiences-and-boost-sales-with-cutting-edge-marketing-strategies/</t>
  </si>
  <si>
    <t>COO
CIO</t>
  </si>
  <si>
    <t>Enhance Production Line Efficiency and Inventory Accuracy</t>
  </si>
  <si>
    <t>Utilising IoT technology for smart manufacturing and real-time monitoring.</t>
  </si>
  <si>
    <t>Utilising IoT technology for smart manufacturing and real-time monitoring involves connecting various devices and sensors within a manufacturing environment to a network, allowing for data collection and exchange. This data can then be used to monitor equipment performance, track inventory, optimise production processes, and enhance overall operational efficiency. IoT technology enables manufacturers to make data-driven decisions, predict maintenance needs, and respond to issues in real-time, ultimately leading to improved productivity and reduced downtime.</t>
  </si>
  <si>
    <t>https://networkscience.ai/case-genie/product/enhance-production-line-efficiency-and-inventory-accuracy/</t>
  </si>
  <si>
    <t>Enhance Operational Insight: Precise Inventory Optimisation Strategies</t>
  </si>
  <si>
    <t>Utilising machine learning for accurate demand forecasting and inventory management.</t>
  </si>
  <si>
    <t>Utilising machine learning enables accurate demand forecasting and efficient inventory management. Machine learning algorithms can analyse historical sales data, seasonality, market trends, and external factors to predict future demand more precisely. This helps companies optimise inventory levels, reduce carrying costs, prevent stockouts, and improve overall supply chain efficiency.</t>
  </si>
  <si>
    <t>https://networkscience.ai/case-genie/product/enhance-operational-insight-precise-inventory-optimisation-strategies/</t>
  </si>
  <si>
    <t>CIO
COO
CEO</t>
  </si>
  <si>
    <t>Drive Efficiency by Transforming Distribution for Enhanced Operations</t>
  </si>
  <si>
    <t>Driving digital transformation initiatives in distribution and logistics for greater efficiency.</t>
  </si>
  <si>
    <t>Digital transformation initiatives in distribution and logistics aim to improve operational efficiency by implementing IoT, cloud computing, and data analytics technologies. These technologies enable real-time tracking of shipments, route optimisation, and data-driven decision-making. They help companies streamline their supply chains, reduce costs, and provide better service to customers.</t>
  </si>
  <si>
    <t>https://networkscience.ai/case-genie/product/drive-efficiency-by-transforming-distribution-for-enhanced-operations/</t>
  </si>
  <si>
    <t>Drive Sustainability with Eco-Friendly IT Solutions for FMCG Infrastructure</t>
  </si>
  <si>
    <t>Adopting sustainable tech solutions to minimise environmental impact in IT operations.</t>
  </si>
  <si>
    <t>Sustainability in IT infrastructure for FMCG companies focuses on adopting eco-friendly technology solutions to minimise the environmental footprint of their IT operations. This includes using energy-efficient servers, implementing cloud computing for on-demand resources, and utilising software that optimises hardware usage. By prioritising these approaches, FMCG companies can reduce their reliance on fossil fuels, minimise e-waste, and contribute to a more sustainable business model.</t>
  </si>
  <si>
    <t>https://networkscience.ai/case-genie/product/drive-sustainability-with-eco-friendly-it-solutions-for-fmcg-infrastructure/</t>
  </si>
  <si>
    <t>CFO
Chief Growth Officer</t>
  </si>
  <si>
    <t>Optimise Market and Sales Strategy with Accurate Revenue Forecasting</t>
  </si>
  <si>
    <t>Leveraging big data for in-depth market analysis and sales performance tracking.</t>
  </si>
  <si>
    <t>Leveraging big data for accurate revenue forecasting and strategic planning involves harnessing large volumes of diverse data to create predictive models and make informed business decisions. This data-driven approach enables organisations to anticipate market trends, customer preferences, and operational needs, leading to more precise revenue predictions and effective strategic planning.</t>
  </si>
  <si>
    <t>https://networkscience.ai/case-genie/product/optimise-market-and-sales-strategy-with-accurate-revenue-forecasting/</t>
  </si>
  <si>
    <t xml:space="preserve">Kloze.ai </t>
  </si>
  <si>
    <t>Achieve Efficiency Through Cloud Computing and Scalability</t>
  </si>
  <si>
    <t>Using cloud computing to achieve cost efficiency in financial operations.</t>
  </si>
  <si>
    <t>Leveraging cloud computing in financial operations allows organisations to reduce hardware and infrastructure costs, scale resources as needed, and improve accessibility and collaboration. This technology enhances cost efficiency, agility, and data security, making financial processes more streamlined and effective.</t>
  </si>
  <si>
    <t>https://networkscience.ai/case-genie/product/achieve-efficiency-through-cloud-computing-and-scalability/</t>
  </si>
  <si>
    <t>Optimise Operations: Predictive Analytics for Cost-Effective Supply Chains</t>
  </si>
  <si>
    <t>Employing machine learning to optimise budgeting and reduce operational costs.</t>
  </si>
  <si>
    <t>By analysing vast amounts of sales data, ML algorithms can predict demand fluctuations, optimise inventory management, and identify areas for production line efficiencies. This translates to reduced waste, lower storage costs, and perfectly aligned production with consumer needs. Machine learning can also forecast maintenance needs for equipment, preventing costly downtime and streamlining overall operations. The result: a leaner, more responsive supply chain with significant cost savings.</t>
  </si>
  <si>
    <t>https://networkscience.ai/case-genie/product/optimise-operations-predictive-analytics-for-cost-effective-supply-chains/</t>
  </si>
  <si>
    <t>Sustainability Reporting and Compliance</t>
  </si>
  <si>
    <t>Focusing on sustainability reporting and compliance with environmental standards.</t>
  </si>
  <si>
    <t>Focusing on sustainability reporting and compliance with environmental standards entails a commitment to track and communicate an organisation's environmental performance transparently. This involves regularly measuring, reporting, and ensuring adherence to environmental regulations and sustainability goals, demonstrating a commitment to responsible and eco-friendly practices. It can lead to improved environmental stewardship and positively impact a company's reputation and sustainability efforts.</t>
  </si>
  <si>
    <t>https://networkscience.ai/case-genie/product/sustainability-reporting-and-compliance/</t>
  </si>
  <si>
    <t>updapt</t>
  </si>
  <si>
    <t>CFO
Chief Risk Officer</t>
  </si>
  <si>
    <t>Risk Management with AI and Data Analytics</t>
  </si>
  <si>
    <t>Integrating AI and data analytics for effective risk management and mitigation.</t>
  </si>
  <si>
    <t>Integrating AI and data analytics for effective risk management and mitigation involves leveraging advanced technologies to analyse data and identify potential risks in various business operations. By utilising machine learning algorithms and predictive analytics, organisations can proactively identify and mitigate risks, leading to more informed decision-making and improved overall risk management strategies.</t>
  </si>
  <si>
    <t>https://networkscience.ai/case-genie/product/risk-management-with-ai-and-data-analytics/</t>
  </si>
  <si>
    <t>Digital Transformation in Financial Processes</t>
  </si>
  <si>
    <t>Modernising financial processes through digital transformation initiatives.</t>
  </si>
  <si>
    <t>Modernising financial processes through digital transformation initiatives involves adopting advanced technologies and strategies to streamline and enhance financial operations. This includes automation of manual tasks, implementing cloud-based financial systems, utilising AI for data analysis, and improving financial processes' overall efficiency and accuracy, ultimately leading to better financial management and decision-making.</t>
  </si>
  <si>
    <t>https://networkscience.ai/case-genie/product/digital-transformation-in-financial-processes-2/</t>
  </si>
  <si>
    <t>Cybersecurity in Protecting Financial Data</t>
  </si>
  <si>
    <t>Strengthening cybersecurity measures to protect sensitive financial data.</t>
  </si>
  <si>
    <t xml:space="preserve">
Enhancing cybersecurity measures is crucial to safeguard sensitive financial data against cyber threats and breaches. Robust security protocols, encryption, regular monitoring, and employee training are essential components of a comprehensive cybersecurity strategy to protect financial information and maintain data integrity.</t>
  </si>
  <si>
    <t>https://networkscience.ai/case-genie/product/cybersecurity-in-protecting-financial-data/</t>
  </si>
  <si>
    <t>Sustainability as a Growth Driver</t>
  </si>
  <si>
    <t>Focusing on sustainability as a key driver for brand differentiation and growth.</t>
  </si>
  <si>
    <t>Sustainability can serve as a powerful driver for brand differentiation and growth. By adopting sustainable practices, businesses contribute to environmental and social well-being and resonate with an increasingly conscious consumer base. This can enhance brand reputation and customer loyalty and increase market share. Sustainability initiatives can also drive innovation, cost savings, and regulatory compliance, further promoting growth while positively impacting the planet.</t>
  </si>
  <si>
    <t>https://networkscience.ai/case-genie/product/sustainability-as-a-growth-driver/</t>
  </si>
  <si>
    <t>Strategic Decision-Making for Market Expansion and New Opportunities</t>
  </si>
  <si>
    <t>Utilising AI to identify and capitalise on new market expansion and growth opportunities.</t>
  </si>
  <si>
    <t>Utilising AI to identify and capitalise on new market expansion and growth opportunities enables businesses to analyse vast datasets and detect emerging trends or untapped markets. This data-driven approach assists in strategic decision-making and helps companies enter new markets or develop products tailored to evolving consumer needs, ultimately driving growth and competitiveness.</t>
  </si>
  <si>
    <t>https://networkscience.ai/case-genie/product/strategic-decision-making-for-market-expansion-and-new-opportunities/</t>
  </si>
  <si>
    <t>Real-Time Data for Consumer-Centric Product Development</t>
  </si>
  <si>
    <t>Integrating IoT in product development to innovate and create new consumer goods.</t>
  </si>
  <si>
    <t>Integrating the Internet of Things (IoT) in product development empowers companies to create innovative consumer goods. IoT-enabled devices can collect real-time data on how consumers interact with products, allowing businesses to understand usage patterns and user behaviour better. This valuable information can inform the development of new features, functionalities, and product enhancements that cater to evolving consumer needs and preferences, fostering innovation and competitiveness in the market.</t>
  </si>
  <si>
    <t>https://networkscience.ai/case-genie/product/real-time-data-for-consumer-centric-product-development/</t>
  </si>
  <si>
    <t>ENHANCE COMPETITIVENESS WITH MARKET TREND ANALYSIS</t>
  </si>
  <si>
    <t>Leveraging big data analytics for understanding evolving market trends and consumer demands.</t>
  </si>
  <si>
    <t>Big data analytics is instrumental in deciphering dynamic market trends and evolving consumer preferences. It enables businesses to extract valuable insights from vast datasets, helping them identify market shifts, consumer behaviour changes, and emerging trends. This information empowers companies to adapt their strategies, develop products, and refine marketing efforts to meet evolving demands, enhancing competitiveness and growth prospects.</t>
  </si>
  <si>
    <t>https://networkscience.ai/case-genie/product/enhance-competitiveness-with-market-trend-analysis/</t>
  </si>
  <si>
    <t>CMO
CIO
CEO</t>
  </si>
  <si>
    <t>Digital Marketing Transformation</t>
  </si>
  <si>
    <t>Transforming digital marketing strategies to increase reach and consumer engagement.</t>
  </si>
  <si>
    <t>Transforming digital marketing strategies involves leveraging data-driven insights, personalisation, and innovative technologies. Businesses harnessing data analytics and AI can better understand consumer behaviour and preferences, allowing for highly targeted and personalised marketing campaigns. Integrating emerging technologies like augmented reality (AR), virtual reality (VR), and interactive content can enhance consumer engagement by creating immersive and interactive experiences. Social media, influencer marketing, and content marketing also play vital roles in expanding reach and building brand loyalty in the digital landscape.</t>
  </si>
  <si>
    <t>https://networkscience.ai/case-genie/product/digital-marketing-transformation/</t>
  </si>
  <si>
    <t>Cloud Computing for Global Business Scalability</t>
  </si>
  <si>
    <t>Employing cloud computing for scalable and agile business operations across global markets.</t>
  </si>
  <si>
    <t>Employing cloud computing enables businesses to scale their operations rapidly and efficiently across global markets. It provides the flexibility to adapt to varying workloads and geographic demands, ensuring that resources are allocated where and when needed. Cloud services facilitate collaboration among remote teams, optimise data storage and access, and enhance disaster recovery capabilities. Additionally, the cloud's global reach reduces the latency and ensures consistent performance for users worldwide, making it an asset for businesses operating on a global scale.</t>
  </si>
  <si>
    <t>https://networkscience.ai/case-genie/product/cloud-computing-for-global-business-scalability/</t>
  </si>
  <si>
    <t>BOOST TRANSPARENCY: REAL-TIME INSIGHTS FOR SUPPLY CHAIN OPTIMIZATION</t>
  </si>
  <si>
    <t>Blockchain can be used to streamline and optimise the supply chain for efficiency and cost savings.</t>
  </si>
  <si>
    <t>Leveraging blockchain technology in the supply chain streamlines processes, enhances transparency, and reduces costs. It provides real-time visibility into the movement of goods, ensures authenticity, and minimises errors, resulting in increased operational efficiency and improved cost-effectiveness.</t>
  </si>
  <si>
    <t>https://networkscience.ai/case-genie/product/boost-transparency-real-time-insights-for-supply-chain-optimization/</t>
  </si>
  <si>
    <t>AR/VR in Enhancing Brand Experience</t>
  </si>
  <si>
    <t>Implementing AR/VR technologies to create unique and immersive brand experiences.</t>
  </si>
  <si>
    <t>Implementing AR/VR technologies allows brands to create immersive and unique customer experiences. Augmented Reality (AR) and Virtual Reality (VR) can be used for interactive product demonstrations, virtual showrooms, or even gamified marketing campaigns. These technologies engage consumers in novel ways, making the brand memorable and fostering a deeper connection with customers. AR/VR can also be employed in training and onboarding processes, enhancing employee skills and productivity. By embracing AR/VR, brands can ultimately differentiate themselves in the market and leave a lasting impression on consumers.</t>
  </si>
  <si>
    <t>https://networkscience.ai/case-genie/product/ar-vr-in-enhancing-brand-experience/</t>
  </si>
  <si>
    <t>Sustainability in Manufacturing Processes</t>
  </si>
  <si>
    <t>Adopting sustainable manufacturing practices to minimise environmental impact.</t>
  </si>
  <si>
    <t>Manufacturers are increasingly adopting sustainable practices to minimise their environmental impact. These practices include reducing energy consumption, minimising waste, recycling materials, and using eco-friendly technologies. By implementing sustainable manufacturing processes, companies can reduce their carbon footprint, lower operational costs, and enhance their reputation as environmentally responsible organisations. Sustainability in manufacturing aligns with global efforts to combat climate change and promotes long-term environmental health.</t>
  </si>
  <si>
    <t>https://networkscience.ai/case-genie/product/sustainability-in-manufacturing-processes/</t>
  </si>
  <si>
    <t>Digital Transformation in Distribution</t>
  </si>
  <si>
    <t>https://networkscience.ai/case-genie/product/digital-transformation-in-distribution-2/</t>
  </si>
  <si>
    <t>Cybersecurity in Operational Systems</t>
  </si>
  <si>
    <t>Strengthening cybersecurity protocols in operational technology systems.</t>
  </si>
  <si>
    <t>Strengthening cybersecurity protocols in operational technology (OT) systems is crucial to protect critical infrastructure and sensitive data from cyber threats. This involves implementing robust security measures such as firewalls, intrusion detection systems, regular system patching, and network segmentation to isolate OT networks from potential threats. Additionally, continuous monitoring and threat detection mechanisms are essential to identify and respond to security incidents promptly. By fortifying OT cybersecurity, organisations can safeguard their operations, prevent disruptions, and ensure the integrity and availability of industrial processes and data.</t>
  </si>
  <si>
    <t>https://networkscience.ai/case-genie/product/cybersecurity-in-operational-systems/</t>
  </si>
  <si>
    <t>Cloud Computing in Logistics Management</t>
  </si>
  <si>
    <t>Cloud computing can be employed to manage logistics and the supply chain more efficiently.</t>
  </si>
  <si>
    <t>Employing cloud computing in logistics and supply chain management allows businesses to streamline their operations by storing and processing data in a centralised, easily accessible environment. It enables real-time visibility into inventory, shipments, and demand forecasts, facilitating efficient decision-making. Cloud-based logistics solutions offer scalability and flexibility, allowing companies to adapt to changing market conditions and scale their logistics operations as needed. This technology can lead to cost savings, improved customer service, and enhanced overall efficiency in the supply chain.</t>
  </si>
  <si>
    <t>https://networkscience.ai/case-genie/product/cloud-computing-in-logistics-management/</t>
  </si>
  <si>
    <t xml:space="preserve">Advanced Quality Control </t>
  </si>
  <si>
    <t>Applying machine learning to improve quality control in manufacturing.</t>
  </si>
  <si>
    <t>Applying machine learning to improve quality control in manufacturing involves using algorithms to analyse data from various sensors and production processes in real-time. Machine learning models can detect defects or deviations from desired quality standards more accurately and quickly than traditional methods. This approach helps manufacturers identify and address issues early in production, reducing defects, improving product quality, and minimising waste. It also enhances quality control processes, making manufacturing operations more efficient and cost-effective.</t>
  </si>
  <si>
    <t>https://networkscience.ai/case-genie/product/advanced-quality-control/</t>
  </si>
  <si>
    <t xml:space="preserve">Docket run </t>
  </si>
  <si>
    <t>Optimise Food Supply Chains: Real-Time Insights and Waste Reduction</t>
  </si>
  <si>
    <t>Artificial Intelligence (AI), Internet of Things (IoT)</t>
  </si>
  <si>
    <t>Utilising AI and IoT to optimise supply chain operations, enhance real-time tracking, and reduce wastage.</t>
  </si>
  <si>
    <t>The food processing industry has revolutionised supply chain operations by leveraging AI and IoT. Real-time tracking and waste reduction have become the hallmarks, ensuring efficiency and sustainability.</t>
  </si>
  <si>
    <t>https://networkscience.ai/case-genie/product/optimise-food-supply-chains-real-time-insights-and-waste-reduction/</t>
  </si>
  <si>
    <t>Uncover Consumer Behaviour Insights with Cutting-Edge Analytics</t>
  </si>
  <si>
    <t>Analysing consumer data with AI to understand preferences and trends for strategic decision-making.</t>
  </si>
  <si>
    <t>Leveraging the power of AI to analyse consumer data, we gain invaluable insights into preferences and trends that drive strategic decision-making. This data-driven approach enables us to understand our customers more deeply, anticipate their needs, and tailor our products and services accordingly. By staying ahead of market trends and consumer demands, we can make informed, agile decisions that keep our business competitive and customer centric. In today's fast-paced landscape, integrating AI and consumer data analysis is the key to remaining at the forefront of our industry and delivering exceptional value to our clientele.</t>
  </si>
  <si>
    <t>Food Processing_CEO_Uncover Consumer Behaviour Insights with Cutting-Edge Analytics.docx</t>
  </si>
  <si>
    <t>https://networkscience.ai/case-genie/product/uncover-consumer-behaviour-insights-with-cutting-edge-analytics/</t>
  </si>
  <si>
    <t>Empower Operations with Energy Efficiency and Cost Reduction</t>
  </si>
  <si>
    <t>Artificial Intelligence (AI), Sustainable Tech</t>
  </si>
  <si>
    <t>Optimising energy usage in operations through AI-driven efficiency improvements.</t>
  </si>
  <si>
    <t>In pursuit of operational excellence, leveraging AI optimises energy usage across operations. This translates to a reduced environmental footprint and enhanced cost-effectiveness. By continuously analysing data and making real-time adjustments through AI-driven efficiency improvements, the company minimises energy waste, improves overall efficiency, and lowers operational costs. The commitment to sustainability and innovation drives towards a future where it does more with less and contributes positively to the environment and its bottom line.</t>
  </si>
  <si>
    <t>https://networkscience.ai/case-genie/product/empower-operations-with-energy-efficiency-and-cost-reduction/</t>
  </si>
  <si>
    <t>Drive Product Excellence with Real Time Quality Control</t>
  </si>
  <si>
    <t xml:space="preserve">Artificial Intelligence (AI), Vision Analytics </t>
  </si>
  <si>
    <t>Implementing AI-driven quality control systems with machine vision to ensure product excellence.</t>
  </si>
  <si>
    <t>A new standard for product excellence has been set by implementing AI-driven quality control systems enhanced with machine vision. This cutting-edge technology empowers precise, real-time inspections of the products, ensuring consistency and quality at every stage of production. By taking this strategic initiative, we can optimise operational efficiency and strengthen our commitment to deliver top-tier products that meet and exceed customer expectations.</t>
  </si>
  <si>
    <t>https://networkscience.ai/case-genie/product/drive-product-excellence-with-real-time-quality-control/</t>
  </si>
  <si>
    <t>Docketrun
Librestream
Ripik.Ai</t>
  </si>
  <si>
    <t>Streamline Operations with Better Logistics &amp; Distribution Strategies</t>
  </si>
  <si>
    <t>Streamlining logistics and distribution with AI for cost reduction and better efficiency.</t>
  </si>
  <si>
    <t>We are revolutionising the logistics and distribution processes by leveraging the capabilities of AI to streamline operations. This strategic move is not just about cost reduction; it's about achieving superior efficiency across the supply chain. By harnessing AI's predictive analytics and optimisation algorithms, we're minimising delays, reducing transportation costs, and optimising inventory management. This bolsters the bottom line and ensures customers receive their products faster and more reliably. It's a testament to the commitment to excellence in every facet of business and the drive to remain at the forefront of industry innovation.</t>
  </si>
  <si>
    <t>https://networkscience.ai/case-genie/product/streamline-operations-with-better-logistics-distribution-strategies/</t>
  </si>
  <si>
    <t>Enhance Customer Engagement by Fostering Brand Loyalty</t>
  </si>
  <si>
    <t>Leveraging AI in digital marketing to engage customers and personalise experiences.</t>
  </si>
  <si>
    <t>In the ever-evolving digital landscape, harnessing the transformative power of AI, we can engage customers deeper and create highly personalised experiences. Through sophisticated data analysis and predictive algorithms, we can tailor content, recommendations, and outreach to individual preferences and behaviours. This enhances customer satisfaction and drives engagement, conversion, and brand loyalty. The commitment to AI-driven digital marketing reflects the dedication to staying at the forefront of customer-centric strategies in the digital age, ensuring that each interaction is meaningful and impactful.</t>
  </si>
  <si>
    <t>https://networkscience.ai/case-genie/product/enhance-customer-engagement-by-fostering-brand-loyalty/</t>
  </si>
  <si>
    <t>Enhance Quality &amp; Reduce Costs with Smart Packaging</t>
  </si>
  <si>
    <t>Smart Materials, Artificial Intelligence (AI)</t>
  </si>
  <si>
    <t>Developing smart packaging solutions for improved shelf-life and sustainability.</t>
  </si>
  <si>
    <t>A dedication to innovation extends to a food processing company's packaging solution. By pioneering the development of smart packaging, they aim to enhance both shelf-life and sustainability. Integrating cutting-edge technologies allows for extended product freshness and quality, ultimately reducing food waste and environmental impact. These smart packages provide real-time information on freshness and storage conditions, empowering consumers to make informed choices. This commitment to sustainable packaging goes beyond product quality; it's a commitment to preserving the planet for future generations, aligning business goals with a more sustainable and responsible future.</t>
  </si>
  <si>
    <t>https://networkscience.ai/case-genie/product/enhance-quality-reduce-costs-with-smart-packaging/</t>
  </si>
  <si>
    <t>Elevate Food Safety Standards with Real Time Monitoring</t>
  </si>
  <si>
    <t>Artificial Intelligence (AI), Sensors</t>
  </si>
  <si>
    <t>Monitoring food safety parameters in real-time using AI and sensor technology</t>
  </si>
  <si>
    <t>In the relentless pursuit of food safety excellence, companies have embraced the capabilities of AI and sensor technology to monitor critical food safety parameters in real-time. This proactive approach ensures that our products consistently meet the highest safety and quality standards. With AI-driven analysis and advanced sensors, they can detect and address potential issues swiftly, reducing risks and safeguarding consumer health. This commitment to real-time monitoring is about compliance and the unwavering dedication to providing safe and trusted food products that our customers can confidently rely on.</t>
  </si>
  <si>
    <t>https://networkscience.ai/case-genie/product/elevate-food-safety-standards-with-real-time-monitoring/</t>
  </si>
  <si>
    <t xml:space="preserve">Usecases without dtsp </t>
  </si>
  <si>
    <t>Maximise Efficiency &amp; Minimise Waste with Energy Optimisation</t>
  </si>
  <si>
    <t xml:space="preserve">Artificial Intelligence(AI), Data Insights </t>
  </si>
  <si>
    <t>Using AI to analyse energy usage patterns and optimise power distribution.</t>
  </si>
  <si>
    <t>Using AI to analyse energy usage patterns optimises power distribution by predicting demand fluctuations, identifying opportunities for energy conservation, and ensuring efficient resource allocation. This data-driven approach improves grid performance, reduces energy wastage, and enhances overall energy management.</t>
  </si>
  <si>
    <t>https://netsciencetech-my.sharepoint.com/:w:/g/personal/jignyasa_networkscience_ai/EVeciRb2rnBCtQHaEn4RBWwBMXop9jOSRpv5YDaa-2pLIQ?e=BuDNvl</t>
  </si>
  <si>
    <t>https://networkscience.ai/case-genie/product/maximise-efficiency-minimise-waste-with-energy-optimisation/</t>
  </si>
  <si>
    <t>Optimise Operations &amp; Reduce Downtime Using Digital Twins</t>
  </si>
  <si>
    <t>Artificial Intelligence(AI), Digital Twins</t>
  </si>
  <si>
    <t>Creating digital twins of power networks to simulate and analyse system behaviours.</t>
  </si>
  <si>
    <t>Creating digital twins of power networks involves developing virtual replicas of physical electrical grids. These digital representations allow utilities to simulate and analyse system behaviours, helping optimise grid operations, detect vulnerabilities, and plan for future expansion or upgrades. By leveraging real-time data and predictive analytics, we can enhance grid reliability, reduce downtime, and improve overall performance while ensuring efficient energy delivery to consumers.</t>
  </si>
  <si>
    <t>https://netsciencetech-my.sharepoint.com/:w:/g/personal/jignyasa_networkscience_ai/EaR5jI8GRitJoxrsyknoohAB_KZtcfrkWlN-KBbzvUnAjA?e=G5FK4X</t>
  </si>
  <si>
    <t>https://networkscience.ai/case-genie/product/optimise-operations-reduce-downtime-using-digital-twins/</t>
  </si>
  <si>
    <t xml:space="preserve">Zwilling labs </t>
  </si>
  <si>
    <t>Skill Development &amp; Training for Technicians' Proficiency</t>
  </si>
  <si>
    <t>Providing VR-based training to technicians for enhanced learning and safety.</t>
  </si>
  <si>
    <t>Providing VR-based training to technicians enhances learning and safety by immersing them in realistic, hands-on simulations. This approach allows technicians to practice complex tasks in a safe environment, improving their skills and reducing workplace risks.</t>
  </si>
  <si>
    <t>Energy_Virtual Reality Training for Technicians.docx</t>
  </si>
  <si>
    <t>https://networkscience.ai/case-genie/product/skill-development-training-for-technicians-proficiency/</t>
  </si>
  <si>
    <t xml:space="preserve">Realwear </t>
  </si>
  <si>
    <t>Solutions for Solar Energy Efficiency to Achieve Optimal Performance</t>
  </si>
  <si>
    <t>Using AI to analyse solar plant performance and suggest improvements.</t>
  </si>
  <si>
    <t>AI can analyse solar plant performance data to identify inefficiencies, predict maintenance needs, and suggest optimisations, such as panel cleaning or equipment upgrades. This data-driven approach maximises energy production and the return on investment for solar energy projects.</t>
  </si>
  <si>
    <t>https://networkscience.ai/case-genie/product/solutions-for-solar-energy-efficiency-to-achieve-optimal-performance/</t>
  </si>
  <si>
    <t>Reduce Risk in PV Systems with Automated Fault Detection</t>
  </si>
  <si>
    <t xml:space="preserve">Artificial Intelligence(AI), Vision Analytics </t>
  </si>
  <si>
    <t>Automating fault detection in PV systems to enhance safety and reduce risks.</t>
  </si>
  <si>
    <t>Automating fault detection in photovoltaic (PV) systems improves safety by swiftly identifying and addressing issues like electrical faults or panel damage, reducing the risk of accidents or fires. This automation ensures the reliability of PV systems and minimises operational risks.</t>
  </si>
  <si>
    <t>https://networkscience.ai/case-genie/product/reduce-risk-in-pv-systems-with-automated-fault-detection/</t>
  </si>
  <si>
    <t xml:space="preserve">Pixxel </t>
  </si>
  <si>
    <t>Achieve Operational Excellence in Energy Production &amp; Distribution</t>
  </si>
  <si>
    <t>Applying big data analytics to optimise energy production and distribution.</t>
  </si>
  <si>
    <t>Applying big data analytics to energy production and distribution involves analysing vast datasets to optimise energy generation, reduce wastage, and enhance grid reliability. It helps identify trends, predict demand, and manage renewable energy sources efficiently, ultimately improving the overall performance and sustainability of energy systems.</t>
  </si>
  <si>
    <t>https://networkscience.ai/case-genie/product/achieve-operational-excellence-in-energy-production-distribution/</t>
  </si>
  <si>
    <t>Boost Reliability with Fraud Prevention for Energy Market</t>
  </si>
  <si>
    <t>Implementing blockchain for secure and transparent energy transactions.</t>
  </si>
  <si>
    <t>Implementing blockchain for energy transactions ensures secure and transparent exchanges of energy by creating a tamper-resistant and verifiable ledger. This technology eliminates the need for intermediaries, reduces the risk of fraud, and enhances trust in energy markets, ultimately promoting efficient and reliable energy trading.</t>
  </si>
  <si>
    <t>https://networkscience.ai/case-genie/product/boost-reliability-with-fraud-prevention-for-energy-market/</t>
  </si>
  <si>
    <t xml:space="preserve">CIO
</t>
  </si>
  <si>
    <t>Enhance Transparency &amp; Client Trust with Real-Time Solar Analytics</t>
  </si>
  <si>
    <t>Digital Platforms, Artificial Intelligence(AI)</t>
  </si>
  <si>
    <t>Developing a client portal for real-time access to solar plant data and analytics.</t>
  </si>
  <si>
    <t>Developing a client portal for real-time access to solar plant data and analytics offers clients the ability to monitor their solar energy systems, track performance, and access valuable insights. This enhances transparency, empowers informed decision-making, and fosters a more engaged and satisfied customer base in the solar energy industry.</t>
  </si>
  <si>
    <t>https://networkscience.ai/case-genie/product/enhance-transparency-client-trust-with-real-time-solar-analytics/</t>
  </si>
  <si>
    <t>Drive Efficiency with Real-Time Energy Data for Customers</t>
  </si>
  <si>
    <t>Providing customers with insights into their energy usage through digital portals.</t>
  </si>
  <si>
    <t>Providing customers with insights into their energy usage through digital portals offers real-time data and analysis on their consumption patterns. This empowers customers to make informed decisions, reduce energy wastage, and lower their utility bills while promoting energy conservation and efficiency.</t>
  </si>
  <si>
    <t>https://networkscience.ai/case-genie/product/drive-efficiency-with-real-time-energy-data-for-customers/</t>
  </si>
  <si>
    <t>Safeguard Against Unauthorised Access in Metering Systems for Trust and Reliability</t>
  </si>
  <si>
    <t>Enhancing the security of smart metering systems against cyber threats.</t>
  </si>
  <si>
    <t>Enhancing the security of smart metering systems against cyber threats involves implementing robust cybersecurity measures to protect data integrity and prevent unauthorised access. This includes encryption, intrusion detection systems, and regular security audits to safeguard sensitive customer information and ensure the reliability of smart metering infrastructure.</t>
  </si>
  <si>
    <t>https://networkscience.ai/case-genie/product/safeguard-against-unauthorised-access-for-trust-and-reliability/</t>
  </si>
  <si>
    <t>Data-Driven Demand Response: Pioneering a Smarter Grid for a Sustainable Energy Future</t>
  </si>
  <si>
    <t>Leveraging data analytics for effective demand response and load management.</t>
  </si>
  <si>
    <t>Leveraging data analytics for demand response and load management involves analysing data on energy consumption patterns and predicting peak demand times. This enables utilities to implement strategies for reducing energy usage during peak periods, optimising resource allocation, and ensuring grid stability, resulting in more efficient energy distribution and reduced costs.</t>
  </si>
  <si>
    <t>https://networkscience.ai/case-genie/product/data-driven-demand-response-pioneering-a-smarter-grid-for-a-sustainable-energy-future/</t>
  </si>
  <si>
    <t>Cutting Costs and Downtime with Drone Inspections for Solar Panels</t>
  </si>
  <si>
    <t>Drones, Artificial Intelligence(AI)</t>
  </si>
  <si>
    <t>Conducting drone-based inspections for efficient and accurate PV panel analysis.</t>
  </si>
  <si>
    <t>Drones equipped with high-resolution cameras and thermal imaging technology inspect photovoltaic (PV) panels. This method allows for efficient, accurate analysis by capturing detailed images and thermal data of the panels from various angles. The benefits include faster inspections, reduced labour costs, minimised downtime, and the ability to quickly identify and address issues such as hotspots, dirt accumulation, and physical damage, ultimately enhancing the performance and lifespan of the PV panels.</t>
  </si>
  <si>
    <t>https://networkscience.ai/case-genie/product/cutting-costs-and-downtime-with-drone-inspections-for-solar-panels/</t>
  </si>
  <si>
    <t>YelloSkye</t>
  </si>
  <si>
    <t>Enhance Utility Efficiency with Remote Meter Data Collection</t>
  </si>
  <si>
    <t>Internet Of Thing(IoT)</t>
  </si>
  <si>
    <t>Remote monitoring of meters using IoT for efficient operation and data collection.</t>
  </si>
  <si>
    <t>Remote monitoring of meters using IoT (Internet of Things) enables efficient operation and data collection by allowing meters to transmit data in real-time. This approach improves metering accuracy, reduces manual reading efforts, and enables utilities to make informed decisions based on up-to-date information, ultimately enhancing the efficiency and reliability of energy management.</t>
  </si>
  <si>
    <t>https://networkscience.ai/case-genie/product/enhance-utility-efficiency-with-remote-meter-data-collection/</t>
  </si>
  <si>
    <t xml:space="preserve">Plutomen </t>
  </si>
  <si>
    <t>Boost Grid Performance with Predictive Load Forecasting</t>
  </si>
  <si>
    <t>Applying machine learning to forecast electricity load and manage supply.</t>
  </si>
  <si>
    <t>Applying machine learning to forecast electricity load enables more accurate demand predictions, allowing utilities to optimise power generation and distribution. This data-driven approach enhances grid efficiency, minimises energy wastage, and ensures a stable and reliable electricity supply.</t>
  </si>
  <si>
    <t>https://networkscience.ai/case-genie/product/boost-grid-performance-with-predictive-load-forecasting/</t>
  </si>
  <si>
    <t xml:space="preserve">YelloSkye </t>
  </si>
  <si>
    <t>Predictive Maintenance for Solar Plants</t>
  </si>
  <si>
    <t>Internet Of Things (IoT), Predictive Analytics</t>
  </si>
  <si>
    <t>Implementing predictive maintenance to reduce downtime and costs in solar plants.</t>
  </si>
  <si>
    <t>Implementing predictive maintenance in solar plants involves using data analytics to anticipate equipment failures and schedule maintenance before issues lead to downtime. This proactive approach minimizes disruptions, lowers maintenance costs, and ensures efficient energy production from solar installations.</t>
  </si>
  <si>
    <t>https://networkscience.ai/case-genie/product/predictive-maintenance-for-solar-plants/</t>
  </si>
  <si>
    <t>Predictive Maintenance of Metering Devices</t>
  </si>
  <si>
    <t>Predictive Analytics, Internet Of Thing(IoT)</t>
  </si>
  <si>
    <t>Employing predictive analytics for timely maintenance of metering devices.</t>
  </si>
  <si>
    <t>Employing predictive analytics for metering device maintenance involves using data analysis to predict when maintenance is needed based on device performance trends. This proactive approach reduces downtime, improves device reliability, and ensures accurate energy measurement, leading to more efficient utility operations.</t>
  </si>
  <si>
    <t>https://networkscience.ai/case-genie/product/predictive-maintenance-of-metering-devices/</t>
  </si>
  <si>
    <t>Maximise Energy Management through Accurate Metering Systems</t>
  </si>
  <si>
    <t xml:space="preserve">Artificial Intelligence(AI), Sustainable Tech </t>
  </si>
  <si>
    <t>Integrating renewable energy sources in metering systems for sustainable energy solutions.</t>
  </si>
  <si>
    <t>Integrating renewable energy sources into metering systems supports sustainable energy solutions by accurately measuring and managing the generation and consumption of clean energy. This integration enables efficient grid management, encourages the use of renewable resources, and contributes to reducing the carbon footprint in the energy sector.</t>
  </si>
  <si>
    <t>https://networkscience.ai/case-genie/product/maximise-energy-management-through-accurate-metering-systems/</t>
  </si>
  <si>
    <t>Sustainable Supply Chain Management</t>
  </si>
  <si>
    <t>Artificial Intelligence(AI), Supply Chain Technology(SCT)</t>
  </si>
  <si>
    <t>Ensuring sustainability in the supply chain for solar technology components.</t>
  </si>
  <si>
    <t>Ensuring sustainability in the supply chain for solar technology components involves tracking and promoting environmentally responsible practices in the production and sourcing of materials. It includes considerations like ethical sourcing, reducing carbon footprint, and minimising waste, contributing to a more sustainable and eco-friendly solar industry.</t>
  </si>
  <si>
    <t>https://networkscience.ai/case-genie/product/sustainable-supply-chain-management/</t>
  </si>
  <si>
    <t>Drive Efficiency in Energy Transactions for Transparent and Cost-effective Trading</t>
  </si>
  <si>
    <t>Utilising blockchain to securely manage energy trading and transactions.</t>
  </si>
  <si>
    <t>Utilising blockchain for energy trading and transactions involves creating a transparent and secure ledger to record and verify energy transactions among multiple parties. This technology ensures trust and eliminates the need for intermediaries, reducing transaction costs and the risk of fraud. It also enables efficient peer-to-peer energy trading and supports the integration of renewable energy sources into the grid by enabling real-time tracking and settlement of energy production and consumption.</t>
  </si>
  <si>
    <t>https://networkscience.ai/case-genie/product/drive-efficiency-in-energy-transactions-for-transparent-and-cost-effective-trading/</t>
  </si>
  <si>
    <t>Smart Grid Technologies for Real-Time Monitoring &amp; Optimised Energy Delivery</t>
  </si>
  <si>
    <t>Artificial Intelligence(AI), Internet Of Thing(IoT)</t>
  </si>
  <si>
    <t>Implementing smart grid technologies for efficient energy distribution and management.</t>
  </si>
  <si>
    <t>Implementing smart grid technologies involves integrating advanced sensors, communication systems, and data analytics into the electrical grid infrastructure. This enables real-time monitoring of energy consumption, identifies areas of inefficiency, and allows for automatic adjustments to optimise energy distribution. By doing so, smart grids enhance the reliability of the grid, reduce energy wastage, and support the integration of renewable energy sources, ultimately leading to more efficient and sustainable energy management.</t>
  </si>
  <si>
    <t>https://networkscience.ai/case-genie/product/smart-grid-technologies-for-real-time-monitoring-optimized-energy-delivery/</t>
  </si>
  <si>
    <t>Predictive Analytics for Grid Asset Management</t>
  </si>
  <si>
    <t>Internet Of Things (IoT), Machine Learning</t>
  </si>
  <si>
    <t>Using predictive analytics to proactively maintain grid assets and minimise downtime.</t>
  </si>
  <si>
    <t>Predictive analytics in grid asset maintenance entails analysing historical and real-time data to predict when equipment and infrastructure might fail or require maintenance. By identifying potential issues before they become critical, utility companies can schedule preventive maintenance, reduce downtime, and avoid costly emergency repairs. This proactive approach improves the reliability and resilience of the grid, ensuring uninterrupted energy supply to customers while optimising operational costs.</t>
  </si>
  <si>
    <t>https://networkscience.ai/case-genie/product/predictive-analytics-for-grid-asset-management/</t>
  </si>
  <si>
    <t>Optimise Asset Performance with Real Time Monitoring</t>
  </si>
  <si>
    <t>Internet Of Things (IoT)</t>
  </si>
  <si>
    <t>Employing IoT devices to continuously monitor asset performance and operational health.</t>
  </si>
  <si>
    <t>Employing IoT (Internet of Things) devices for asset monitoring involves installing sensors and connected devices on various equipment and infrastructure within an organisation. These devices collect real-time data on asset performance, operational health, and environmental conditions. By leveraging this data, businesses can proactively detect issues, schedule maintenance more efficiently, and reduce downtime. This approach enhances operational efficiency, extends the lifespan of assets, and minimises unexpected disruptions, ultimately leading to cost savings and improved productivity.</t>
  </si>
  <si>
    <t>https://networkscience.ai/case-genie/product/optimise-asset-performance-with-real-time-monitoring/</t>
  </si>
  <si>
    <t>Ensure Grid Resilience with Cybersecurity Measures</t>
  </si>
  <si>
    <t>Enhancing the security of grid infrastructure against cyber threats and vulnerabilities.</t>
  </si>
  <si>
    <t>Enhancing grid infrastructure security against cyber threats involves implementing robust cybersecurity measures to protect critical power systems from attacks and vulnerabilities. This includes deploying intrusion detection systems, firewalls, and continuous monitoring to promptly detect and respond to threats. By bolstering grid security, utilities can safeguard against potential disruptions, ensure the reliable delivery of electricity, and protect sensitive customer data, ultimately maintaining the stability and integrity of the electrical grid.</t>
  </si>
  <si>
    <t>https://networkscience.ai/case-genie/product/ensure-grid-resilience-with-cybersecurity-measures/</t>
  </si>
  <si>
    <t>Innovate Customer Engagement with CRM and Analytics</t>
  </si>
  <si>
    <t xml:space="preserve">Artificial Intelligence(AI),Customer relationship management(CRM)
</t>
  </si>
  <si>
    <t>Developing customer engagement platforms to improve service and interaction.</t>
  </si>
  <si>
    <t>Developing customer engagement platforms entails creating digital interfaces and tools that enhance interactions between businesses and customers. These platforms often integrate customer relationship management (CRM) systems, communication channels, and data analytics to provide a seamless and personalised experience. By doing so, businesses can better understand customer needs, offer tailored solutions, and foster stronger relationships, ultimately leading to improved service quality, higher customer satisfaction, and increased loyalty.</t>
  </si>
  <si>
    <t>https://networkscience.ai/case-genie/product/innovate-customer-engagement-with-crm-and-analytics/</t>
  </si>
  <si>
    <t>Optimise Energy Management with Demand Forecasting</t>
  </si>
  <si>
    <t>Leveraging AI to accurately forecast energy demand and optimise power generation.</t>
  </si>
  <si>
    <t>Leveraging AI for energy demand forecasting involves analysing historical data, weather patterns, and other relevant factors to predict future electricity consumption accurately. By doing so, power generation can be optimised to meet expected demand, minimising wastage and costs while ensuring a stable energy supply. This AI-driven approach enhances grid efficiency, reduces environmental impact, and supports the integration of renewable energy sources by aligning power generation with the specific needs of consumers.</t>
  </si>
  <si>
    <t>https://networkscience.ai/case-genie/product/optimise-energy-management-with-demand-forecasting/</t>
  </si>
  <si>
    <t>Empower Field Teams by Enhancing Efficiency with Mobile Applications</t>
  </si>
  <si>
    <t>Artificial Intelligence(AI),Mobile Application</t>
  </si>
  <si>
    <t>Optimising workforce management with mobile solutions for field personnel.</t>
  </si>
  <si>
    <t>Optimising workforce management with mobile solutions for field personnel involves equipping workers with mobile devices and applications that streamline communication, task assignment, and data collection while in the field. These solutions enable real-time updates on job progress, efficient scheduling, and access to relevant information. By empowering field personnel with such tools, organisations can improve operational efficiency, reduce administrative overhead, and enhance customer service through quicker response times and more accurate data collection, ultimately leading to cost savings and improved service quality.</t>
  </si>
  <si>
    <t>https://networkscience.ai/case-genie/product/empower-field-teams-by-enhancing-efficiency-with-mobile-applications/</t>
  </si>
  <si>
    <t xml:space="preserve">Nickelfox </t>
  </si>
  <si>
    <t xml:space="preserve">Use cases without dtsp </t>
  </si>
  <si>
    <t>Construction 3D Printing (C3DP)</t>
  </si>
  <si>
    <t>3D Printing</t>
  </si>
  <si>
    <t>Exploring 3D printing for innovative construction material manufacturing.</t>
  </si>
  <si>
    <t>Exploring 3D printing for construction material manufacturing involves using additive manufacturing techniques to create innovative building materials and components. This approach offers design flexibility, reduces waste, and can lead to more cost-effective and sustainable construction practices.</t>
  </si>
  <si>
    <t>Construction_Construction 3D Printing (C3DP).docx</t>
  </si>
  <si>
    <t>https://networkscience.ai/case-genie/product/construction-3d-printing-c3dp/</t>
  </si>
  <si>
    <t>COO
CFO</t>
  </si>
  <si>
    <t>Proactively Manage Assets to Cut Costs, Improve Safety, and Extend Lifespan</t>
  </si>
  <si>
    <t>Internet of Things (IoT), Predictive Maintenance</t>
  </si>
  <si>
    <t>Implementing predictive maintenance to address structural issues proactively.</t>
  </si>
  <si>
    <t>Implementing predictive maintenance involves using data analysis and monitoring tools to anticipate structural issues in buildings, infrastructure, or equipment. This proactive approach enables timely maintenance and repairs, preventing costly structural failures and minimising downtime. It improves safety, extends asset lifespan, and reduces operational disruptions.</t>
  </si>
  <si>
    <t>https://netsciencetech-my.sharepoint.com/:w:/g/personal/bhargav_networkscience_ai/ES0UK8F0Ce5PqCxTQOU7ESsBmzu2XUbI7JiUa_x2Cx8TBA?e=WNpnfI</t>
  </si>
  <si>
    <t>https://networkscience.ai/case-genie/product/proactively-manage-assets-to-cut-costs-improve-safety-and-extend-lifespan/</t>
  </si>
  <si>
    <t>Enhance Structural Safety and Efficiency with Innovative Design</t>
  </si>
  <si>
    <t>VR/AR Technology, Simulation</t>
  </si>
  <si>
    <t>Applying VR/AR simulations to assess structural integrity and predict potential issues.</t>
  </si>
  <si>
    <t>Applying VR/AR simulations to assess structural integrity and predict potential issues involves creating virtual models of structures and running simulations to identify weaknesses or stress points. This technology enables engineers to proactively address structural concerns, optimise designs, and enhance the safety and reliability of infrastructure projects.</t>
  </si>
  <si>
    <t>Construction_Structural Integrity Simulation Using VR.docx</t>
  </si>
  <si>
    <t>https://networkscience.ai/case-genie/product/enhance-structural-safety-and-efficiency-with-innovative-design/</t>
  </si>
  <si>
    <t>LibreStream
Real Wear</t>
  </si>
  <si>
    <t>Secure Better Deals with Real-Time, Accurate Property Valuations</t>
  </si>
  <si>
    <t>Machine Learning, Big Data Analytics</t>
  </si>
  <si>
    <t>Machine learning algorithms are used to provide instant, accurate property valuations, revolutionising real estate transactions.</t>
  </si>
  <si>
    <t>AI-powered property valuation uses advanced machine learning algorithms to analyse vast real estate data, including property characteristics, market trends, and location-specific information. This technology enables instant, accurate estimations of property values, providing users with immediate insights for buying, selling, and renting decisions. The system continuously learns and adapts to market changes, ensuring up-to-date and reliable valuations. </t>
  </si>
  <si>
    <t>https://netsciencetech-my.sharepoint.com/:w:/g/personal/bhargav_networkscience_ai/EXkIJMHHnBlPlRIqJFquyicBYTHjWEPH3bT1oFw7_VGGaw?e=LblPNW</t>
  </si>
  <si>
    <t>https://networkscience.ai/case-genie/product/secure-better-deals-with-real-time-accurate-property-valuations/</t>
  </si>
  <si>
    <t>Redleaf</t>
  </si>
  <si>
    <t>https://redleaf.in/industries/</t>
  </si>
  <si>
    <t>Revolutionise Home Searches with Personalised Property Listings</t>
  </si>
  <si>
    <t>Machine Learning, Vision Analytics, Natural Language Processing</t>
  </si>
  <si>
    <t>Artificial Intelligence is used to personalize and   streamline the home search process, providing tailored recommendations and insights to users.</t>
  </si>
  <si>
    <t>AI-powered real estate personalisation utilises advanced machine learning algorithms, computer vision, and natural language processing to analyse user preferences, property features, and market trends. This technology enables a more intuitive and personalized home search experience by learning from user behaviour, identifying property characteristics from images, and providing tailored recommendations. The system continuously adapts to user interactions and market changes, ensuring relevant and engaging property suggestions. </t>
  </si>
  <si>
    <t>https://netsciencetech-my.sharepoint.com/:w:/g/personal/bhargav_networkscience_ai/EeMlO3HPUw1Pr9RyXyRzz7wBuuh1qeXBt_M7nH2inefddQ?e=b1yKV0</t>
  </si>
  <si>
    <t>https://networkscience.ai/case-genie/product/revolutionize-home-searches-with-personalized-property-listings/</t>
  </si>
  <si>
    <t xml:space="preserve">Construction &amp; Infrastructure </t>
  </si>
  <si>
    <t>Advanced Construction Site Management for Efficiency and Progress Tracking</t>
  </si>
  <si>
    <t>Drones
Artificial Intelligence (AI)
Internet of Things (IoT)</t>
  </si>
  <si>
    <t>Leveraging drones for monitoring large-scale construction sites involves real-time aerial surveillance, data collection, and analysis using AI and IoT technologies.</t>
  </si>
  <si>
    <t>Drones equipped with high-resolution cameras and sensors capture comprehensive site images and videos, which are processed using AI algorithms to track progress, manage resources, and detect deviations from project plans early. This approach ensures accurate and frequent progress reporting, optimises resource allocation, and maintains real-time visibility of site activities, improving efficiency, reducing delays, and minimising oversight issues.</t>
  </si>
  <si>
    <t>https://netsciencetech-my.sharepoint.com/:w:/g/personal/jignyasa_networkscience_ai/ETUPBXmwrA5ClXjVFTQwEggBJ7ATu0nr1MVKatKAdz9SjA?e=Kskdfa</t>
  </si>
  <si>
    <t>https://networkscience.ai/case-genie/product/advanced-construction-site-management-for-efficiency-and-progress-tracking/</t>
  </si>
  <si>
    <t>https://www.yelloskye.com/</t>
  </si>
  <si>
    <t xml:space="preserve">Optimise Stockpile Management Through Advanced Measurment Solutions </t>
  </si>
  <si>
    <t>Drones 
Artificial Intelligence(AI)
3D Mapping 
Vision Analytics</t>
  </si>
  <si>
    <t>Achieve precise measurements and improved resource planning with drones.</t>
  </si>
  <si>
    <t>Implementing drone technology for volumetric analysis and 3D mapping addresses the challenges faced by industrial facilities in accurately and efficiently measuring material stockpiles and land topography. Drones equipped with high-resolution cameras and advanced sensors capture detailed aerial imagery and data, which are then processed using AI algorithms to create precise 3D maps and volumetric measurements.
This technology enables highly accurate measurement of stockpiles, significantly reducing the time and labour required for surveys and volume calculations. The integration of AI ensures enhanced inventory management and resource planning by providing real-time data and insights.</t>
  </si>
  <si>
    <t>https://netsciencetech-my.sharepoint.com/:w:/g/personal/jignyasa_networkscience_ai/EVmIxHvwn2tLt8eF7risCZcBymeBBRve5JpV1lzpmvHj1Q?e=gfSMgu</t>
  </si>
  <si>
    <t>https://networkscience.ai/case-genie/product/optimise-stockpile-management-through-advanced-measurement-solutions/</t>
  </si>
  <si>
    <t>Achieve Full Supply Chain Transparency and Efficiency</t>
  </si>
  <si>
    <t>Enhancing supply chain transparency and efficiency with blockchain technology.</t>
  </si>
  <si>
    <t>Enhancing supply chain transparency and efficiency with blockchain technology involves creating a secure and tamper-proof ledger that records every stage of the supply chain. This provides real-time visibility, reduces fraud, and improves traceability, ensuring products' authenticity and adherence to ethical and quality standards, ultimately benefiting both businesses and consumers.</t>
  </si>
  <si>
    <t>https://networkscience.ai/case-genie/product/achieve-full-supply-chain-transparency-and-efficiency/</t>
  </si>
  <si>
    <t>https://blockarmour.com/solutions.html</t>
  </si>
  <si>
    <t>Ensure Consistent Coating Application and Enhanced Safety</t>
  </si>
  <si>
    <t>Smart Automation</t>
  </si>
  <si>
    <t>Employing robotics for the precise and efficient application of protective coatings.</t>
  </si>
  <si>
    <t>Employing robotics for the application of protective coatings enhances precision and efficiency. Robots can consistently apply coatings, reducing errors and improving quality. This approach also enhances worker safety by minimising exposure to hazardous materials during the coating process.</t>
  </si>
  <si>
    <t>https://networkscience.ai/case-genie/product/ensure-consistent-coating-application-and-enhanced-safety/</t>
  </si>
  <si>
    <t xml:space="preserve">Robonetics </t>
  </si>
  <si>
    <t>Maximise Infrastructure Life Cycle and Performance</t>
  </si>
  <si>
    <t>Using big data to analyse and extend the life cycle of infrastructure projects.</t>
  </si>
  <si>
    <t>Using big data to analyse infrastructure projects extends their life cycle by providing insights into maintenance needs, structural integrity, and performance trends. This data-driven approach enables proactive maintenance, reduces repair costs, and ensures the longevity and safety of infrastructure.</t>
  </si>
  <si>
    <t>https://networkscience.ai/case-genie/product/maximize-infrastructure-life-cycle-and-performance/</t>
  </si>
  <si>
    <t>Achieve Greener Projects with Sustainable Material Choices</t>
  </si>
  <si>
    <t>Analysing sustainable practices in material usage to minimise environmental impact.</t>
  </si>
  <si>
    <t>Analysing sustainable practices in material usage involves evaluating the environmental impact of materials throughout their lifecycle. This analysis helps identify eco-friendly alternatives, reduce waste, and make more responsible choices in construction and manufacturing, ultimately minimising the environmental footprint of projects and products.</t>
  </si>
  <si>
    <t>https://networkscience.ai/case-genie/product/achieve-greener-projects-with-sustainable-material-choices/</t>
  </si>
  <si>
    <t>Extend Infrastructure Lifespan with Proactive Corrosion Detection</t>
  </si>
  <si>
    <t>Artificial Intelligence (AI), Predictive Analytics</t>
  </si>
  <si>
    <t>Utilising AI for early detection and prediction of corrosion in structures.</t>
  </si>
  <si>
    <t>Utilising AI for early corrosion detection and prediction in structures involves analysing data from sensors, environmental factors, and historical corrosion patterns to identify potential issues. This proactive approach enables timely maintenance and reduces structural degradation, extending the lifespan of infrastructure and minimising repair costs.</t>
  </si>
  <si>
    <t>https://networkscience.ai/case-genie/product/extend-infrastructure-lifespan-with-proactive-corrosion-detection/</t>
  </si>
  <si>
    <t>Enhance Perimeter Security with Advanced Surveillance Solutions</t>
  </si>
  <si>
    <t>Vision Analytics
Artificial Intelligence (AI)
Machine Learning</t>
  </si>
  <si>
    <t>Implementing advanced perimeter surveillance solutions addresses the challenges faced by industrial facilities in maintaining comprehensive security. AI-powered surveillance systems equipped with high-resolution cameras and machine learning algorithms provide continuous monitoring of the facility's perimeter</t>
  </si>
  <si>
    <t>https://networkscience.ai/case-genie/product/enhancing-perimeter-security-with-advanced-surveillance-solutions/</t>
  </si>
  <si>
    <t>Docketrun</t>
  </si>
  <si>
    <t xml:space="preserve">Enhance Health and Safety with Advanced Monitoring Solutions </t>
  </si>
  <si>
    <t xml:space="preserve">Vision Analytics
Artificial Intelligence (AI)
Internet of Things(IoT)
Sensors </t>
  </si>
  <si>
    <t>Implementing advanced monitoring solutions addresses the challenges faced by industrial facilities in ensuring consistent adherence to safety protocols and rapid response to emergencies. AI and IoT technologies enable continuous monitoring of high-risk areas and automated enforcement of safety protocols.  This technology facilitates 
Reduced Response Time to Safety Incidents, Enhanced Monitoring of Confined Spaces, Decreased Risk of Accidents and Injuries &amp; Automated Safety Protocol Enforcement</t>
  </si>
  <si>
    <t>https://networkscience.ai/case-genie/product/enhancing-health-and-safety-with-advanced-monitoring-solutions/</t>
  </si>
  <si>
    <t xml:space="preserve">Enhance Safety with Smart Traffic Management </t>
  </si>
  <si>
    <t xml:space="preserve">Artificial Intelligence (AI)
Internet of Things(IoT)
Vision Analytics </t>
  </si>
  <si>
    <t>Implementing advanced surveillance solutions addresses the challenges faced by industrial facilities in enforcing traffic rules and ensuring vehicle and driver compliance. AI-powered systems equipped with ANPR technology, sensors, and IoT devices provide real-time monitoring of traffic violations such as speeding, triple-riding, and helmet regulations.</t>
  </si>
  <si>
    <t>https://networkscience.ai/case-genie/product/enhance-safety-with-smart-traffic-management/</t>
  </si>
  <si>
    <t>https://docketrun.com/solutions/manufacturing/</t>
  </si>
  <si>
    <t>Achieve Optimal Resource Utilisation and Reduce Waste in Production</t>
  </si>
  <si>
    <t>Artificial Intelligence (AI), Machine Learning, Smart Automation</t>
  </si>
  <si>
    <t>Utilising AI to optimise chemical processes for increased efficiency and reduced waste.</t>
  </si>
  <si>
    <t>Utilising AI to optimise chemical processes involves analysing data from sensors and historical information to make real-time adjustments and maximise efficiency while reducing waste in chemical manufacturing. This data-driven approach improves resource utilisation, environmental sustainability, and overall cost-effectiveness in chemical production.</t>
  </si>
  <si>
    <t>Chemical Industry_Chemical Process Optimisation.docx</t>
  </si>
  <si>
    <t>https://networkscience.ai/case-genie/product/achieve-optimal-resource-utilization-and-reduce-waste-in-production/</t>
  </si>
  <si>
    <t>Forty4hz
INSIA</t>
  </si>
  <si>
    <t>https://www.forty4hz.com/manufacturing</t>
  </si>
  <si>
    <t>Achieve Integrated Operations and Real-Time Oversight</t>
  </si>
  <si>
    <t>Digital Twins, Artificial Intelligence (AI)</t>
  </si>
  <si>
    <t>Creating digital twins of production facilities for simulation and risk assessment.</t>
  </si>
  <si>
    <t>Creating digital twins of production facilities involves replicating physical assets digitally to simulate and assess their operation and performance. This technology allows for real-time monitoring, predictive maintenance, and risk assessment, leading to optimised processes, reduced downtime, and improved manufacturing and industrial operations decision-making.</t>
  </si>
  <si>
    <t>Chemical Industry_Digital Twins for Production Simulation.docx</t>
  </si>
  <si>
    <t>https://networkscience.ai/case-genie/product/achieve-integrated-operations-and-real-time-oversight/</t>
  </si>
  <si>
    <t>Zwilling Labs</t>
  </si>
  <si>
    <t>https://zwillinglabs.ai/</t>
  </si>
  <si>
    <t>Strengthen Quality Control and Boost Production Performance</t>
  </si>
  <si>
    <t>Leveraging big data analytics for stringent quality control in production.</t>
  </si>
  <si>
    <t>Leveraging big data analytics for quality control in production involves analysing large datasets to monitor and optimise production processes. This data-driven approach ensures strict adherence to quality standards, minimises errors and enhances the overall quality of products.</t>
  </si>
  <si>
    <t>https://networkscience.ai/case-genie/product/strengthen-quality-control-and-boost-production-performance/</t>
  </si>
  <si>
    <t>Leewayhertz</t>
  </si>
  <si>
    <t>https://www.leewayhertz.com/</t>
  </si>
  <si>
    <t>Elevate Your Supply Chain with Comprehensive Visibility and Security</t>
  </si>
  <si>
    <t>Enhancing supply chain visibility and traceability with blockchain technology.</t>
  </si>
  <si>
    <t>Enhancing supply chain visibility and traceability with blockchain technology involves creating a secure and transparent ledger that records every stage of the supply chain. This provides real-time visibility, reduces fraud, and improves traceability, ensuring products' authenticity and adherence to ethical and quality standards, ultimately benefiting both businesses and consumers.</t>
  </si>
  <si>
    <t>https://networkscience.ai/case-genie/product/elevate-your-supply-chain-with-comprehensive-visibility-and-security/</t>
  </si>
  <si>
    <t>Chief Risk Officer
CIO</t>
  </si>
  <si>
    <t>Safeguard Industrial Control Systems for Uninterrupted Performance</t>
  </si>
  <si>
    <t>Strengthening cybersecurity measures to protect industrial control systems.</t>
  </si>
  <si>
    <t>Strengthening cybersecurity measures for industrial control systems involves implementing robust security protocols, firewalls, intrusion detection systems, and regular security audits. This safeguards critical infrastructure from cyber threats, ensuring the reliability and safety of industrial operations.</t>
  </si>
  <si>
    <t>https://networkscience.ai/case-genie/product/safeguard-industrial-control-systems-for-uninterrupted-performance/</t>
  </si>
  <si>
    <t>Achieve Seamless Operations with Proactive Equipment Maintenance</t>
  </si>
  <si>
    <t>Predictive Analytics, Internet of Things (IoT)</t>
  </si>
  <si>
    <t>Implementing predictive maintenance for timely upkeep of manufacturing equipment.</t>
  </si>
  <si>
    <t>Implementing predictive maintenance involves using data analysis and machine learning algorithms to predict when manufacturing equipment requires maintenance. This proactive approach reduces downtime, lowers maintenance costs, and ensures the reliable operation of equipment, ultimately improving manufacturing efficiency and productivity.</t>
  </si>
  <si>
    <t>https://networkscience.ai/case-genie/product/achieve-seamless-operations-with-proactive-equipment-maintenance/</t>
  </si>
  <si>
    <t>Enhance Precision and Safety in Manufacturing</t>
  </si>
  <si>
    <t>Employing robotics for precision and automation in production.</t>
  </si>
  <si>
    <t>Employing robotics in production enhances precision, efficiency, and safety. Robots can handle delicate or hazardous tasks, ensuring accurate measurements and minimising human exposure. This approach optimises manufacturing processes and contributes to consistent product quality.</t>
  </si>
  <si>
    <t>https://networkscience.ai/case-genie/product/enhance-precision-and-safety-in-manufacturing/</t>
  </si>
  <si>
    <t>Robonetics</t>
  </si>
  <si>
    <t>https://roboneticssolutions.com/</t>
  </si>
  <si>
    <t>Drive Efficiency and Quality in Manufacturing Operations</t>
  </si>
  <si>
    <t>Using IoT for continuous monitoring and control of manufacturing processes.</t>
  </si>
  <si>
    <t>Using IoT (Internet of Things) for continuous monitoring and control of manufacturing processes involves connecting sensors and devices to collect real-time data. This data is then analysed to optimise production, improve quality control, and reduce downtime. IoT enhances manufacturing efficiency and responsiveness, leading to cost savings and improved product quality.</t>
  </si>
  <si>
    <t>https://networkscience.ai/case-genie/product/drive-efficiency-and-quality-in-manufacturing-operations/</t>
  </si>
  <si>
    <t>Achieve Sustainable Manufacturing</t>
  </si>
  <si>
    <t>Sustainable Tech, Artificial Intelligence (AI)</t>
  </si>
  <si>
    <t>Adopting sustainable practices in manufacturing processes to minimise environmental impact.</t>
  </si>
  <si>
    <t>Adopting sustainable practices in manufacturing processes minimises environmental impact by reducing waste, optimising resource usage, and lowering carbon emissions. This commitment to sustainability promotes eco-friendly production, conserves resources, and contributes to a more environmentally responsible manufacturing industry.</t>
  </si>
  <si>
    <t>https://networkscience.ai/case-genie/product/achieve-sustainable-manufacturing/</t>
  </si>
  <si>
    <t>Updapt</t>
  </si>
  <si>
    <t>https://www.updapt.com/</t>
  </si>
  <si>
    <t>Empower Quality Control with Real-Time Insights and Automation</t>
  </si>
  <si>
    <t xml:space="preserve">Vision Analytics </t>
  </si>
  <si>
    <t>Machine vision systems for real-time quality control to ensure product consistency and quality.</t>
  </si>
  <si>
    <t>We're embracing the cutting-edge technology of machine vision systems to revolutionise our quality control processes. These systems provide real-time insights into product quality, allowing us to maintain unwavering consistency and the highest standards of excellence. Automating inspections and analyses reduces human error and ensures that our products meet and exceed customer expectations. Our commitment to machine vision for quality control underscores our dedication to delivering top-tier products, reflecting our continuous pursuit of excellence in today's competitive marketplace.</t>
  </si>
  <si>
    <t>https://netsciencetech-my.sharepoint.com/:w:/g/personal/jignyasa_networkscience_ai/ETskIfHffi1DpRw8q3qykpIBdshe0k1WY0NfOLlVfye1Hg?e=BfAmuJ</t>
  </si>
  <si>
    <t>https://networkscience.ai/case-genie/product/empower-quality-control-with-real-time-insights-and-automation/</t>
  </si>
  <si>
    <t>https://docketrun.com/</t>
  </si>
  <si>
    <t>Drive Efficiency &amp; Scalability with Centralised Financial Data Management</t>
  </si>
  <si>
    <t>Leveraging cloud computing for centralised and scalable financial data aggregation.</t>
  </si>
  <si>
    <t>Leveraging cloud computing for financial data aggregation offers a centralised and scalable solution. It enables businesses to securely store and process financial data, making it easily accessible to authorised users while ensuring scalability to accommodate growing data needs. This approach streamlines financial data management and enhances data security.</t>
  </si>
  <si>
    <t>Manufacturing_Cloud Computing for Financial Data Aggregation.docx</t>
  </si>
  <si>
    <t>https://networkscience.ai/case-genie/product/cloud-computing-for-financial-data-aggregation/</t>
  </si>
  <si>
    <t>https://www.centilytics.com/</t>
  </si>
  <si>
    <t>Enhance Data Protection: Safeguarding Financial Information and Transactions</t>
  </si>
  <si>
    <t>Enhancing cybersecurity measures is essential to protect financial transactions and data. This involves implementing advanced security protocols, encryption, multi-factor authentication, and regular security audits to safeguard sensitive financial information, ensuring the confidentiality and integrity of financial transactions and data.</t>
  </si>
  <si>
    <t>https://netsciencetech-my.sharepoint.com/:w:/g/personal/jignyasa_networkscience_ai/EakeKKpSnsdKuhb9oTUHavoBL6eQNMPuqIiEMnw4KIXlQQ?e=qbP5zj</t>
  </si>
  <si>
    <t>https://networkscience.ai/case-genie/product/enhance-data-protection-safeguarding-financial-information-and-transactions/</t>
  </si>
  <si>
    <t>https://cyble.com/solutions/financial-services/</t>
  </si>
  <si>
    <t>Optimise Output: Drive Manufacturing Quality for Process Enhancement</t>
  </si>
  <si>
    <t>Applying big data analytics for improved quality assurance and defect detection.</t>
  </si>
  <si>
    <t>Applying big data analytics for quality assurance and defect detection involves analysing vast datasets to identify patterns and anomalies in manufacturing processes. This data-driven approach enhances product quality by enabling early defect detection, process optimisation, and predictive maintenance, ultimately reducing defects and improving overall quality assurance.</t>
  </si>
  <si>
    <t>https://netsciencetech-my.sharepoint.com/:w:/g/personal/bhargav_networkscience_ai/ERYmyVt79jdHhp5z3kdcixkBZJDOVNH9xFkzVwURWsqpPA?e=LYjudz</t>
  </si>
  <si>
    <t>https://networkscience.ai/case-genie/product/optimise-output-drive-manufacturing-quality-for-process-enhancement/</t>
  </si>
  <si>
    <t>Improve Operational Efficiency by Maximising Manufacturing Performance</t>
  </si>
  <si>
    <t>Creating digital twins of manufacturing processes for simulation and process optimisation.</t>
  </si>
  <si>
    <t>Creating digital twins of manufacturing processes involves replicating physical processes digitally to simulate and optimise their operations. This technology provides insights into process efficiency, identifies bottlenecks, and helps refine operations without disrupting physical production. It enhances process optimisation and reduces downtime in manufacturing.</t>
  </si>
  <si>
    <t>Manufacturing_Digital Twin Technology for Process Simulation.docx</t>
  </si>
  <si>
    <t>https://networkscience.ai/case-genie/product/improve-operational-efficiency-by-maximizing-manufacturing-performance/</t>
  </si>
  <si>
    <t xml:space="preserve">
CEO</t>
  </si>
  <si>
    <t>Minimize Downtime with Predictive Maintenance</t>
  </si>
  <si>
    <t>Machine Learning
Predictive Analytics 
IoT</t>
  </si>
  <si>
    <t>Boost efficiency with real-time predictive maintenance.</t>
  </si>
  <si>
    <t>Predictive maintenance minimizes machine downtime and reduces operational interruptions by scheduling maintenance activities based on actual machine conditions. Implementing predictive maintenance allows manufacturers to perform maintenance only when needed, based on real-time data from machine sensors. This approach extends machine lifespan and optimizes resource usage.</t>
  </si>
  <si>
    <t>https://networkscience.ai/case-genie/product/minimize-downtime-with-predictive-maintenance/</t>
  </si>
  <si>
    <t xml:space="preserve">Streamline Processes to Achieve Efficiency in Manufacturing </t>
  </si>
  <si>
    <t>Applying big data analytics to continuously improve manufacturing processes.</t>
  </si>
  <si>
    <t>Applying big data analytics to manufacturing processes involves collecting and analysing large volumes of data from various sources within the manufacturing environment. Businesses can identify patterns, trends, and inefficiencies, leading to continuous process improvements. This data-driven approach optimizes production, reduces defects, and enhances overall manufacturing efficiency.</t>
  </si>
  <si>
    <t>https://netsciencetech-my.sharepoint.com/:w:/g/personal/jignyasa_networkscience_ai/ETaVZwV7YfhMi7TJFN8DmVsBtq8k9uEWQqtGgT2U5LMHAg?e=X35aRq</t>
  </si>
  <si>
    <t>https://networkscience.ai/case-genie/product/streamline-processes-to-achieve-efficiency-in-manufacturing/</t>
  </si>
  <si>
    <t>CMO
Chief Growth Officer</t>
  </si>
  <si>
    <t>Drive Customer Loyalty: Insight-Driven Strategies for Enhanced Value</t>
  </si>
  <si>
    <t>Artificial Intelligence(AI), Customer Relationship Management(CRM)</t>
  </si>
  <si>
    <t>Leveraging AI to improve customer relationship management and personalise client interactions.</t>
  </si>
  <si>
    <t>We're at the forefront of customer relationship management, leveraging the transformative capabilities of AI to enhance our interactions and build lasting connections with clients. By harnessing AI-driven analytics and predictive algorithms, we gain valuable insights into client preferences and behaviours, allowing us to deliver personalised experiences. This deepens customer engagement and ensures that each interaction is meaningful and tailored to their needs. Our commitment to AI-powered customer relationship management reflects our dedication to delivering exceptional value and building enduring partnerships in a dynamic and customer-centric business environment.</t>
  </si>
  <si>
    <t>Make Informed Decisions: Forecasting Market Trends for Strategic Advantage</t>
  </si>
  <si>
    <t>Forecasting market trends with AI-powered analytics to inform strategic decisions.</t>
  </si>
  <si>
    <t>We're staying ahead of the curve by harnessing AI-powered analytics to forecast market trends, which in turn inform our strategic decisions. Through advanced data analysis and predictive algorithms, we gain invaluable insights into evolving customer preferences and industry dynamics. This enables us to make well-informed and agile choices, ensuring that our strategies remain responsive and competitive. Our commitment to AI-driven trend forecasting exemplifies our dedication to staying at the forefront of market dynamics and delivering outstanding value to our customers and stakeholders.</t>
  </si>
  <si>
    <t>https://networkscience.ai/case-genie/product/make-informed-decisions-forecasting-market-trends-for-strategic-advantage/</t>
  </si>
  <si>
    <t>Market-Responsive Product Development (R&amp;D) Using Insights</t>
  </si>
  <si>
    <t>Driving R&amp;D innovation with AI, enhancing product development and market responsiveness.</t>
  </si>
  <si>
    <t>We're propelling our R&amp;D efforts to new heights by harnessing the potential of AI, which is revolutionising product development and market responsiveness. Through AI-driven insights and predictive analytics, we're not only accelerating innovation but also ensuring that our products align perfectly with customer needs. By staying ahead of market trends and swiftly adapting to changing demands, we're setting new benchmarks for agility and customer-centricity. Our commitment to AI-powered R&amp;D exemplifies our dedication to leading innovation and delivering unmatched value in today's fast-paced business landscape.</t>
  </si>
  <si>
    <t>https://networkscience.ai/case-genie/product/market-responsive-product-development-rd-using-insights/</t>
  </si>
  <si>
    <t>Build Trust with Real-Time Visibility in Supply Chain</t>
  </si>
  <si>
    <t>Employing blockchain for transparent and secure supply chain management.</t>
  </si>
  <si>
    <t>Employing blockchain for supply chain management ensures transparency and security by creating a tamper-resistant and immutable ledger that records every stage of the supply chain. This technology enhances traceability, reduces fraud, and improves trust among stakeholders, ultimately benefiting supply chain efficiency and reliability.</t>
  </si>
  <si>
    <t>https://networkscience.ai/case-genie/product/build-trust-with-real-time-visibility-in-supply-chain-2/</t>
  </si>
  <si>
    <t>Boost Profits with Energy Optimisation for Sustainable Manufacturing</t>
  </si>
  <si>
    <t>Artificial Intelligence(AI), Internet of Things(IoT)</t>
  </si>
  <si>
    <t>Optimising energy consumption using AI for more sustainable manufacturing practices.</t>
  </si>
  <si>
    <t>We're at the forefront of sustainable manufacturing practices, optimising energy consumption through the strategic integration of AI. By harnessing AI's predictive analytics and optimisation capabilities, we're reducing our environmental footprint and enhancing operational efficiency. This bolsters our bottom line and aligns with our commitment to environmental stewardship. Our dedication to using AI for sustainable energy management underscores our drive to remain at the forefront of responsible and eco-friendly manufacturing, ensuring a brighter and more sustainable future for our industry and the planet.</t>
  </si>
  <si>
    <t>https://networkscience.ai/case-genie/product/boost-profits-with-energy-optimisation-for-sustainable-manufacturing/</t>
  </si>
  <si>
    <t>CIO
CEO
Chief Growth Officer</t>
  </si>
  <si>
    <t xml:space="preserve">Product Lifecycle Insights for Faster Innovation </t>
  </si>
  <si>
    <t>Applying big data analytics to product lifecycle for insights leading to faster innovation.</t>
  </si>
  <si>
    <t>We're driving innovation at an accelerated pace by applying big data analytics to every stage of our product lifecycle. This strategic integration empowers us with deep insights, enabling us to make informed decisions and swiftly adapt to evolving market demands. By harnessing the power of data, we're streamlining our innovation process and enhancing the quality and relevance of our products. Our commitment to leveraging big data for product lifecycle management reflects our dedication to staying agile and customer-centric in today's rapidly evolving business landscape, ensuring that we continue leading innovation and value creation.</t>
  </si>
  <si>
    <t>https://networkscience.ai/case-genie/product/product-lifecycle-insights-for-faster-innovation/</t>
  </si>
  <si>
    <t xml:space="preserve">Leewayhertz
Forty4Hertz </t>
  </si>
  <si>
    <t>Real-Time Optimisation: Enhancing Manufacturing Processes</t>
  </si>
  <si>
    <t>Internet of Things(IoT),Artificial Intelligence(AI)</t>
  </si>
  <si>
    <t>Integrating IoT and AI to enhance manufacturing processes and automation.</t>
  </si>
  <si>
    <t>We're at the forefront of manufacturing innovation, integrating the dynamic duo of IoT and AI to revolutionise our production processes and automation. By harnessing the power of IoT sensors and AI-driven analytics, we're achieving real-time monitoring and optimisation. This enhances operational efficiency, ensures product quality, and reduces downtime. Our commitment to this technological synergy underscores our dedication to delivering top-tier products while driving sustainability and competitiveness in today's rapidly evolving manufacturing landscape.</t>
  </si>
  <si>
    <t>https://networkscience.ai/case-genie/product/real-time-optimisation-enhancing-manufacturing-processes/</t>
  </si>
  <si>
    <t>Boost Productivity with Personalised Workforce Training</t>
  </si>
  <si>
    <t>Artificial Intelligence(AI), e-Learning Platforms</t>
  </si>
  <si>
    <t>Advancing workforce skills with AI-driven e-learning platforms for greater productivity.</t>
  </si>
  <si>
    <t>We're on a mission to advance our workforce skills by leveraging AI-driven e-learning platforms, which are key to boosting productivity. Personalised, data-driven training equips our teams with the skills and knowledge needed to excel in a rapidly evolving landscape. This not only enhances individual capabilities but also strengthens our overall competitiveness. Our commitment to AI-powered e-learning underscores our dedication to cultivating a highly skilled workforce that is well-equipped to drive innovation and productivity in today's dynamic business environment.</t>
  </si>
  <si>
    <t>https://netsciencetech-my.sharepoint.com/:w:/g/personal/jignyasa_networkscience_ai/EQFv6Q4dt0ZGu60ojQqJCOwBsjtA1ZFmi_7-w22N-lbErg?e=33FkI0</t>
  </si>
  <si>
    <t>https://networkscience.ai/case-genie/product/boost-productivity-with-personalised-workforce-training-gen-ai/</t>
  </si>
  <si>
    <t>mobcast</t>
  </si>
  <si>
    <t>https://www.mobcast.in/</t>
  </si>
  <si>
    <t>Mitigate Risks  for Greater Financial Security &amp; Operational Efficiency</t>
  </si>
  <si>
    <t>Integrating AI in risk management processes to mitigate operational and financial risks.</t>
  </si>
  <si>
    <t>Integrating AI in risk management processes enhances the ability to mitigate operational and financial risks. AI algorithms can analyse extensive datasets, detect anomalies, and provide early warning signals, allowing organisations to proactively manage risks, reduce potential losses, and enhance overall risk management effectiveness.</t>
  </si>
  <si>
    <t>https://networkscience.ai/case-genie/product/mitigate-risks-for-greater-financial-security-operational-efficiency/</t>
  </si>
  <si>
    <t>Minfy</t>
  </si>
  <si>
    <t>Drive Strategic Growth with Insights on Investment Decisions</t>
  </si>
  <si>
    <t>Using big data to inform investment decisions and financial strategies.</t>
  </si>
  <si>
    <t>Using big data to inform investment decisions and financial strategies involves analysing vast datasets to identify market trends, risk factors, and investment opportunities. This data-driven approach enables more informed and strategic financial decisions, optimising investment portfolios and financial performance.</t>
  </si>
  <si>
    <t>https://networkscience.ai/case-genie/product/drive-strategic-growth-with-insights-on-investment-decisions/</t>
  </si>
  <si>
    <t>Boost Trust &amp; Efficiency with Transparent Financial Transactions</t>
  </si>
  <si>
    <t>Implementing blockchain technology for secure and transparent supply chain financing.</t>
  </si>
  <si>
    <t>Implementing blockchain for supply chain financing ensures secure and transparent transactions by recording financial agreements and transactions on an immutable ledger. This technology enhances trust among supply chain stakeholders, reduces fraud, and streamlines financing processes, ultimately benefiting both buyers and suppliers in the supply chain.</t>
  </si>
  <si>
    <t>https://networkscience.ai/case-genie/product/boost-trust-efficiency-with-transparent-financial-transactions/</t>
  </si>
  <si>
    <t>Optimising Resource Allocation with Improved Financial Budgeting</t>
  </si>
  <si>
    <t>Employing machine learning for budget optimisation and cost reduction.</t>
  </si>
  <si>
    <t>Employing machine learning for budget optimisation and cost reduction involves using algorithms to analyse historical spending data, identify patterns, and make predictions. This data-driven approach helps organisations optimise budgets, reduce unnecessary costs, and make more informed financial decisions, ultimately improving cost efficiency and resource allocation.</t>
  </si>
  <si>
    <t>https://networkscience.ai/case-genie/product/optimising-resource-allocation-with-improved-financial-budgeting/</t>
  </si>
  <si>
    <t>Predictive Analytics in Cost Management</t>
  </si>
  <si>
    <t>Applying predictive analytics to optimise cost management and identify savings opportunities.</t>
  </si>
  <si>
    <t>Applying predictive analytics to cost management involves using data analysis and modelling to forecast future expenses, identify cost-saving opportunities, and optimise spending. This data-driven approach helps organisations make informed decisions, reduce unnecessary expenditures, and improve overall cost efficiency.</t>
  </si>
  <si>
    <t>https://networkscience.ai/case-genie/product/predictive-analytics-in-cost-management/</t>
  </si>
  <si>
    <t>Solutions for Optimised Financial Forecasting and Analysis in Manufacturing</t>
  </si>
  <si>
    <t>Utilising AI for accurate financial forecasting and in-depth financial data analysis.</t>
  </si>
  <si>
    <t>Utilising AI for financial forecasting and data analysis enhances accuracy and provides in-depth insights into financial performance. AI algorithms can analyze large datasets, identify trends, and make predictions, helping businesses make informed financial decisions, optimise budgeting, and adapt to changing economic conditions.</t>
  </si>
  <si>
    <t>https://networkscience.ai/case-genie/product/solutions-for-optimised-financial-forecasting-and-analysis-in-manufacturing/</t>
  </si>
  <si>
    <t>Sustainable Investment and Funding Strategies</t>
  </si>
  <si>
    <t>Sustainable Tech, Artificial Intelligence(AI)</t>
  </si>
  <si>
    <t>Developing sustainable investment strategies for long-term financial and environmental health.</t>
  </si>
  <si>
    <t>Developing sustainable investment strategies involves considering environmental, social, and governance (ESG) factors in investment decisions. This approach aligns financial goals with responsible and sustainable practices, ensuring long-term financial health while contributing to environmental and social well-being.</t>
  </si>
  <si>
    <t>https://networkscience.ai/case-genie/product/sustainable-investment-and-funding-strategies/</t>
  </si>
  <si>
    <t>https://networkscience.ai/case-genie/product/build-trust-with-real-time-visibility-in-supply-chain-3/</t>
  </si>
  <si>
    <t>https://networkscience.ai/case-genie/product/drive-collaboration-and-scalability-for-efficient-resource-management/</t>
  </si>
  <si>
    <t>Enhanced Security for Industrial Control Systems</t>
  </si>
  <si>
    <t>Enhancing industrial cybersecurity to protect control systems and sensitive data.</t>
  </si>
  <si>
    <t>Enhancing industrial cybersecurity is crucial for protecting control systems and sensitive data in industrial environments. Implementing robust security measures, including firewalls, intrusion detection systems, and employee training, helps safeguard against cyber threats and data breaches, ensuring the reliability and security of critical industrial processes.</t>
  </si>
  <si>
    <t>https://networkscience.ai/case-genie/product/enhanced-security-for-industrial-control-systems/</t>
  </si>
  <si>
    <t>Enhance Facility Performance Using Digital Twins</t>
  </si>
  <si>
    <t>Innovation</t>
  </si>
  <si>
    <t>Creating digital twins of facilities for efficient management and simulation.</t>
  </si>
  <si>
    <t>Creating digital twins of facilities involves replicating physical assets, such as buildings or production plants, in a digital environment. These digital representations allow for efficient facility management, remote monitoring, and simulation of various scenarios. By doing so, organizations can optimize operations, plan maintenance, and test changes without disrupting the physical facility, ultimately improving efficiency and cost-effectiveness.</t>
  </si>
  <si>
    <t>https://networkscience.ai/case-genie/product/enhance-facility-performance-using-digital-twins/</t>
  </si>
  <si>
    <t>Improve Productivity: Leveraging Real-Time Insights for Efficient Operations Control</t>
  </si>
  <si>
    <t>Internet of Things(IoT)</t>
  </si>
  <si>
    <t>Implementing IoT solutions for real-time monitoring and control of operations.</t>
  </si>
  <si>
    <t>Implementing IoT (Internet of Things) solutions for real-time monitoring and control of operations involves deploying connected sensors and devices to collect data on various aspects of operations. This data is then transmitted and analysed in real-time, allowing for proactive decision-making, remote control, and optimisation of processes, ultimately improving efficiency and reducing costs.</t>
  </si>
  <si>
    <t>https://networkscience.ai/case-genie/product/improve-productivity-leveraging-real-time-insights-for-efficient-operations-control/</t>
  </si>
  <si>
    <t>Enhance Production Integrity by Boosting Quality Assurance</t>
  </si>
  <si>
    <t>Integrating machine learning for advanced quality control and defect detection.</t>
  </si>
  <si>
    <t>Integrating machine learning for quality control and defect detection enhances the ability to identify and address product defects. Machine learning algorithms can analyse vast datasets and detect subtle patterns, leading to more accurate quality assessments and reducing the likelihood of defects in manufacturing processes. This technology improves product quality and reduces rework and waste.</t>
  </si>
  <si>
    <t>https://networkscience.ai/case-genie/product/enhance-production-integrity-by-boosting-quality-assurance/</t>
  </si>
  <si>
    <t>Predictive Maintenance in Manufacturing</t>
  </si>
  <si>
    <t>Machine Learning, Internet of Things(IoT)</t>
  </si>
  <si>
    <t>Using AI and IoT for predictive maintenance to prevent downtime and reduce repair costs.</t>
  </si>
  <si>
    <t>We're leading the charge in predictive maintenance by harnessing the synergies of AI and IoT. Through real-time data analysis and predictive algorithms, we can anticipate equipment issues before they occur, preventing downtime and significantly reducing repair costs. This strategic integration reflects our commitment to operational excellence, ensuring that our production lines run smoothly, efficiently, and cost-effectively. By proactively addressing maintenance needs, we maximise uptime and drive substantial cost savings, demonstrating our dedication to innovation and performance in the manufacturing sector.</t>
  </si>
  <si>
    <t>https://networkscience.ai/case-genie/product/predictive-maintenance-in-manufacturing/</t>
  </si>
  <si>
    <t>Efficiency Through Sustainability: Transforming Operations for Long-Term Success</t>
  </si>
  <si>
    <t>Incorporating sustainable practices into operational strategies to minimise environmental impact.</t>
  </si>
  <si>
    <t>Incorporating sustainable practices into operational strategies involves adopting environmentally friendly processes and practices to reduce the environmental impact of business operations. This can include energy-efficient technologies, waste reduction, responsible sourcing, and eco-friendly transportation methods, contributing to a more environmentally responsible and socially conscious approach to business operations.</t>
  </si>
  <si>
    <t>https://networkscience.ai/case-genie/product/efficiency-through-sustainability-transforming-operations-for-long-term-success/</t>
  </si>
  <si>
    <t>Real-Time Restricted Area Monitoring with AI-Driven Geo-Fencing</t>
  </si>
  <si>
    <t>AI geo-fencing monitors restricted zones, enhancing manufacturing safety.</t>
  </si>
  <si>
    <t xml:space="preserve">In a manufacturing environment, unauthorized access to sensitive or hazardous zones can pose significant safety and security risks. This use case involves the implementation of AI-driven geo-fencing, which establishes virtual boundaries and monitors restricted areas in real time. The system sends immediate alerts when personnel or unauthorized equipment enter off-limits zones, enabling prompt action and minimizing safety hazards.
</t>
  </si>
  <si>
    <t>https://networkscience.ai/case-genie/product/real-time-restricted-area-monitoring-with-ai-driven-geo-fencing/</t>
  </si>
  <si>
    <t>Enterprise Minds</t>
  </si>
  <si>
    <t>Real-Time Fire and Smoke Detection with AI for Enhanced Safety</t>
  </si>
  <si>
    <t>AI-driven real-time fire detection enhances safety, prevents damage.</t>
  </si>
  <si>
    <t>This use case demonstrates the implementation of AI-driven computer vision technology to monitor environments for potential fire hazards. The system continuously scans for smoke or fire signs, instantly alerting teams to potential risks, enabling timely interventions to prevent damage, and ensuring the safety of personnel and assets.</t>
  </si>
  <si>
    <t>https://networkscience.ai/case-genie/product/real-time-fire-and-smoke-detection-with-ai-for-enhanced-safety/</t>
  </si>
  <si>
    <t xml:space="preserve">Enterprise Minds </t>
  </si>
  <si>
    <t>Ensuring Compliance with Mechanical SOPs through AI-Powered Monitoring</t>
  </si>
  <si>
    <t>AI monitors SOP compliance, alerts deviations, enhances safety standards.</t>
  </si>
  <si>
    <t>This use case highlights how AI-driven computer vision technology enables manufacturing teams to monitor compliance with mechanical SOPs in real-time. The solution tracks activities on the production floor, identifying deviations from defined protocols and immediately notifying the relevant personnel to ensure quick corrective action. This proactive approach minimizes errors and enhances safety standards across operations.</t>
  </si>
  <si>
    <t>https://networkscience.ai/case-genie/product/ensuring-compliance-with-mechanical-sops-through-ai-powered-monitoring/</t>
  </si>
  <si>
    <t>AI-Powered Automated Quality Assurance for Manufacturing</t>
  </si>
  <si>
    <t xml:space="preserve">Artificial Intelligence
Vision Analytics
Machine Learning </t>
  </si>
  <si>
    <t>Enhance product consistency and reduce waste through AI-driven real-time defect detection</t>
  </si>
  <si>
    <t>A major manufacturing company transformed its quality assurance processes by implementing an AI-powered automated quality control system. The system utilizes computer vision and machine learning algorithms to inspect products in real-time during production. With the ability to detect material defects or assembly errors instantly, the AI-driven system replaced manual inspections, significantly improving product consistency and reducing waste. This automated approach ensures faster, more accurate quality checks, leading to enhanced operational efficiency and cost savings.</t>
  </si>
  <si>
    <t>https://networkscience.ai/case-genie/product/ai-powered-automated-quality-assurance-for-manufacturing/</t>
  </si>
  <si>
    <t>AI-Powered Energy Optimization for Manufacturing</t>
  </si>
  <si>
    <t>Artificial Intelligence
Machine Learning
IoT</t>
  </si>
  <si>
    <t>Enhance energy efficiency and reduce operational costs through real-time AI-driven energy management</t>
  </si>
  <si>
    <t>A global manufacturing company achieved substantial reductions in energy consumption by implementing an AI-powered energy management system. The system leverages real-time data from IoT sensors to monitor energy usage and optimize power consumption across various production lines. Machine learning algorithms analyze historical energy patterns to forecast future consumption, allowing the company to adjust its energy use according to demand, production schedules, and machine performance. This innovative approach improves efficiency, minimizes energy wastage, and reduces costs, while also contributing to the company’s sustainability goals.</t>
  </si>
  <si>
    <t>https://networkscience.ai/case-genie/product/ai-powered-energy-optimization-for-manufacturing/</t>
  </si>
  <si>
    <t>AI-Driven RFP Management</t>
  </si>
  <si>
    <t xml:space="preserve">Efficiency </t>
  </si>
  <si>
    <t>Optimize RFP response processes with AI-powered solutions, reducing manual effort.</t>
  </si>
  <si>
    <t>A leading global enterprise is leveraging AI-powered RFP management systems to streamline its proposal generation process. By integrating AI-driven suggestions into their RFP responses, the company tailors proposals quickly, reduces manual efforts, and ensures high-quality customized solutions. The automated system allows cross-department coordination and information extraction, significantly speeding up response times while maintaining consistency across proposals.</t>
  </si>
  <si>
    <t>https://networkscience.ai/case-genie/product/ai-driven-rfp-management/</t>
  </si>
  <si>
    <t xml:space="preserve">Manufacturing </t>
  </si>
  <si>
    <t>Decarbonization and Path to Net Zero</t>
  </si>
  <si>
    <t>Craft effective net-zero strategies with AI-driven analysis of emissions and energy data.</t>
  </si>
  <si>
    <t>A large manufacturing company is utilizing AI-driven tools to create a custom net zero strategy by analyzing its emissions and energy consumption data. Network Science’s AI tool helps the company craft tailored strategies, providing actionable steps to reduce its carbon footprint while adapting to changing regulations. The initiative aligns with the company’s long-term sustainability goals and accelerates progress toward net-zero emissions.</t>
  </si>
  <si>
    <t>https://networkscience.ai/case-genie/product/decarbonization-and-path-to-net-zero/</t>
  </si>
  <si>
    <t>AI-Driven Regulatory Compliance Reporting</t>
  </si>
  <si>
    <t xml:space="preserve">Natural Language Processing
AI Automation </t>
  </si>
  <si>
    <t>Efficiently automate regulatory submissions, improving accuracy and scalability for compliance processes.</t>
  </si>
  <si>
    <t>A large manufacturing company leveraged AI-driven automation to streamline regulatory compliance processes. The system employs NLP and AI to extract critical information from documents, automatically generate regulatory submissions based on specific templates, and significantly reduce human effort. This approach has improved the company’s ability to meet stringent industry regulations efficiently and with greater accuracy.</t>
  </si>
  <si>
    <t>https://networkscience.ai/case-genie/product/ai-driven-regulatory-compliance-reporting/</t>
  </si>
  <si>
    <t>Hazardous Materials Compliance Tracking</t>
  </si>
  <si>
    <t xml:space="preserve">IoT Sensors </t>
  </si>
  <si>
    <t>Ensure compliance with safety regulations by tracking hazardous materials in real-time using IoT sensors, reducing risks and enhancing safety.</t>
  </si>
  <si>
    <t>A major chemical manufacturer is improving safety and regulatory compliance by deploying IoT-enabled sensors to monitor hazardous materials in real-time. These sensors track the movement, storage, and handling of dangerous substances across facilities, ensuring compliance with stringent safety standards. The data is continuously monitored and analyzed, allowing the company to address any potential safety risks before they escalate into critical incidents.</t>
  </si>
  <si>
    <t>https://networkscience.ai/case-genie/product/hazardous-materials-compliance-tracking/</t>
  </si>
  <si>
    <t>Optimizing Chemical Reactions with Predictive Modeling</t>
  </si>
  <si>
    <t>Artificial Intelligence (AI)
Machine Learning</t>
  </si>
  <si>
    <t>Accelerate chemical reaction optimization using AI-driven predictive modelling.</t>
  </si>
  <si>
    <t>A leading chemical manufacturer is transforming its research and development process by leveraging AI-powered predictive modeling to optimize chemical reactions. Using advanced machine learning algorithms, the system simulates multiple reaction conditions, predicting outcomes such as yield, reaction time, and efficiency. This solution allows researchers to focus on the most promising reactions, cutting down on trial-and-error experiments and accelerating time-to-market for new products.</t>
  </si>
  <si>
    <t>https://networkscience.ai/case-genie/product/optimizing-chemical-reactions-with-predictive-modeling/</t>
  </si>
  <si>
    <t>Streamlined R&amp;D Knowledge Management and Search</t>
  </si>
  <si>
    <t>Increase operational efficiency and decision-making by streamlining document searches for R&amp;D teams</t>
  </si>
  <si>
    <t>A global chemical manufacturer partnered with a solution provider to enhance its R&amp;D knowledge management process using AI-powered document search and knowledge management systems. This initiative was aimed at improving document retrieval, compliance, and decision-making. By implementing AI and advanced search algorithms, the company drastically reduced time spent on document searches, improved compliance, and facilitated better R&amp;D decision-making, leading to accelerated product development and innovation.</t>
  </si>
  <si>
    <t>https://networkscience.ai/case-genie/product/streamlined-rd-knowledge-management-and-search/</t>
  </si>
  <si>
    <t>Automated Customer Support for Manufacturing Industry</t>
  </si>
  <si>
    <t xml:space="preserve">AI Powered Chatbots
Natural Processing Language </t>
  </si>
  <si>
    <t>AI-powered chatbots to improve response times and service availability.</t>
  </si>
  <si>
    <t>A leading chemical manufacturer implemented AI-driven chatbots to provide 24/7 automated customer support, enhancing customer service capabilities in its B2B operations. Leveraging AI-powered Natural Language Processing (NLP), these chatbots handle common inquiries, resolve logistical concerns, and provide support for product specifications. By offering instant responses, the solution has increased customer satisfaction, improved operational efficiency, and significantly reduced response times.</t>
  </si>
  <si>
    <t>https://networkscience.ai/case-genie/product/automated-customer-support-for-manufacturing-industry/</t>
  </si>
  <si>
    <t>Automating Quality Control with RPA for Enhanced Efficiency</t>
  </si>
  <si>
    <t xml:space="preserve">Robotic Process Automation 
Data Automation </t>
  </si>
  <si>
    <t>Enhance manufacturing quality control through Robotic Process Automation (RPA) to automate repetitive tasks.</t>
  </si>
  <si>
    <t>A leading manufacturing company integrated Robotic Process Automation (RPA) into its quality control processes to automate repetitive tasks such as data entry and anomaly detection. The RPA solution improves accuracy, reduces human errors, and optimizes efficiency, allowing quality control teams to focus on more critical decision-making. By automating these workflows, the company has significantly improved operational efficiency while maintaining consistent product quality.</t>
  </si>
  <si>
    <t>https://networkscience.ai/case-genie/product/automating-quality-control-with-rpa-for-enhanced-efficiency/</t>
  </si>
  <si>
    <t>AI-Driven Molecular Modeling for Drug Discovery</t>
  </si>
  <si>
    <t xml:space="preserve">Artificial Intelligence (AI)
Machine Learning
Predictive analytics </t>
  </si>
  <si>
    <t>Accelerate drug development by predicting molecular properties</t>
  </si>
  <si>
    <t>A leading biotech company is revolutionizing drug discovery through AI-driven molecular modeling, enabling the rapid prediction of molecular properties and accelerating product development. The system uses machine learning algorithms to analyze vast datasets of molecular structures, identifying high-potential drug candidates. This approach enhances innovation in drug development, helping the company focus on the most promising compounds while saving time and reducing R&amp;D costs.</t>
  </si>
  <si>
    <t>https://networkscience.ai/case-genie/product/ai-driven-molecular-modeling-for-drug-discovery/</t>
  </si>
  <si>
    <t>Accelerating Drug Discovery with AI-Powered Virtual Screening</t>
  </si>
  <si>
    <t xml:space="preserve">AI Driven Virtual Screening 
Machine Learning 
Data Analytics </t>
  </si>
  <si>
    <t>Identify promising drug candidates more efficiently and accurately.</t>
  </si>
  <si>
    <t>A leading pharmaceutical company is transforming its drug discovery process using AI-powered virtual screening to analyze vast chemical compound libraries. The system utilizes advanced machine learning algorithms to sift through thousands of compounds, identifying potential drug candidates with a higher degree of accuracy and speed. By prioritizing top candidates for physical testing, the company accelerates the discovery of new drugs, streamlining research and reducing costs in the development process.</t>
  </si>
  <si>
    <t>https://networkscience.ai/case-genie/product/accelerating-drug-discovery-with-ai-powered-virtual-screening/</t>
  </si>
  <si>
    <t>Predicting Material Properties with AI to Accelerate R&amp;D Innovation</t>
  </si>
  <si>
    <t xml:space="preserve">Artificial Intelligence
Machine Learning </t>
  </si>
  <si>
    <t>Predict the properties of new materials before synthesis to save time and resources in R&amp;D.</t>
  </si>
  <si>
    <t>Streamlining research and development (R&amp;D) in material science by leveraging AI models to predict the properties of new materials before they are synthesized. By training AI on vast datasets of existing materials and chemical structures, this approach allows R&amp;D teams to focus their efforts on the most promising materials, accelerating innovation and reducing the time and cost of experimentation. AI helps prioritize materials with desirable properties, saving valuable resources in the discovery process.</t>
  </si>
  <si>
    <t>https://networkscience.ai/case-genie/product/predicting-material-properties-with-ai-to-accelerate-rd-innovation/</t>
  </si>
  <si>
    <t>Detecting Containment Leaks</t>
  </si>
  <si>
    <t xml:space="preserve">Video Analytics 
Image Classification 
Edge Devices </t>
  </si>
  <si>
    <t>Achieve zero safety-related incidents, specifically detecting chemical leaks.</t>
  </si>
  <si>
    <t>A leading chemical manufacturer is revolutionizing facility safety through AI-driven video analytics to detect containment leaks in real-time. By leveraging advanced video analysis software integrated with edge devices, this system automatically identifies potential chemical leaks and alerts personnel before the situation escalates. Through the use of AI-powered image classification models, the manufacturer has improved operational safety, significantly reducing the risk of accidents and financial losses.</t>
  </si>
  <si>
    <t>https://networkscience.ai/case-genie/product/detecting-containment-leaks/</t>
  </si>
  <si>
    <t>Automated Lead Creation from Social Media and News</t>
  </si>
  <si>
    <t xml:space="preserve">Artificial Intelligence(AI)
Machine Learning
Natural Language Processing </t>
  </si>
  <si>
    <t>Streamline lead generation with AI-driven automation.</t>
  </si>
  <si>
    <t>Automating lead creation from social media and news sources involves using AI and NLP to scan and analyze online content to identify potential leads. This system can automatically generate and qualify leads based on predefined criteria such as company mentions, industry trends, and news relevance. For instance, a manufacturing firm can deploy this technology to track mentions of terms like “industrial equipment needs” or “manufacturing process improvements” across social media platforms and news sites. The system identifies relevant posts and articles, extracts potential lead information such as company names and contact details, and feeds it into the CRM system for follow-up. This automation accelerates lead generation, enhances targeting accuracy, and improves overall sales pipeline efficiency.</t>
  </si>
  <si>
    <t>https://networkscience.ai/case-genie/product/automated-lead-creation-from-social-media-and-news/</t>
  </si>
  <si>
    <t>Voice-Activated Query System for Seamless Interaction</t>
  </si>
  <si>
    <t xml:space="preserve">Artificial Intelligence(AI)
Natural Language Processing 
Speech to Text &amp; Text to Speech </t>
  </si>
  <si>
    <t>Boost query efficiency with AI-driven voice agents.</t>
  </si>
  <si>
    <t>A Voice-Activated Query System enhances the ability of sales teams, leadership, and senior management to access crucial business information using natural language voice commands. This advanced solution utilizes AI, NLP, and machine learning to enable seamless, hands-free interactions with various internal data sources. Whether during strategic meetings or routine operational reviews, the system allows users to retrieve and process data efficiently, thereby boosting decision-making and overall productivity.</t>
  </si>
  <si>
    <t>https://networkscience.ai/case-genie/product/voice-activated-query-system-for-seamless-interaction/</t>
  </si>
  <si>
    <t>Streamline Inspections with Automated Visual Analysis</t>
  </si>
  <si>
    <t>Boost efficiency and accuracy with automated visual inspections.</t>
  </si>
  <si>
    <t>Automated inspection processes using computer vision enhance efficiency and consistency, reducing manual errors and inspection times. By automating the inspection process, companies can ensure high accuracy and speed in identifying defects and anomalies. This reduces labor costs and enhances throughput, contributing to better overall operational performance.</t>
  </si>
  <si>
    <t>https://networkscience.ai/case-genie/product/streamline-inspections-with-automated-visual-analysis/</t>
  </si>
  <si>
    <t>Enhance Product Quality with Computer Vision QA/QC</t>
  </si>
  <si>
    <t>Computer Vision
Vision Analytics</t>
  </si>
  <si>
    <t xml:space="preserve">growth </t>
  </si>
  <si>
    <t>Elevate quality control with automated vision technology.</t>
  </si>
  <si>
    <t>Real-time defect detection using computer vision improves product quality and reduces costs associated with rework and waste. Integrating computer vision for quality assurance allows for continuous monitoring and instant detection of defects. This proactive approach reduces errors, enhances product reliability, and optimizes production efficiency.</t>
  </si>
  <si>
    <t>https://networkscience.ai/case-genie/product/enhance-product-quality-with-computer-vision-qa-qc/</t>
  </si>
  <si>
    <t>Transform laminate design with AI-driven innovation.</t>
  </si>
  <si>
    <t xml:space="preserve">Generative AI 
Machine Learning </t>
  </si>
  <si>
    <t>Revolutionize laminate design with Generative AI efficiency.</t>
  </si>
  <si>
    <t>Generative AI fosters creativity by exploring vast design spaces, creating innovative laminate designs that boost efficiency and reduce design costs. Generative AI systems can rapidly produce a wide range of design options, allowing designers to focus on selecting and refining the best solutions. This accelerates the design process and reduces time-to-market for new products.</t>
  </si>
  <si>
    <t>https://networkscience.ai/case-genie/product/transform-laminate-design-with-ai-driven-innovation/</t>
  </si>
  <si>
    <t>Predictive Analytics in Player Retention</t>
  </si>
  <si>
    <t>Leveraging predictive analytics to understand player behaviour and improve retention.</t>
  </si>
  <si>
    <t>Leveraging predictive analytics to understand player behaviour helps game developers analyse data on player actions, preferences, and engagement patterns. This insight enables the design of more personalised gaming experiences, targeted marketing, and strategies to enhance player retention and engagement, ultimately contributing to the success of the game and the satisfaction of its players.</t>
  </si>
  <si>
    <t>Digital Gaming_Predictive Analytics in Player Retention.docx</t>
  </si>
  <si>
    <t>https://networkscience.ai/case-genie/product/predictive-analytics-in-player-retention/</t>
  </si>
  <si>
    <t>Reduce Development Time and Costs in Game Development</t>
  </si>
  <si>
    <t>Using AI to revolutionise game development processes and create dynamic content.</t>
  </si>
  <si>
    <t>Using AI in game development revolutionises the creation process by generating dynamic content, such as levels, characters, and game scenarios. AI-driven algorithms can adapt gameplay based on player behaviour, enhancing player engagement and personalisation. This technology streamlines game development, reduces manual workloads, and opens new possibilities for innovative gaming experiences.</t>
  </si>
  <si>
    <t>https://networkscience.ai/case-genie/product/reduce-development-time-and-costs-in-game-development/</t>
  </si>
  <si>
    <t>CIO
Chief Growth Officer</t>
  </si>
  <si>
    <t>Analytics Solutions for Informed Game Development and trends</t>
  </si>
  <si>
    <t>Utilising big data to analyse market trends and player preferences for strategic decisions.</t>
  </si>
  <si>
    <t>Utilising big data to analyse market trends and player preferences helps game developers make strategic decisions. By examining large datasets, developers can identify popular game features, player behaviours, and emerging trends, allowing them to create games that better resonate with their target audience and gain a competitive edge in the market.</t>
  </si>
  <si>
    <t>https://networkscience.ai/case-genie/product/analytics-solutions-for-informed-game-development-and-trends/</t>
  </si>
  <si>
    <t>Enhance User Experience with Augmented Reality</t>
  </si>
  <si>
    <t>Incorporating augmented reality into mobile games for innovative gameplay.</t>
  </si>
  <si>
    <t>Incorporating augmented reality (AR) into mobile games introduces innovative gameplay by overlaying digital elements onto the real world through the device's camera. This technology enables interactive and immersive experiences where players can interact with virtual objects or characters in their physical environment, enhancing engagement and creativity in mobile gaming.</t>
  </si>
  <si>
    <t>https://networkscience.ai/case-genie/product/enhance-user-experience-with-augmented-reality/</t>
  </si>
  <si>
    <t>CEO
Chief Risk Officer</t>
  </si>
  <si>
    <t>Secure Virtual Economies for In-Game Transactions</t>
  </si>
  <si>
    <t>Implementing blockchain technology for secure and transparent in-game transactions.</t>
  </si>
  <si>
    <t>Implementing blockchain for in-game transactions ensures secure and transparent exchanges of virtual assets, such as in-game items or currencies. This technology creates a tamper-resistant ledger that verifies and records each transaction, reducing fraud and enhancing trust among players. It promotes a fair and trustworthy gaming environment while allowing players ownership and control over their virtual assets.</t>
  </si>
  <si>
    <t>https://networkscience.ai/case-genie/product/secure-virtual-economies-for-in-game-transactions/</t>
  </si>
  <si>
    <t>Boost Player Confidence Through Rigorous Gaming Platform Security</t>
  </si>
  <si>
    <t>Enhancing cybersecurity measures to protect gaming platforms from digital threats.</t>
  </si>
  <si>
    <t>Enhancing cybersecurity measures for gaming platforms involves implementing robust security protocols, monitoring potential threats, and regularly updating security systems. This safeguards player data, prevents cheating, and ensures the integrity of online gaming environments, creating a safer and more enjoyable experience for gamers.</t>
  </si>
  <si>
    <t>https://networkscience.ai/case-genie/product/boost-player-confidence-through-rigorous-gaming-platform-security/</t>
  </si>
  <si>
    <t>Drive Sustainability in Gaming by Reducing Energy and Resource Consumption</t>
  </si>
  <si>
    <t>Adopting sustainable practices in game design and development to minimise environmental impact.</t>
  </si>
  <si>
    <t>Adopting sustainable game design and development practices involves minimising the environmental impact by reducing energy consumption, optimising resource usage, and promoting eco-friendly production processes. This commitment to sustainability contributes to a more responsible and environmentally conscious approach to the gaming industry.</t>
  </si>
  <si>
    <t>https://networkscience.ai/case-genie/product/drive-sustainability-in-gaming-by-reducing-energy-and-resource-consumption/</t>
  </si>
  <si>
    <t>Boost Player Engagement through Personalised Gaming Experiences</t>
  </si>
  <si>
    <t>Personalising gaming experiences for individual players using machine learning algorithms.</t>
  </si>
  <si>
    <t>Personalising gaming experiences with machine learning involves tailoring gameplay, challenges, and rewards to individual player preferences and behaviour. By analysing player data, machine learning algorithms can adapt the game in real-time, providing a more engaging and enjoyable experience that keeps players immersed and returning for more.</t>
  </si>
  <si>
    <t>https://networkscience.ai/case-genie/product/boost-player-engagement-through-personalized-gaming-experiences/</t>
  </si>
  <si>
    <t>CEO
CMO</t>
  </si>
  <si>
    <t>Elevate Player Experience with Next-Level VR Gaming</t>
  </si>
  <si>
    <t>Creating immersive virtual reality games for enhanced player engagement.</t>
  </si>
  <si>
    <t>Creating immersive virtual reality (VR) games enhances player engagement by providing more immersive and interactive experiences. VR technology transports players into virtual worlds to interact with the environment and characters, increasing immersion and emotional connection. This approach takes gaming to a new level, offering unique and captivating experiences for players.</t>
  </si>
  <si>
    <t>https://networkscience.ai/case-genie/product/elevate-player-experience-with-next-level-vr-gaming/</t>
  </si>
  <si>
    <t>AI-Generated Content for Media Publications</t>
  </si>
  <si>
    <t>Artificial Intelligence
Natural Processing Language</t>
  </si>
  <si>
    <t>AI-Powered Content Generation for Enhanced Efficiency</t>
  </si>
  <si>
    <t>Incorporating AI-generated content into a media organization allows for the rapid production of articles, summaries, and data-driven reports. By leveraging Natural Language Processing (NLP) and Artificial Intelligence (AI), the system can automate the creation of stories that don’t require deep human insight, such as basic news articles or financial reports.
AI-generated stories can quickly summarize earnings reports or market updates, saving journalists time for more investigative work. A publication can publish hundreds of routine articles with minimal human oversight, maintaining accuracy while increasing output efficiency.</t>
  </si>
  <si>
    <t>Case Study</t>
  </si>
  <si>
    <t>https://networkscience.ai/case-genie/product/ai-generated-content-for-media-publications/</t>
  </si>
  <si>
    <t>AI-Powered Personalized Playlist Creation for Music Streaming</t>
  </si>
  <si>
    <t>Artificial Intelligence
Machine Learning
Natural Language Processing</t>
  </si>
  <si>
    <t>Create tailored playlists with AI-driven music recommendations.</t>
  </si>
  <si>
    <t>In the competitive media streaming industry, personalized user experiences are essential for engagement and retention. Leveraging AI and Machine Learning (ML), streaming platforms can create custom playlists tailored to individual user preferences. The system analyzes listening habits, contextual data (such as time of day or activity), and trends to generate dynamic, real-time playlists.
For instance, a music streaming platform can allow users to describe their current mood or activity using natural language (e.g., “relaxing evening” or “intense workout”). The platform’s AI model, powered by Natural Language Processing (NLP), interprets the request and instantly generates a playlist that matches the mood or activity based on user data and content attributes. This automation enhances user engagement by providing a continuous flow of personalized content, increasing user satisfaction and platform loyalty.</t>
  </si>
  <si>
    <t>https://networkscience.ai/case-genie/product/ai-powered-personalized-playlist-creation-for-music-streaming/</t>
  </si>
  <si>
    <t>AI-Driven Data Pipeline Optimization for Media Streaming Platforms</t>
  </si>
  <si>
    <t>Artificial Intelligence
Machine Learning
Reinforcement Learning</t>
  </si>
  <si>
    <t>Enhance media delivery with AI-optimized data pipelines.</t>
  </si>
  <si>
    <t>In media and entertainment, data is critical to personalizing user experiences and delivering content seamlessly across platforms. However, optimizing the complex pipelines that process and stream vast volumes of data remains a challenge. AI-based optimization, particularly using Reinforcement Learning (RL), can transform the efficiency and performance of these data pipelines.
a media streaming platform can leverage Reinforcement Learning to optimize its data pipeline, ensuring that content is processed and delivered to users in the most efficient way possible. The RL model dynamically adjusts resource allocation, balancing load distribution and reducing latency. The system learns from user behaviors, peak demand times, and content preferences, automatically fine-tuning the pipeline to handle traffic surges and optimize media delivery.
By integrating this AI-driven pipeline optimization, media platforms can ensure faster, more reliable content delivery, minimize server load during peak hours, and improve user satisfaction by reducing buffering times. This allows for smoother streaming experiences while reducing operational costs.</t>
  </si>
  <si>
    <t xml:space="preserve">Case study </t>
  </si>
  <si>
    <t>https://networkscience.ai/case-genie/product/ai-driven-data-pipeline-optimization-for-media-streaming-platforms/</t>
  </si>
  <si>
    <t>Improve Viewer Insights with AI-Enhanced Audience Analytics</t>
  </si>
  <si>
    <t>Artificial Intelligence
Machine Learning
Data Insights</t>
  </si>
  <si>
    <t>AI-enhanced audience analytics provides deep insights into viewer behavior, preferences, and engagement, enabling better content strategy decisions. By leveraging machine learning to analyze vast amounts of viewer data, media companies can gain actionable insights into audience trends and preferences, allowing for more targeted and effective content creation strategies.</t>
  </si>
  <si>
    <t>https://networkscience.ai/case-genie/product/improve-viewer-insights-with-ai-enhanced-audience-analytics/</t>
  </si>
  <si>
    <t>Automate Subtitle Generation and Translation with AI</t>
  </si>
  <si>
    <t>Natural Language Processing (NLP)
Machine Learning
Speech To Text</t>
  </si>
  <si>
    <t>AI-powered subtitle generation and translation</t>
  </si>
  <si>
    <t>Automating subtitle generation and translation with AI significantly reduces the time and costs associated with manual processes. By leveraging Natural Language Processing (NLP) and Machine Learning, AI algorithms can automatically transcribe audio into text and translate subtitles into multiple languages. This technology enables media companies to make their content accessible to a global audience quickly and efficiently, helping them reach new markets while reducing the dependency on human translators.</t>
  </si>
  <si>
    <t>https://networkscience.ai/case-genie/product/automate-subtitle-generation-and-translation-with-ai/</t>
  </si>
  <si>
    <t>Enhance Advertising Targeting with Predictive Analytics</t>
  </si>
  <si>
    <t>Predictive analytics
Machine Learning</t>
  </si>
  <si>
    <t>Predictive analytics enhances advertising targeting by analyzing audience data to predict viewer behavior and optimize ad placements. By leveraging predictive models, media companies can serve more relevant ads to viewers, increasing ad effectiveness and revenue while reducing the cost per acquisition for advertisers.</t>
  </si>
  <si>
    <t>https://networkscience.ai/case-genie/product/enhance-advertising-targeting-with-predictive-analytics/</t>
  </si>
  <si>
    <t>AI-Powered Recommendation Systems for Enhancing Audience Engagement</t>
  </si>
  <si>
    <t>Artificial Intelligence
Machine Learning</t>
  </si>
  <si>
    <t>Boost audience retention with AI-driven personalized content recommendations.</t>
  </si>
  <si>
    <t>AI-based recommendation systems have become a vital tool for enhancing audience engagement and retention. These systems analyze user behavior, preferences, and interaction patterns to suggest highly relevant content in real-time, keeping users engaged for longer periods.
For instance, a media streaming platform can leverage Artificial Intelligence (AI) and Machine Learning (ML) to provide personalized content recommendations to its users based on their viewing history, content preferences, and even time spent on certain types of content. This approach not only enhances user satisfaction by delivering content they are likely to enjoy but also increases overall watch time and reduces user churn.
By continuously learning from user data, the recommendation system evolves, refining suggestions to align with the changing interests of each viewer. The result is a highly customized content discovery experience that drives user engagement, increases platform loyalty, and maximizes the time users spend on the platform.</t>
  </si>
  <si>
    <t>https://networkscience.ai/case-genie/product/ai-powered-recommendation-systems-for-enhancing-audience-engagement/</t>
  </si>
  <si>
    <t>CEO
CIO
COO
Chief Risk Officer</t>
  </si>
  <si>
    <t>Enhance Security and Trust with Advanced Fraud Prevention</t>
  </si>
  <si>
    <t>Employing AI to detect and prevent fraudulent activities in financial operations.</t>
  </si>
  <si>
    <t>Employing AI to detect and prevent fraudulent activities in financial operations involves using machine learning algorithms to analyse transaction data and identify patterns associated with fraudulent behaviour. By continuously monitoring transactions in real-time, AI can flag suspicious activities, such as unusual spending patterns or unauthorised access, and trigger alerts or preventive measures. This proactive approach helps financial institutions and businesses minimise losses, protect customer data, and maintain the integrity of their financial operations, ultimately enhancing security and trust in the financial sector.</t>
  </si>
  <si>
    <t>https://netsciencetech-my.sharepoint.com/:w:/g/personal/bhargav_networkscience_ai/ER7dWLrN6ZlCtmBnv9pPuqkBG2lobkZdnq38mkYeXVD97Q?e=Smfuhq</t>
  </si>
  <si>
    <t>https://networkscience.ai/case-genie/product/enhance-security-and-trust-with-advanced-fraud-prevention/</t>
  </si>
  <si>
    <t>Enhancing Advisory Excellence: Better Financial Planning for Client Satisfaction</t>
  </si>
  <si>
    <t>Providing personalised financial planning services using AI-driven recommendation systems.</t>
  </si>
  <si>
    <t>Providing personalised financial planning services with AI-driven recommendation systems entails using artificial intelligence to analyse individual financial data and preferences to offer tailored financial advice and strategies. AI algorithms can assess factors such as income, expenses, savings goals, risk tolerance, and investment preferences to create personalized financial plans. These systems can provide recommendations for budgeting, saving, investing, and retirement planning, helping individuals make informed financial decisions that align with their unique circumstances and objectives. This personalised approach enhances the quality of financial advice and supports clients in achieving their financial goals.</t>
  </si>
  <si>
    <t>https://netsciencetech-my.sharepoint.com/:w:/g/personal/bhargav_networkscience_ai/EVgl1SCzkJlDjL8K6JIabZQBwTW6VOTsH7SmAw-8othukw?e=qxhxYo</t>
  </si>
  <si>
    <t>https://networkscience.ai/case-genie/product/enhancing-advisory-excellence-better-financial-planning-for-client-satisfaction/</t>
  </si>
  <si>
    <t>Chief Growth Officer
Chief Risk Officer
CIO
CEO</t>
  </si>
  <si>
    <t>Driving Precision in Lending: Advanced Risk Assessment for Optimal Decisions</t>
  </si>
  <si>
    <t>Utilising AI to enhance risk assessment models for better mortgage lending decisions.</t>
  </si>
  <si>
    <t>We're revolutionising mortgage lending decisions with the power of AI, which enhances our risk assessment models for better-informed choices. Through AI-driven data analysis and predictive algorithms, we can assess risk factors with greater precision, ensuring that mortgage lending decisions are accurate and equitable. This commitment to AI-powered risk assessment reflects our dedication to delivering exceptional financial services while minimising risks in today's dynamic lending landscape</t>
  </si>
  <si>
    <t>https://netsciencetech-my.sharepoint.com/:w:/g/personal/jignyasa_networkscience_ai/ET-kXLvVj3tNguDn0k9XDfkBt0HvYQJQ6icp3C5N7JJ2aQ?e=rMABKR</t>
  </si>
  <si>
    <t>https://networkscience.ai/case-genie/product/driving-precision-in-lending-advanced-risk-assessment-for-optimal-decisions/</t>
  </si>
  <si>
    <t xml:space="preserve">Finvisage </t>
  </si>
  <si>
    <t>CEO
CIO
Chief Risk Officer
COO</t>
  </si>
  <si>
    <t>Regulatory Compliance Automation</t>
  </si>
  <si>
    <t>RegTech(Regulatory Technology), Artificial Intelligence(AI)</t>
  </si>
  <si>
    <t>Automating regulatory compliance processes across different jurisdictions.</t>
  </si>
  <si>
    <t>Regulatory compliance automation, a powerful tool within RegTech (Regulatory Technology), uses artificial intelligence (AI) to streamline the often-complex process of adhering to regulations across different jurisdictions. This is a major hurdle for companies, as the regulatory landscape constantly shifts and varies by region. RegTech automation with AI tackles this challenge by automating repetitive compliance tasks, significantly reducing costs and human error. This frees up valuable resources for companies to focus on their core operations, allowing them to innovate and thrive while staying compliant.</t>
  </si>
  <si>
    <t>NBFC_Regulatory Compliance Automation.docx</t>
  </si>
  <si>
    <t>https://networkscience.ai/case-genie/product/regulatory-compliance-automation/</t>
  </si>
  <si>
    <t>Finvisage</t>
  </si>
  <si>
    <t>https://www.finvisage.com</t>
  </si>
  <si>
    <t>Solutions for Smarter Portfolio Management</t>
  </si>
  <si>
    <t>Optimising client portfolios using AI-driven insights for maximum returns.</t>
  </si>
  <si>
    <t>Optimising client portfolios using AI-driven insights entails leveraging machine learning and data analytics to make informed investment decisions tailored to individual client goals and risk profiles. AI algorithms analyse market data, economic trends, and client preferences to provide personalised investment strategies. This approach aims to maximize returns while managing risk effectively, leading to more efficient and profitable portfolio management. It also enhances client satisfaction by aligning investments with their specific financial objectives and risk tolerance.</t>
  </si>
  <si>
    <t>https://netsciencetech-my.sharepoint.com/:w:/g/personal/jignyasa_networkscience_ai/Ec1WiFo9f9pHmNcJrXc-WZwBbiLThmfJAchhp2NBUCe-Ig?e=ELP89j</t>
  </si>
  <si>
    <t>https://networkscience.ai/case-genie/product/solutions-for-smarter-portfolio-management/</t>
  </si>
  <si>
    <t>CEO
Chief Growth Officer
Chief Risk Officer</t>
  </si>
  <si>
    <t>Smarter &amp; Comprehensive Credit Scoring</t>
  </si>
  <si>
    <t>Revolutionising credit scoring with AI to improve accuracy and efficiency.</t>
  </si>
  <si>
    <t>Revolutionising credit scoring with AI involves leveraging machine learning and data analytics to assess creditworthiness more accurately and efficiently. AI algorithms analyse a broader range of data sources, including alternative data such as social media activity and transaction history, to provide a more comprehensive and precise evaluation of an individual's or business's credit risk. This approach improves lending decisions, increases access to credit for underserved populations, and reduces the risk of defaults, ultimately benefitting both lenders and borrowers in the financial industry.</t>
  </si>
  <si>
    <t>https://networkscience.ai/case-genie/product/smarter-comprehensive-credit-scoring/</t>
  </si>
  <si>
    <t>Enhance Market Position: Real-Time Analytics for Dynamic Decision-Making</t>
  </si>
  <si>
    <t>Conducting real-time market analytics for agile response to market changes.</t>
  </si>
  <si>
    <t>Conducting real-time market analytics involves continuously monitoring market data, news, and trends using advanced analytics tools. By analyzing this data in real-time, businesses can make agile and data-driven decisions, quickly adapting their strategies to respond to market changes, emerging opportunities, or potential threats. This approach enhances competitiveness, enables rapid adjustments to marketing, pricing, and supply chain strategies, and helps organizations stay ahead in dynamic market environments.</t>
  </si>
  <si>
    <t>https://networkscience.ai/case-genie/product/enhance-market-position-real-time-analytics-for-dynamic-decision-making/</t>
  </si>
  <si>
    <t>Drive Efficiency in Investments: Predictive Analytics for Smarter Assest Management</t>
  </si>
  <si>
    <t>Applying predictive analytics to assess and enhance asset performance.</t>
  </si>
  <si>
    <t>Applying predictive analytics to assess and enhance asset performance involves using historical and real-time data and advanced modelling techniques to predict how assets will perform in the future. Organisations can proactively identify potential issues, schedule maintenance more efficiently, and optimise asset utilisation by analysing factors such as usage patterns, maintenance history, and environmental conditions. This approach maximises asset reliability, extends their lifespan, and reduces operational costs, ultimately leading to improved overall performance and a better return on investment.</t>
  </si>
  <si>
    <t>https://networkscience.ai/case-genie/product/drive-efficiency-in-investments-predictive-analytics-for-smarter-assest-management/</t>
  </si>
  <si>
    <t>Achieve Transparency: Implementing Solutions for Fraud Reduction and Trust</t>
  </si>
  <si>
    <t>Implementing blockchain technology for secure and transparent financial transactions.</t>
  </si>
  <si>
    <t>Implementing blockchain technology in financial transactions involves using a decentralised and immutable ledger to record and verify transactions. This technology ensures security and transparency by providing a tamper-resistant record of all financial activities. It eliminates the need for intermediaries, reduces the risk of fraud, and enhances trust among participants. By implementing blockchain, financial institutions can streamline processes, reduce transaction costs, and improve the efficiency and security of financial transactions, ultimately benefiting both businesses and consumers.</t>
  </si>
  <si>
    <t>https://networkscience.ai/case-genie/product/achieve-transparency-implementing-solutions-for-fraud-reduction-and-trust/</t>
  </si>
  <si>
    <t>Drive Financial Performance and Optimise Decisions through ESG Analysis</t>
  </si>
  <si>
    <t>Integrating sustainability factors into investment analysis and decision-making.</t>
  </si>
  <si>
    <t>Integrating sustainability factors into investment analysis involves considering environmental, social, and governance (ESG) criteria when evaluating potential investments. By examining how companies manage sustainability risks and opportunities, investors can make more informed decisions that align with their values and long-term financial goals. This approach not only promotes responsible investing but also helps identify companies that are better positioned for long-term success, as sustainable practices can contribute to improved financial performance and reduced risks associated with environmental and social issues.</t>
  </si>
  <si>
    <t>https://networkscience.ai/case-genie/product/drive-financial-performance-and-optimise-decisions-through-esg-analysis/</t>
  </si>
  <si>
    <t>Achieve Financial Precision: Dynamic Loan Pricing with Predictive Insights</t>
  </si>
  <si>
    <t>Using predictive analytics to price loans based on market conditions and risk dynamically.</t>
  </si>
  <si>
    <t>Using predictive analytics to dynamically price loans involves analysing market conditions, borrower profiles, and risk factors in real-time to determine the optimal interest rates and terms for loans. Lenders can offer competitive rates by continuously assessing data and adjusting pricing accordingly while managing risk effectively. This approach allows lenders to make data-driven decisions, optimise profitability, and provide borrowers with more personalised loan offerings, ultimately benefiting both lenders and borrowers in a rapidly changing financial landscape.</t>
  </si>
  <si>
    <t>https://networkscience.ai/case-genie/product/achieve-financial-precision-dynamic-loan-pricing-with-predictive-insights/</t>
  </si>
  <si>
    <t>Advanced Analytics Drive Smarter Credit Risk Assessment</t>
  </si>
  <si>
    <t>Utilising advanced analytics for in-depth credit risk assessment across global markets.</t>
  </si>
  <si>
    <t>Utilising advanced analytics for credit risk assessment involves deploying sophisticated data analysis techniques to evaluate the creditworthiness of individuals, businesses, or financial instruments across various global markets. By leveraging various data sources and predictive models, financial institutions can make more informed lending decisions, assess potential risks, and set appropriate interest rates. This approach helps mitigate the likelihood of loan defaults, optimise loan portfolios, and ensure a more stable and profitable financial operation within a global market context.</t>
  </si>
  <si>
    <t>https://networkscience.ai/case-genie/product/advanced-analytics-drive-smarter-credit-risk-assessment/</t>
  </si>
  <si>
    <t>Data-Driven Decisions for Global Asset Optimization</t>
  </si>
  <si>
    <t>Leveraging AI for effective global asset management and decision-making.</t>
  </si>
  <si>
    <t>Leveraging AI for global asset management involves utilizing artificial intelligence and machine learning algorithms to optimize the allocation and maintenance of assets across a global portfolio. These AI-driven systems can analyse diverse data sources, market trends, and risk factors to make data-driven investment decisions, enhance portfolio diversification, and maximise returns while managing risk. By doing so, organisations can improve the efficiency and effectiveness of their asset management strategies, ultimately leading to more informed and profitable decision-making in the global financial landscape.</t>
  </si>
  <si>
    <t>https://networkscience.ai/case-genie/product/data-driven-decisions-for-global-asset-optimization/</t>
  </si>
  <si>
    <t>Data-Driven Market Analysis Optimized Growth Decisions</t>
  </si>
  <si>
    <t>Conducting market analysis with data analytics to inform strategic business decisions.</t>
  </si>
  <si>
    <t>Market analysis with data analytics involves using advanced data analysis techniques to examine market trends, consumer behaviour, and competitive landscapes. Businesses can gain valuable insights into customer preferences, market opportunities, and potential risks by analysing vast data sets. These insights inform strategic decision-making processes, helping companies make informed choices about product development, pricing, marketing strategies, and expansion plans. Ultimately, data analytics empowers businesses to stay competitive, identify growth opportunities, and make data-driven decisions that lead to better business outcomes.</t>
  </si>
  <si>
    <t>https://networkscience.ai/case-genie/product/data-driven-market-analysis-optimized-growth-decisions/</t>
  </si>
  <si>
    <t xml:space="preserve">Chief Growth Officer
CEO </t>
  </si>
  <si>
    <t>Document Digitisation and Management</t>
  </si>
  <si>
    <t>Artificial Intelligence(AI), Intelligent Automation</t>
  </si>
  <si>
    <t>Digitising and managing documents efficiently with AI to reduce processing time.</t>
  </si>
  <si>
    <t>Digitising and managing documents efficiently with AI involves using artificial intelligence to automate the process of document capture, recognition, and storage. AI can quickly scan and recognise text, extract relevant information, and classify documents based on their content. This reduces the need for manual data entry and sorting, significantly cutting down on processing time. Moreover, AI can enhance document search and retrieval capabilities, making it easier to locate specific information within large document repositories. This not only improves efficiency but also enhances document organization and accessibility.</t>
  </si>
  <si>
    <t>https://netsciencetech-my.sharepoint.com/:w:/g/personal/jignyasa_networkscience_ai/EcX0qkEqK6dLn3w_gdItHMwBZv4W_nEpP6-RN01lhjXgCg?e=foVWSg</t>
  </si>
  <si>
    <t>https://networkscience.ai/case-genie/product/document-digitization-and-management/</t>
  </si>
  <si>
    <t>Chief Growth Officer
Chief Risk Officer</t>
  </si>
  <si>
    <t>Real-Time Risk Management: Safeguard Revenue and Minimise Losses</t>
  </si>
  <si>
    <t>Employing dynamic tools for real-time risk management and revenue protection.</t>
  </si>
  <si>
    <t>Employing dynamic tools for real-time risk management and revenue protection involves using advanced analytics and monitoring systems to continuously assess and mitigate risks in various aspects of business operations. These tools provide real-time insights, allowing organisations to proactively respond to threats, minimise losses, and optimise revenue generation strategies.</t>
  </si>
  <si>
    <t>https://networkscience.ai/case-genie/product/real-time-risk-management-safeguard-revenue-and-minimise-losses/</t>
  </si>
  <si>
    <t>Transform Mortgage Processing with Enhanced Security and Efficiency</t>
  </si>
  <si>
    <t>Leveraging blockchain technology to streamline mortgage processing and record keeping.</t>
  </si>
  <si>
    <t>Leveraging blockchain technology for mortgage processing and record-keeping involves creating a decentralised, transparent, and tamper-resistant ledger for mortgage-related transactions and documents. Blockchain can streamline the mortgage approval process by providing a secure and efficient way to verify and share important documents, such as property titles, income statements, and credit histories. This reduces paperwork and processing time, enhances security, and reduces the risk of fraud. It can lead to more efficient and trustworthy mortgage processes benefiting lenders and borrowers.</t>
  </si>
  <si>
    <t>https://networkscience.ai/case-genie/product/transform-mortgage-processing-with-enhanced-security-and-efficiency/</t>
  </si>
  <si>
    <t>Unlocking 24/7 Support &amp; Reduced Costs: Customer Service ChatBots</t>
  </si>
  <si>
    <t>Artificial Intelligence(AI), Chatbots</t>
  </si>
  <si>
    <t>Deploying customer service bots to provide quick and accurate responses to customer inquiries.</t>
  </si>
  <si>
    <t>Deploying customer service bots involves using AI-powered chatbots to handle customer inquiries and provide prompt and accurate responses. These bots can assist with various customer service tasks, such as answering frequently asked questions, processing orders, providing order status updates, and even troubleshooting common issues. By automating routine tasks, customer service bots can free up human agents to focus on more complex and specialised customer interactions, improving overall efficiency and customer satisfaction.</t>
  </si>
  <si>
    <t>https://networkscience.ai/case-genie/product/unlocking-24-7-support-reduced-costs-customer-service-chatbots/</t>
  </si>
  <si>
    <t>Kore.ai</t>
  </si>
  <si>
    <t>https://kore.ai/</t>
  </si>
  <si>
    <t>Revolutionising Loan Management: Automating With Smart Contracts</t>
  </si>
  <si>
    <t>Implementing smart contracts to automate mortgage and loan agreement processes.</t>
  </si>
  <si>
    <t>Implementing smart contracts in mortgage and loan agreements involves using blockchain technology to automate and execute the terms and conditions of these contracts. Smart contracts are self-executing contracts with predefined rules and conditions. In the context of mortgages and loans, they can automate payment schedules, interest calculations, and even foreclosure procedures if necessary. This automation reduces the need for intermediaries, streamlines processes, and increases transparency and trust between lenders and borrowers. It can lead to faster, more efficient, and cost-effective mortgage and loan management.</t>
  </si>
  <si>
    <t>https://networkscience.ai/case-genie/product/revolutionizing-nbfc-loan-management-automating-agreements-with-smart-contracts/</t>
  </si>
  <si>
    <t>Chief Growth Officer
CMO</t>
  </si>
  <si>
    <t>Enhance Customer Relationships: Personalised Sales and Marketing Approaches</t>
  </si>
  <si>
    <t>Artificial Intelligence(AI), Customer Relationship Management (CRM)</t>
  </si>
  <si>
    <t>Leveraging AI to refine sales strategies and marketing campaigns for higher conversion rates.</t>
  </si>
  <si>
    <t>Leveraging AI involves utilizing machine learning algorithms to analyse customer data and behaviour, allowing businesses to tailor their sales and marketing approaches. By understanding customer preferences and predicting their needs, AI-driven strategies can result in more personalized and targeted campaigns, leading to increased conversion rates. This approach optimises resource allocation and enhances customer engagement, ultimately boosting sales and revenue.</t>
  </si>
  <si>
    <t>Enhance Customer Relationships Personalized Sales and Marketing Approaches.docx</t>
  </si>
  <si>
    <t>https://networkscience.ai/case-genie/product/enhance-customer-relationships-personalized-sales-and-marketing-approaches/</t>
  </si>
  <si>
    <t>https://useinsider.com/industries/finance/</t>
  </si>
  <si>
    <t>Optimise Decision-Making with Insights for Revenue Forecasting</t>
  </si>
  <si>
    <t>Data Insights, Artificial Intelligence(AI)</t>
  </si>
  <si>
    <t>Utilising big data for accurate revenue forecasting and strategic planning.</t>
  </si>
  <si>
    <t>Leveraging big data for revenue forecasting and strategic planning involves analysing vast datasets to gain insights into market trends, customer behaviour, and operational performance. This data-driven approach enables organisations to make informed decisions, allocate resources efficiently, and develop strategies that maximise revenue and growth opportunities.</t>
  </si>
  <si>
    <t>Optimise Decision-Making with Insights for Revenue Forecasting.docx</t>
  </si>
  <si>
    <t>https://networkscience.ai/case-genie/product/optimise-decision-making-with-insights-for-revenue-forecasting/</t>
  </si>
  <si>
    <t>Predictive Analytics Drive Smarter Market Decisions</t>
  </si>
  <si>
    <t>Applying predictive analytics to anticipate and capitalise on market trends.</t>
  </si>
  <si>
    <t>Applying predictive analytics involves using historical data and advanced statistical techniques to forecast future market trends. By analysing patterns and identifying emerging opportunities or potential risks, businesses can make informed decisions to strategically position themselves in the market, seize favourable opportunities, and mitigate potential challenges, ultimately maximising their competitive advantage and financial performance.</t>
  </si>
  <si>
    <t>https://networkscience.ai/case-genie/product/predictive-analytics-drive-smarter-market-decisions-for-nbfcs/</t>
  </si>
  <si>
    <t xml:space="preserve">Enterprise minds </t>
  </si>
  <si>
    <t>Real-Time Insights Drive Smarter Customer Retention</t>
  </si>
  <si>
    <t>Analysing customer data with AI to improve retention rates and customer lifetime value.</t>
  </si>
  <si>
    <t>AI and machine learning analyse customer data in real time to enhance retention rates and customer lifetime value. By identifying patterns, preferences, and behaviours, these technologies enable personalised interactions and predictive modelling to address customer needs preemptively. The benefits include increased customer satisfaction, reduced churn, higher lifetime value, and more targeted, efficient marketing and service strategies.</t>
  </si>
  <si>
    <t>Real-Time Insights Drive Smarter Customer Retention.docx</t>
  </si>
  <si>
    <t>https://networkscience.ai/case-genie/product/real-time-insights-drive-smarter-customer-retention/</t>
  </si>
  <si>
    <t>https://vue.ai/industries/ai-in-finance/</t>
  </si>
  <si>
    <t>Optimise Asset Management with Risk Assessment &amp; Valuation Strategies</t>
  </si>
  <si>
    <t>Leveraging AI for advanced risk assessment and valuation of assets.</t>
  </si>
  <si>
    <t>Leveraging AI for advanced risk assessment and asset valuation involves using machine learning algorithms to analyse diverse data sources and assess the risk associated with assets. This data-driven approach enhances valuation accuracy by considering a broader range of factors, ultimately leading to more informed investment and decision-making processes.</t>
  </si>
  <si>
    <t>Asset Reconstruction_AI-Driven Risk Assessment for Assets.docx</t>
  </si>
  <si>
    <t>https://networkscience.ai/case-genie/product/optimise-asset-management-with-risk-assessment-valuation-strategies/</t>
  </si>
  <si>
    <t>CEO
Chief Risk Officer
CIO
CFO</t>
  </si>
  <si>
    <t>Transform Transparency with Secure Asset Management</t>
  </si>
  <si>
    <t>Blockchain is used to transparently and securely track assets during reconstruction.</t>
  </si>
  <si>
    <t>Using blockchain for transparent and secure tracking of assets during reconstruction involves creating a distributed ledger that records every stage of the reconstruction process. This ledger ensures transparency and security by providing a tamper-proof record of asset movements, construction updates, and related transactions. Stakeholders, including contractors, regulators, and property owners, can access real-time information, which helps prevent fraud, ensures compliance with regulations, and streamlines project management.</t>
  </si>
  <si>
    <t>Asset Reconstruction_Blockchain in Asset Tracking.docx</t>
  </si>
  <si>
    <t>https://networkscience.ai/case-genie/product/blockchain-in-asset-tracking/</t>
  </si>
  <si>
    <t>Mitigate Risks by Safeguarding Data Privacy in Asset Management</t>
  </si>
  <si>
    <t>RegTech (Regulatory Technology), Data Security</t>
  </si>
  <si>
    <t>Ensuring data privacy compliance in all aspects of asset management operations.</t>
  </si>
  <si>
    <t>Ensuring data privacy compliance in asset management operations involves adhering to data protection regulations and implementing data encryption, access controls, and secure data handling practices. This safeguards sensitive information, maintains data privacy, and helps organisations avoid legal and reputational risks associated with data breaches and non-compliance.</t>
  </si>
  <si>
    <t>Asset Reconstruction_Data Privacy Compliance in Asset Management.docx</t>
  </si>
  <si>
    <t>https://networkscience.ai/case-genie/product/data-privacy-compliance-in-asset-management/</t>
  </si>
  <si>
    <t>Digital Platforms for Efficient Distressed Asset Transactions</t>
  </si>
  <si>
    <t>Digital Platforms, Artificial Intelligence (AI)</t>
  </si>
  <si>
    <t>Developing digital platforms to facilitate the efficient sale of distressed assets.</t>
  </si>
  <si>
    <t>Developing digital platforms for distressed asset sales streamlines transactions, efficiently connecting sellers with potential buyers. These platforms provide transparency, streamline due diligence, and optimise pricing, improving the distressed asset sales process.</t>
  </si>
  <si>
    <t>Asset Reconstruction_Digital Platforms for Distressed Asset Sales.docx</t>
  </si>
  <si>
    <t>https://networkscience.ai/case-genie/product/digital-platforms-for-efficient-distressed-asset-transactions/</t>
  </si>
  <si>
    <t>Reduce Losses &amp; Improve Performance in NPA Management</t>
  </si>
  <si>
    <t>Employing AI to identify and manage non-performing assets (NPAs) effectively.</t>
  </si>
  <si>
    <t>Employing AI to identify and manage non-performing assets (NPAs) involves using machine learning algorithms to analyse financial data and loan portfolios. AI can detect early signs of potential NPAs by identifying repayment delays or borrowers' financial distress patterns. Additionally, AI-driven systems can optimise NPA resolution strategies, such as restructuring loans, initiating recovery efforts, or selling distressed assets. This approach helps financial institutions minimise NPA-related losses, improve loan portfolio performance, and enhance overall risk management.</t>
  </si>
  <si>
    <t>https://networkscience.ai/case-genie/product/reduce-losses-improve-performance-in-npa-management/</t>
  </si>
  <si>
    <t>Automated Compliance Monitoring</t>
  </si>
  <si>
    <t>Automating compliance monitoring to ensure adherence to financial regulations.</t>
  </si>
  <si>
    <t>In the asset reconstruction industry, where dealing with distressed debt involves a complex web of regulations, automated compliance monitoring powered by RegTech and AI is a game-changer. This technology scans agreements, communications, and transactions for potential regulatory breaches. This frees up human resources for more strategic tasks and ensures consistent compliance, reducing fines and reputational risk. With faster issue identification and real-time alerts, asset reconstruction companies can proactively address any discrepancies, streamlining operations and fostering trust with stakeholders.</t>
  </si>
  <si>
    <t>https://networkscience.ai/case-genie/product/automated-compliance-monitoring/</t>
  </si>
  <si>
    <t>Boost Customer Engagement with Advanced CRM</t>
  </si>
  <si>
    <t>Enhancing customer relationships through AI-integrated CRM systems.</t>
  </si>
  <si>
    <t>Integrating AI into Customer Relationship Management (CRM) systems enhances customer relationships by providing personalised experiences, automating tasks, and offering data-driven insights. This results in improved customer satisfaction, increased loyalty, and more effective engagement strategies.</t>
  </si>
  <si>
    <t>Boost Customer Engagement with Advanced CRM.docx</t>
  </si>
  <si>
    <t>https://networkscience.ai/case-genie/product/boost-customer-engagement-with-advanced-crm/</t>
  </si>
  <si>
    <t>Empower Investment Decisions for Distressed Asset Opportunities</t>
  </si>
  <si>
    <t>Creating data-driven strategies for investment in distressed assets.</t>
  </si>
  <si>
    <t>Creating data-driven investment strategies for distressed assets involves analysing historical data, market conditions, and risk factors to make informed investment decisions. These strategies improve asset selection, maximise returns, and minimise risks associated with distressed asset investments.</t>
  </si>
  <si>
    <t>https://networkscience.ai/case-genie/product/empower-investment-decisions-for-distressed-asset-opportunities/</t>
  </si>
  <si>
    <t>Ensure trust &amp; Accuracy: Advanced Fraud Detection for Financial Recovery</t>
  </si>
  <si>
    <t>Artificial Intelligence (AI), Data Analysis</t>
  </si>
  <si>
    <t>Implementing AI-driven systems to detect fraud in financial recovery processes.</t>
  </si>
  <si>
    <t>Implementing AI-driven fraud detection enhances the accuracy and efficiency of identifying fraudulent activities during financial recovery. These systems analyse transaction data in real-time, flagging suspicious activities, reducing financial losses, and improving the integrity of the recovery process.</t>
  </si>
  <si>
    <t>https://networkscience.ai/case-genie/product/ensure-trust-accuracy-advanced-fraud-detection-for-financial-recovery/</t>
  </si>
  <si>
    <t>Achieve Speed &amp; Accuracy by Enhancing Legal Processes</t>
  </si>
  <si>
    <t>Machine Learning, LegalTech (Legal Technology)</t>
  </si>
  <si>
    <t>Utilising machine learning to optimise legal processes</t>
  </si>
  <si>
    <t>Machine learning optimises legal processes in asset reconstruction by automating tasks like document review and contract analysis. This reduces human error, speeds up legal proceedings, and enhances the overall efficiency of asset recovery efforts. It enables quicker resolution of legal matters, ultimately benefiting the process.</t>
  </si>
  <si>
    <t>https://networkscience.ai/case-genie/product/achieve-speed-accuracy-by-enhancing-legal-processes/</t>
  </si>
  <si>
    <t>Predictive Analytics for Asset Valuation</t>
  </si>
  <si>
    <t>Applying predictive analytics for accurate valuation of distressed assets.</t>
  </si>
  <si>
    <t>Applying predictive analytics for the valuation of distressed assets involves using advanced data analysis and modelling techniques to assess the current and future value of troubled or non-performing assets. Predictive analytics can provide a more accurate estimate of an asset's worth by analysing factors such as historical performance, market conditions, and potential recovery scenarios. This approach helps investors, financial institutions, and distressed asset buyers make informed decisions, optimise pricing strategies, and maximise recovery efforts when dealing with distressed assets more efficiently and data driven.</t>
  </si>
  <si>
    <t>https://networkscience.ai/case-genie/product/predictive-analytics-for-asset-valuation/</t>
  </si>
  <si>
    <t>Sustainability Analysis in Asset Acquisition</t>
  </si>
  <si>
    <t>Incorporating sustainability analysis in the asset acquisition and reconstruction process.</t>
  </si>
  <si>
    <t>Incorporating sustainability analysis in asset acquisition and reconstruction ensures environmentally responsible practices. It involves considering factors like energy efficiency, resource usage, and environmental impact to make sustainable decisions, benefitting both the environment and long-term asset performance.</t>
  </si>
  <si>
    <t>https://networkscience.ai/case-genie/product/sustainability-analysis-in-asset-acquisition/</t>
  </si>
  <si>
    <t>]</t>
  </si>
  <si>
    <t>Digital platforms for Risk Monitoring &amp; Reporting</t>
  </si>
  <si>
    <t>Digital Platforms</t>
  </si>
  <si>
    <t>Developing digital platforms for efficient trading and management of distressed assets.</t>
  </si>
  <si>
    <t>Developing digital platforms for distressed asset trading and management streamlines transactions and provides a centralised hub for buyers and sellers. These platforms enhance efficiency, transparency, and accessibility in the distressed asset market, facilitating better decision-making and increasing the effectiveness of asset management.</t>
  </si>
  <si>
    <t>Asset Reconstruction_Digital Platforms for Asset Trading.docx</t>
  </si>
  <si>
    <t>https://networkscience.ai/case-genie/product/digital-platforms-for-risk-monitoring-reporting/</t>
  </si>
  <si>
    <t xml:space="preserve">Nicklefox </t>
  </si>
  <si>
    <t>CFO
CIO</t>
  </si>
  <si>
    <t>Empower Decision-Making with Insights for Enhanced Asset Valuation</t>
  </si>
  <si>
    <t>Utilising AI to enhance the accuracy and efficiency of asset valuation.</t>
  </si>
  <si>
    <t>Utilising AI to enhance asset valuation involves using machine learning algorithms to analyse various data sources, including market trends, historical performance, and asset-specific factors. This data-driven approach improves the accuracy and efficiency of asset valuation, helping businesses make informed decisions regarding asset acquisition, management, and investment.</t>
  </si>
  <si>
    <t>https://networkscience.ai/case-genie/product/empower-decision-making-with-insights-for-enhanced-asset-valuation/</t>
  </si>
  <si>
    <t>Drive Precision in Reporting with Automated Financial Analysis</t>
  </si>
  <si>
    <t>Automating financial reporting and analysis with AI for more accurate and timely insights.</t>
  </si>
  <si>
    <t>Automating financial reporting and analysis with AI improves the accuracy and timeliness of financial insights. AI can process large datasets, identify trends, and generate reports more efficiently than manual methods, enabling businesses to make data-driven decisions, reduce errors, and enhance financial performance.</t>
  </si>
  <si>
    <t>https://networkscience.ai/case-genie/product/drive-precision-in-reporting-with-automated-financial-analysis/</t>
  </si>
  <si>
    <t>Transform Decision-Making: Harnessing Data for Market Analysis and Financial Trends</t>
  </si>
  <si>
    <t>Using big data to analyse financial trends and market dynamics for strategic planning.</t>
  </si>
  <si>
    <t>Using big data to analyse financial trends and market dynamics enables businesses to make data-driven decisions and develop effective strategies. This approach involves mining large datasets for insights into market behaviour, competition, and consumer trends, helping organisations adapt to changing conditions and gain a competitive edge in their industries.</t>
  </si>
  <si>
    <t>https://networkscience.ai/case-genie/product/transform-decision-making-harnessing-data-for-market-analysis-and-financial-trends/</t>
  </si>
  <si>
    <t>CFO
COO</t>
  </si>
  <si>
    <t>Revolutionise Operations in Asset Management for Business Growth</t>
  </si>
  <si>
    <t>Leveraging cloud computing for scalable and efficient asset management operations.</t>
  </si>
  <si>
    <t>Leveraging cloud computing for asset management operations offers scalability, efficiency, and accessibility. It allows businesses to store and analyse asset data in a centralised and secure environment, facilitating real-time tracking, maintenance, and reporting. Cloud-based asset management systems enhance productivity and streamline operations across industries.</t>
  </si>
  <si>
    <t>https://networkscience.ai/case-genie/product/revolutionise-operations-in-asset-management-for-business-growth/</t>
  </si>
  <si>
    <t>Cybersecurity in Financial Operations</t>
  </si>
  <si>
    <t>Strengthening cybersecurity protocols to protect financial data and transactions.</t>
  </si>
  <si>
    <t>Strengthening cybersecurity protocols is essential to protect financial data and transactions. This involves implementing advanced encryption, multi-factor authentication, intrusion detection systems, and regular security audits to safeguard sensitive financial information and ensure the integrity and security of financial transactions.</t>
  </si>
  <si>
    <t>https://networkscience.ai/case-genie/product/cybersecurity-in-financial-operations/</t>
  </si>
  <si>
    <t>Strategic Investments for Decision Making with Analytics</t>
  </si>
  <si>
    <t>Employing machine learning to inform investment decisions and asset portfolio management.</t>
  </si>
  <si>
    <t>Employing machine learning to inform investment decisions and asset portfolio management involves utilising algorithms to analyse historical data, market trends, and risk factors. This data-driven approach enhances investment strategies, optimises portfolio allocation, and improves decision-making to achieve better returns and manage risk effectively.</t>
  </si>
  <si>
    <t>https://networkscience.ai/case-genie/product/machine-learning-for-investment-decisions/</t>
  </si>
  <si>
    <t>Boost Asset Recovery Rates with Predictive Analytics</t>
  </si>
  <si>
    <t>Applying predictive analytics to improve asset recovery rates and decision-making.</t>
  </si>
  <si>
    <t>Applying predictive analytics to asset recovery involves data analysis and modelling to predict which assets will most likely be recovered successfully. This data-driven approach aids decision-making by prioritising resources and efforts and improving asset recovery rates and efficiency.</t>
  </si>
  <si>
    <t>https://networkscience.ai/case-genie/product/boost-asset-recovery-rates-with-predictive-analytics/</t>
  </si>
  <si>
    <t>Boost Portfolio Performance with Sustainable Investment Strategies</t>
  </si>
  <si>
    <t>Formulating sustainable investment strategies to ensure long-term financial and environmental health.</t>
  </si>
  <si>
    <t>Formulating sustainable investment strategies involves considering environmental, social, and governance (ESG) factors in investment decisions. These strategies prioritise long-term financial health while considering the broader environmental and societal impact. This approach aligns investment goals with responsible and sustainable practices, contributing to financial and environmental well-being.</t>
  </si>
  <si>
    <t>https://networkscience.ai/case-genie/product/boost-portfolio-performance-with-sustainable-investment-strategies/</t>
  </si>
  <si>
    <t>Cybersecurity in Asset Data Protection</t>
  </si>
  <si>
    <t>Strengthening cybersecurity measures to protect sensitive asset-related data.</t>
  </si>
  <si>
    <t>Strengthening cybersecurity measures is crucial to protect sensitive asset-related data from unauthorised access and breaches. Implementing robust security protocols, encryption, access controls, and regular security audits safeguards this information, ensuring the confidentiality and integrity of asset-related data.</t>
  </si>
  <si>
    <t>https://networkscience.ai/case-genie/product/cybersecurity-in-asset-data-protection/</t>
  </si>
  <si>
    <t>Digital Platforms for Risk Monitoring</t>
  </si>
  <si>
    <t>Using digital platforms for continuous risk monitoring and reporting.</t>
  </si>
  <si>
    <t>Using digital platforms for continuous risk monitoring and reporting allows businesses to track and assess risks in real-time. These platforms provide insights into emerging risks, enabling proactive mitigation strategies and timely decision-making to protect against potential threats and uncertainties.</t>
  </si>
  <si>
    <t>https://networkscience.ai/case-genie/product/digital-platforms-for-risk-monitoring/</t>
  </si>
  <si>
    <t>IoT for Real-time Asset Tracking</t>
  </si>
  <si>
    <t>Employing IoT for real-time tracking and management of assets.</t>
  </si>
  <si>
    <t>Employing IoT (Internet of Things) for real-time asset tracking and management involves using connected sensors and devices to monitor assets' location, condition, and performance. This data-driven approach allows for proactive maintenance, efficient resource allocation, and enhanced asset utilisation, ultimately improving asset management across various industries.</t>
  </si>
  <si>
    <t>https://networkscience.ai/case-genie/product/iot-for-real-time-asset-tracking/</t>
  </si>
  <si>
    <t>Drive Informed Decisions with Advanced Credit Risk Models</t>
  </si>
  <si>
    <t>Developing credit risk models with machine learning for more accurate predictions.</t>
  </si>
  <si>
    <t>Developing credit risk models with machine learning enhances prediction accuracy by analysing various data sources and variables. These models can assess creditworthiness more comprehensively, leading to more accurate credit risk assessments and informed lending decisions in financial institutions.</t>
  </si>
  <si>
    <t>https://networkscience.ai/case-genie/product/drive-informed-decisions-with-advanced-credit-risk-models/</t>
  </si>
  <si>
    <t>Sustainability Risk Management in Asset Acquisition</t>
  </si>
  <si>
    <t>Sustainable Tech, Machine Learning</t>
  </si>
  <si>
    <t>Integrating sustainability risk factors in the process of asset acquisition and management.</t>
  </si>
  <si>
    <t>Integrating sustainability risk factors in asset acquisition and management involves considering environmental, social, and governance (ESG) criteria when making investment and management decisions. This approach ensures that assets align with sustainable practices and long-term environmental and social goals, mitigating risks related to sustainability and enhancing overall asset performance.</t>
  </si>
  <si>
    <t>https://networkscience.ai/case-genie/product/sustainability-risk-management-in-asset-acquisition/</t>
  </si>
  <si>
    <t>Big Data in Asset Portfolio Analysis</t>
  </si>
  <si>
    <t>Employing big data tools to analyse asset portfolios for risk and performance.</t>
  </si>
  <si>
    <t>Employing big data tools to analyse asset portfolios involves processing large datasets to assess risk and performance. This data-driven approach helps make informed investment decisions, optimise portfolio allocation, and manage assets more effectively, ultimately enhancing returns and risk management in financial and asset management sectors.</t>
  </si>
  <si>
    <t>https://networkscience.ai/case-genie/product/big-data-in-asset-portfolio-analysis/</t>
  </si>
  <si>
    <t>Transform Asset Management with Cloud Computing Capabilities</t>
  </si>
  <si>
    <t>Using cloud computing for scalable and efficient asset data management.</t>
  </si>
  <si>
    <t>Using cloud computing for asset data management offers scalability, accessibility, and cost-efficiency. It enables organisations to store, analyse, and manage large volumes of asset data in a centralised and secure environment, facilitating real-time tracking, maintenance, and reporting across various industries.</t>
  </si>
  <si>
    <t>https://networkscience.ai/case-genie/product/transform-asset-management-with-cloud-computing-capabilities/</t>
  </si>
  <si>
    <t>Enhancing data protection measures in asset management using advanced cybersecurity.</t>
  </si>
  <si>
    <t>Enhancing data protection measures in asset management involves implementing advanced cybersecurity practices such as encryption, access controls, intrusion detection systems, and regular security audits. These measures safeguard sensitive asset data, ensuring confidentiality, integrity, and availability while protecting against cybersecurity threats.</t>
  </si>
  <si>
    <t>https://networkscience.ai/case-genie/product/cybersecurity-in-asset-data-protection-2/</t>
  </si>
  <si>
    <t>Digital Transformation in Asset Management</t>
  </si>
  <si>
    <t>Driving digital transformation initiatives for modernising asset management processes.</t>
  </si>
  <si>
    <t>Driving digital transformation initiatives in asset management involves adopting technology-driven solutions to modernise and streamline asset management processes. This includes implementing digital tools, data analytics, and automation to enhance asset tracking, maintenance, and decision-making, improving efficiency and cost-effectiveness.</t>
  </si>
  <si>
    <t>https://networkscience.ai/case-genie/product/digital-transformation-in-asset-management/</t>
  </si>
  <si>
    <t>https://www.creditnirvana.ai/platform/#</t>
  </si>
  <si>
    <t>IoT Integration for Asset Monitoring</t>
  </si>
  <si>
    <t>Integrating IoT solutions for real-time monitoring and management of assets.</t>
  </si>
  <si>
    <t>Integrating IoT (Internet of Things) solutions for asset monitoring and management involves deploying connected sensors and devices to collect real-time data on asset performance, location, and condition. This data-driven approach enables proactive maintenance, efficient resource allocation, and improved asset utilisation, ultimately enhancing asset management across various industries.</t>
  </si>
  <si>
    <t>https://networkscience.ai/case-genie/product/iot-integration-for-asset-monitoring/</t>
  </si>
  <si>
    <t>Machine Learning for Predictive Asset Modeling</t>
  </si>
  <si>
    <t>Applying machine learning to develop predictive models for asset valuation and recovery.</t>
  </si>
  <si>
    <t>Applying machine learning to develop predictive models for asset valuation and recovery involves using algorithms to analyse historical data and predict how assets will perform and recover in various scenarios. These models enhance decision-making, optimise asset management, and increase the likelihood of successful asset recovery, ultimately improving financial outcomes.</t>
  </si>
  <si>
    <t>https://networkscience.ai/case-genie/product/machine-learning-for-predictive-asset-modeling/</t>
  </si>
  <si>
    <t xml:space="preserve">Banking &amp; Financial Services </t>
  </si>
  <si>
    <t>Boosting Financial Software Stability and Security with AI-Driven Bug Detection</t>
  </si>
  <si>
    <t>Artificial Intelligence (AI)
Automation</t>
  </si>
  <si>
    <t>Real-time AI bug detection and automated fixing for stability.</t>
  </si>
  <si>
    <t>This use case illustrates the implementation of AI-driven operational models for the Banking &amp; Financial Services industry. These models automate code testing and enable real-time detection of bugs, followed by automated notifications to reduce the turnaround time for identifying, analyzing, and resolving issues. The solution provides rapid response capabilities essential for maintaining secure, high-performance financial software, ensuring a seamless customer experience and enhanced system reliability.</t>
  </si>
  <si>
    <t>https://networkscience.ai/case-genie/product/boosting-financial-software-stability-and-security-with-ai-driven-bug-detection/</t>
  </si>
  <si>
    <t>Streamlined Legal Document Creation for Asset Reconstruction Companies</t>
  </si>
  <si>
    <t>Artificial Intelligence (AI)
Machine Learning
Generative AI</t>
  </si>
  <si>
    <t>Automating legal document creation for enhanced accuracy and speed.</t>
  </si>
  <si>
    <t>Asset reconstruction companies (ARCs) often deal with a high volume of legal documents that require careful drafting and summarization. By integrating Generative AI technology, ARCs can automate the creation and summarization of legal documents, ensuring accuracy and compliance while significantly reducing the time required for document preparation. This automation streamlines workflows, minimizes human error, and enhances the overall efficiency of legal operations, enabling ARCs to focus on core asset reconstruction activities.</t>
  </si>
  <si>
    <t>https://networkscience.ai/case-genie/product/streamlined-legal-document-creation-for-asset-reconstruction-companies/</t>
  </si>
  <si>
    <t>Streamlined Regulatory Reporting for Asset Reconstruction Companies</t>
  </si>
  <si>
    <t>Artificial Intelligence (AI)
Machine Learning
Data Insights</t>
  </si>
  <si>
    <t>Automating compliance reporting for enhanced accuracy and efficiency.</t>
  </si>
  <si>
    <t>Asset reconstruction companies (ARCs) must navigate a complex regulatory landscape, requiring accurate and timely compliance reporting. By implementing advanced compliance reporting systems, ARCs can automate the collection and analysis of necessary data, ensuring adherence to regulatory requirements. These systems streamline the reporting process, reduce human error, and provide real-time insights into compliance status, enabling ARCs to respond proactively to regulatory changes and maintain operational integrity.</t>
  </si>
  <si>
    <t>https://networkscience.ai/case-genie/product/streamlined-regulatory-reporting-for-asset-reconstruction-companies/</t>
  </si>
  <si>
    <t>Data-Driven Client Targeting through Collection History Analysis</t>
  </si>
  <si>
    <t>Enhanced client targeting using historical data and analytics tools.</t>
  </si>
  <si>
    <t>Asset reconstruction companies (ARCs) can analyze collection history data to enhance their client targeting strategies. By leveraging historical data on borrower behavior, payment patterns, and demographic information, ARCs can identify high-potential clients for debt restructuring or recovery. This data-driven approach enables ARCs to tailor their marketing and communication strategies, prioritize outreach to clients with a higher likelihood of repayment, and ultimately improve recovery rates while optimizing resource allocation.</t>
  </si>
  <si>
    <t>https://networkscience.ai/case-genie/product/data-driven-client-targeting-through-collection-history-analysis/</t>
  </si>
  <si>
    <t>Enhancing Due Diligence Efficiency with Generative AI</t>
  </si>
  <si>
    <t>Generative AI accelerates due diligence for asset reconstruction.</t>
  </si>
  <si>
    <t>ARCs can leverage Generative AI technology to enhance and accelerate due diligence processes by automating document analysis and information extraction. This technology helps to read, interpret, and summarize large volumes of complex documents such as loan agreements, financial statements, and collateral records, enabling ARCs to quickly assess asset quality and creditworthiness. By streamlining data extraction and analysis, Generative AI reduces manual efforts, speeds up decision-making, and helps ARCs make more informed choices in the asset reconstruction process.</t>
  </si>
  <si>
    <t>https://networkscience.ai/case-genie/product/enhancing-due-diligence-efficiency-with-generative-ai/</t>
  </si>
  <si>
    <t>Empowering Debtors Through a Direct Access Mobile Debt Management Platform</t>
  </si>
  <si>
    <t>Direct access mobile platform empowers debtors for effective management.</t>
  </si>
  <si>
    <t>ARCs can utilize technology to offer debtors a self-service mobile interface for managing and restructuring their debts effectively. This platform provides functionalities such as negotiating settlements, making payments, and tracking debt status—all in real-time. Such features empower debtors, promote transparency, and enhance the borrower experience. By providing direct access, ARCs improve communication, reduce inefficiencies, and ultimately enhance borrower satisfaction.</t>
  </si>
  <si>
    <t>https://networkscience.ai/case-genie/product/empowering-debtors-through-a-direct-access-mobile-debt-management-platform/</t>
  </si>
  <si>
    <t>AI-Driven Negotiation Platform for Optimized Debt Recovery</t>
  </si>
  <si>
    <t>Automated chatbot enhances debt recovery through tailored engagement.</t>
  </si>
  <si>
    <t xml:space="preserve">An automated negotiation chatbot engages delinquent borrowers through a series of psychological assessments and questions to evaluate their willingness to repay. It assesses the borrower’s creditworthiness and personal profile, enabling customized communication strategies. If the system identifies an opportunity for early repayment, it prompts the borrower with tailored messages emphasizing the benefits of early debt settlement.
 </t>
  </si>
  <si>
    <t>https://networkscience.ai/case-genie/product/ai-driven-negotiation-platform-for-optimized-debt-recovery/</t>
  </si>
  <si>
    <t xml:space="preserve">CEO
CHRO </t>
  </si>
  <si>
    <t>Automated Payroll Processing with Intelligent Document Processing</t>
  </si>
  <si>
    <t>Artificial Intelligence (AI)
Intelligent Automation</t>
  </si>
  <si>
    <t>Automated payroll processing ensures accuracy, efficiency, and compliance.</t>
  </si>
  <si>
    <t>Payroll processing requires an extensive amount of data entry, validation, and cross-checking from different sources such as employee records, timesheets, tax deductions, and benefits information. HR teams typically spend hours collecting and validating this information, and errors or delays in payroll can lead to dissatisfied employees and compliance penalties.
With Intelligent Document Processing (IDP), companies can automate the entire payroll process, from data extraction and validation to payment processing. IDP extracts employee details, timesheet data, tax information, and deductions from various unstructured sources and automatically processes payroll transactions in compliance with regulations.</t>
  </si>
  <si>
    <t>https://networkscience.ai/case-genie/product/automated-payroll-processing-with-intelligent-document-processing-idp/</t>
  </si>
  <si>
    <t>Employee Onboarding Automation</t>
  </si>
  <si>
    <t>Artificial Intelligence
Intelligent Automation</t>
  </si>
  <si>
    <t>Streamlining the employee onboarding process through the automation of document extraction, verification, and insights generation.</t>
  </si>
  <si>
    <t>Employee onboarding is a critical function for any organization, requiring verification of several documents such as proof of identity, address, financial statements, and employment history. Traditionally, this process has been labor-intensive, involving manual data extraction, document validation, and verification. This can lead to human errors, delays, and a poor onboarding experience.
With Intelligent Document Processing (IDP), organizations can automate the entire document extraction and verification process. The IDP solution autonomously extracts key information from onboarding documents and cross-references it with internal databases for verification. In addition, IDP helps gather data insights on employee preferences and behaviors, offering a personalized onboarding experience. Beyond onboarding, IDP also streamlines the generation of employee documentation, such as user guides, policy documents, and FAQs, offering employees self-service options and resolving queries in real-time.</t>
  </si>
  <si>
    <t>https://networkscience.ai/case-genie/product/employee-onboarding-automation/</t>
  </si>
  <si>
    <t>Streamlining Invoice Processing with Intelligent Document Processing</t>
  </si>
  <si>
    <t>Automating invoice management reduces errors and boosts efficiency.</t>
  </si>
  <si>
    <t>Intelligent document processing (IDP) revolutionizes the handling of invoices by automating data capture and extraction. This technology empowers finance teams to process invoices seamlessly from receipt to payment, ensuring that all captured information is structured and relevant. By automating routine tasks—such as data entry, approval workflows, and reconciliation—IDP significantly reduces manual intervention, mitigates errors, and accelerates payment cycles. This leads to improved accuracy and faster processing times, allowing organizations to maintain better supplier relationships and optimize cash flow.</t>
  </si>
  <si>
    <t xml:space="preserve">CasenStudy </t>
  </si>
  <si>
    <t>https://networkscience.ai/case-genie/product/streamlining-invoice-processing-with-intelligent-document-processing/</t>
  </si>
  <si>
    <t>AI-Powered Chatbots for Streamlined Client Updates</t>
  </si>
  <si>
    <t>Artificial Intelligence (AI)
Natural Language Processing
Chatbots</t>
  </si>
  <si>
    <t>Enhance client communication through personalized insights and real-time report summaries.</t>
  </si>
  <si>
    <t xml:space="preserve">A prominent investment firm transformed its client communication strategy by implementing AI-powered chatbots equipped with Natural Language Processing (NLP). This solution was designed to deliver personalized portfolio insights and real-time report summaries more efficiently than manual processes. The AI chatbots analyzed client portfolios, provided tailored updates based on performance and market trends, and offered concise, easy-to-understand summaries. With 24/7 availability, the chatbots ensured timely updates and automated follow-ups for significant changes, thereby enhancing client engagement and satisfaction while reducing the workload on human advisors.
 </t>
  </si>
  <si>
    <t>https://networkscience.ai/case-genie/product/ai-powered-chatbots-for-streamlined-client-updates/</t>
  </si>
  <si>
    <t>AI-Driven Scenario Analysis and Stress Testing</t>
  </si>
  <si>
    <t xml:space="preserve">Artificial Intelligence (AI)
Data Insights
Machine Learning
</t>
  </si>
  <si>
    <t>Enhance portfolio resilience by simulating market conditions and adjusting strategies</t>
  </si>
  <si>
    <t>An investment firm leveraged AI to improve its portfolio risk management by conducting scenario analysis and stress testing. The firm deployed an AI-powered platform capable of simulating various market scenarios, including extreme conditions, to evaluate the potential impact on portfolios. By assessing vulnerabilities and identifying potential points of failure, the firm could adjust its strategies in real-time to enhance portfolio resilience. The AI system provided actionable insights, enabling the firm to mitigate risks proactively and ensure that its investment portfolios were robust enough to handle market fluctuations.</t>
  </si>
  <si>
    <t>https://networkscience.ai/case-genie/product/ai-driven-scenario-analysis-and-stress-testing/</t>
  </si>
  <si>
    <t xml:space="preserve">CEO
Chief Risk Officer </t>
  </si>
  <si>
    <t>AI-Driven Cybersecurity for Data Protection</t>
  </si>
  <si>
    <t>Artificial Intelligence (AI)
Machine Learning
Real-Time Analytics</t>
  </si>
  <si>
    <t>Leverage AI to protect sensitive data by detecting anomalies and responding to threats in real-time</t>
  </si>
  <si>
    <t>A global financial institution bolstered its cybersecurity by deploying an AI-driven solution to monitor network traffic and safeguard sensitive data. The system continuously scanned the network, detecting anomalies in real-time and responding to threats automatically. By employing advanced machine learning algorithms, the AI platform identified suspicious patterns and acted to prevent potential breaches. This proactive defense not only strengthened data security but also reduced human error, ensuring compliance with industry regulations and building client trust.</t>
  </si>
  <si>
    <t>https://networkscience.ai/case-genie/product/ai-driven-cybersecurity-for-data-protection/</t>
  </si>
  <si>
    <t>AI-Enhanced Client Profiling and Segmentation</t>
  </si>
  <si>
    <t>Improve personalized services by leveraging AI to build detailed client profiles</t>
  </si>
  <si>
    <t>A leading wealth management firm revolutionized its client services by using AI-powered tools for client profiling and segmentation. The AI-driven system aggregated data from diverse sources like transaction histories, demographic information, and social media activity to build comprehensive client profiles. By segmenting clients based on interests, goals, and behaviors, the firm provided more personalized investment recommendations and targeted communications. This approach not only improved client satisfaction but also enabled better resource allocation, focusing on high-potential clients. The result was stronger client relationships and enhanced retention, driving growth in the firm’s business.</t>
  </si>
  <si>
    <t>https://networkscience.ai/case-genie/product/ai-enhanced-client-profiling-and-segmentation/</t>
  </si>
  <si>
    <t>AI-Driven Compliance Monitoring for Regulatory Adherence</t>
  </si>
  <si>
    <t>Artificial Intelligence (AI)
Machine Learning
Predictive Analytics</t>
  </si>
  <si>
    <t>Ensure regulatory compliance by automating monitoring and reporting</t>
  </si>
  <si>
    <t>A global financial institution implemented AI-driven compliance monitoring to streamline its regulatory adherence processes. The system leverages AI and machine learning to continuously track evolving regulatory requirements, automatically flagging potential risks and generating audit trails. By automating compliance tasks, the institution significantly reduced manual effort and improved accuracy, ensuring proactive risk management and maintaining regulatory transparency. This solution helped the institution minimize the chances of fines and penalties due to non-compliance, while also optimizing operational efficiency.</t>
  </si>
  <si>
    <t>https://networkscience.ai/case-genie/product/ai-driven-compliance-monitoring-for-regulatory-adherence/</t>
  </si>
  <si>
    <t>AI-Enhanced Alternative Data Analysis</t>
  </si>
  <si>
    <t>Artificial Intelligence (AI)
Machine Learning
Predictive analytics</t>
  </si>
  <si>
    <t>Uncover hidden market insights with AI-driven alternative data analysis</t>
  </si>
  <si>
    <t>A top-tier investment firm is leveraging AI-enhanced alternative data analysis to gain a competitive edge in market analysis. The firm uses AI to process vast amounts of unconventional data, including social media sentiment and transaction data, uncovering hidden patterns that drive more informed investment decisions. With advanced machine learning algorithms, the firm identifies correlations between market sentiment and transaction behaviors that traditional methods miss, enabling proactive strategy adjustments and better market forecasting.</t>
  </si>
  <si>
    <t>https://networkscience.ai/case-genie/product/ai-enhanced-alternative-data-analysis/</t>
  </si>
  <si>
    <t>Usecases without dtsp</t>
  </si>
  <si>
    <t>Transform Farming Practices for Better Yields and Lower Costs</t>
  </si>
  <si>
    <t>Utilising smart irrigation systems to conserve water and reduce resource usage.</t>
  </si>
  <si>
    <t>Utilising innovative irrigation systems involves deploying sensors, weather data, and automation to optimise the watering of crops or landscapes. These systems monitor real-time soil moisture levels and weather conditions, allowing for precise and efficient irrigation. By only applying water when and where it's needed, smart irrigation reduces water wastage, conserves resources, and lowers operational costs for farmers and landscapers. This approach contributes to environmental sustainability by promoting responsible water management in agriculture and landscaping practices.</t>
  </si>
  <si>
    <t>Smart Irrigation Systems.docx</t>
  </si>
  <si>
    <t>https://networkscience.ai/case-genie/product/transform-farming-practices-for-better-yields-and-lower-costs/</t>
  </si>
  <si>
    <t>https://www.cropin.com/</t>
  </si>
  <si>
    <t>Precision Livestock Farming (PLF)</t>
  </si>
  <si>
    <t>Enhancing livestock farming accuracy and productivity with precision agriculture technologies.</t>
  </si>
  <si>
    <t>Enhancing livestock farming with precision agriculture technologies involves using data analytics, sensors, and automation to monitor and manage various aspects of livestock operations. These technologies can track animal health, monitor feeding, and optimise environmental conditions in real-time. By doing so, farmers can make data-driven decisions that lead to improved livestock health, increased productivity, and more efficient resource utilisation. Precision agriculture technologies also help reduce environmental impact by minimising waste and optimising resource use, benefiting farmers and the environment.</t>
  </si>
  <si>
    <t>Agriculture &amp; Dairy Farming.docx</t>
  </si>
  <si>
    <t>https://networkscience.ai/case-genie/product/precision-livestock-farming-plf/</t>
  </si>
  <si>
    <t>https://www.gea.com/</t>
  </si>
  <si>
    <t>Automated Milking Solutions</t>
  </si>
  <si>
    <t>Incorporating automated milking systems to improve efficiency and worker safety.</t>
  </si>
  <si>
    <t>Incorporating automated milking systems involves using robotic technology to milk cows or other dairy animals. These systems can operate 24/7, allowing for more efficient milking routines and reducing the physical demands on farm workers. They also provide precise monitoring of milk quality and animal health. By implementing such systems, dairy farms can improve overall efficiency, ensure consistent milk production, and enhance worker safety by reducing manual labour and exposure to potential hazards associated with traditional milking methods.</t>
  </si>
  <si>
    <t>https://networkscience.ai/case-genie/product/automated-milking-solutions/</t>
  </si>
  <si>
    <t>Leverage Predictive Analytics to Improve Milk Quality and Yield</t>
  </si>
  <si>
    <t xml:space="preserve">
Data Insights, Artificial Intelligence (AI)
</t>
  </si>
  <si>
    <t>Leveraging analytics to optimise dairy production and improve yield.</t>
  </si>
  <si>
    <t>Leveraging analytics in dairy production involves analysing data from various sources, including sensors, production equipment, and environmental conditions, to optimise the production process. By using predictive and prescriptive analytics, dairy farmers can make informed decisions about feed management, breeding programs, and animal health. This leads to improved yield, higher milk quality, and more efficient resource utilisation. Additionally, analytics can help reduce operational costs, minimise waste, and enhance overall sustainability in the dairy industry.</t>
  </si>
  <si>
    <t>https://networkscience.ai/case-genie/product/leverage-predictive-analytics-to-improve-milk-quality-and-yield/</t>
  </si>
  <si>
    <t xml:space="preserve">Redleaf </t>
  </si>
  <si>
    <t>https://www.dairytech.ai/</t>
  </si>
  <si>
    <t>Direct Marketing Solutions</t>
  </si>
  <si>
    <t>Artificial Intelligence (AI), Customer Relationship Management (CRM)</t>
  </si>
  <si>
    <t>Directly marketing dairy products to consumers with AI-enhanced CRM tools.</t>
  </si>
  <si>
    <t>Directly marketing dairy products to consumers with AI-enhanced Customer Relationship Management (CRM) tools involves using data-driven insights and personalised communication to connect with customers. AI algorithms analyse consumer preferences and behaviours to tailor marketing strategies, recommend products, and optimise engagement across various channels. This approach enhances customer satisfaction, fosters brand loyalty, and increases sales by directly delivering relevant dairy product offerings to consumers while providing valuable data for ongoing marketing refinement and product development.</t>
  </si>
  <si>
    <t>https://networkscience.ai/case-genie/product/direct-marketing-solutions/</t>
  </si>
  <si>
    <t>https://www.yash.com/industries/dairy-farming/</t>
  </si>
  <si>
    <t>Lower Energy Costs and Decrease Carbon Footprint on Farms</t>
  </si>
  <si>
    <t>Managing on-farm renewable energy sources to minimise environmental impact and energy costs.</t>
  </si>
  <si>
    <t>Managing on-farm renewable energy sources involves integrating technologies such as solar panels, wind turbines, or biogas digesters to generate clean energy for agricultural operations. Farmers can use advanced monitoring and control systems to optimise renewable energy, matching it to their energy needs. This reduces reliance on fossil fuels, lowers energy costs, and decreases the farm's carbon footprint. Farmers can contribute to environmental sustainability and enhance long-term profitability by effectively managing renewable energy sources.</t>
  </si>
  <si>
    <t>https://networkscience.ai/case-genie/product/lower-energy-costs-and-decrease-carbon-footprint-on-farms/</t>
  </si>
  <si>
    <t>Sustainable Farming Practices</t>
  </si>
  <si>
    <t>Promoting sustainable farming methods to preserve the environment and enhance brand value.</t>
  </si>
  <si>
    <t>Promoting sustainable farming methods involves advocating and implementing environmentally friendly practices within agricultural operations. By minimising the use of chemical fertilisers, optimising water usage, and employing eco-friendly pest control methods, farmers can reduce their environmental impact. Embracing sustainable practices preserves the environment and enhances brand value, as consumers increasingly value products grown or produced with minimal harm to the planet. This commitment to sustainability can lead to a positive reputation, increased customer trust, and a competitive advantage in the marketplace.</t>
  </si>
  <si>
    <t>https://networkscience.ai/case-genie/product/sustainable-farming-practices/</t>
  </si>
  <si>
    <t>Traceability for a Transparent &amp; Sustainable Supply Chain</t>
  </si>
  <si>
    <t>Blockchain Technology, Internet of Things (IoT)</t>
  </si>
  <si>
    <t>Implementing traceability across the supply chain to ensure product quality and safety.</t>
  </si>
  <si>
    <t>Implementing traceability across the supply chain involves using technologies like barcodes, RFID tags, and blockchain to track products from their origin to the end consumer. This comprehensive tracking ensures product quality and safety by quickly identifying the source of any issues or contaminants. It enhances transparency, minimises the risk of recalls, and builds trust with consumers who can access detailed information about the products they purchase. Additionally, traceability helps businesses streamline operations, improve inventory management, and comply with regulatory requirements, benefiting companies and consumers.</t>
  </si>
  <si>
    <t>https://networkscience.ai/case-genie/product/traceability-for-a-transparent-sustainable-supply-chain/</t>
  </si>
  <si>
    <t xml:space="preserve">CEO 
CIO
CFO </t>
  </si>
  <si>
    <t>Optimise Workflow with Legal Document Analysis</t>
  </si>
  <si>
    <t xml:space="preserve">Artificial Intelligence (AI), Intelligent automation </t>
  </si>
  <si>
    <t>Using AI to analyse, categorise, and manage legal documents.</t>
  </si>
  <si>
    <t>Utilising AI to analyse, categorise, and manage legal documents is a strategic step that empowers your organisation. These initiatives position your legal company as a technology-driven innovator, enabling faster and more accurate document management and retrieval. By harnessing AI's capabilities, you ensure streamlined operations, reduced human error, and efficient access to critical legal information. This AI-driven approach ensures you remain competitive in a rapidly evolving legal landscape, delivering enhanced efficiency and accuracy in legal document management, ultimately improving the quality and effectiveness of your legal services</t>
  </si>
  <si>
    <t>https://netsciencetech-my.sharepoint.com/:w:/g/personal/jignyasa_networkscience_ai/EbOualNdIc5Ep_OP4qKzK6sBGMZd_oySaKO7mvUcuICODw?e=y5TqSx</t>
  </si>
  <si>
    <t>https://networkscience.ai/case-genie/product/optimise-workflow-with-legal-document-analysis-gen-ai/</t>
  </si>
  <si>
    <t xml:space="preserve">CEO 
Chief Growth Officer 
CMO </t>
  </si>
  <si>
    <t>Enhance Client Interaction with Communication Solutions</t>
  </si>
  <si>
    <t>Artificial Intelligence (AI), Communication Tech</t>
  </si>
  <si>
    <t>Utilising AI to enhance communication and engagement with clients.</t>
  </si>
  <si>
    <t>Utilising AI to enhance communication and client engagement is a strategic move that empowers your organisation. These initiatives position your legal company as a technology-driven innovator, enabling more efficient and personalised client interactions. By leveraging AI-powered chatbots, virtual assistants, and communication tools, you improve responsiveness, deliver timely updates, and enhance overall client satisfaction. This AI-driven approach ensures you remain competitive in a rapidly evolving legal landscape, providing exceptional client experiences and strengthening client relationships, ultimately adding value to your legal services.</t>
  </si>
  <si>
    <t>https://netsciencetech-my.sharepoint.com/:w:/g/personal/jignyasa_networkscience_ai/EecmGYAxX7JHqeLfpycJEAwByI-4gs6rPvXRRitVag-wJg?e=BNfgv6</t>
  </si>
  <si>
    <t>https://networkscience.ai/case-genie/product/enhance-client-interaction-with-communication-solutions-gen-ai/</t>
  </si>
  <si>
    <t>CEO 
Chief Growth Officer 
COO</t>
  </si>
  <si>
    <t xml:space="preserve">Save Cost and Time with Streamlined Legal Research </t>
  </si>
  <si>
    <t>Leveraging AI for efficient and comprehensive legal research.</t>
  </si>
  <si>
    <t>Leveraging AI for efficient and comprehensive legal research is a strategic move that empowers your organisation. These initiatives position your legal company as a technology-driven innovator, enabling faster and more thorough legal research while reducing the risk of oversight. This AI-driven approach ensures you remain competitive in a rapidly evolving legal landscape, delivering more accurate and timely legal services to your clients and stakeholders, ultimately enhancing the quality and effectiveness of legal counsel provided.</t>
  </si>
  <si>
    <t>https://networkscience.ai/case-genie/product/save-cost-and-time-with-streamlined-legal-research/</t>
  </si>
  <si>
    <t xml:space="preserve">Credit nirvana </t>
  </si>
  <si>
    <t xml:space="preserve">CEO 
Chief Risk Officer 
</t>
  </si>
  <si>
    <t>Predictive Analytics for Case Outcomes</t>
  </si>
  <si>
    <t>Predictive models to estimate case outcomes based on historical data.</t>
  </si>
  <si>
    <t>Implementing predictive models to estimate case outcomes based on historical data is a strategic move that empowers your organisation. These initiatives make your legal company a data-driven innovator, enabling more informed and accurate case assessments. By harnessing the power of predictive analytics, you enhance decision-making, reduce uncertainty, and provide clients with a clearer understanding of their legal prospects. This data-driven approach ensures you remain competitive in a rapidly evolving legal landscape, delivering more insightful and reliable legal counsel, ultimately enhancing the value and effectiveness of your legal services.</t>
  </si>
  <si>
    <t>https://networkscience.ai/case-genie/product/predictive-analytics-for-case-outcomes/</t>
  </si>
  <si>
    <t xml:space="preserve">CEO 
COO </t>
  </si>
  <si>
    <t>Advanced E-Discovery Solutions for Legal Teams</t>
  </si>
  <si>
    <t>LegalTech (Legal Technology)</t>
  </si>
  <si>
    <t>Tech solutions for efficient electronic discovery in legal cases.</t>
  </si>
  <si>
    <t>Implementing tech solutions for efficient electronic discovery in legal cases is a strategic move that empowers your organisation. These initiatives position your legal company as a technology-driven innovator, enabling faster and more accurate document and data retrieval during legal proceedings. By harnessing cutting-edge technology, you streamline the discovery process, reduce costs, and ensure compliance with legal requirements. This tech-driven approach ensures you remain competitive in a rapidly evolving legal landscape, delivering greater efficiency and precision in electronic discovery, ultimately enhancing the effectiveness and cost-effectiveness of your legal services.</t>
  </si>
  <si>
    <t>https://networkscience.ai/case-genie/product/advanced-e-discovery-solutions-for-legal-teams/</t>
  </si>
  <si>
    <t xml:space="preserve">CEO 
COO 
CIO </t>
  </si>
  <si>
    <t>Transform Legal Efficiency with Contract Analysis</t>
  </si>
  <si>
    <t>Automated review of contracts using AI to identify risks and opportunities.</t>
  </si>
  <si>
    <t>Implementing automated contract review using AI to identify risks and opportunities is a strategic move that empowers your organisation. These initiatives position your legal company as a technology-driven innovator, enabling faster and more accurate contract analysis. By harnessing AI's capabilities, you enhance risk mitigation, seize opportunities, and provide clients with comprehensive insights into their contractual obligations. This tech-driven approach ensures you remain competitive in a rapidly evolving legal landscape, delivering more efficient and insightful contract review services, ultimately adding value and minimising risks for your clients.</t>
  </si>
  <si>
    <t>https://networkscience.ai/case-genie/product/transform-legal-efficiency-with-contract-analysis/</t>
  </si>
  <si>
    <t>Strategic Risk Assessment for Legal Excellence</t>
  </si>
  <si>
    <t>AI tools for assessing legal risks and advising on mitigation strategies.</t>
  </si>
  <si>
    <t>Implementing AI tools for assessing legal risks and advising on mitigation strategies is a strategic move that empowers your organisation. These initiatives position your legal company as a technology-driven innovator, enabling more precise and proactive risk management. By leveraging AI's analytical capabilities, you enhance your ability to identify potential legal risks, develop effective mitigation strategies, and provide clients with strategic insights for navigating complex legal landscapes. This tech-driven approach ensures you remain competitive in a rapidly evolving legal landscape, delivering comprehensive and forward-thinking legal counsel that empowers your clients to make informed decisions and minimise risks</t>
  </si>
  <si>
    <t>https://networkscience.ai/case-genie/product/strategic-risk-assessment-for-legal-excellence/</t>
  </si>
  <si>
    <t xml:space="preserve">CEO 
CIO 
Chief Risk Officer </t>
  </si>
  <si>
    <t>Automated Solutions for Legal Compliance</t>
  </si>
  <si>
    <t>RegTech (Regulatory Technology)</t>
  </si>
  <si>
    <t>Automated systems for monitoring and ensuring compliance with laws and regulations.</t>
  </si>
  <si>
    <t>Implementing automated systems for monitoring and ensuring compliance with laws and regulations is a strategic move that empowers your organisation. These initiatives position your legal company as a compliance-driven innovator, enabling more efficient and accurate regulatory adherence. By harnessing automated tools, you enhance your ability to monitor legal compliance, identify potential issues, and proactively address regulatory challenges. This tech-driven approach ensures you remain competitive in a rapidly evolving legal landscape, delivering comprehensive compliance solutions that provide peace of mind for your clients and contribute to their success.</t>
  </si>
  <si>
    <t>https://networkscience.ai/case-genie/product/automated-solutions-for-legal-compliance/</t>
  </si>
  <si>
    <t>Protect Legal Integrity with Data Security and Privacy</t>
  </si>
  <si>
    <t>Data Security</t>
  </si>
  <si>
    <t>Technologies focused on data security and privacy, crucial in legal settings.</t>
  </si>
  <si>
    <t>Implementing technologies focused on data security and privacy, crucial in legal settings, is a strategic move that empowers your organisation. These initiatives position your legal company as a data protection and privacy-driven innovator, ensuring confidentiality and compliance. By leveraging cutting-edge security measures and privacy technologies, you enhance your ability to safeguard sensitive legal information, maintain client trust, and meet rigorous legal and regulatory standards. This tech-driven approach ensures you remain competitive in a rapidly evolving legal landscape, delivering the highest levels of data security and privacy assurance to your clients and upholding the integrity of your legal services</t>
  </si>
  <si>
    <t>https://networkscience.ai/case-genie/product/safeguarding-client-trust-data-security-privacy-solutions-for-modern-law-firms/</t>
  </si>
  <si>
    <t>Streamlining Business Workflow Automation with Zero-Code Platforms</t>
  </si>
  <si>
    <t>Artificial Intelligence (AI)
Zero Code</t>
  </si>
  <si>
    <t>AI-driven zero-code platforms empower users to build applications without coding, enabling seamless automation of business workflows.</t>
  </si>
  <si>
    <t>This use case demonstrates how AI-powered zero-code platforms enable businesses, particularly in Legal &amp; Professional Services, to quickly develop and deploy applications without requiring coding expertise. The platform empowers non-technical users to automate complex workflows and processes, reducing reliance on development teams and accelerating operational efficiency.</t>
  </si>
  <si>
    <t>https://networkscience.ai/case-genie/product/streamlining-business-workflow-automation-with-zero-code-platforms/</t>
  </si>
  <si>
    <t xml:space="preserve">CEO 
Chief Growth Officer </t>
  </si>
  <si>
    <t>Elevate Data Protection for Customer Data &amp; Loyalty Transactions</t>
  </si>
  <si>
    <t>Implementing blockchain technology to secure loyalty transactions and protect customer data.</t>
  </si>
  <si>
    <t>We're taking customer data security to the next level by implementing blockchain technology to safeguard loyalty transactions and protect valuable customer information. With blockchain's inherent security features and decentralised nature, we ensure the integrity and confidentiality of customer data while enhancing the transparency of loyalty transactions. This commitment to blockchain reflects our unwavering dedication to providing top-tier customer experiences and safeguarding customer trust in an increasingly digital and data-driven world.</t>
  </si>
  <si>
    <t>https://netsciencetech-my.sharepoint.com/:w:/g/personal/jignyasa_networkscience_ai/ESN1nmTzXzBNn7wUl1D3N28BKVn7gW5PPglxbvo4csh8ww?e=IruhXO</t>
  </si>
  <si>
    <t>https://networkscience.ai/case-genie/product/elevate-data-protection-for-customer-data-loyalty-transactions/</t>
  </si>
  <si>
    <t>CEO 
Chief Growth Officer 
CMO</t>
  </si>
  <si>
    <t>Personalized travel recommendations tailor suggestions to user preferences.</t>
  </si>
  <si>
    <t>https://networkscience.ai/case-genie/product/boost-customer-engagement-with-personalised-trip-recommendations/</t>
  </si>
  <si>
    <t>Leverage Business Intelligence Tools for Informed Logistics Decisions</t>
  </si>
  <si>
    <t>Leveraging data analytics and business intelligence tools for informed decision-making.</t>
  </si>
  <si>
    <t>Leveraging data analytics and business intelligence tools for informed decision-making is a strategic approach that empowers your organisation. These initiatives position your company as a data-driven innovator, enabling you to make well-informed decisions that drive efficiency, optimise resources, and stay ahead of industry trends. This transformation ensures you remain competitive in a rapidly evolving business landscape, delivering value to your customers and stakeholders</t>
  </si>
  <si>
    <t>https://netsciencetech-my.sharepoint.com/:w:/g/personal/jignyasa_networkscience_ai/ESNNXuciDCpAuxxhjDL7AVYBi4MDqHSDwVa166h1cwJXBQ?e=Tc65do</t>
  </si>
  <si>
    <t>https://networkscience.ai/case-genie/product/leverage-business-intelligence-tools-for-informed-logistics-decisions/</t>
  </si>
  <si>
    <t>Optimise Network Performance for Strategic Management Initiatives</t>
  </si>
  <si>
    <t>AI-driven solutions for network management and optimization.</t>
  </si>
  <si>
    <t>AI-driven solutions for network management and optimisation are strategic steps that promise to enhance efficiency and reliability. These initiatives position your organisation as an innovative leader in ensuring top-notch network performance, enabling you to adapt quickly to changing demands and maintain a competitive edge in the ever-evolving landscape of logistics technology</t>
  </si>
  <si>
    <t>https://netsciencetech-my.sharepoint.com/:w:/g/personal/jignyasa_networkscience_ai/Ea3Divq9ZQ9GgVJ_aav4nPcBxIMWE04rX4n_qwVGCeaYFg?e=tBBkmk</t>
  </si>
  <si>
    <t>https://networkscience.ai/case-genie/product/optimise-network-performance-for-strategic-management-initiatives/</t>
  </si>
  <si>
    <t>Elevate Efficiency in Logistics: Route Optimisation Solutions</t>
  </si>
  <si>
    <t>AI-driven optimization of delivery routes.</t>
  </si>
  <si>
    <t xml:space="preserve"> embracing AI-driven route optimization is a strategic imperative. This solution leverages advanced algorithms to streamline delivery routes, reducing costs, and accelerating delivery times. Your pivotal role involves overseeing the integration and refinement of AI systems, positioning your organization as a logistics leader focused on efficiency and customer satisfaction</t>
  </si>
  <si>
    <t>https://netsciencetech-my.sharepoint.com/:w:/g/personal/jignyasa_networkscience_ai/EUxY71H8mzBHr1k1YjDYREUBlG9HYOJH3LayMDJ9Trb-eA?e=debBSP</t>
  </si>
  <si>
    <t>https://networkscience.ai/case-genie/product/elevate-efficiency-in-logistics-route-optimisation-solutions/</t>
  </si>
  <si>
    <t>Next-Gen Warehousing: Streamline Processes with Intelligent Robotics</t>
  </si>
  <si>
    <t>Smart Automation, Artificial Intelligence(AI)</t>
  </si>
  <si>
    <t>Advanced robotics for increased efficiency in warehouses.</t>
  </si>
  <si>
    <t>Adopting advanced robotics in warehouses is a transformative strategy. These robots boost efficiency, reduce labour costs, and optimize warehouse operations. Your crucial role involves implementing and managing these robotic solutions, positioning your organization as a forward-thinking leader in warehouse automation and operational excellence</t>
  </si>
  <si>
    <t>https://netsciencetech-my.sharepoint.com/:w:/g/personal/jignyasa_networkscience_ai/EXf7onSGgPdFmKoC2rDozvUBF8cnhTawI2cY3-w5nSSSPw?e=qNDOnh</t>
  </si>
  <si>
    <t>https://networkscience.ai/case-genie/product/next-gen-warehousing-streamline-processes-with-intelligent-robotics-2/</t>
  </si>
  <si>
    <t>Real-Time Cargo Monitoring for Supply Chain Transparency</t>
  </si>
  <si>
    <t>Blockchain Technology, Internet of Things(IoT)</t>
  </si>
  <si>
    <t>Blockchain and IoT for real-time cargo tracking and improved supply chain visibility.</t>
  </si>
  <si>
    <t>We're pioneering the use of blockchain and IoT to revolutionize cargo tracking and supply chain visibility. By integrating these technologies, we enable real-time tracking of shipments and enhance transparency across the supply chain. This ensures that our clients have up-to-the-minute insights into the location and condition of their cargo, improving operational efficiency and reducing risks. Our commitment to blockchain and IoT reflects our dedication to providing top-tier logistics services, offering our clients unprecedented control and visibility in today's dynamic and competitive market.</t>
  </si>
  <si>
    <t>https://netsciencetech-my.sharepoint.com/:w:/g/personal/jignyasa_networkscience_ai/ESuKEBhIIaZPuzaz1-DZTikBh13L4Y3JEO4_JKC5DA_HBA?e=83gCn7</t>
  </si>
  <si>
    <t>https://networkscience.ai/case-genie/product/real-time-cargo-monitoring-for-supply-chain-transparency/</t>
  </si>
  <si>
    <t>Wearable Solutions for Enhanced Crew Safety</t>
  </si>
  <si>
    <t>Artificial Intelligence(AI), Wearables</t>
  </si>
  <si>
    <t>Wearable devices for crew health monitoring and enhanced on-board safety protocols.</t>
  </si>
  <si>
    <t>We're prioritizing crew health and onboard safety through the adoption of wearable devices. These cutting-edge wearables allow us to monitor the well-being of our crew members in real-time, ensuring their health and safety during operations. By collecting and analyzing vital data, we can proactively implement safety protocols and respond swiftly to any issues, ultimately fostering a safer and more efficient working environment. Our commitment to wearable technology exemplifies our dedication to crew welfare and safety, reflecting our ongoing pursuit of excellence in maritime operations.</t>
  </si>
  <si>
    <t>https://netsciencetech-my.sharepoint.com/:w:/g/personal/jignyasa_networkscience_ai/EYNMT40jrehKrCyxmMXnmtsBLt4LV7_Zv99y32U_4QCYFw?e=7J6Vbb</t>
  </si>
  <si>
    <t>https://networkscience.ai/case-genie/product/wearable-solutions-for-enhanced-crew-safety/</t>
  </si>
  <si>
    <t xml:space="preserve">CEO
Chief Growth Officer
CMO </t>
  </si>
  <si>
    <t>Maximise ROI with AI-Powered Market Strategies</t>
  </si>
  <si>
    <t>Enhancing marketing campaigns with AI to target customers more effectively and boost engagement.</t>
  </si>
  <si>
    <t>We're elevating our marketing efforts by harnessing the capabilities of AI to target customers with precision and boost engagement. Through AI-driven data analysis and predictive algorithms, we gain valuable insights into customer preferences and behaviours, allowing us to tailor marketing campaigns accurately. This increases engagement and ensures that our messaging resonates with our audience, driving meaningful connections and brand loyalty. Our commitment to AI-powered marketing exemplifies our dedication to delivering value and staying at the forefront of customer-centric strategies in today's fast-paced digital landscape.</t>
  </si>
  <si>
    <t>https://networkscience.ai/case-genie/product/maximise-roi-with-ai-powered-market-strategies/</t>
  </si>
  <si>
    <t>Unlocking 24/7 Support: Chatbots for Customer Experience</t>
  </si>
  <si>
    <t>AI-powered chatbots with NLP for efficient, personalized customer service.</t>
  </si>
  <si>
    <t>We're elevating our customer service by deploying AI-powered chatbots equipped with Natural Language Processing (NLP). These chatbots are designed to provide efficient and highly personalised assistance to our valued customers. Through advanced algorithms and language understanding capabilities, they can address queries, resolve issues, and offer recommendations with precision, ensuring a seamless and tailored customer experience. Our commitment to AI and NLP-driven customer service reflects our dedication to delivering exceptional support and convenience in an increasingly digital and customer-centric era.</t>
  </si>
  <si>
    <t>https://netsciencetech-my.sharepoint.com/:w:/g/personal/jignyasa_networkscience_ai/EdxO5jqp2jZNhQAmswEKHukBkKCQkELNL603r4DZP1LEig?e=eKBwGV</t>
  </si>
  <si>
    <t>https://networkscience.ai/case-genie/product/unlocking-24-7-support-chatbots-for-customer-experience-2/</t>
  </si>
  <si>
    <t xml:space="preserve">Kore.ai </t>
  </si>
  <si>
    <t xml:space="preserve">CEO 
CMO </t>
  </si>
  <si>
    <t>Boost Loyalty &amp; Value Through Customised Engagements</t>
  </si>
  <si>
    <t xml:space="preserve">Artficial Intelligence(AI), Data Insights </t>
  </si>
  <si>
    <t>Personalizing customer experiences on platforms and services using AI-driven insights.</t>
  </si>
  <si>
    <t>We're at the forefront of customer-centricity, leveraging AI-driven insights to personalize experiences across our platforms and services. Through advanced data analysis and predictive algorithms, we gain a deep understanding of individual preferences and behaviors, enabling us to deliver tailored experiences that resonate with our customers. This not only enhances engagement but also fosters brand loyalty and customer satisfaction. Our commitment to AI-powered personalization reflects our dedication to delivering exceptional value and ensuring that each interaction with our platforms and services is truly unique and meaningful.</t>
  </si>
  <si>
    <t>Boost Loyalty &amp; Value Through Customised Engagements.docx</t>
  </si>
  <si>
    <t>https://networkscience.ai/case-genie/product/boost-loyalty-value-through-customised-engagements/</t>
  </si>
  <si>
    <t xml:space="preserve">Kore.ai 
Insider </t>
  </si>
  <si>
    <t>Optimise Revenue and Customer Value Through Dynamic Pricing</t>
  </si>
  <si>
    <t>Applying data-driven techniques to adjust pricing dynamically based on demand and user behavior.</t>
  </si>
  <si>
    <t>We're staying at the forefront of pricing strategies by applying data-driven techniques to dynamically adjust prices based on demand and user behaviour. We can optimise pricing in real-time through sophisticated data analysis and predictive algorithms, ensuring that it remains competitive and responsive to market fluctuations. This approach maximises revenue and enhances customer satisfaction by offering fair and flexible pricing. Our commitment to data-driven pricing strategies underscores our dedication to delivering exceptional value and maintaining a competitive edge in today's dynamic business landscape.</t>
  </si>
  <si>
    <t>https://networkscience.ai/case-genie/product/optimise-revenue-and-customer-value-through-dynamic-pricing/</t>
  </si>
  <si>
    <t xml:space="preserve">CEO 
Chief Risk Officer </t>
  </si>
  <si>
    <t>Protect Customer Trust with Real-Time Fraud Detection</t>
  </si>
  <si>
    <t>Using AI to detect and prevent fraudulent activities within the loyalty program.</t>
  </si>
  <si>
    <t>We're vigilant in safeguarding our loyalty program against fraudulent activities by harnessing the power of AI. We can detect and prevent fraudulent behaviors in real-time through advanced data analysis and machine learning algorithms. This ensures the integrity of our loyalty program, protecting both our valued customers and the program itself. Our commitment to AI-powered fraud detection underscores our dedication to maintaining trust and transparency, ensuring that our loyalty program remains a secure and rewarding experience for all participants.</t>
  </si>
  <si>
    <t>https://networkscience.ai/case-genie/product/protect-customer-trust-with-real-time-fraud-detection/</t>
  </si>
  <si>
    <t>Predictive Analytics for Smarter Loyalty Programs</t>
  </si>
  <si>
    <t>Leveraging predictive analytics to enhance customer loyalty and retention strategies.</t>
  </si>
  <si>
    <t>We're at the forefront of customer loyalty and retention, leveraging predictive analytics to strengthen our strategies. By analyzing historical data and employing predictive algorithms, we can anticipate customer behaviors and preferences. This allows us to tailor our offerings, personalize experiences, and proactively engage with customers, ultimately enhancing loyalty and retention. Our commitment to predictive analytics underscores our dedication to delivering exceptional value and fostering long-lasting relationships with our valued customers in today's dynamic business landscape.</t>
  </si>
  <si>
    <t>https://networkscience.ai/case-genie/product/predictive-analytics-for-smarter-loyalty-programs/</t>
  </si>
  <si>
    <t>Empower Eco-Friendly Travel Options through Data Insights</t>
  </si>
  <si>
    <t>Promoting sustainable travel options and practices through AI-enabled platforms.</t>
  </si>
  <si>
    <t>We're driving sustainability in travel by promoting eco-friendly options and practices through AI-enabled platforms. By harnessing AI's data analysis capabilities, we can provide travellers with information on sustainable transportation choices, accommodations, and activities. This empowers travellers to make eco-conscious decisions and supports businesses and destinations prioritising sustainability. Our commitment to AI-enabled sustainability platforms reflects our dedication to a greener and more responsible future for travel, ensuring that travellers can explore the world with a reduced environmental footprint.</t>
  </si>
  <si>
    <t>https://networkscience.ai/case-genie/product/empower-eco-friendly-travel-options-through-data-insights/</t>
  </si>
  <si>
    <t xml:space="preserve">CIO
Chief Risk Officer </t>
  </si>
  <si>
    <t>Safeguarding Your Competitive Edge: Advanced Cybersecurity for the Logistics Industry</t>
  </si>
  <si>
    <t>Implementing cutting-edge cybersecurity protocols to safeguard data.</t>
  </si>
  <si>
    <t xml:space="preserve"> implementing cutting-edge cybersecurity protocols is paramount. These measures protect our data, ensure regulatory compliance, and fortify our digital infrastructure. Your central role involves overseeing the deployment of robust cybersecurity measures, positioning our organization as a leader in data security and trustworthiness within the logistics industry.</t>
  </si>
  <si>
    <t>https://networkscience.ai/case-genie/product/safeguarding-your-competitive-edge-advanced-cybersecurity-for-the-logistics-industry/</t>
  </si>
  <si>
    <t xml:space="preserve">CIO
Chief Growth Officer </t>
  </si>
  <si>
    <t>Leverage Agile App Development for Logistics</t>
  </si>
  <si>
    <t>Agile Development</t>
  </si>
  <si>
    <t>Utilizing agile methodologies for faster and more efficient application development.</t>
  </si>
  <si>
    <t>Adopting Agile methodologies is a strategic imperative. These methodologies accelerate application development, increase efficiency, and foster adaptability in our technology projects. It involves championing agile practices and positioning our organisation as a dynamic leader in rapidly delivering innovative solutions within the logistics industry.</t>
  </si>
  <si>
    <t>Leverage Agile App Development for Logistics.docx</t>
  </si>
  <si>
    <t>https://networkscience.ai/case-genie/product/leverage-agile-app-development-for-logistics/</t>
  </si>
  <si>
    <t>https://www.leewayhertz.com/project/itrackfreight/</t>
  </si>
  <si>
    <t>Elevate Customer Satisfaction with Innovative Service Excellence</t>
  </si>
  <si>
    <t>Integrating AI to streamline service desk operations and improve response times.</t>
  </si>
  <si>
    <t>Integrating AI to streamline service desk operations is a strategic leap that promises to enhance efficiency, reduce response times, and elevate customer support. This initiative positions your logistics company as an innovative leader in delivering exceptional service and support to your clients.</t>
  </si>
  <si>
    <t>https://networkscience.ai/case-genie/product/innovation-with-ai-powered-service-desk-operation/</t>
  </si>
  <si>
    <t xml:space="preserve">Kore.ai 
 </t>
  </si>
  <si>
    <t xml:space="preserve">CIO
CFO </t>
  </si>
  <si>
    <t>Optimise Operations: Achieving Agility &amp; Cost Savings with Cloud Infrastructure</t>
  </si>
  <si>
    <t>Optimizing cloud infrastructure for scalability and cost-efficiency.</t>
  </si>
  <si>
    <t>As the CIO of logistics, optimizing cloud infrastructure for scalability and cost-efficiency is a strategic imperative. This approach enhances agility, reduces IT expenses, and supports the dynamic needs of our logistics operations. Your crucial role involves implementing and managing this optimized cloud strategy, positioning our organization as a technology-driven leader in cost-effective and scalable logistics solutions</t>
  </si>
  <si>
    <t>https://networkscience.ai/case-genie/product/optimise-operations-achieving-agility-cost-savings-with-cloud-infrastructure/</t>
  </si>
  <si>
    <t>Streamline IT Processes through Automation for Competitive Edge</t>
  </si>
  <si>
    <t>Automation, Artificial Intelligence(AI)</t>
  </si>
  <si>
    <t>Automating routine IT processes to increase efficiency and reduce errors.</t>
  </si>
  <si>
    <t>Automating routine IT processes to increase efficiency and reduce errors is a strategic step that empowers your organisation. These initiatives position your company as an efficiency-driven innovator, enabling streamlined operations and minimising the risk of human errors. This automation ensures you remain competitive in a rapidly evolving business landscape, delivering reliable and error-free IT services to your customers and stakeholders</t>
  </si>
  <si>
    <t>https://networkscience.ai/case-genie/product/streamline-it-processes-through-automation-for-competitive-edge/</t>
  </si>
  <si>
    <t>Transform Customer Engagement: Mobile App for Superior Logistics Service</t>
  </si>
  <si>
    <t>Mobile Technology</t>
  </si>
  <si>
    <t>Developing user-centric mobile applications for improved customer interaction.</t>
  </si>
  <si>
    <t>Developing user-centric mobile applications is a strategic priority. These applications enhance customer interaction, streamline processes, and elevate the overall user experience. It involves overseeing the development of customer-centric mobile solutions, positioning our organisation as a technology-driven leader in delivering exceptional customer service within the logistics industry</t>
  </si>
  <si>
    <t>https://networkscience.ai/case-genie/product/transform-customer-engagement-mobile-app-for-superior-logistics-service/</t>
  </si>
  <si>
    <t>Streamline Customer Interactions for Efficient Process</t>
  </si>
  <si>
    <t>AI-powered chatbots and virtual assistants for customer support.</t>
  </si>
  <si>
    <t>Implementing AI-powered chatbots and virtual assistants for customer support is a game-changing move. This technology enhances customer interactions, reduces response times, and frees up resources for more strategic tasks. Your role is central in overseeing the integration of these AI solutions, positioning your organisation as a customer-centric leader in the industry</t>
  </si>
  <si>
    <t>https://networkscience.ai/case-genie/product/streamline-customer-interactions-for-efficient-process/</t>
  </si>
  <si>
    <t>Cost Savings and Customer Delight: Last-Mile Delivery with Autonomous Technology</t>
  </si>
  <si>
    <t>Autonomous Vehicles, Artificial Intelligence(AI)</t>
  </si>
  <si>
    <t>Self-driving vehicles or drones for last-mile delivery.</t>
  </si>
  <si>
    <t>considering the integration of self-driving vehicles or drones for last-mile delivery, this solution offers a transformative opportunity. By optimizing routes, ensuring safety and compliance, and seamlessly integrating automation, it can drive significant operational efficiency. You can leverage this technology to reduce costs, enhance the customer experience, and position your organization as a pioneer in innovative, sustainable delivery solutions, ultimately contributing to your strategic goals and success</t>
  </si>
  <si>
    <t>https://networkscience.ai/case-genie/product/cost-savings-and-customer-delight-last-mile-delivery-with-autonomous-technology/</t>
  </si>
  <si>
    <t xml:space="preserve">COO
Chief Risk Officer </t>
  </si>
  <si>
    <t>Real-time, tamper-proof tracking in the supply chain.</t>
  </si>
  <si>
    <t>The adoption of real-time, tamper-proof tracking is a game-changer. This solution offers immediate visibility, ensures data integrity, and reduces risks in the supply chain. Your leadership in implementing and optimizing this technology will enhance trust, efficiency, and reliability, positioning your organization as a leader in secure logistics practices</t>
  </si>
  <si>
    <t>https://networkscience.ai/case-genie/product/build-trust-with-real-time-visibility-in-supply-chain/</t>
  </si>
  <si>
    <t>Cut Costs, Reduce Carbon Footprint: Enhancing Efficiency with Sustainable Solutions</t>
  </si>
  <si>
    <t>Sustainable practices like electric vehicles and solar-powered facilities.</t>
  </si>
  <si>
    <t>Embracing sustainable practices like electric vehicles and solar-powered facilities is a visionary move. These initiatives reduce carbon emissions, lower operational costs, and align your organisation with eco-conscious values. Your pivotal role involves implementing these sustainable solutions, positioning your organisation as a leader in environmentally responsible logistics</t>
  </si>
  <si>
    <t>https://networkscience.ai/case-genie/product/cut-costs-reduce-carbon-footprint-enhancing-efficiency-with-sustainable-solutions/</t>
  </si>
  <si>
    <t xml:space="preserve">COO
Chief Growth Officer </t>
  </si>
  <si>
    <t>Achieve Cost Efficiency through Innovative Packaging Design</t>
  </si>
  <si>
    <t>Generative AI(Gen AI)</t>
  </si>
  <si>
    <t>AI models for creating optimized packaging designs.</t>
  </si>
  <si>
    <t>Integrating AI models for optimised packaging design is a strategic advantage. These models enhance efficiency, reduce material costs, and improve the sustainability of packaging solutions. The central role involves overseeing the implementation of AI-driven packaging design, positioning your organisation as an innovative leader in supply chain optimisation and environmental responsibility.</t>
  </si>
  <si>
    <t>https://networkscience.ai/case-genie/product/achieve-cost-efficiency-through-innovative-packaging-design/</t>
  </si>
  <si>
    <t>Achieve Efficiency and Cost Reduction with Effective Logistics Planning</t>
  </si>
  <si>
    <t>AI models for simulating and planning logistics operations.</t>
  </si>
  <si>
    <t>Integrating AI models for simulating and planning logistics operations is a strategic imperative. These models optimise operations, reduce costs, and enhance supply chain resilience. Your pivotal role involves overseeing the implementation of AI-driven logistics planning and positioning your organisation as an industry leader in efficiency and adaptability.</t>
  </si>
  <si>
    <t>https://networkscience.ai/case-genie/product/achieve-efficiency-and-cost-reduction-with-effective-logistics-planning/</t>
  </si>
  <si>
    <t>Attain Operational Excellence with Accurate Demand Forecasting and Inventory</t>
  </si>
  <si>
    <t>Algorithms for accurate demand forecasting and inventory management.</t>
  </si>
  <si>
    <t>Leveraging algorithms for demand forecasting and inventory management is a game-changer. These algorithms improve accuracy, reduce excess inventory, and enhance supply chain efficiency. Your key role involves implementing these algorithms, positioning your organisation as a leader in responsive inventory management and cost optimisation</t>
  </si>
  <si>
    <t>https://networkscience.ai/case-genie/product/attain-operational-excellence-with-accurate-demand-forecasting-and-inventory/</t>
  </si>
  <si>
    <t xml:space="preserve">COO
</t>
  </si>
  <si>
    <t>CHAMPIONING CUSTOMER SATISFACTION WITH INTELLIGENT PACKAGING</t>
  </si>
  <si>
    <t>Intelligent packaging solutions with condition monitoring sensors.</t>
  </si>
  <si>
    <t>Adopting intelligent packaging solutions with condition-monitoring sensors is a strategic leap. These solutions ensure product quality, reduce spoilage and enhance supply chain visibility. Your central role involves implementing these innovations and positioning your organization as a forward-thinking leader in product integrity and customer satisfaction.</t>
  </si>
  <si>
    <t>https://networkscience.ai/case-genie/product/championing-customer-satisfaction-with-intelligent-packaging/</t>
  </si>
  <si>
    <t>Autonomous Navigation for Safer and Smarter Operations</t>
  </si>
  <si>
    <t xml:space="preserve">Artificial Intelligence(AI), Smart Automation </t>
  </si>
  <si>
    <t>Implementing autonomous navigation systems to increase safety and operational efficiency.</t>
  </si>
  <si>
    <t>We're at the forefront of enhancing safety and operational efficiency by implementing autonomous navigation systems. Through cutting-edge technology, we're empowering our processes with automated navigation, minimizing the risk of accidents, and optimizing operational workflows. This commitment to autonomous navigation underscores our dedication to safety and efficiency, ensuring that we lead in innovation and performance in our industry.</t>
  </si>
  <si>
    <t>https://networkscience.ai/case-genie/product/autonomous-navigation-for-safer-and-smarter-operations/</t>
  </si>
  <si>
    <t>CEO 
CFO
COO</t>
  </si>
  <si>
    <t>Predictive Maintenance Optimizes Maritime Operations</t>
  </si>
  <si>
    <t>Internet of Things(IoT), Machine Learning</t>
  </si>
  <si>
    <t>Predictive analytics for maintenance to prevent equipment failure and reduce downtime.</t>
  </si>
  <si>
    <t>We're at the forefront of equipment maintenance, leveraging predictive analytics to prevent failures and minimize downtime. By analyzing historical data and employing machine learning algorithms, we can anticipate maintenance needs and proactively address issues before they cause disruptions. This approach not only boosts operational efficiency but also reduces costs and ensures that our operations run smoothly. Our commitment to predictive maintenance reflects our dedication to delivering top-tier performance, reliability, and cost-effectiveness in today's competitive landscape.</t>
  </si>
  <si>
    <t>https://networkscience.ai/case-genie/product/predictive-maintenance-optimizes-maritime-operations/</t>
  </si>
  <si>
    <t xml:space="preserve">Smart Port Logistics for Maritime Efficiency </t>
  </si>
  <si>
    <t>Optimizing port operations with smart technologies to reduce turnaround times for vessels.</t>
  </si>
  <si>
    <t>We're optimizing our port operations by harnessing smart technologies, a strategic move aimed at significantly reducing turnaround times for vessels. Through real-time data analytics, automated processes, and predictive algorithms, we're streamlining the entire port workflow. This not only enhances operational efficiency but also minimizes delays and costs, ultimately benefiting both our clients and the environment. Our commitment to these smart solutions underscores our dedication to delivering top-tier port services and remaining at the forefront of innovation in the maritime industry.</t>
  </si>
  <si>
    <t>https://networkscience.ai/case-genie/product/smart-port-logistics-for-maritime-efficiency/</t>
  </si>
  <si>
    <t>Enhance Emissions Compliance for Efficiency and Sustainability</t>
  </si>
  <si>
    <t>AI-driven solutions to monitor and reduce emissions, ensuring environmental compliance.</t>
  </si>
  <si>
    <t>We're leading the charge in environmental responsibility by harnessing AI-driven solutions to monitor and reduce emissions, ensuring strict environmental compliance. Through continuous data analysis and predictive algorithms, we not only track emissions in real-time but also proactively implement measures to reduce them. This commitment to AI-powered emissions management underscores our dedication to sustainability, aligning our business with environmental regulations and driving positive change for a cleaner and greener future.</t>
  </si>
  <si>
    <t>https://networkscience.ai/case-genie/product/enhance-emissions-compliance-for-efficiency-and-sustainability/</t>
  </si>
  <si>
    <t>CEO 
CFO</t>
  </si>
  <si>
    <t>Fuel Efficiency and Cost Reduction Through Route Optimization</t>
  </si>
  <si>
    <t>Utilizing AI for route optimization to save fuel and reduce operational costs.</t>
  </si>
  <si>
    <t>We're at the forefront of operational efficiency, harnessing the power of AI for route optimization to save fuel and reduce operational costs. Through advanced data analysis and predictive algorithms, we identify the most efficient routes, considering factors such as weather conditions and traffic patterns. This not only reduces our environmental footprint but also significantly lowers fuel expenses, ensuring cost-effectiveness in our operations. Our commitment to AI-powered route optimization demonstrates our dedication to sustainability and financial prudence, positioning us as leaders in the industry.</t>
  </si>
  <si>
    <t>https://networkscience.ai/case-genie/product/fuel-efficiency-and-cost-reduction-through-route-optimization/</t>
  </si>
  <si>
    <t>Transform Fleet Operations for Peformance Optimisation</t>
  </si>
  <si>
    <t>Big data analytics for performance tracking and operational optimization of the fleet.</t>
  </si>
  <si>
    <t>We're pioneering the use of big data analytics to elevate fleet performance tracking and operational optimization. By collecting and analyzing vast amounts of data from our fleet, we gain deep insights into every aspect of our operations. This data-driven approach allows us to make informed decisions, improve efficiency, reduce costs, and ensure that our fleet operates at peak performance. Our commitment to leveraging big data analytics underscores our dedication to staying at the forefront of the industry and delivering top-tier services to our customers while maintaining cost-effectiveness.</t>
  </si>
  <si>
    <t>https://networkscience.ai/case-genie/product/transform-fleet-operations-for-performance-optimisation/</t>
  </si>
  <si>
    <t>Reduce Downtime and Costs Leveraging Digital Twins</t>
  </si>
  <si>
    <t>Digital Twins, Artificial Intelligence(AI)</t>
  </si>
  <si>
    <t>Creating digital twins of vessels to simulate scenarios for better R&amp;D and maintenance.</t>
  </si>
  <si>
    <t>We're at the forefront of maritime innovation by creating digital twins of vessels, enabling us to simulate scenarios for advanced R&amp;D and maintenance strategies. These digital replicas provide a virtual testing ground where we can explore various scenarios, optimize vessel performance, and refine maintenance protocols with precision. This not only enhances operational efficiency but also reduces downtime and associated costs. Our commitment to digital twin technology reflects our dedication to pushing the boundaries of maritime innovation, ensuring that we remain leaders in vessel development and maintenance practices.</t>
  </si>
  <si>
    <t>https://networkscience.ai/case-genie/product/reduce-downtime-and-costs-leveraging-digital-twins/</t>
  </si>
  <si>
    <t>Mitigate Risks Through Advance Cyber Defense Strategies</t>
  </si>
  <si>
    <t>Strengthening cybersecurity measures to protect maritime operations from digital threats.</t>
  </si>
  <si>
    <t>We're unwavering in our commitment to maritime cybersecurity, strengthening our measures to safeguard operations from digital threats. By implementing cutting-edge security protocols, continuous monitoring, and threat intelligence, we fortify our defenses against cyberattacks. This proactive approach not only ensures the integrity and reliability of our maritime operations but also protects sensitive data and mitigates risks. Our dedication to cybersecurity underscores our commitment to safety and resilience, positioning us as leaders in maritime security practices in an increasingly digital world.</t>
  </si>
  <si>
    <t>https://networkscience.ai/case-genie/product/mitigate-risks-through-advance-cyber-defense-strategies/</t>
  </si>
  <si>
    <t xml:space="preserve">Safe Security
Block Armour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</si>
</sst>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b/>
      <sz val="11"/>
      <color theme="1"/>
      <name val="Aptos Narrow"/>
      <family val="2"/>
      <scheme val="minor"/>
    </font>
    <font>
      <b/>
      <sz val="9"/>
      <color theme="1"/>
      <name val="Aptos Narrow"/>
      <family val="2"/>
      <scheme val="minor"/>
    </font>
    <font>
      <b/>
      <sz val="9"/>
      <color rgb="FF000000"/>
      <name val="Aptos Narrow"/>
      <family val="2"/>
      <scheme val="minor"/>
    </font>
    <font>
      <u/>
      <sz val="11"/>
      <color theme="10"/>
      <name val="Aptos Narrow"/>
      <family val="2"/>
      <scheme val="minor"/>
    </font>
    <font>
      <sz val="11"/>
      <color rgb="FFFF0000"/>
      <name val="Aptos Narrow"/>
      <family val="2"/>
      <scheme val="minor"/>
    </font>
    <font>
      <sz val="10.5"/>
      <color theme="1"/>
      <name val="Aptos Narrow"/>
      <family val="2"/>
      <scheme val="minor"/>
    </font>
    <font>
      <sz val="9"/>
      <color theme="1"/>
      <name val="Aptos Narrow"/>
      <family val="2"/>
      <scheme val="minor"/>
    </font>
    <font>
      <sz val="11"/>
      <color rgb="FF000000"/>
      <name val="Aptos Narrow"/>
      <family val="2"/>
      <scheme val="minor"/>
    </font>
    <font>
      <sz val="11"/>
      <color rgb="FFFFC000"/>
      <name val="Aptos Narrow"/>
      <family val="2"/>
      <scheme val="minor"/>
    </font>
    <font>
      <sz val="11"/>
      <color theme="1" tint="4.9989318521683403E-2"/>
      <name val="Aptos Narrow"/>
      <family val="2"/>
      <scheme val="minor"/>
    </font>
    <font>
      <sz val="8"/>
      <name val="Aptos Narrow"/>
      <family val="2"/>
      <scheme val="minor"/>
    </font>
    <font>
      <sz val="10.5"/>
      <color rgb="FF374151"/>
      <name val="Aptos Narrow"/>
      <family val="2"/>
      <scheme val="minor"/>
    </font>
    <font>
      <sz val="10.5"/>
      <color rgb="FF000000"/>
      <name val="Aptos Narrow"/>
      <family val="2"/>
      <scheme val="minor"/>
    </font>
    <font>
      <sz val="9"/>
      <color rgb="FF000000"/>
      <name val="Aptos Narrow"/>
      <family val="2"/>
      <scheme val="minor"/>
    </font>
    <font>
      <u/>
      <sz val="11"/>
      <color theme="1"/>
      <name val="Aptos Narrow"/>
      <family val="2"/>
      <scheme val="minor"/>
    </font>
    <font>
      <sz val="11"/>
      <color rgb="FF000000"/>
      <name val="Aptos Narrow"/>
      <scheme val="minor"/>
    </font>
  </fonts>
  <fills count="9">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rgb="FFFFC000"/>
        <bgColor indexed="64"/>
      </patternFill>
    </fill>
    <fill>
      <patternFill patternType="solid">
        <fgColor theme="1" tint="0.499984740745262"/>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3">
    <xf numFmtId="0" fontId="0" fillId="0" borderId="0"/>
    <xf numFmtId="9" fontId="1" fillId="0" borderId="0" applyFon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0" xfId="0" applyAlignment="1">
      <alignment wrapText="1"/>
    </xf>
    <xf numFmtId="0" fontId="3" fillId="0" borderId="0" xfId="0" applyFont="1" applyAlignment="1">
      <alignment horizontal="center" vertical="center"/>
    </xf>
    <xf numFmtId="0" fontId="3" fillId="0" borderId="0" xfId="0" applyFont="1" applyAlignment="1">
      <alignment horizontal="center" vertical="center" wrapText="1"/>
    </xf>
    <xf numFmtId="9" fontId="3" fillId="0" borderId="0" xfId="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center" vertical="center"/>
    </xf>
    <xf numFmtId="9" fontId="0" fillId="0" borderId="0" xfId="1" applyFont="1" applyAlignment="1">
      <alignment wrapText="1"/>
    </xf>
    <xf numFmtId="0" fontId="5" fillId="0" borderId="0" xfId="2" applyBorder="1" applyAlignment="1">
      <alignment wrapText="1"/>
    </xf>
    <xf numFmtId="0" fontId="5" fillId="0" borderId="0" xfId="2" applyAlignment="1">
      <alignment wrapText="1"/>
    </xf>
    <xf numFmtId="0" fontId="2" fillId="0" borderId="0" xfId="0" applyFont="1" applyAlignment="1">
      <alignment horizontal="center" vertical="center"/>
    </xf>
    <xf numFmtId="0" fontId="0" fillId="0" borderId="0" xfId="0" applyAlignment="1">
      <alignment horizontal="center" vertical="center" wrapText="1"/>
    </xf>
    <xf numFmtId="0" fontId="5" fillId="0" borderId="0" xfId="2"/>
    <xf numFmtId="0" fontId="0" fillId="0" borderId="1" xfId="0" applyBorder="1" applyAlignment="1">
      <alignment horizontal="center"/>
    </xf>
    <xf numFmtId="0" fontId="0" fillId="0" borderId="1" xfId="0" applyBorder="1"/>
    <xf numFmtId="0" fontId="6" fillId="0" borderId="0" xfId="0" applyFont="1" applyAlignment="1">
      <alignment wrapText="1"/>
    </xf>
    <xf numFmtId="9" fontId="6" fillId="0" borderId="0" xfId="1" applyFont="1" applyFill="1" applyAlignment="1">
      <alignment wrapText="1"/>
    </xf>
    <xf numFmtId="0" fontId="5" fillId="0" borderId="2" xfId="2" applyBorder="1" applyAlignment="1">
      <alignment wrapText="1"/>
    </xf>
    <xf numFmtId="0" fontId="6" fillId="0" borderId="0" xfId="0" applyFont="1"/>
    <xf numFmtId="9" fontId="6" fillId="0" borderId="0" xfId="1" applyFont="1"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7" fillId="0" borderId="0" xfId="0" applyFont="1" applyAlignment="1">
      <alignment horizontal="left" vertical="top" wrapText="1"/>
    </xf>
    <xf numFmtId="0" fontId="0" fillId="0" borderId="0" xfId="0" applyAlignment="1">
      <alignment vertical="top" wrapText="1"/>
    </xf>
    <xf numFmtId="0" fontId="3" fillId="0" borderId="0" xfId="0" applyFont="1" applyAlignment="1">
      <alignment horizontal="center" vertical="top" wrapText="1"/>
    </xf>
    <xf numFmtId="9" fontId="3" fillId="0" borderId="0" xfId="1"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2" fillId="0" borderId="0" xfId="0" applyFont="1" applyAlignment="1">
      <alignment horizontal="center" vertical="top" wrapText="1"/>
    </xf>
    <xf numFmtId="9" fontId="0" fillId="0" borderId="0" xfId="0" applyNumberFormat="1" applyAlignment="1">
      <alignment vertical="top" wrapText="1"/>
    </xf>
    <xf numFmtId="0" fontId="0" fillId="0" borderId="3" xfId="0" applyBorder="1"/>
    <xf numFmtId="0" fontId="5" fillId="0" borderId="0" xfId="2" applyAlignment="1">
      <alignment vertical="top" wrapText="1"/>
    </xf>
    <xf numFmtId="0" fontId="5" fillId="0" borderId="0" xfId="2" applyAlignment="1">
      <alignment horizontal="center" vertical="top" wrapText="1"/>
    </xf>
    <xf numFmtId="0" fontId="8" fillId="0" borderId="0" xfId="0" applyFont="1" applyAlignment="1">
      <alignment vertical="top" wrapText="1"/>
    </xf>
    <xf numFmtId="9" fontId="8" fillId="0" borderId="0" xfId="1" applyFont="1" applyAlignment="1">
      <alignment vertical="top" wrapText="1"/>
    </xf>
    <xf numFmtId="0" fontId="9" fillId="0" borderId="0" xfId="0" applyFont="1" applyAlignment="1">
      <alignment vertical="top" wrapText="1"/>
    </xf>
    <xf numFmtId="9" fontId="0" fillId="0" borderId="0" xfId="1" applyFont="1" applyFill="1" applyAlignment="1">
      <alignment vertical="center"/>
    </xf>
    <xf numFmtId="9" fontId="0" fillId="0" borderId="0" xfId="1" applyFont="1" applyAlignment="1">
      <alignment vertical="center"/>
    </xf>
    <xf numFmtId="0" fontId="5" fillId="0" borderId="0" xfId="2" applyFill="1"/>
    <xf numFmtId="0" fontId="3" fillId="0" borderId="0" xfId="0" applyFont="1" applyAlignment="1">
      <alignment horizontal="left" vertical="top" wrapText="1"/>
    </xf>
    <xf numFmtId="9" fontId="3" fillId="0" borderId="0" xfId="1"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wrapText="1"/>
    </xf>
    <xf numFmtId="9" fontId="0" fillId="0" borderId="0" xfId="0" applyNumberFormat="1" applyAlignment="1">
      <alignment horizontal="left" vertical="top" wrapText="1"/>
    </xf>
    <xf numFmtId="0" fontId="5" fillId="0" borderId="0" xfId="2" applyAlignment="1">
      <alignment horizontal="left" vertical="top" wrapText="1"/>
    </xf>
    <xf numFmtId="0" fontId="0" fillId="0" borderId="0" xfId="0" applyAlignment="1">
      <alignmen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vertical="center" wrapText="1"/>
    </xf>
    <xf numFmtId="0" fontId="0" fillId="0" borderId="0" xfId="0" applyAlignment="1">
      <alignment vertical="center"/>
    </xf>
    <xf numFmtId="0" fontId="10"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vertical="center" wrapText="1"/>
    </xf>
    <xf numFmtId="0" fontId="11" fillId="0" borderId="0" xfId="0" applyFont="1" applyAlignment="1">
      <alignment horizontal="left" vertical="top" wrapText="1"/>
    </xf>
    <xf numFmtId="0" fontId="11" fillId="0" borderId="0" xfId="0" applyFont="1" applyAlignment="1">
      <alignment vertical="center" wrapText="1"/>
    </xf>
    <xf numFmtId="0" fontId="13" fillId="0" borderId="0" xfId="0" applyFont="1" applyAlignment="1">
      <alignment horizontal="left" vertical="top" wrapText="1"/>
    </xf>
    <xf numFmtId="0" fontId="13" fillId="0" borderId="0" xfId="0" applyFont="1" applyAlignment="1">
      <alignment horizontal="left" vertical="top"/>
    </xf>
    <xf numFmtId="0" fontId="8" fillId="0" borderId="0" xfId="0" applyFont="1" applyAlignment="1">
      <alignment horizontal="left" vertical="top" wrapText="1"/>
    </xf>
    <xf numFmtId="9" fontId="0" fillId="0" borderId="0" xfId="1" applyFont="1" applyAlignment="1">
      <alignment horizontal="left" vertical="top"/>
    </xf>
    <xf numFmtId="9" fontId="0" fillId="0" borderId="0" xfId="1" applyFont="1" applyAlignment="1">
      <alignment horizontal="left" vertical="top" wrapText="1"/>
    </xf>
    <xf numFmtId="0" fontId="0" fillId="0" borderId="0" xfId="0" applyAlignment="1">
      <alignment horizontal="left" vertical="top"/>
    </xf>
    <xf numFmtId="0" fontId="7" fillId="0" borderId="0" xfId="0" applyFont="1" applyAlignment="1">
      <alignment horizontal="left" vertical="top"/>
    </xf>
    <xf numFmtId="0" fontId="9" fillId="0" borderId="0" xfId="0" applyFont="1" applyAlignment="1">
      <alignment vertical="center" wrapText="1"/>
    </xf>
    <xf numFmtId="9" fontId="0" fillId="0" borderId="0" xfId="0" applyNumberFormat="1" applyAlignment="1">
      <alignment vertical="top"/>
    </xf>
    <xf numFmtId="0" fontId="5" fillId="0" borderId="0" xfId="2" applyBorder="1" applyAlignment="1">
      <alignment vertical="top" wrapText="1"/>
    </xf>
    <xf numFmtId="0" fontId="0" fillId="2" borderId="0" xfId="0" applyFill="1" applyAlignment="1">
      <alignment wrapText="1"/>
    </xf>
    <xf numFmtId="0" fontId="15" fillId="0" borderId="0" xfId="0" applyFont="1" applyAlignment="1">
      <alignment horizontal="left" vertical="top" wrapText="1"/>
    </xf>
    <xf numFmtId="0" fontId="0" fillId="3" borderId="0" xfId="0" applyFill="1" applyAlignment="1">
      <alignment vertical="top" wrapText="1"/>
    </xf>
    <xf numFmtId="0" fontId="0" fillId="4" borderId="0" xfId="0" applyFill="1" applyAlignment="1">
      <alignmen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6" borderId="0" xfId="0" applyFill="1"/>
    <xf numFmtId="0" fontId="0" fillId="6" borderId="0" xfId="0" applyFill="1" applyAlignment="1">
      <alignment vertical="top" wrapText="1"/>
    </xf>
    <xf numFmtId="0" fontId="0" fillId="6" borderId="0" xfId="0" applyFill="1" applyAlignment="1">
      <alignment horizontal="left" vertical="top" wrapText="1"/>
    </xf>
    <xf numFmtId="0" fontId="6" fillId="0" borderId="0" xfId="0" applyFont="1" applyAlignment="1">
      <alignment horizontal="left" vertical="top" wrapText="1"/>
    </xf>
    <xf numFmtId="0" fontId="0" fillId="0" borderId="4" xfId="0" applyBorder="1" applyAlignment="1">
      <alignment horizontal="left" vertical="top" wrapText="1"/>
    </xf>
    <xf numFmtId="0" fontId="2" fillId="0" borderId="5" xfId="0" applyFont="1" applyBorder="1" applyAlignment="1">
      <alignment horizontal="left" vertical="top" wrapText="1"/>
    </xf>
    <xf numFmtId="0" fontId="0" fillId="0" borderId="4" xfId="0" applyBorder="1" applyAlignment="1">
      <alignment vertical="top" wrapText="1"/>
    </xf>
    <xf numFmtId="0" fontId="0" fillId="0" borderId="4" xfId="0" applyBorder="1"/>
    <xf numFmtId="0" fontId="0" fillId="2" borderId="0" xfId="0" applyFill="1" applyAlignment="1">
      <alignment vertical="top" wrapText="1"/>
    </xf>
    <xf numFmtId="9" fontId="0" fillId="0" borderId="0" xfId="1" applyFont="1" applyAlignment="1">
      <alignment vertical="top" wrapText="1"/>
    </xf>
    <xf numFmtId="0" fontId="6" fillId="0" borderId="0" xfId="0" applyFont="1" applyAlignment="1">
      <alignment vertical="top" wrapText="1"/>
    </xf>
    <xf numFmtId="0" fontId="16" fillId="0" borderId="0" xfId="2" applyFont="1" applyAlignment="1">
      <alignment vertical="top" wrapText="1"/>
    </xf>
    <xf numFmtId="0" fontId="17" fillId="0" borderId="0" xfId="0" applyFont="1" applyAlignment="1">
      <alignment vertical="top" wrapText="1"/>
    </xf>
    <xf numFmtId="0" fontId="0" fillId="0" borderId="6" xfId="0" applyBorder="1"/>
    <xf numFmtId="0" fontId="0" fillId="0" borderId="7" xfId="0" applyBorder="1"/>
    <xf numFmtId="0" fontId="0" fillId="0" borderId="5" xfId="0" applyBorder="1"/>
    <xf numFmtId="0" fontId="0" fillId="0" borderId="8" xfId="0" applyBorder="1"/>
    <xf numFmtId="0" fontId="0" fillId="0" borderId="7" xfId="0" applyBorder="1" applyAlignment="1">
      <alignment horizontal="center"/>
    </xf>
    <xf numFmtId="0" fontId="5" fillId="0" borderId="0" xfId="2" applyFill="1" applyAlignment="1">
      <alignment horizontal="left" vertical="top" wrapText="1"/>
    </xf>
    <xf numFmtId="0" fontId="0" fillId="7" borderId="0" xfId="0" applyFill="1"/>
    <xf numFmtId="9" fontId="0" fillId="0" borderId="0" xfId="1" applyFont="1" applyFill="1" applyAlignment="1">
      <alignment wrapText="1"/>
    </xf>
    <xf numFmtId="0" fontId="5" fillId="0" borderId="0" xfId="2" applyFill="1" applyAlignment="1">
      <alignment wrapText="1"/>
    </xf>
    <xf numFmtId="0" fontId="5" fillId="0" borderId="0" xfId="2" applyFill="1" applyBorder="1" applyAlignment="1">
      <alignment wrapText="1"/>
    </xf>
    <xf numFmtId="0" fontId="0" fillId="8" borderId="0" xfId="0" applyFill="1"/>
    <xf numFmtId="0" fontId="0" fillId="0" borderId="1" xfId="0" applyBorder="1" applyAlignment="1">
      <alignment horizontal="center"/>
    </xf>
    <xf numFmtId="0" fontId="0" fillId="0" borderId="1" xfId="0" applyBorder="1" applyAlignment="1">
      <alignment horizontal="center" vertical="center" textRotation="90"/>
    </xf>
    <xf numFmtId="0" fontId="5" fillId="0" borderId="0" xfId="2" applyAlignment="1">
      <alignment horizontal="left" wrapText="1"/>
    </xf>
    <xf numFmtId="0" fontId="0" fillId="8" borderId="0" xfId="0" applyFill="1" applyAlignment="1">
      <alignment horizontal="left" wrapText="1"/>
    </xf>
    <xf numFmtId="0" fontId="0" fillId="8" borderId="0" xfId="0" applyFill="1" applyAlignment="1">
      <alignment horizontal="left" vertical="top" wrapText="1"/>
    </xf>
    <xf numFmtId="0" fontId="0" fillId="0" borderId="0" xfId="0" applyFill="1" applyAlignment="1">
      <alignment horizontal="left" vertical="top" wrapText="1"/>
    </xf>
  </cellXfs>
  <cellStyles count="3">
    <cellStyle name="Hyperlink" xfId="2" builtinId="8"/>
    <cellStyle name="Normal" xfId="0" builtinId="0"/>
    <cellStyle name="Percent" xfId="1" builtinId="5"/>
  </cellStyles>
  <dxfs count="2">
    <dxf>
      <font>
        <color rgb="FF006100"/>
      </font>
      <fill>
        <patternFill>
          <bgColor rgb="FFC6EF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shutosh  Mendes" id="{D9091380-B0B8-40BB-9ED1-9B7EB3DCF5CE}" userId="S::Ashutosh@networkscience.ai::161e7375-285d-40c1-a50f-eaae9e20bcfd" providerId="AD"/>
  <person displayName="Jignyasa Rikame" id="{6137EDD8-C701-4CF8-A55E-EE1C7CD99376}" userId="S::jignyasa@networkscience.ai::bf01b152-4bbe-4e61-b822-dc2653de40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 dT="2024-07-10T06:48:48.50" personId="{D9091380-B0B8-40BB-9ED1-9B7EB3DCF5CE}" id="{F7988473-A4D7-4B8F-A37F-ECDCBFC1439D}">
    <text xml:space="preserve">CEO (Chief Executive Officer): The CEO is the highest-ranking officer and is responsible for the overall vision and direction of the company. They make major strategic decisions, oversee all other C-suite executives, and represent the company to the public and investors. </text>
  </threadedComment>
  <threadedComment ref="E2" dT="2024-07-10T06:49:06.76" personId="{D9091380-B0B8-40BB-9ED1-9B7EB3DCF5CE}" id="{F5C832E1-DC95-4AA9-9FCF-F978287E7B45}">
    <text xml:space="preserve">CFO (Chief Financial Officer): The CFO manages the company's finances. This includes tasks like financial reporting, budgeting, forecasting, risk management related to finances, and securing funding. They ensure the company operates within its budget and makes sound financial decisions. </text>
  </threadedComment>
  <threadedComment ref="F2" dT="2024-07-10T06:49:19.58" personId="{D9091380-B0B8-40BB-9ED1-9B7EB3DCF5CE}" id="{F7A45FEB-3D3A-473F-A006-8D85CA5711C8}">
    <text xml:space="preserve">Chief Growth Officer (CGO): The CGO is focused on driving the company's growth. This can involve expanding into new markets, developing new products or services, and increasing sales. They work closely with the CEO and other executives to develop and implement growth strategies. </text>
  </threadedComment>
  <threadedComment ref="G2" dT="2024-07-10T06:49:29.13" personId="{D9091380-B0B8-40BB-9ED1-9B7EB3DCF5CE}" id="{0AD1F29F-C2DD-409C-9773-6D4E58ABDEDB}">
    <text xml:space="preserve">Chief Risk Officer (CRO): The CRO identifies and mitigates risks that could harm the company. These risks can be financial, legal, operational, or reputational. They develop and implement risk management strategies to protect the company. </text>
  </threadedComment>
  <threadedComment ref="H2" dT="2024-07-10T06:49:39.10" personId="{D9091380-B0B8-40BB-9ED1-9B7EB3DCF5CE}" id="{649ED257-15FF-4D07-8E9D-39C964A339F3}">
    <text xml:space="preserve">CIO (Chief Information Officer): The CIO oversees the company's information technology (IT) infrastructure. They are responsible for ensuring the smooth operation of IT systems, developing IT strategy, and keeping the company secure from cyber threats. </text>
  </threadedComment>
  <threadedComment ref="I2" dT="2024-07-10T06:49:50.77" personId="{D9091380-B0B8-40BB-9ED1-9B7EB3DCF5CE}" id="{11ED0794-6146-413B-933F-9BB19EF21884}">
    <text xml:space="preserve">CMO (Chief Marketing Officer): The CMO leads the company's marketing efforts. This includes developing marketing campaigns, managing brand reputation, and generating leads for sales. They work to create awareness and demand for the company's products or services. </text>
  </threadedComment>
  <threadedComment ref="J2" dT="2024-07-10T06:50:05.17" personId="{D9091380-B0B8-40BB-9ED1-9B7EB3DCF5CE}" id="{C1E02BC7-1EF3-4317-91C3-DB0BEE713F60}">
    <text xml:space="preserve">COO (Chief Operating Officer): The COO is responsible for the day-to-day operations of the company. They ensure that all departments are functioning efficiently and working together to achieve the company's goals. They report to the CEO and oversee various departments such as manufacturing, supply chain, and human resources (depending on the company structure). </text>
  </threadedComment>
  <threadedComment ref="D39" dT="2024-07-10T06:48:48.50" personId="{D9091380-B0B8-40BB-9ED1-9B7EB3DCF5CE}" id="{4141840C-A6F3-40D0-AECD-F69D1C8011F5}">
    <text xml:space="preserve">CEO (Chief Executive Officer): The CEO is the highest-ranking officer and is responsible for the overall vision and direction of the company. They make major strategic decisions, oversee all other C-suite executives, and represent the company to the public and investors. </text>
  </threadedComment>
  <threadedComment ref="E39" dT="2024-07-10T06:49:06.76" personId="{D9091380-B0B8-40BB-9ED1-9B7EB3DCF5CE}" id="{3169520E-5B07-42FF-957A-91ED8CD28D25}">
    <text xml:space="preserve">CFO (Chief Financial Officer): The CFO manages the company's finances. This includes tasks like financial reporting, budgeting, forecasting, risk management related to finances, and securing funding. They ensure the company operates within its budget and makes sound financial decisions. </text>
  </threadedComment>
  <threadedComment ref="F39" dT="2024-07-10T06:49:19.58" personId="{D9091380-B0B8-40BB-9ED1-9B7EB3DCF5CE}" id="{FB2DBDAC-13D1-4386-A9EF-9DBCF8DE3FF7}">
    <text xml:space="preserve">Chief Growth Officer (CGO): The CGO is focused on driving the company's growth. This can involve expanding into new markets, developing new products or services, and increasing sales. They work closely with the CEO and other executives to develop and implement growth strategies. </text>
  </threadedComment>
  <threadedComment ref="G39" dT="2024-07-10T06:49:29.13" personId="{D9091380-B0B8-40BB-9ED1-9B7EB3DCF5CE}" id="{1C263E71-CE4B-483B-986D-C7D54C474CB6}">
    <text xml:space="preserve">Chief Risk Officer (CRO): The CRO identifies and mitigates risks that could harm the company. These risks can be financial, legal, operational, or reputational. They develop and implement risk management strategies to protect the company. </text>
  </threadedComment>
  <threadedComment ref="H39" dT="2024-07-10T06:49:39.10" personId="{D9091380-B0B8-40BB-9ED1-9B7EB3DCF5CE}" id="{86D8C23E-AC4F-4189-990F-E7FE15EFA7A5}">
    <text xml:space="preserve">CIO (Chief Information Officer): The CIO oversees the company's information technology (IT) infrastructure. They are responsible for ensuring the smooth operation of IT systems, developing IT strategy, and keeping the company secure from cyber threats. </text>
  </threadedComment>
  <threadedComment ref="I39" dT="2024-07-10T06:49:50.77" personId="{D9091380-B0B8-40BB-9ED1-9B7EB3DCF5CE}" id="{3BBEF71C-9C78-4C15-BF8E-9AF52C06C67A}">
    <text xml:space="preserve">CMO (Chief Marketing Officer): The CMO leads the company's marketing efforts. This includes developing marketing campaigns, managing brand reputation, and generating leads for sales. They work to create awareness and demand for the company's products or services. </text>
  </threadedComment>
  <threadedComment ref="J39" dT="2024-07-10T06:50:05.17" personId="{D9091380-B0B8-40BB-9ED1-9B7EB3DCF5CE}" id="{41A4CA20-6AFD-42CD-8C44-5D5D6A8FB804}">
    <text xml:space="preserve">COO (Chief Operating Officer): The COO is responsible for the day-to-day operations of the company. They ensure that all departments are functioning efficiently and working together to achieve the company's goals. They report to the CEO and oversee various departments such as manufacturing, supply chain, and human resources (depending on the company structure). </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4-07-17T09:33:53.14" personId="{D9091380-B0B8-40BB-9ED1-9B7EB3DCF5CE}" id="{F472121F-CFEA-42FF-A625-1D240698DD65}">
    <text>Yellow=New case</text>
  </threadedComment>
</ThreadedComments>
</file>

<file path=xl/threadedComments/threadedComment3.xml><?xml version="1.0" encoding="utf-8"?>
<ThreadedComments xmlns="http://schemas.microsoft.com/office/spreadsheetml/2018/threadedcomments" xmlns:x="http://schemas.openxmlformats.org/spreadsheetml/2006/main">
  <threadedComment ref="J4" dT="2024-07-23T10:18:19.86" personId="{6137EDD8-C701-4CF8-A55E-EE1C7CD99376}" id="{0F716DF0-E2DA-40C0-8A26-3BC816C442A2}">
    <text xml:space="preserve">Change the Case study 
</text>
  </threadedComment>
  <threadedComment ref="J5" dT="2024-07-23T10:45:15.44" personId="{6137EDD8-C701-4CF8-A55E-EE1C7CD99376}" id="{D6ECFA2D-82B1-4BEB-8256-4F9430D3D3D5}">
    <text xml:space="preserve">Change the case study its taken from wrong dtsp </text>
  </threadedComment>
</ThreadedComments>
</file>

<file path=xl/threadedComments/threadedComment4.xml><?xml version="1.0" encoding="utf-8"?>
<ThreadedComments xmlns="http://schemas.microsoft.com/office/spreadsheetml/2018/threadedcomments" xmlns:x="http://schemas.openxmlformats.org/spreadsheetml/2006/main">
  <threadedComment ref="D21" dT="2024-07-15T09:32:08.25" personId="{D9091380-B0B8-40BB-9ED1-9B7EB3DCF5CE}" id="{4B3338C7-D084-4881-A7EF-D43491FF310E}">
    <text>Remove</text>
  </threadedComment>
  <threadedComment ref="D38" dT="2024-07-15T10:59:05.56" personId="{D9091380-B0B8-40BB-9ED1-9B7EB3DCF5CE}" id="{B099B4BF-33D8-494B-B0EB-1AA174BAA916}">
    <text>Remove</text>
  </threadedComment>
</ThreadedComments>
</file>

<file path=xl/threadedComments/threadedComment5.xml><?xml version="1.0" encoding="utf-8"?>
<ThreadedComments xmlns="http://schemas.microsoft.com/office/spreadsheetml/2018/threadedcomments" xmlns:x="http://schemas.openxmlformats.org/spreadsheetml/2006/main">
  <threadedComment ref="J4" dT="2024-07-25T09:55:34.14" personId="{6137EDD8-C701-4CF8-A55E-EE1C7CD99376}" id="{86816EFC-A1D3-47FF-B966-4C9FFB8BD9C7}">
    <text xml:space="preserve">Please change the case study </text>
  </threadedComment>
</ThreadedComments>
</file>

<file path=xl/threadedComments/threadedComment6.xml><?xml version="1.0" encoding="utf-8"?>
<ThreadedComments xmlns="http://schemas.microsoft.com/office/spreadsheetml/2018/threadedcomments" xmlns:x="http://schemas.openxmlformats.org/spreadsheetml/2006/main">
  <threadedComment ref="J18" dT="2024-08-09T06:36:43.60" personId="{6137EDD8-C701-4CF8-A55E-EE1C7CD99376}" id="{F2A6D59A-2C5A-419E-99A3-043C873661F4}">
    <text xml:space="preserve">This Case study is not on the platform
</text>
  </threadedComment>
  <threadedComment ref="D21" dT="2024-07-12T11:19:21.12" personId="{D9091380-B0B8-40BB-9ED1-9B7EB3DCF5CE}" id="{AA1978FF-9377-4E67-84D7-40106A1278E1}">
    <text>Remove</text>
  </threadedComment>
  <threadedComment ref="D33" dT="2024-07-15T04:42:16.22" personId="{D9091380-B0B8-40BB-9ED1-9B7EB3DCF5CE}" id="{CE110393-4D4B-4442-AAB0-E9A34B355DC7}">
    <text>remove</text>
  </threadedComment>
  <threadedComment ref="D35" dT="2024-07-15T04:48:06.96" personId="{D9091380-B0B8-40BB-9ED1-9B7EB3DCF5CE}" id="{51FE64F4-7FF5-4DD0-82F4-DA5F711D0DB0}">
    <text>Remove</text>
  </threadedComment>
  <threadedComment ref="D36" dT="2024-07-15T04:49:05.23" personId="{D9091380-B0B8-40BB-9ED1-9B7EB3DCF5CE}" id="{ED840DDE-3EF8-4D7F-B55D-C059DB35D517}">
    <text>Remove</text>
  </threadedComment>
  <threadedComment ref="D37" dT="2024-07-15T04:52:10.48" personId="{D9091380-B0B8-40BB-9ED1-9B7EB3DCF5CE}" id="{1725D8C2-3D2D-4585-BB44-D571E98DE9FB}">
    <text>Remove</text>
  </threadedComment>
  <threadedComment ref="D39" dT="2024-07-15T04:55:33.29" personId="{D9091380-B0B8-40BB-9ED1-9B7EB3DCF5CE}" id="{832D84DD-84B6-4E56-A3E8-76404010E550}">
    <text>Remove</text>
  </threadedComment>
</ThreadedComments>
</file>

<file path=xl/threadedComments/threadedComment7.xml><?xml version="1.0" encoding="utf-8"?>
<ThreadedComments xmlns="http://schemas.microsoft.com/office/spreadsheetml/2018/threadedcomments" xmlns:x="http://schemas.openxmlformats.org/spreadsheetml/2006/main">
  <threadedComment ref="J2" dT="2024-08-05T18:02:30.23" personId="{6137EDD8-C701-4CF8-A55E-EE1C7CD99376}" id="{8FCB5125-5713-488B-B0FA-6FBC781D421A}">
    <text xml:space="preserve">Change the use case according to the dtsp 
</text>
  </threadedComment>
</ThreadedComments>
</file>

<file path=xl/threadedComments/threadedComment8.xml><?xml version="1.0" encoding="utf-8"?>
<ThreadedComments xmlns="http://schemas.microsoft.com/office/spreadsheetml/2018/threadedcomments" xmlns:x="http://schemas.openxmlformats.org/spreadsheetml/2006/main">
  <threadedComment ref="J28" dT="2024-08-06T02:17:57.75" personId="{6137EDD8-C701-4CF8-A55E-EE1C7CD99376}" id="{5DECD1C3-C0B4-448E-A62E-DC95FFB47B73}">
    <text xml:space="preserve">Change the case study </text>
  </threadedComment>
  <threadedComment ref="J31" dT="2024-08-08T17:13:26.82" personId="{6137EDD8-C701-4CF8-A55E-EE1C7CD99376}" id="{CD5DA231-7E8A-4288-89A0-185C225F7786}">
    <text xml:space="preserve">This case study has not been uploaded on the website
</text>
  </threadedComment>
  <threadedComment ref="D51" dT="2024-07-18T04:59:06.20" personId="{D9091380-B0B8-40BB-9ED1-9B7EB3DCF5CE}" id="{9FD1EE3A-5726-4F91-B9D3-85A6B57AB0FF}">
    <text>Remove</text>
  </threadedComment>
  <threadedComment ref="D53" dT="2024-07-12T05:05:47.08" personId="{D9091380-B0B8-40BB-9ED1-9B7EB3DCF5CE}" id="{0B3B6F9C-92A9-4857-93FC-53E42644B73E}">
    <text>remove</text>
  </threadedComment>
  <threadedComment ref="D56" dT="2024-07-12T05:10:57.03" personId="{D9091380-B0B8-40BB-9ED1-9B7EB3DCF5CE}" id="{A3381EB2-AF7B-45E6-BA51-31D40CC3A9A0}">
    <text>Remove</text>
  </threadedComment>
  <threadedComment ref="D57" dT="2024-07-12T05:13:27.19" personId="{D9091380-B0B8-40BB-9ED1-9B7EB3DCF5CE}" id="{6F85CCA5-AFD5-4E2F-B5BA-A819F7D4CB0D}">
    <text>Remove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ntellias.com/telecom-and-media/"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3" Type="http://schemas.openxmlformats.org/officeDocument/2006/relationships/hyperlink" Target="../../../:w:/g/personal/ashutosh_networkscience_ai/EW4-fAb40cpKvesViZ3bij8BvZXVF51t6pVZcFYiBrsuEg?e=0xT6Oo" TargetMode="External"/><Relationship Id="rId18" Type="http://schemas.openxmlformats.org/officeDocument/2006/relationships/hyperlink" Target="https://netsciencetech-my.sharepoint.com/personal/jignyasa_networkscience_ai/_layouts/15/doc.aspx?sourcedoc=%7bde2ab424-9f58-4b17-9561-35328f4cff85%7d&amp;action=edit" TargetMode="External"/><Relationship Id="rId26" Type="http://schemas.openxmlformats.org/officeDocument/2006/relationships/hyperlink" Target="https://networkscience.ai/case-genie/product/enhancing-factory-acceptance-tests-and-commissioning-processes-with-remote-assistance/" TargetMode="External"/><Relationship Id="rId3" Type="http://schemas.openxmlformats.org/officeDocument/2006/relationships/hyperlink" Target="https://networkscience.ai/windmill-inspections/" TargetMode="External"/><Relationship Id="rId21" Type="http://schemas.openxmlformats.org/officeDocument/2006/relationships/hyperlink" Target="https://netsciencetech-my.sharepoint.com/:w:/g/personal/jignyasa_networkscience_ai/Eaw9nhz9U_9Hs9MdgFcSQhsBXLcHAHyJCI2JFOnFfOx9sg?e=JrSDGw" TargetMode="External"/><Relationship Id="rId34" Type="http://schemas.openxmlformats.org/officeDocument/2006/relationships/vmlDrawing" Target="../drawings/vmlDrawing2.vml"/><Relationship Id="rId7" Type="http://schemas.openxmlformats.org/officeDocument/2006/relationships/hyperlink" Target="https://networkscience.ai/leveraging-generative-ai-for-enhanced-legal-document-creation/" TargetMode="External"/><Relationship Id="rId12" Type="http://schemas.openxmlformats.org/officeDocument/2006/relationships/hyperlink" Target="https://networkscience.ai/drive-customer-loyalty-and-engagement-for-leading-travel-brand/" TargetMode="External"/><Relationship Id="rId17" Type="http://schemas.openxmlformats.org/officeDocument/2006/relationships/hyperlink" Target="../../../:w:/g/personal/ashutosh_networkscience_ai/EbnaiTzRyLdGnwrb9CaOg3oBBh2bVGiAE3QIHFj4jE58YQ?e=CnIE2z" TargetMode="External"/><Relationship Id="rId25" Type="http://schemas.openxmlformats.org/officeDocument/2006/relationships/hyperlink" Target="https://networkscience.ai/case-genie/product/transforming-customer-service-in-the-tyre-industry/" TargetMode="External"/><Relationship Id="rId33" Type="http://schemas.openxmlformats.org/officeDocument/2006/relationships/hyperlink" Target="https://networkscience.ai/case-genie/product/revolutionise-employee-training-with-virtual-reality-technology/" TargetMode="External"/><Relationship Id="rId2" Type="http://schemas.openxmlformats.org/officeDocument/2006/relationships/hyperlink" Target="../../../:w:/g/personal/ashutosh_networkscience_ai/EVEW9MHSTUNDpIAvtrdK8qEBd6ZIMCucayqUau6vIS05jA?e=6b0W3e" TargetMode="External"/><Relationship Id="rId16" Type="http://schemas.openxmlformats.org/officeDocument/2006/relationships/hyperlink" Target="https://networkscience.ai/digital-transformation-in-the-indian-mining-industry-a-case-study-in-vr-training/" TargetMode="External"/><Relationship Id="rId20" Type="http://schemas.openxmlformats.org/officeDocument/2006/relationships/hyperlink" Target="https://netsciencetech-my.sharepoint.com/:w:/g/personal/jignyasa_networkscience_ai/Eer0w57hviZBvcwojH937EEB9ZAEIvwzbfCUFmv12Vqubg?e=o1jUL1" TargetMode="External"/><Relationship Id="rId29" Type="http://schemas.openxmlformats.org/officeDocument/2006/relationships/hyperlink" Target="https://networkscience.ai/case-genie/shop/?product_tag=mining-natural-resources&amp;product_cat=ceo" TargetMode="External"/><Relationship Id="rId1" Type="http://schemas.openxmlformats.org/officeDocument/2006/relationships/hyperlink" Target="https://networkscience.ai/virtual-reality-training-for-hemm-and-work-at-height-safety-case-study/" TargetMode="External"/><Relationship Id="rId6" Type="http://schemas.openxmlformats.org/officeDocument/2006/relationships/hyperlink" Target="https://networkscience.ai/empowering-virtual-factory-acceptance-tests-and-commissioning/" TargetMode="External"/><Relationship Id="rId11" Type="http://schemas.openxmlformats.org/officeDocument/2006/relationships/hyperlink" Target="../../../:w:/g/personal/ashutosh_networkscience_ai/EUwt-7CKBW5Ckw28hnHALdUBiULJKrFluaMeckYJ-SR3Zg?e=YVgS8V" TargetMode="External"/><Relationship Id="rId24" Type="http://schemas.openxmlformats.org/officeDocument/2006/relationships/hyperlink" Target="https://networkscience.ai/case-genie/product/revolutionise-windmill-inspections-for-enhanced-safety-and-efficiency/" TargetMode="External"/><Relationship Id="rId32" Type="http://schemas.openxmlformats.org/officeDocument/2006/relationships/hyperlink" Target="https://networkscience.ai/case-genie/product/innovative-tech-in-debt-recovery-processes/" TargetMode="External"/><Relationship Id="rId5" Type="http://schemas.openxmlformats.org/officeDocument/2006/relationships/hyperlink" Target="https://networkscience.ai/transforming-customer-service-in-the-tyre-industry/" TargetMode="External"/><Relationship Id="rId15" Type="http://schemas.openxmlformats.org/officeDocument/2006/relationships/hyperlink" Target="https://networkscience.ai/transforming-debt-collection-for-bfsi-leader-a-game-changing-approach/" TargetMode="External"/><Relationship Id="rId23" Type="http://schemas.openxmlformats.org/officeDocument/2006/relationships/hyperlink" Target="https://networkscience.ai/case-genie/product/optimise-safety-in-mining-advanced-training-for-hemm-and-work-at-height/" TargetMode="External"/><Relationship Id="rId28" Type="http://schemas.openxmlformats.org/officeDocument/2006/relationships/hyperlink" Target="https://networkscience.ai/case-genie/product/drive-efficiency-scalability-with-centralised-financial-data-management/" TargetMode="External"/><Relationship Id="rId36" Type="http://schemas.microsoft.com/office/2017/10/relationships/threadedComment" Target="../threadedComments/threadedComment2.xml"/><Relationship Id="rId10" Type="http://schemas.openxmlformats.org/officeDocument/2006/relationships/hyperlink" Target="https://networkscience.ai/revolutionizing-offshore-healthcare/" TargetMode="External"/><Relationship Id="rId19" Type="http://schemas.openxmlformats.org/officeDocument/2006/relationships/hyperlink" Target="https://netsciencetech-my.sharepoint.com/:w:/g/personal/jignyasa_networkscience_ai/ER2V5IZxlmlOq2_PB234bKMBjAjHyr_-HxwM_M6ZNgxtVg?e=EZQ5OW" TargetMode="External"/><Relationship Id="rId31" Type="http://schemas.openxmlformats.org/officeDocument/2006/relationships/hyperlink" Target="https://networkscience.ai/case-genie/product/customer-engagement-solutions-for-better-personalisation/" TargetMode="External"/><Relationship Id="rId4" Type="http://schemas.openxmlformats.org/officeDocument/2006/relationships/hyperlink" Target="../../../:w:/g/personal/ashutosh_networkscience_ai/EZmvpu0XaQRMv1dxXLGvLXYBidta5SCkoivOrQOuQe0vWQ?e=MMyybV" TargetMode="External"/><Relationship Id="rId9" Type="http://schemas.openxmlformats.org/officeDocument/2006/relationships/hyperlink" Target="..\..\..\:w:\g\personal\ashutosh_networkscience_ai\EVFcz_FHrEBKqTIRiwZiu_wBEa1UpWzXoeuTtu79FT6KfA?e=CiL4Yz" TargetMode="External"/><Relationship Id="rId14" Type="http://schemas.openxmlformats.org/officeDocument/2006/relationships/hyperlink" Target="https://networkscience.ai/revolutionizing-hosting-services-through-customer-centric-innovation/" TargetMode="External"/><Relationship Id="rId22" Type="http://schemas.openxmlformats.org/officeDocument/2006/relationships/hyperlink" Target="https://netsciencetech-my.sharepoint.com/:w:/g/personal/jignyasa_networkscience_ai/EfAd2vZDLdZHlLjn92kr9n8BZpfxP-sJmEQSseftFhFC-w?e=gzmKIl" TargetMode="External"/><Relationship Id="rId27" Type="http://schemas.openxmlformats.org/officeDocument/2006/relationships/hyperlink" Target="https://networkscience.ai/case-genie/product/leveraging-generative-ai-for-enhanced-legal-document-creation/" TargetMode="External"/><Relationship Id="rId30" Type="http://schemas.openxmlformats.org/officeDocument/2006/relationships/hyperlink" Target="https://networkscience.ai/case-genie/product/personalised-travel-recommendations/" TargetMode="External"/><Relationship Id="rId35" Type="http://schemas.openxmlformats.org/officeDocument/2006/relationships/comments" Target="../comments2.xml"/><Relationship Id="rId8" Type="http://schemas.openxmlformats.org/officeDocument/2006/relationships/hyperlink" Target="https://networkscience.ai/business-transformation-with-the-help-of-erp-implementatio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w:/g/personal/bhargav_networkscience_ai/EbEHpEdAnERMuUNbj_WAx-gBhX0JKBSxfAM4UXw2mTpfDw?e=8tUPyb" TargetMode="External"/><Relationship Id="rId18" Type="http://schemas.openxmlformats.org/officeDocument/2006/relationships/hyperlink" Target="https://networkscience.ai/case-genie/product/boost-brand-presence-with-immersive-advertising-experiences/" TargetMode="External"/><Relationship Id="rId26" Type="http://schemas.openxmlformats.org/officeDocument/2006/relationships/hyperlink" Target="https://networkscience.ai/case-genie/product/streamline-financial-data-insights-for-strategic-decisions/" TargetMode="External"/><Relationship Id="rId39" Type="http://schemas.openxmlformats.org/officeDocument/2006/relationships/hyperlink" Target="https://networkscience.ai/case-genie/product/sustainability-in-ecommerce-strategies/" TargetMode="External"/><Relationship Id="rId21" Type="http://schemas.openxmlformats.org/officeDocument/2006/relationships/hyperlink" Target="https://networkscience.ai/case-genie/product/drive-growth-with-flexible-and-scalable-cloud-infrastructure/" TargetMode="External"/><Relationship Id="rId34" Type="http://schemas.openxmlformats.org/officeDocument/2006/relationships/hyperlink" Target="https://networkscience.ai/case-genie/product/deliver-targeted-campaigns-for-better-customer-engagement/" TargetMode="External"/><Relationship Id="rId42" Type="http://schemas.openxmlformats.org/officeDocument/2006/relationships/hyperlink" Target="https://networkscience.ai/case-genie/product/improve-store-efficiency-through-automations/" TargetMode="External"/><Relationship Id="rId47" Type="http://schemas.openxmlformats.org/officeDocument/2006/relationships/hyperlink" Target="../../../:w:/g/personal/jignyasa_networkscience_ai/EfuwpjHE2_5Bun9gJ0JOHLcB4LgiH_ftmOLOQE5fMyeHew?e=qLRy82" TargetMode="External"/><Relationship Id="rId7" Type="http://schemas.openxmlformats.org/officeDocument/2006/relationships/hyperlink" Target="../../../../:w:/g/personal/jignyasa_networkscience_ai/EZbUMwqvnbNLtOZe2Yf1DAcBT7RUf5D7O_T8HiFSOV147Q?e=GHFv6v" TargetMode="External"/><Relationship Id="rId2" Type="http://schemas.openxmlformats.org/officeDocument/2006/relationships/hyperlink" Target="https://networkscience.ai/case-genie/product/boost-customer-satisfaction-with-personalised-recommendations-gen-ai/" TargetMode="External"/><Relationship Id="rId16" Type="http://schemas.openxmlformats.org/officeDocument/2006/relationships/hyperlink" Target="https://networkscience.ai/case-genie/product/maximize-marketing-roi-through-targeted-campaigns/" TargetMode="External"/><Relationship Id="rId29" Type="http://schemas.openxmlformats.org/officeDocument/2006/relationships/hyperlink" Target="https://networkscience.ai/case-genie/product/efficient-cost-management-solutions/" TargetMode="External"/><Relationship Id="rId1" Type="http://schemas.openxmlformats.org/officeDocument/2006/relationships/hyperlink" Target="../../../../:w:/g/personal/jignyasa_networkscience_ai/EQbveWIsidVCl_5OTsQ4ANwBgSQfoEHgqkCDUR_-Fv2yZw?e=CCNYqd" TargetMode="External"/><Relationship Id="rId6" Type="http://schemas.openxmlformats.org/officeDocument/2006/relationships/hyperlink" Target="https://networkscience.ai/case-genie/product/create-memorable-customer-journeys-with-interactive-product-interactions/" TargetMode="External"/><Relationship Id="rId11" Type="http://schemas.openxmlformats.org/officeDocument/2006/relationships/hyperlink" Target="../../../../:w:/g/personal/ashutosh_networkscience_ai/ETE4He9kvBtIiJAm93Pb8FAB2rFj3I4I1pM3C1nqSdsOfA?e=TdionZ" TargetMode="External"/><Relationship Id="rId24" Type="http://schemas.openxmlformats.org/officeDocument/2006/relationships/hyperlink" Target="https://networkscience.ai/case-genie/product/enhance-decision-making-with-strategic-financial-planning/" TargetMode="External"/><Relationship Id="rId32" Type="http://schemas.openxmlformats.org/officeDocument/2006/relationships/hyperlink" Target="https://networkscience.ai/case-genie/product/enable-agile-marketing-decisions-with-digital-solutions/" TargetMode="External"/><Relationship Id="rId37" Type="http://schemas.openxmlformats.org/officeDocument/2006/relationships/hyperlink" Target="https://networkscience.ai/case-genie/product/transform-retail-success-with-optimised-strategies/" TargetMode="External"/><Relationship Id="rId40" Type="http://schemas.openxmlformats.org/officeDocument/2006/relationships/hyperlink" Target="https://networkscience.ai/case-genie/product/maximise-sales-performance-for-increased-profits-strategic-success/" TargetMode="External"/><Relationship Id="rId45" Type="http://schemas.openxmlformats.org/officeDocument/2006/relationships/hyperlink" Target="https://networkscience.ai/case-genie/product/strengthen-consumer-trust-by-ensuring-product-authencity/" TargetMode="External"/><Relationship Id="rId5" Type="http://schemas.openxmlformats.org/officeDocument/2006/relationships/hyperlink" Target="https://networkscience.ai/case-genie/product/customer-engagement-solutions-for-better-personalisation/" TargetMode="External"/><Relationship Id="rId15" Type="http://schemas.openxmlformats.org/officeDocument/2006/relationships/hyperlink" Target="../../../:w:/g/personal/bhargav_networkscience_ai/EZuU7yc5LGhOv7gmSBnh7GsBtn3SkvriGgAx-konvrhHlw?e=uAYzet" TargetMode="External"/><Relationship Id="rId23" Type="http://schemas.openxmlformats.org/officeDocument/2006/relationships/hyperlink" Target="https://networkscience.ai/case-genie/product/transform-ecommerce-risk-management-with-real-time-insights-and-fraud-prevention/" TargetMode="External"/><Relationship Id="rId28" Type="http://schemas.openxmlformats.org/officeDocument/2006/relationships/hyperlink" Target="https://networkscience.ai/case-genie/product/digital-transformation-in-finance-operations/" TargetMode="External"/><Relationship Id="rId36" Type="http://schemas.openxmlformats.org/officeDocument/2006/relationships/hyperlink" Target="https://networkscience.ai/case-genie/product/sustainability-in-marketing-strategies/" TargetMode="External"/><Relationship Id="rId10" Type="http://schemas.openxmlformats.org/officeDocument/2006/relationships/hyperlink" Target="https://networkscience.ai/case-genie/product/achieve-seamless-omnichannel-integration-and-boost-revenue/" TargetMode="External"/><Relationship Id="rId19" Type="http://schemas.openxmlformats.org/officeDocument/2006/relationships/hyperlink" Target="https://networkscience.ai/case-genie/product/boost-competitive-edge-with-market-insights/" TargetMode="External"/><Relationship Id="rId31" Type="http://schemas.openxmlformats.org/officeDocument/2006/relationships/hyperlink" Target="https://networkscience.ai/case-genie/product/maximise-roi-with-data-driven-market-segmentation/" TargetMode="External"/><Relationship Id="rId44" Type="http://schemas.openxmlformats.org/officeDocument/2006/relationships/hyperlink" Target="https://networkscience.ai/case-genie/product/predictive-analytics-for-accurate-demand-forecasting/" TargetMode="External"/><Relationship Id="rId4" Type="http://schemas.openxmlformats.org/officeDocument/2006/relationships/hyperlink" Target="https://networkscience.ai/case-genie/product/empower-data-driven-decisions-with-financial-forecasting/" TargetMode="External"/><Relationship Id="rId9" Type="http://schemas.openxmlformats.org/officeDocument/2006/relationships/hyperlink" Target="../../../../:w:/g/personal/bhargav_networkscience_ai/ERiOu29pESlAlyAqZuiJCt0BB9s_NjyCjyAgqABE9PjZRg?e=t7vps2" TargetMode="External"/><Relationship Id="rId14" Type="http://schemas.openxmlformats.org/officeDocument/2006/relationships/hyperlink" Target="https://networkscience.ai/case-genie/product/optimise-operations-and-customer-experiences-for-a-competitive-edge/" TargetMode="External"/><Relationship Id="rId22" Type="http://schemas.openxmlformats.org/officeDocument/2006/relationships/hyperlink" Target="https://networkscience.ai/case-genie/product/strengthen-brand-loyalty-with-sustainable-ecommerce-efforts/" TargetMode="External"/><Relationship Id="rId27" Type="http://schemas.openxmlformats.org/officeDocument/2006/relationships/hyperlink" Target="https://networkscience.ai/case-genie/product/fortify-customer-trust-with-robust-cybersecurity-for-secure-online-transactions/" TargetMode="External"/><Relationship Id="rId30" Type="http://schemas.openxmlformats.org/officeDocument/2006/relationships/hyperlink" Target="https://networkscience.ai/case-genie/product/drive-profit-with-purpose-sustainable-finance-strategies-for-long-term-success/" TargetMode="External"/><Relationship Id="rId35" Type="http://schemas.openxmlformats.org/officeDocument/2006/relationships/hyperlink" Target="https://networkscience.ai/case-genie/product/predictive-analytics-in-marketing-campaigns/" TargetMode="External"/><Relationship Id="rId43" Type="http://schemas.openxmlformats.org/officeDocument/2006/relationships/hyperlink" Target="https://networkscience.ai/case-genie/product/safeguard-customer-data-trust-in-retail-operations/" TargetMode="External"/><Relationship Id="rId48" Type="http://schemas.openxmlformats.org/officeDocument/2006/relationships/hyperlink" Target="https://netsciencetech-my.sharepoint.com/:w:/g/personal/jignyasa_networkscience_ai/EfAd2vZDLdZHlLjn92kr9n8BZpfxP-sJmEQSseftFhFC-w?e=gzmKIl" TargetMode="External"/><Relationship Id="rId8" Type="http://schemas.openxmlformats.org/officeDocument/2006/relationships/hyperlink" Target="https://networkscience.ai/case-genie/product/enhance-ecommerce-agility-and-performance-with-cloud-solutions/" TargetMode="External"/><Relationship Id="rId3" Type="http://schemas.openxmlformats.org/officeDocument/2006/relationships/hyperlink" Target="../../../../:w:/g/personal/jignyasa_networkscience_ai/EbQ3XWtuR55DpDHKy-bd9DEB2oEtyawOEkIxlBpg61-rtw?e=Qkx8Tj" TargetMode="External"/><Relationship Id="rId12" Type="http://schemas.openxmlformats.org/officeDocument/2006/relationships/hyperlink" Target="https://networkscience.ai/case-genie/product/optimise-inventory-levels-and-boost-profitability/" TargetMode="External"/><Relationship Id="rId17" Type="http://schemas.openxmlformats.org/officeDocument/2006/relationships/hyperlink" Target="https://networkscience.ai/case-genie/product/ai-driven-customer-experience-innovation/" TargetMode="External"/><Relationship Id="rId25" Type="http://schemas.openxmlformats.org/officeDocument/2006/relationships/hyperlink" Target="https://networkscience.ai/case-genie/product/secure-financial-transactions-for-transparency-traceability/" TargetMode="External"/><Relationship Id="rId33" Type="http://schemas.openxmlformats.org/officeDocument/2006/relationships/hyperlink" Target="https://networkscience.ai/case-genie/product/omnichannel-strategies-to-drive-revenue-growth/" TargetMode="External"/><Relationship Id="rId38" Type="http://schemas.openxmlformats.org/officeDocument/2006/relationships/hyperlink" Target="https://networkscience.ai/case-genie/product/enhanced-inventory-management-solutions/" TargetMode="External"/><Relationship Id="rId46" Type="http://schemas.openxmlformats.org/officeDocument/2006/relationships/hyperlink" Target="https://networkscience.ai/case-genie/product/predictive-analytics-for-revenue-optimization/" TargetMode="External"/><Relationship Id="rId20" Type="http://schemas.openxmlformats.org/officeDocument/2006/relationships/hyperlink" Target="https://networkscience.ai/case-genie/product/real-time-visibility-and-traceability-in-supply-chain/" TargetMode="External"/><Relationship Id="rId41" Type="http://schemas.openxmlformats.org/officeDocument/2006/relationships/hyperlink" Target="https://networkscience.ai/case-genie/product/improve-operational-efficiency-reduce-costs-through-cloud-based-scal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w:/g/personal/ashutosh_networkscience_ai/EbnaiTzRyLdGnwrb9CaOg3oBBh2bVGiAE3QIHFj4jE58YQ?e=CnIE2z" TargetMode="External"/><Relationship Id="rId2" Type="http://schemas.openxmlformats.org/officeDocument/2006/relationships/hyperlink" Target="https://networkscience.ai/case-genie/shop/?product_tag=mining-natural-resources&amp;product_cat=ceo" TargetMode="External"/><Relationship Id="rId1" Type="http://schemas.openxmlformats.org/officeDocument/2006/relationships/hyperlink" Target="../../../:w:/g/personal/ashutosh_networkscience_ai/EUwt-7CKBW5Ckw28hnHALdUBiULJKrFluaMeckYJ-SR3Zg?e=YVgS8V" TargetMode="External"/><Relationship Id="rId4" Type="http://schemas.openxmlformats.org/officeDocument/2006/relationships/hyperlink" Target="https://networkscience.ai/case-genie/product/revolutionise-employee-training-with-virtual-reality-technology/"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networkscience.ai/case-genie/product/predictive-analytics-for-market-trends/" TargetMode="External"/><Relationship Id="rId21" Type="http://schemas.openxmlformats.org/officeDocument/2006/relationships/hyperlink" Target="https://networkscience.ai/case-genie/product/ensure-data-integrity-with-cybersecurity-solutions-for-pharma-industry/" TargetMode="External"/><Relationship Id="rId34" Type="http://schemas.openxmlformats.org/officeDocument/2006/relationships/hyperlink" Target="https://networkscience.ai/case-genie/product/digital-transformation-solutions-for-financial-reporting/" TargetMode="External"/><Relationship Id="rId42" Type="http://schemas.openxmlformats.org/officeDocument/2006/relationships/hyperlink" Target="https://networkscience.ai/case-genie/product/big-data-for-patient-analytics/" TargetMode="External"/><Relationship Id="rId47" Type="http://schemas.openxmlformats.org/officeDocument/2006/relationships/hyperlink" Target="https://networkscience.ai/case-genie/product/cybersecurity-solutions-for-secure-healthcare/" TargetMode="External"/><Relationship Id="rId50" Type="http://schemas.openxmlformats.org/officeDocument/2006/relationships/hyperlink" Target="https://networkscience.ai/case-genie/product/automated-regulatory-compliance-strategies-for-healthcare/" TargetMode="External"/><Relationship Id="rId55" Type="http://schemas.openxmlformats.org/officeDocument/2006/relationships/hyperlink" Target="../../../:w:/g/personal/jignyasa_networkscience_ai/EZfUga4Mvd5PgM14hiDigmMBxIHeoxI42acE1m1R5cbIzQ?e=jQGbqJ" TargetMode="External"/><Relationship Id="rId63" Type="http://schemas.openxmlformats.org/officeDocument/2006/relationships/hyperlink" Target="https://networkscience.ai/case-genie/product/ai-enabled-succession-planning/" TargetMode="External"/><Relationship Id="rId7" Type="http://schemas.openxmlformats.org/officeDocument/2006/relationships/hyperlink" Target="https://networkscience.ai/case-genie/product/transform-medical-training-for-better-patient-care-and-safety/" TargetMode="External"/><Relationship Id="rId2" Type="http://schemas.openxmlformats.org/officeDocument/2006/relationships/hyperlink" Target="https://networkscience.ai/case-genie/product/advance-preventive-care-and-diagnostic-precision-for-better-patient-health/" TargetMode="External"/><Relationship Id="rId16" Type="http://schemas.openxmlformats.org/officeDocument/2006/relationships/hyperlink" Target="https://networkscience.ai/case-genie/product/boost-antibody-discovery-pace/" TargetMode="External"/><Relationship Id="rId29" Type="http://schemas.openxmlformats.org/officeDocument/2006/relationships/hyperlink" Target="https://networkscience.ai/case-genie/product/smarter-risk-identification-mitigation-for-healthcare/" TargetMode="External"/><Relationship Id="rId11" Type="http://schemas.openxmlformats.org/officeDocument/2006/relationships/hyperlink" Target="https://networkscience.ai/case-genie/product/revolutionize-healthcare-with-accurate-and-timely-diagnoses/" TargetMode="External"/><Relationship Id="rId24" Type="http://schemas.openxmlformats.org/officeDocument/2006/relationships/hyperlink" Target="https://networkscience.ai/case-genie/product/boost-clinical-trial-efficiency-and-outcomes/" TargetMode="External"/><Relationship Id="rId32" Type="http://schemas.openxmlformats.org/officeDocument/2006/relationships/hyperlink" Target="https://networkscience.ai/case-genie/product/cloud-computing-for-financial-data-management/" TargetMode="External"/><Relationship Id="rId37" Type="http://schemas.openxmlformats.org/officeDocument/2006/relationships/hyperlink" Target="https://networkscience.ai/case-genie/product/sustainable-finance-solutions-for-socially-responsible-healthcare-businesses/" TargetMode="External"/><Relationship Id="rId40" Type="http://schemas.openxmlformats.org/officeDocument/2006/relationships/hyperlink" Target="https://networkscience.ai/case-genie/product/optimized-patient-data-analysis-for-faster-more-effective-clinical-trials/" TargetMode="External"/><Relationship Id="rId45" Type="http://schemas.openxmlformats.org/officeDocument/2006/relationships/hyperlink" Target="https://networkscience.ai/case-genie/product/cybersecurity-solutions-in-manufacturing-systems/" TargetMode="External"/><Relationship Id="rId53" Type="http://schemas.openxmlformats.org/officeDocument/2006/relationships/hyperlink" Target="../../../:w:/g/personal/jignyasa_networkscience_ai/EX3Rmy1Vi6dDoMpqEVJTfbcBhIwEvazuup3DhYVjsLYK8g?e=mFjP9y" TargetMode="External"/><Relationship Id="rId58" Type="http://schemas.openxmlformats.org/officeDocument/2006/relationships/hyperlink" Target="../../../:w:/g/personal/ashutosh_networkscience_ai/EfoZEhtViHdLk--NO-SayuQB1SuUArS58BLJkpsxqiv6OQ?e=VmZmmV" TargetMode="External"/><Relationship Id="rId66" Type="http://schemas.openxmlformats.org/officeDocument/2006/relationships/comments" Target="../comments3.xml"/><Relationship Id="rId5" Type="http://schemas.openxmlformats.org/officeDocument/2006/relationships/hyperlink" Target="https://networkscience.ai/case-genie/product/optimise-roi-with-strategic-financial-planning/" TargetMode="External"/><Relationship Id="rId61" Type="http://schemas.openxmlformats.org/officeDocument/2006/relationships/hyperlink" Target="https://networkscience.ai/case-genie/product/ai-powered-diversity-and-inclusion-initiatives/" TargetMode="External"/><Relationship Id="rId19" Type="http://schemas.openxmlformats.org/officeDocument/2006/relationships/hyperlink" Target="https://networkscience.ai/case-genie/product/reduce-fraud-and-enhance-trust-across-supply-chain-operations/" TargetMode="External"/><Relationship Id="rId14" Type="http://schemas.openxmlformats.org/officeDocument/2006/relationships/hyperlink" Target="../../../:w:/g/personal/jignyasa_networkscience_ai/ERUom5ALqJ1Omj2lcqwqrscB7uBBruDb3jZH9bqWIAsjug?e=ymEQQD" TargetMode="External"/><Relationship Id="rId22" Type="http://schemas.openxmlformats.org/officeDocument/2006/relationships/hyperlink" Target="https://networkscience.ai/case-genie/product/empower-healthcare-with-digital-health-solutions/" TargetMode="External"/><Relationship Id="rId27" Type="http://schemas.openxmlformats.org/officeDocument/2006/relationships/hyperlink" Target="https://networkscience.ai/case-genie/product/improve-product-consistency-and-minimize-defects-in-reagent-manufacturing/" TargetMode="External"/><Relationship Id="rId30" Type="http://schemas.openxmlformats.org/officeDocument/2006/relationships/hyperlink" Target="https://networkscience.ai/case-genie/product/empower-financial-decision-making-in-investment-optimisation/" TargetMode="External"/><Relationship Id="rId35" Type="http://schemas.openxmlformats.org/officeDocument/2006/relationships/hyperlink" Target="https://networkscience.ai/case-genie/product/solutions-for-streamlined-healthcare-cost-management/" TargetMode="External"/><Relationship Id="rId43" Type="http://schemas.openxmlformats.org/officeDocument/2006/relationships/hyperlink" Target="https://networkscience.ai/case-genie/product/tamper-proof-data-with-secure-transparent-clinical-trials/" TargetMode="External"/><Relationship Id="rId48" Type="http://schemas.openxmlformats.org/officeDocument/2006/relationships/hyperlink" Target="https://networkscience.ai/case-genie/product/predictive-maintenance-solutions-for-optimized-pharma-production/" TargetMode="External"/><Relationship Id="rId56" Type="http://schemas.openxmlformats.org/officeDocument/2006/relationships/hyperlink" Target="https://networkscience.ai/case-genie/product/streamlining-healthcare-document-management-for-better-efficiency-and-compliance/" TargetMode="External"/><Relationship Id="rId64" Type="http://schemas.openxmlformats.org/officeDocument/2006/relationships/hyperlink" Target="https://networkscience.ai/case-genie/product/ai-optimized-employee-retention-strategies/" TargetMode="External"/><Relationship Id="rId8" Type="http://schemas.openxmlformats.org/officeDocument/2006/relationships/hyperlink" Target="../../../:w:/g/personal/jignyasa_networkscience_ai/ET_EwarDFXFDhBFrlnqAFQQBbZ-gq7i7HLF5eq-9DCGEzQ?e=hxiXaa" TargetMode="External"/><Relationship Id="rId51" Type="http://schemas.openxmlformats.org/officeDocument/2006/relationships/hyperlink" Target="https://networkscience.ai/case-genie/product/sustainable-solutions-for-responsible-pharma-production/" TargetMode="External"/><Relationship Id="rId3" Type="http://schemas.openxmlformats.org/officeDocument/2006/relationships/hyperlink" Target="https://networkscience.ai/case-genie/product/increase-drug-discovery-success-and-shorten-development-timelines/" TargetMode="External"/><Relationship Id="rId12" Type="http://schemas.openxmlformats.org/officeDocument/2006/relationships/hyperlink" Target="../../../:w:/g/personal/jignyasa_networkscience_ai/EUZ_eYi4ZYVFhpQktNE7gVUBS1dOIiJCLCFDtTk8DBD7ZQ?e=155dVO" TargetMode="External"/><Relationship Id="rId17" Type="http://schemas.openxmlformats.org/officeDocument/2006/relationships/hyperlink" Target="https://networkscience.ai/case-genie/product/optimize-research-projects-with-shared-research-platforms/" TargetMode="External"/><Relationship Id="rId25" Type="http://schemas.openxmlformats.org/officeDocument/2006/relationships/hyperlink" Target="https://networkscience.ai/case-genie/product/optimize-diagnostic-speed-and-accuracy-for-better-care/" TargetMode="External"/><Relationship Id="rId33" Type="http://schemas.openxmlformats.org/officeDocument/2006/relationships/hyperlink" Target="https://networkscience.ai/case-genie/product/cybersecurity-in-financial-transactions-2/" TargetMode="External"/><Relationship Id="rId38" Type="http://schemas.openxmlformats.org/officeDocument/2006/relationships/hyperlink" Target="https://networkscience.ai/case-genie/product/big-data-analytics-drives-smarter-market-research-strategic-planning/" TargetMode="External"/><Relationship Id="rId46" Type="http://schemas.openxmlformats.org/officeDocument/2006/relationships/hyperlink" Target="https://networkscience.ai/case-genie/product/digital-twins-drive-smarter-process-optimization-reduced-costs-in-pharma/" TargetMode="External"/><Relationship Id="rId59" Type="http://schemas.openxmlformats.org/officeDocument/2006/relationships/hyperlink" Target="https://networkscience.ai/case-genie/product/ai-driven-talent-analytics-for-enhanced-workforce-planning/" TargetMode="External"/><Relationship Id="rId67" Type="http://schemas.microsoft.com/office/2017/10/relationships/threadedComment" Target="../threadedComments/threadedComment3.xml"/><Relationship Id="rId20" Type="http://schemas.openxmlformats.org/officeDocument/2006/relationships/hyperlink" Target="https://networkscience.ai/case-genie/product/increase-healthcare-system-efficiency-with-advanced-data-management/" TargetMode="External"/><Relationship Id="rId41" Type="http://schemas.openxmlformats.org/officeDocument/2006/relationships/hyperlink" Target="https://networkscience.ai/case-genie/product/advanced-quality-control-for-pharmaceuticals/" TargetMode="External"/><Relationship Id="rId54" Type="http://schemas.openxmlformats.org/officeDocument/2006/relationships/hyperlink" Target="../../../:w:/g/personal/jignyasa_networkscience_ai/EcfeQG1hIz5CnaQ1_uhh6a8BFY_CbuYXVOilpgFI95ZOEQ?e=tLpEYz" TargetMode="External"/><Relationship Id="rId62" Type="http://schemas.openxmlformats.org/officeDocument/2006/relationships/hyperlink" Target="https://networkscience.ai/case-genie/product/ai-platform-for-personalized-wellbeing-recommendations/" TargetMode="External"/><Relationship Id="rId1" Type="http://schemas.openxmlformats.org/officeDocument/2006/relationships/hyperlink" Target="../../../:w:/g/personal/jignyasa_networkscience_ai/EbDRibl7bodHoe4VuJuOTiQBcw5GOevrh-KH6NPluL3zFw?e=DllaIM" TargetMode="External"/><Relationship Id="rId6" Type="http://schemas.openxmlformats.org/officeDocument/2006/relationships/hyperlink" Target="../../../:w:/g/personal/ashutosh_networkscience_ai/EYAV8KQSicRKiJ2c3JwM1OYBXFt5GvhDcaprDHSKrzNlDA?e=5cDwmS" TargetMode="External"/><Relationship Id="rId15" Type="http://schemas.openxmlformats.org/officeDocument/2006/relationships/hyperlink" Target="https://networkscience.ai/case-genie/product/reduce-costs-maximise-productivity-for-improved-efficiency/" TargetMode="External"/><Relationship Id="rId23" Type="http://schemas.openxmlformats.org/officeDocument/2006/relationships/hyperlink" Target="https://networkscience.ai/case-genie/product/boost-manufacturing-efficiency-and-ensure-product-consistency/" TargetMode="External"/><Relationship Id="rId28" Type="http://schemas.openxmlformats.org/officeDocument/2006/relationships/hyperlink" Target="https://networkscience.ai/case-genie/product/boost-sustainability-efforts-and-strengthen-market-position/" TargetMode="External"/><Relationship Id="rId36" Type="http://schemas.openxmlformats.org/officeDocument/2006/relationships/hyperlink" Target="https://networkscience.ai/case-genie/product/predictive-analytics-in-budgeting/" TargetMode="External"/><Relationship Id="rId49" Type="http://schemas.openxmlformats.org/officeDocument/2006/relationships/hyperlink" Target="https://networkscience.ai/case-genie/product/solutions-for-predictive-maintenance-of-lab-equipment/" TargetMode="External"/><Relationship Id="rId57" Type="http://schemas.openxmlformats.org/officeDocument/2006/relationships/hyperlink" Target="https://networkscience.ai/case-genie/product/accelerating-mlr-review-for-improved-accuracy-and-efficiency/" TargetMode="External"/><Relationship Id="rId10" Type="http://schemas.openxmlformats.org/officeDocument/2006/relationships/hyperlink" Target="../../../:w:/g/personal/jignyasa_networkscience_ai/EX1oIo5Wf-lMgPyLkGl8HGEB_TXWg2w0buqQdBZEJv1fCA?e=lG2V3q" TargetMode="External"/><Relationship Id="rId31" Type="http://schemas.openxmlformats.org/officeDocument/2006/relationships/hyperlink" Target="https://networkscience.ai/case-genie/product/empower-supply-chains-through-transparent-financial-transactions/" TargetMode="External"/><Relationship Id="rId44" Type="http://schemas.openxmlformats.org/officeDocument/2006/relationships/hyperlink" Target="https://networkscience.ai/case-genie/product/cloud-computing-for-operational-efficiency-2/" TargetMode="External"/><Relationship Id="rId52" Type="http://schemas.openxmlformats.org/officeDocument/2006/relationships/hyperlink" Target="../../../:w:/g/personal/jignyasa_networkscience_ai/ETVvUgPXaAxPmF-CjoBFwnEBFLSMgT5AxRChnBfImXRotQ?e=zrF3Cs" TargetMode="External"/><Relationship Id="rId60" Type="http://schemas.openxmlformats.org/officeDocument/2006/relationships/hyperlink" Target="https://networkscience.ai/case-genie/product/personalized-learning-paths/" TargetMode="External"/><Relationship Id="rId65" Type="http://schemas.openxmlformats.org/officeDocument/2006/relationships/vmlDrawing" Target="../drawings/vmlDrawing3.vml"/><Relationship Id="rId4" Type="http://schemas.openxmlformats.org/officeDocument/2006/relationships/hyperlink" Target="../../../:w:/g/personal/jignyasa_networkscience_ai/EThshgn0IJZFrVVAQMGkg8kBF2Mb6o7FOL2ir_-MTPDvFQ?e=J0gvtE" TargetMode="External"/><Relationship Id="rId9" Type="http://schemas.openxmlformats.org/officeDocument/2006/relationships/hyperlink" Target="https://networkscience.ai/case-genie/product/transform-healthcare-with-proactive-disease-prediction-and-diagnosis/" TargetMode="External"/><Relationship Id="rId13" Type="http://schemas.openxmlformats.org/officeDocument/2006/relationships/hyperlink" Target="https://networkscience.ai/case-genie/product/optimize-treatment-efficacy-with-personalized-treatment-insights/" TargetMode="External"/><Relationship Id="rId18" Type="http://schemas.openxmlformats.org/officeDocument/2006/relationships/hyperlink" Target="https://networkscience.ai/case-genie/product/protect-patients-and-your-brand-from-counterfeit-medications/" TargetMode="External"/><Relationship Id="rId39" Type="http://schemas.openxmlformats.org/officeDocument/2006/relationships/hyperlink" Target="https://networkscience.ai/case-genie/product/revolutionizing-rd-with-ai-driven-target-identification-gen-ai/"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etworkscience.ai/case-genie/product/achieving-operational-excellence-for-superior-factory-performance/" TargetMode="External"/><Relationship Id="rId18" Type="http://schemas.openxmlformats.org/officeDocument/2006/relationships/hyperlink" Target="https://networkscience.ai/case-genie/product/champion-sustainability-enhance-brand-reputation-and-environmental-impact/" TargetMode="External"/><Relationship Id="rId26" Type="http://schemas.openxmlformats.org/officeDocument/2006/relationships/hyperlink" Target="https://networkscience.ai/case-genie/product/elevate-customer-experiences-and-boost-sales-with-cutting-edge-marketing-strategies/" TargetMode="External"/><Relationship Id="rId39" Type="http://schemas.openxmlformats.org/officeDocument/2006/relationships/hyperlink" Target="https://networkscience.ai/case-genie/product/strategic-decision-making-for-market-expansion-and-new-opportunities/" TargetMode="External"/><Relationship Id="rId21" Type="http://schemas.openxmlformats.org/officeDocument/2006/relationships/hyperlink" Target="https://networkscience.ai/case-genie/product/improve-customer-engagement-with-data-driven-personalization/" TargetMode="External"/><Relationship Id="rId34" Type="http://schemas.openxmlformats.org/officeDocument/2006/relationships/hyperlink" Target="https://networkscience.ai/case-genie/product/sustainability-reporting-and-compliance/" TargetMode="External"/><Relationship Id="rId42" Type="http://schemas.openxmlformats.org/officeDocument/2006/relationships/hyperlink" Target="https://networkscience.ai/case-genie/product/digital-marketing-transformation/" TargetMode="External"/><Relationship Id="rId47" Type="http://schemas.openxmlformats.org/officeDocument/2006/relationships/hyperlink" Target="https://networkscience.ai/case-genie/product/digital-transformation-in-distribution-2/" TargetMode="External"/><Relationship Id="rId50" Type="http://schemas.openxmlformats.org/officeDocument/2006/relationships/hyperlink" Target="https://networkscience.ai/case-genie/product/advanced-quality-control/" TargetMode="External"/><Relationship Id="rId55" Type="http://schemas.openxmlformats.org/officeDocument/2006/relationships/hyperlink" Target="https://networkscience.ai/case-genie/product/drive-product-excellence-with-real-time-quality-control/" TargetMode="External"/><Relationship Id="rId7" Type="http://schemas.openxmlformats.org/officeDocument/2006/relationships/hyperlink" Target="https://networkscience.ai/case-genie/product/transforming-business-strategies-for-improved-customer-experiences-and-operational-efficiency/" TargetMode="External"/><Relationship Id="rId2" Type="http://schemas.openxmlformats.org/officeDocument/2006/relationships/hyperlink" Target="https://networkscience.ai/case-genie/product/accelerates-time-to-market-through-enhanced-agility-and-innovation/" TargetMode="External"/><Relationship Id="rId16" Type="http://schemas.openxmlformats.org/officeDocument/2006/relationships/hyperlink" Target="../../../:w:/g/personal/ashutosh_networkscience_ai/EaLWaHJSgr1Lkgi_m-QMHPIB2IdiYkr2mTn8iMR8qov4UA?e=JjPeae" TargetMode="External"/><Relationship Id="rId29" Type="http://schemas.openxmlformats.org/officeDocument/2006/relationships/hyperlink" Target="https://networkscience.ai/case-genie/product/drive-efficiency-by-transforming-distribution-for-enhanced-operations/" TargetMode="External"/><Relationship Id="rId11" Type="http://schemas.openxmlformats.org/officeDocument/2006/relationships/hyperlink" Target="https://networkscience.ai/case-genie/product/drive-higher-conversions-with-advanced-customer-segmentation/" TargetMode="External"/><Relationship Id="rId24" Type="http://schemas.openxmlformats.org/officeDocument/2006/relationships/hyperlink" Target="../../../:w:/g/personal/ashutosh_networkscience_ai/Ef3mzyIT5S9KseBKjjBPgG8By1HHvLm0UUt-4d4tD2L4JA?e=9Lwck1" TargetMode="External"/><Relationship Id="rId32" Type="http://schemas.openxmlformats.org/officeDocument/2006/relationships/hyperlink" Target="https://networkscience.ai/case-genie/product/achieve-efficiency-through-cloud-computing-and-scalability/" TargetMode="External"/><Relationship Id="rId37" Type="http://schemas.openxmlformats.org/officeDocument/2006/relationships/hyperlink" Target="https://networkscience.ai/case-genie/product/cybersecurity-in-protecting-financial-data/" TargetMode="External"/><Relationship Id="rId40" Type="http://schemas.openxmlformats.org/officeDocument/2006/relationships/hyperlink" Target="https://networkscience.ai/case-genie/product/real-time-data-for-consumer-centric-product-development/" TargetMode="External"/><Relationship Id="rId45" Type="http://schemas.openxmlformats.org/officeDocument/2006/relationships/hyperlink" Target="https://networkscience.ai/case-genie/product/cloud-computing-for-global-business-scalability/" TargetMode="External"/><Relationship Id="rId53" Type="http://schemas.openxmlformats.org/officeDocument/2006/relationships/hyperlink" Target="../../../:w:/g/personal/ashutosh_networkscience_ai/ETBgcDPbbwtGsIIei2ZaGCkBJwpB5bxglwS6IwH-OguCMg?e=PmprH5" TargetMode="External"/><Relationship Id="rId58" Type="http://schemas.openxmlformats.org/officeDocument/2006/relationships/hyperlink" Target="https://networkscience.ai/case-genie/product/enhance-quality-reduce-costs-with-smart-packaging/" TargetMode="External"/><Relationship Id="rId5" Type="http://schemas.openxmlformats.org/officeDocument/2006/relationships/hyperlink" Target="https://networkscience.ai/case-genie/product/strengthen-brand-credibility-and-trust-through-supply-chain-transparency/" TargetMode="External"/><Relationship Id="rId61" Type="http://schemas.openxmlformats.org/officeDocument/2006/relationships/comments" Target="../comments4.xml"/><Relationship Id="rId19" Type="http://schemas.openxmlformats.org/officeDocument/2006/relationships/hyperlink" Target="https://networkscience.ai/case-genie/product/achieve-business-success-through-market-insights-and-strategic-growth/" TargetMode="External"/><Relationship Id="rId14" Type="http://schemas.openxmlformats.org/officeDocument/2006/relationships/hyperlink" Target="../../../:w:/g/personal/ashutosh_networkscience_ai/EQQkVUaSHWJAvSQFodHs8_sBjM1atpRHHZXAAdZhCcWx9Q?e=w35Ose" TargetMode="External"/><Relationship Id="rId22" Type="http://schemas.openxmlformats.org/officeDocument/2006/relationships/hyperlink" Target="https://networkscience.ai/case-genie/product/enhance-consumer-experience-with-real-time-connectivity/" TargetMode="External"/><Relationship Id="rId27" Type="http://schemas.openxmlformats.org/officeDocument/2006/relationships/hyperlink" Target="https://networkscience.ai/case-genie/product/enhance-production-line-efficiency-and-inventory-accuracy/" TargetMode="External"/><Relationship Id="rId30" Type="http://schemas.openxmlformats.org/officeDocument/2006/relationships/hyperlink" Target="https://networkscience.ai/case-genie/product/drive-sustainability-with-eco-friendly-it-solutions-for-fmcg-infrastructure/" TargetMode="External"/><Relationship Id="rId35" Type="http://schemas.openxmlformats.org/officeDocument/2006/relationships/hyperlink" Target="https://networkscience.ai/case-genie/product/risk-management-with-ai-and-data-analytics/" TargetMode="External"/><Relationship Id="rId43" Type="http://schemas.openxmlformats.org/officeDocument/2006/relationships/hyperlink" Target="https://networkscience.ai/case-genie/product/boost-transparency-real-time-insights-for-supply-chain-optimization/" TargetMode="External"/><Relationship Id="rId48" Type="http://schemas.openxmlformats.org/officeDocument/2006/relationships/hyperlink" Target="https://networkscience.ai/case-genie/product/cybersecurity-in-operational-systems/" TargetMode="External"/><Relationship Id="rId56" Type="http://schemas.openxmlformats.org/officeDocument/2006/relationships/hyperlink" Target="https://networkscience.ai/case-genie/product/streamline-operations-with-better-logistics-distribution-strategies/" TargetMode="External"/><Relationship Id="rId8" Type="http://schemas.openxmlformats.org/officeDocument/2006/relationships/hyperlink" Target="../../../:w:/g/personal/ashutosh_networkscience_ai/EadPET0uVMRHrRWSAD_O1GoBoa0jrIv6d_15__jNnRxVnw?e=3PONU3" TargetMode="External"/><Relationship Id="rId51" Type="http://schemas.openxmlformats.org/officeDocument/2006/relationships/hyperlink" Target="https://networkscience.ai/case-genie/product/optimise-food-supply-chains-real-time-insights-and-waste-reduction/" TargetMode="External"/><Relationship Id="rId3" Type="http://schemas.openxmlformats.org/officeDocument/2006/relationships/hyperlink" Target="https://networkscience.ai/case-genie/product/revolutionize-marketing-redefine-buying-journeys-strengthen-purchase-confidence/" TargetMode="External"/><Relationship Id="rId12" Type="http://schemas.openxmlformats.org/officeDocument/2006/relationships/hyperlink" Target="../../../:w:/g/personal/ashutosh_networkscience_ai/EZnsE183vKNPnzjr50LwEnwBo5RX4uEUF0JAJOmBVnSIJQ?e=FnWPoC" TargetMode="External"/><Relationship Id="rId17" Type="http://schemas.openxmlformats.org/officeDocument/2006/relationships/hyperlink" Target="https://networkscience.ai/case-genie/product/drive-operational-excellence-with-real-time-production-insights/" TargetMode="External"/><Relationship Id="rId25" Type="http://schemas.openxmlformats.org/officeDocument/2006/relationships/hyperlink" Target="https://networkscience.ai/case-genie/product/predictive-analytics-in-financial-planning/" TargetMode="External"/><Relationship Id="rId33" Type="http://schemas.openxmlformats.org/officeDocument/2006/relationships/hyperlink" Target="https://networkscience.ai/case-genie/product/optimise-operations-predictive-analytics-for-cost-effective-supply-chains/" TargetMode="External"/><Relationship Id="rId38" Type="http://schemas.openxmlformats.org/officeDocument/2006/relationships/hyperlink" Target="https://networkscience.ai/case-genie/product/sustainability-as-a-growth-driver/" TargetMode="External"/><Relationship Id="rId46" Type="http://schemas.openxmlformats.org/officeDocument/2006/relationships/hyperlink" Target="https://networkscience.ai/case-genie/product/sustainability-in-manufacturing-processes/" TargetMode="External"/><Relationship Id="rId59" Type="http://schemas.openxmlformats.org/officeDocument/2006/relationships/hyperlink" Target="https://networkscience.ai/case-genie/product/elevate-food-safety-standards-with-real-time-monitoring/" TargetMode="External"/><Relationship Id="rId20" Type="http://schemas.openxmlformats.org/officeDocument/2006/relationships/hyperlink" Target="https://networkscience.ai/case-genie/product/unlock-informed-insights-for-better-decision-making/" TargetMode="External"/><Relationship Id="rId41" Type="http://schemas.openxmlformats.org/officeDocument/2006/relationships/hyperlink" Target="https://networkscience.ai/case-genie/product/enhance-competitiveness-with-market-trend-analysis/" TargetMode="External"/><Relationship Id="rId54" Type="http://schemas.openxmlformats.org/officeDocument/2006/relationships/hyperlink" Target="https://networkscience.ai/case-genie/product/empower-operations-with-energy-efficiency-and-cost-reduction/" TargetMode="External"/><Relationship Id="rId62" Type="http://schemas.microsoft.com/office/2017/10/relationships/threadedComment" Target="../threadedComments/threadedComment4.xml"/><Relationship Id="rId1" Type="http://schemas.openxmlformats.org/officeDocument/2006/relationships/hyperlink" Target="../../../:w:/g/personal/ashutosh_networkscience_ai/EcSD5rPRTbhPgc0nFLZUExgBMd9RmWqHuzDRNEnCjylx2w?e=iudByy" TargetMode="External"/><Relationship Id="rId6" Type="http://schemas.openxmlformats.org/officeDocument/2006/relationships/hyperlink" Target="https://networkscience.ai/case-genie/product/protect-your-brand-safeguard-customer-data-and-build-trust/" TargetMode="External"/><Relationship Id="rId15" Type="http://schemas.openxmlformats.org/officeDocument/2006/relationships/hyperlink" Target="https://networkscience.ai/case-genie/product/protect-brand-reputation-by-securing-financial-transactions/" TargetMode="External"/><Relationship Id="rId23" Type="http://schemas.openxmlformats.org/officeDocument/2006/relationships/hyperlink" Target="https://networkscience.ai/case-genie/product/unlock-market-potential-with-customer-centric-product-strategies/" TargetMode="External"/><Relationship Id="rId28" Type="http://schemas.openxmlformats.org/officeDocument/2006/relationships/hyperlink" Target="https://networkscience.ai/case-genie/product/enhance-operational-insight-precise-inventory-optimisation-strategies/" TargetMode="External"/><Relationship Id="rId36" Type="http://schemas.openxmlformats.org/officeDocument/2006/relationships/hyperlink" Target="https://networkscience.ai/case-genie/product/digital-transformation-in-financial-processes-2/" TargetMode="External"/><Relationship Id="rId49" Type="http://schemas.openxmlformats.org/officeDocument/2006/relationships/hyperlink" Target="https://networkscience.ai/case-genie/product/cloud-computing-in-logistics-management/" TargetMode="External"/><Relationship Id="rId57" Type="http://schemas.openxmlformats.org/officeDocument/2006/relationships/hyperlink" Target="https://networkscience.ai/case-genie/product/enhance-customer-engagement-by-fostering-brand-loyalty/" TargetMode="External"/><Relationship Id="rId10" Type="http://schemas.openxmlformats.org/officeDocument/2006/relationships/hyperlink" Target="../../../:w:/g/personal/ashutosh_networkscience_ai/EfF7l7wHQ_xKviNqb15eQIYBIarStIcRAnTUHmhYqs7cmg?e=elxq0k" TargetMode="External"/><Relationship Id="rId31" Type="http://schemas.openxmlformats.org/officeDocument/2006/relationships/hyperlink" Target="https://networkscience.ai/case-genie/product/optimise-market-and-sales-strategy-with-accurate-revenue-forecasting/" TargetMode="External"/><Relationship Id="rId44" Type="http://schemas.openxmlformats.org/officeDocument/2006/relationships/hyperlink" Target="https://networkscience.ai/case-genie/product/ar-vr-in-enhancing-brand-experience/" TargetMode="External"/><Relationship Id="rId52" Type="http://schemas.openxmlformats.org/officeDocument/2006/relationships/hyperlink" Target="https://networkscience.ai/case-genie/product/uncover-consumer-behaviour-insights-with-cutting-edge-analytics/" TargetMode="External"/><Relationship Id="rId60" Type="http://schemas.openxmlformats.org/officeDocument/2006/relationships/vmlDrawing" Target="../drawings/vmlDrawing4.vml"/><Relationship Id="rId4" Type="http://schemas.openxmlformats.org/officeDocument/2006/relationships/hyperlink" Target="https://networkscience.ai/case-genie/product/navigate-market-dynamics-with-precision/" TargetMode="External"/><Relationship Id="rId9" Type="http://schemas.openxmlformats.org/officeDocument/2006/relationships/hyperlink" Target="https://networkscience.ai/case-genie/product/predictive-analytics-in-sales-strategy/"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etworkscience.ai/case-genie/product/safeguard-against-unauthorised-access-for-trust-and-reliability/" TargetMode="External"/><Relationship Id="rId18" Type="http://schemas.openxmlformats.org/officeDocument/2006/relationships/hyperlink" Target="https://networkscience.ai/case-genie/product/predictive-maintenance-for-solar-plants/" TargetMode="External"/><Relationship Id="rId26" Type="http://schemas.openxmlformats.org/officeDocument/2006/relationships/hyperlink" Target="https://networkscience.ai/case-genie/product/ensure-grid-resilience-with-cybersecurity-measures/" TargetMode="External"/><Relationship Id="rId21" Type="http://schemas.openxmlformats.org/officeDocument/2006/relationships/hyperlink" Target="https://networkscience.ai/case-genie/product/sustainable-supply-chain-management/" TargetMode="External"/><Relationship Id="rId34" Type="http://schemas.openxmlformats.org/officeDocument/2006/relationships/hyperlink" Target="../../../:w:/g/personal/ashutosh_networkscience_ai/EVEW9MHSTUNDpIAvtrdK8qEBd6ZIMCucayqUau6vIS05jA?e=6b0W3e" TargetMode="External"/><Relationship Id="rId7" Type="http://schemas.openxmlformats.org/officeDocument/2006/relationships/hyperlink" Target="https://networkscience.ai/case-genie/product/solutions-for-solar-energy-efficiency-to-achieve-optimal-performance/" TargetMode="External"/><Relationship Id="rId12" Type="http://schemas.openxmlformats.org/officeDocument/2006/relationships/hyperlink" Target="https://networkscience.ai/case-genie/product/drive-efficiency-with-real-time-energy-data-for-customers/" TargetMode="External"/><Relationship Id="rId17" Type="http://schemas.openxmlformats.org/officeDocument/2006/relationships/hyperlink" Target="https://networkscience.ai/case-genie/product/boost-grid-performance-with-predictive-load-forecasting/" TargetMode="External"/><Relationship Id="rId25" Type="http://schemas.openxmlformats.org/officeDocument/2006/relationships/hyperlink" Target="https://networkscience.ai/case-genie/product/optimise-asset-performance-with-real-time-monitoring/" TargetMode="External"/><Relationship Id="rId33" Type="http://schemas.openxmlformats.org/officeDocument/2006/relationships/hyperlink" Target="https://networkscience.ai/case-genie/product/enhancing-factory-acceptance-tests-and-commissioning-processes-with-remote-assistance/" TargetMode="External"/><Relationship Id="rId38" Type="http://schemas.microsoft.com/office/2017/10/relationships/threadedComment" Target="../threadedComments/threadedComment5.xml"/><Relationship Id="rId2" Type="http://schemas.openxmlformats.org/officeDocument/2006/relationships/hyperlink" Target="../../../:w:/g/personal/jignyasa_networkscience_ai/EaR5jI8GRitJoxrsyknoohAB_KZtcfrkWlN-KBbzvUnAjA?e=G5FK4X" TargetMode="External"/><Relationship Id="rId16" Type="http://schemas.openxmlformats.org/officeDocument/2006/relationships/hyperlink" Target="https://networkscience.ai/case-genie/product/enhance-utility-efficiency-with-remote-meter-data-collection/" TargetMode="External"/><Relationship Id="rId20" Type="http://schemas.openxmlformats.org/officeDocument/2006/relationships/hyperlink" Target="https://networkscience.ai/case-genie/product/maximise-energy-management-through-accurate-metering-systems/" TargetMode="External"/><Relationship Id="rId29" Type="http://schemas.openxmlformats.org/officeDocument/2006/relationships/hyperlink" Target="https://networkscience.ai/case-genie/product/empower-field-teams-by-enhancing-efficiency-with-mobile-applications/" TargetMode="External"/><Relationship Id="rId1" Type="http://schemas.openxmlformats.org/officeDocument/2006/relationships/hyperlink" Target="../../../:w:/g/personal/jignyasa_networkscience_ai/EVeciRb2rnBCtQHaEn4RBWwBMXop9jOSRpv5YDaa-2pLIQ?e=BuDNvl" TargetMode="External"/><Relationship Id="rId6" Type="http://schemas.openxmlformats.org/officeDocument/2006/relationships/hyperlink" Target="https://networkscience.ai/case-genie/product/skill-development-training-for-technicians-proficiency/" TargetMode="External"/><Relationship Id="rId11" Type="http://schemas.openxmlformats.org/officeDocument/2006/relationships/hyperlink" Target="https://networkscience.ai/case-genie/product/enhance-transparency-client-trust-with-real-time-solar-analytics/" TargetMode="External"/><Relationship Id="rId24" Type="http://schemas.openxmlformats.org/officeDocument/2006/relationships/hyperlink" Target="https://networkscience.ai/case-genie/product/predictive-analytics-for-grid-asset-management/" TargetMode="External"/><Relationship Id="rId32" Type="http://schemas.openxmlformats.org/officeDocument/2006/relationships/hyperlink" Target="https://netsciencetech-my.sharepoint.com/:w:/g/personal/jignyasa_networkscience_ai/ER2V5IZxlmlOq2_PB234bKMBjAjHyr_-HxwM_M6ZNgxtVg?e=EZQ5OW" TargetMode="External"/><Relationship Id="rId37" Type="http://schemas.openxmlformats.org/officeDocument/2006/relationships/comments" Target="../comments5.xml"/><Relationship Id="rId5" Type="http://schemas.openxmlformats.org/officeDocument/2006/relationships/hyperlink" Target="https://networkscience.ai/case-genie/product/optimise-operations-reduce-downtime-using-digital-twins/" TargetMode="External"/><Relationship Id="rId15" Type="http://schemas.openxmlformats.org/officeDocument/2006/relationships/hyperlink" Target="https://networkscience.ai/case-genie/product/cutting-costs-and-downtime-with-drone-inspections-for-solar-panels/" TargetMode="External"/><Relationship Id="rId23" Type="http://schemas.openxmlformats.org/officeDocument/2006/relationships/hyperlink" Target="https://networkscience.ai/case-genie/product/smart-grid-technologies-for-real-time-monitoring-optimized-energy-delivery/" TargetMode="External"/><Relationship Id="rId28" Type="http://schemas.openxmlformats.org/officeDocument/2006/relationships/hyperlink" Target="https://networkscience.ai/case-genie/product/optimise-energy-management-with-demand-forecasting/" TargetMode="External"/><Relationship Id="rId36" Type="http://schemas.openxmlformats.org/officeDocument/2006/relationships/vmlDrawing" Target="../drawings/vmlDrawing5.vml"/><Relationship Id="rId10" Type="http://schemas.openxmlformats.org/officeDocument/2006/relationships/hyperlink" Target="https://networkscience.ai/case-genie/product/boost-reliability-with-fraud-prevention-for-energy-market/" TargetMode="External"/><Relationship Id="rId19" Type="http://schemas.openxmlformats.org/officeDocument/2006/relationships/hyperlink" Target="https://networkscience.ai/case-genie/product/predictive-maintenance-of-metering-devices/" TargetMode="External"/><Relationship Id="rId31" Type="http://schemas.openxmlformats.org/officeDocument/2006/relationships/hyperlink" Target="https://networkscience.ai/case-genie/product/revolutionise-windmill-inspections-for-enhanced-safety-and-efficiency/" TargetMode="External"/><Relationship Id="rId4" Type="http://schemas.openxmlformats.org/officeDocument/2006/relationships/hyperlink" Target="https://networkscience.ai/case-genie/product/maximise-efficiency-minimise-waste-with-energy-optimisation/" TargetMode="External"/><Relationship Id="rId9" Type="http://schemas.openxmlformats.org/officeDocument/2006/relationships/hyperlink" Target="https://networkscience.ai/case-genie/product/achieve-operational-excellence-in-energy-production-distribution/" TargetMode="External"/><Relationship Id="rId14" Type="http://schemas.openxmlformats.org/officeDocument/2006/relationships/hyperlink" Target="https://networkscience.ai/case-genie/product/data-driven-demand-response-pioneering-a-smarter-grid-for-a-sustainable-energy-future/" TargetMode="External"/><Relationship Id="rId22" Type="http://schemas.openxmlformats.org/officeDocument/2006/relationships/hyperlink" Target="https://networkscience.ai/case-genie/product/drive-efficiency-in-energy-transactions-for-transparent-and-cost-effective-trading/" TargetMode="External"/><Relationship Id="rId27" Type="http://schemas.openxmlformats.org/officeDocument/2006/relationships/hyperlink" Target="https://networkscience.ai/case-genie/product/innovate-customer-engagement-with-crm-and-analytics/" TargetMode="External"/><Relationship Id="rId30" Type="http://schemas.openxmlformats.org/officeDocument/2006/relationships/hyperlink" Target="../../../:w:/g/personal/ashutosh_networkscience_ai/EZmvpu0XaQRMv1dxXLGvLXYBidta5SCkoivOrQOuQe0vWQ?e=MMyybV" TargetMode="External"/><Relationship Id="rId35" Type="http://schemas.openxmlformats.org/officeDocument/2006/relationships/hyperlink" Target="https://networkscience.ai/case-genie/product/optimise-safety-in-mining-advanced-training-for-hemm-and-work-at-height/" TargetMode="External"/><Relationship Id="rId8" Type="http://schemas.openxmlformats.org/officeDocument/2006/relationships/hyperlink" Target="https://networkscience.ai/case-genie/product/reduce-risk-in-pv-systems-with-automated-fault-detection/" TargetMode="External"/><Relationship Id="rId3" Type="http://schemas.openxmlformats.org/officeDocument/2006/relationships/hyperlink" Target="../../../:w:/g/personal/ashutosh_networkscience_ai/EUEU2ZOR24RGvg7wenM6HsYBZTKmB6uHiXx9f1gUXisQIQ?e=yOeGd2"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etworkscience.ai/case-genie/product/proactively-manage-assets-to-cut-costs-improve-safety-and-extend-lifespan/" TargetMode="External"/><Relationship Id="rId13" Type="http://schemas.openxmlformats.org/officeDocument/2006/relationships/hyperlink" Target="https://networkscience.ai/case-genie/product/maximize-infrastructure-life-cycle-and-performance/" TargetMode="External"/><Relationship Id="rId18" Type="http://schemas.openxmlformats.org/officeDocument/2006/relationships/hyperlink" Target="../../../../:w:/g/personal/jignyasa_networkscience_ai/EVmIxHvwn2tLt8eF7risCZcBymeBBRve5JpV1lzpmvHj1Q?e=gfSMgu" TargetMode="External"/><Relationship Id="rId26" Type="http://schemas.openxmlformats.org/officeDocument/2006/relationships/hyperlink" Target="https://blockarmour.com/solutions.html" TargetMode="External"/><Relationship Id="rId3" Type="http://schemas.openxmlformats.org/officeDocument/2006/relationships/hyperlink" Target="../../../:w:/g/personal/ashutosh_networkscience_ai/EcKKpHwUF-BBlr2TDEksNpABmqqiAq7MDIrJM7LvwcMw5Q?e=1h2Ui9" TargetMode="External"/><Relationship Id="rId21" Type="http://schemas.openxmlformats.org/officeDocument/2006/relationships/hyperlink" Target="https://networkscience.ai/case-genie/product/enhancing-health-and-safety-with-advanced-monitoring-solutions/" TargetMode="External"/><Relationship Id="rId7" Type="http://schemas.openxmlformats.org/officeDocument/2006/relationships/hyperlink" Target="https://networkscience.ai/case-genie/product/enhance-structural-safety-and-efficiency-with-innovative-design/" TargetMode="External"/><Relationship Id="rId12" Type="http://schemas.openxmlformats.org/officeDocument/2006/relationships/hyperlink" Target="https://networkscience.ai/case-genie/product/ensure-consistent-coating-application-and-enhanced-safety/" TargetMode="External"/><Relationship Id="rId17" Type="http://schemas.openxmlformats.org/officeDocument/2006/relationships/hyperlink" Target="https://networkscience.ai/case-genie/product/advanced-construction-site-management-for-efficiency-and-progress-tracking/" TargetMode="External"/><Relationship Id="rId25" Type="http://schemas.openxmlformats.org/officeDocument/2006/relationships/hyperlink" Target="https://www.yelloskye.com/" TargetMode="External"/><Relationship Id="rId2" Type="http://schemas.openxmlformats.org/officeDocument/2006/relationships/hyperlink" Target="../../../:w:/g/personal/bhargav_networkscience_ai/ES0UK8F0Ce5PqCxTQOU7ESsBmzu2XUbI7JiUa_x2Cx8TBA?e=WNpnfI" TargetMode="External"/><Relationship Id="rId16" Type="http://schemas.openxmlformats.org/officeDocument/2006/relationships/hyperlink" Target="../../../../:w:/g/personal/jignyasa_networkscience_ai/ETUPBXmwrA5ClXjVFTQwEggBJ7ATu0nr1MVKatKAdz9SjA?e=Kskdfa" TargetMode="External"/><Relationship Id="rId20" Type="http://schemas.openxmlformats.org/officeDocument/2006/relationships/hyperlink" Target="https://networkscience.ai/case-genie/product/enhancing-perimeter-security-with-advanced-surveillance-solutions/" TargetMode="External"/><Relationship Id="rId1" Type="http://schemas.openxmlformats.org/officeDocument/2006/relationships/hyperlink" Target="../../../:w:/g/personal/ashutosh_networkscience_ai/EQpZjrHlsxJLsOUBalVFsNUB09MMBGH-Tb4ySD68Gugkgg?e=X8rhcX" TargetMode="External"/><Relationship Id="rId6" Type="http://schemas.openxmlformats.org/officeDocument/2006/relationships/hyperlink" Target="https://networkscience.ai/case-genie/product/construction-3d-printing-c3dp/" TargetMode="External"/><Relationship Id="rId11" Type="http://schemas.openxmlformats.org/officeDocument/2006/relationships/hyperlink" Target="https://networkscience.ai/case-genie/product/achieve-full-supply-chain-transparency-and-efficiency/" TargetMode="External"/><Relationship Id="rId24" Type="http://schemas.openxmlformats.org/officeDocument/2006/relationships/hyperlink" Target="https://www.yelloskye.com/" TargetMode="External"/><Relationship Id="rId5" Type="http://schemas.openxmlformats.org/officeDocument/2006/relationships/hyperlink" Target="../../../:w:/g/personal/bhargav_networkscience_ai/EeMlO3HPUw1Pr9RyXyRzz7wBuuh1qeXBt_M7nH2inefddQ?e=b1yKV0" TargetMode="External"/><Relationship Id="rId15" Type="http://schemas.openxmlformats.org/officeDocument/2006/relationships/hyperlink" Target="https://networkscience.ai/case-genie/product/achieve-greener-projects-with-sustainable-material-choices/" TargetMode="External"/><Relationship Id="rId23" Type="http://schemas.openxmlformats.org/officeDocument/2006/relationships/hyperlink" Target="https://redleaf.in/industries/" TargetMode="External"/><Relationship Id="rId28" Type="http://schemas.openxmlformats.org/officeDocument/2006/relationships/hyperlink" Target="https://docketrun.com/solutions/manufacturing/" TargetMode="External"/><Relationship Id="rId10" Type="http://schemas.openxmlformats.org/officeDocument/2006/relationships/hyperlink" Target="https://networkscience.ai/case-genie/product/revolutionize-home-searches-with-personalized-property-listings/" TargetMode="External"/><Relationship Id="rId19" Type="http://schemas.openxmlformats.org/officeDocument/2006/relationships/hyperlink" Target="https://networkscience.ai/case-genie/product/optimise-stockpile-management-through-advanced-measurement-solutions/" TargetMode="External"/><Relationship Id="rId4" Type="http://schemas.openxmlformats.org/officeDocument/2006/relationships/hyperlink" Target="../../../:w:/g/personal/bhargav_networkscience_ai/EXkIJMHHnBlPlRIqJFquyicBYTHjWEPH3bT1oFw7_VGGaw?e=LblPNW" TargetMode="External"/><Relationship Id="rId9" Type="http://schemas.openxmlformats.org/officeDocument/2006/relationships/hyperlink" Target="https://networkscience.ai/case-genie/product/secure-better-deals-with-real-time-accurate-property-valuations/" TargetMode="External"/><Relationship Id="rId14" Type="http://schemas.openxmlformats.org/officeDocument/2006/relationships/hyperlink" Target="https://networkscience.ai/case-genie/product/extend-infrastructure-lifespan-with-proactive-corrosion-detection/" TargetMode="External"/><Relationship Id="rId22" Type="http://schemas.openxmlformats.org/officeDocument/2006/relationships/hyperlink" Target="https://networkscience.ai/case-genie/product/enhance-safety-with-smart-traffic-management/" TargetMode="External"/><Relationship Id="rId27" Type="http://schemas.openxmlformats.org/officeDocument/2006/relationships/hyperlink" Target="https://redleaf.in/industries/"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networkscience.ai/case-genie/product/drive-strategic-growth-with-insights-on-investment-decisions/" TargetMode="External"/><Relationship Id="rId21" Type="http://schemas.openxmlformats.org/officeDocument/2006/relationships/hyperlink" Target="https://networkscience.ai/case-genie/product/boost-profits-with-energy-optimisation-for-sustainable-manufacturing/" TargetMode="External"/><Relationship Id="rId42" Type="http://schemas.openxmlformats.org/officeDocument/2006/relationships/hyperlink" Target="../../../:w:/g/personal/ashutosh_networkscience_ai/EWWqTxhetMBDj6jXzEtqb8EBUo7GZDNUTI15tQonwbcMHg?e=pTqryb" TargetMode="External"/><Relationship Id="rId47" Type="http://schemas.openxmlformats.org/officeDocument/2006/relationships/hyperlink" Target="https://cyble.com/solutions/financial-services/" TargetMode="External"/><Relationship Id="rId63" Type="http://schemas.openxmlformats.org/officeDocument/2006/relationships/hyperlink" Target="https://www.leewayhertz.com/" TargetMode="External"/><Relationship Id="rId68" Type="http://schemas.openxmlformats.org/officeDocument/2006/relationships/hyperlink" Target="../../../:w:/g/personal/jignyasa_networkscience_ai/EQFv6Q4dt0ZGu60ojQqJCOwBsjtA1ZFmi_7-w22N-lbErg?e=33FkI0" TargetMode="External"/><Relationship Id="rId84" Type="http://schemas.openxmlformats.org/officeDocument/2006/relationships/hyperlink" Target="https://networkscience.ai/case-genie/product/automating-quality-control-with-rpa-for-enhanced-efficiency/" TargetMode="External"/><Relationship Id="rId89" Type="http://schemas.openxmlformats.org/officeDocument/2006/relationships/hyperlink" Target="https://networkscience.ai/case-genie/product/automated-lead-creation-from-social-media-and-news/" TargetMode="External"/><Relationship Id="rId16" Type="http://schemas.openxmlformats.org/officeDocument/2006/relationships/hyperlink" Target="https://networkscience.ai/case-genie/product/improve-operational-efficiency-by-maximizing-manufacturing-performance/" TargetMode="External"/><Relationship Id="rId11" Type="http://schemas.openxmlformats.org/officeDocument/2006/relationships/hyperlink" Target="https://networkscience.ai/case-genie/product/achieve-sustainable-manufacturing/" TargetMode="External"/><Relationship Id="rId32" Type="http://schemas.openxmlformats.org/officeDocument/2006/relationships/hyperlink" Target="https://networkscience.ai/case-genie/product/drive-collaboration-and-scalability-for-efficient-resource-management/" TargetMode="External"/><Relationship Id="rId37" Type="http://schemas.openxmlformats.org/officeDocument/2006/relationships/hyperlink" Target="https://networkscience.ai/case-genie/product/predictive-maintenance-in-manufacturing/" TargetMode="External"/><Relationship Id="rId53" Type="http://schemas.openxmlformats.org/officeDocument/2006/relationships/hyperlink" Target="https://www.leewayhertz.com/" TargetMode="External"/><Relationship Id="rId58" Type="http://schemas.openxmlformats.org/officeDocument/2006/relationships/hyperlink" Target="https://blockarmour.com/solutions.html" TargetMode="External"/><Relationship Id="rId74" Type="http://schemas.openxmlformats.org/officeDocument/2006/relationships/hyperlink" Target="https://networkscience.ai/case-genie/product/ensuring-compliance-with-mechanical-sops-through-ai-powered-monitoring/" TargetMode="External"/><Relationship Id="rId79" Type="http://schemas.openxmlformats.org/officeDocument/2006/relationships/hyperlink" Target="https://networkscience.ai/case-genie/product/ai-driven-regulatory-compliance-reporting/" TargetMode="External"/><Relationship Id="rId5" Type="http://schemas.openxmlformats.org/officeDocument/2006/relationships/hyperlink" Target="https://networkscience.ai/case-genie/product/strengthen-quality-control-and-boost-production-performance/" TargetMode="External"/><Relationship Id="rId90" Type="http://schemas.openxmlformats.org/officeDocument/2006/relationships/hyperlink" Target="https://networkscience.ai/case-genie/product/voice-activated-query-system-for-seamless-interaction/" TargetMode="External"/><Relationship Id="rId95" Type="http://schemas.openxmlformats.org/officeDocument/2006/relationships/vmlDrawing" Target="../drawings/vmlDrawing6.vml"/><Relationship Id="rId22" Type="http://schemas.openxmlformats.org/officeDocument/2006/relationships/hyperlink" Target="https://networkscience.ai/case-genie/product/product-lifecycle-insights-for-faster-innovation/" TargetMode="External"/><Relationship Id="rId27" Type="http://schemas.openxmlformats.org/officeDocument/2006/relationships/hyperlink" Target="https://networkscience.ai/case-genie/product/boost-trust-efficiency-with-transparent-financial-transactions/" TargetMode="External"/><Relationship Id="rId43" Type="http://schemas.openxmlformats.org/officeDocument/2006/relationships/hyperlink" Target="../../../:w:/g/personal/jignyasa_networkscience_ai/EXEVLlQjcBdOq8cjGywBW3IBwFaVok3TGjFYFSUEgYYUKw?e=jRs5c1" TargetMode="External"/><Relationship Id="rId48" Type="http://schemas.openxmlformats.org/officeDocument/2006/relationships/hyperlink" Target="https://zwillinglabs.ai/" TargetMode="External"/><Relationship Id="rId64" Type="http://schemas.openxmlformats.org/officeDocument/2006/relationships/hyperlink" Target="https://www.forty4hz.com/manufacturing" TargetMode="External"/><Relationship Id="rId69" Type="http://schemas.openxmlformats.org/officeDocument/2006/relationships/hyperlink" Target="https://networkscience.ai/case-genie/product/build-trust-with-real-time-visibility-in-supply-chain-3/" TargetMode="External"/><Relationship Id="rId80" Type="http://schemas.openxmlformats.org/officeDocument/2006/relationships/hyperlink" Target="https://networkscience.ai/case-genie/product/hazardous-materials-compliance-tracking/" TargetMode="External"/><Relationship Id="rId85" Type="http://schemas.openxmlformats.org/officeDocument/2006/relationships/hyperlink" Target="https://networkscience.ai/case-genie/product/ai-driven-molecular-modeling-for-drug-discovery/" TargetMode="External"/><Relationship Id="rId3" Type="http://schemas.openxmlformats.org/officeDocument/2006/relationships/hyperlink" Target="../../../:w:/g/personal/ashutosh_networkscience_ai/EU9AwXKRAG1MoG1xVsE2JJ8BVE-MIn5MbK01XAzYchdHRw?e=M9Om4A" TargetMode="External"/><Relationship Id="rId12" Type="http://schemas.openxmlformats.org/officeDocument/2006/relationships/hyperlink" Target="https://networkscience.ai/case-genie/product/empower-quality-control-with-real-time-insights-and-automation/" TargetMode="External"/><Relationship Id="rId17" Type="http://schemas.openxmlformats.org/officeDocument/2006/relationships/hyperlink" Target="https://networkscience.ai/case-genie/product/streamline-processes-to-achieve-efficiency-in-manufacturing/" TargetMode="External"/><Relationship Id="rId25" Type="http://schemas.openxmlformats.org/officeDocument/2006/relationships/hyperlink" Target="https://networkscience.ai/case-genie/product/mitigate-risks-for-greater-financial-security-operational-efficiency/" TargetMode="External"/><Relationship Id="rId33" Type="http://schemas.openxmlformats.org/officeDocument/2006/relationships/hyperlink" Target="https://networkscience.ai/case-genie/product/enhanced-security-for-industrial-control-systems/" TargetMode="External"/><Relationship Id="rId38" Type="http://schemas.openxmlformats.org/officeDocument/2006/relationships/hyperlink" Target="https://networkscience.ai/case-genie/product/efficiency-through-sustainability-transforming-operations-for-long-term-success/" TargetMode="External"/><Relationship Id="rId46" Type="http://schemas.openxmlformats.org/officeDocument/2006/relationships/hyperlink" Target="https://docketrun.com/" TargetMode="External"/><Relationship Id="rId59" Type="http://schemas.openxmlformats.org/officeDocument/2006/relationships/hyperlink" Target="https://www.leewayhertz.com/" TargetMode="External"/><Relationship Id="rId67" Type="http://schemas.openxmlformats.org/officeDocument/2006/relationships/hyperlink" Target="https://www.leewayhertz.com/" TargetMode="External"/><Relationship Id="rId20" Type="http://schemas.openxmlformats.org/officeDocument/2006/relationships/hyperlink" Target="https://networkscience.ai/case-genie/product/build-trust-with-real-time-visibility-in-supply-chain-2/" TargetMode="External"/><Relationship Id="rId41" Type="http://schemas.openxmlformats.org/officeDocument/2006/relationships/hyperlink" Target="../../../:w:/g/personal/bhargav_networkscience_ai/ERYmyVt79jdHhp5z3kdcixkBZJDOVNH9xFkzVwURWsqpPA?e=LYjudz" TargetMode="External"/><Relationship Id="rId54" Type="http://schemas.openxmlformats.org/officeDocument/2006/relationships/hyperlink" Target="https://blockarmour.com/solutions.html" TargetMode="External"/><Relationship Id="rId62" Type="http://schemas.openxmlformats.org/officeDocument/2006/relationships/hyperlink" Target="https://www.updapt.com/" TargetMode="External"/><Relationship Id="rId70" Type="http://schemas.openxmlformats.org/officeDocument/2006/relationships/hyperlink" Target="https://netsciencetech-my.sharepoint.com/personal/jignyasa_networkscience_ai/_layouts/15/doc.aspx?sourcedoc=%7bde2ab424-9f58-4b17-9561-35328f4cff85%7d&amp;action=edit" TargetMode="External"/><Relationship Id="rId75" Type="http://schemas.openxmlformats.org/officeDocument/2006/relationships/hyperlink" Target="https://networkscience.ai/case-genie/product/ai-powered-automated-quality-assurance-for-manufacturing/" TargetMode="External"/><Relationship Id="rId83" Type="http://schemas.openxmlformats.org/officeDocument/2006/relationships/hyperlink" Target="https://networkscience.ai/case-genie/product/automated-customer-support-for-manufacturing-industry/" TargetMode="External"/><Relationship Id="rId88" Type="http://schemas.openxmlformats.org/officeDocument/2006/relationships/hyperlink" Target="https://networkscience.ai/case-genie/product/detecting-containment-leaks/" TargetMode="External"/><Relationship Id="rId91" Type="http://schemas.openxmlformats.org/officeDocument/2006/relationships/hyperlink" Target="https://networkscience.ai/case-genie/product/streamline-inspections-with-automated-visual-analysis/" TargetMode="External"/><Relationship Id="rId96" Type="http://schemas.openxmlformats.org/officeDocument/2006/relationships/comments" Target="../comments6.xml"/><Relationship Id="rId1" Type="http://schemas.openxmlformats.org/officeDocument/2006/relationships/hyperlink" Target="https://networkscience.ai/case-genie/product/achieve-optimal-resource-utilization-and-reduce-waste-in-production/" TargetMode="External"/><Relationship Id="rId6" Type="http://schemas.openxmlformats.org/officeDocument/2006/relationships/hyperlink" Target="https://networkscience.ai/case-genie/product/elevate-your-supply-chain-with-comprehensive-visibility-and-security/" TargetMode="External"/><Relationship Id="rId15" Type="http://schemas.openxmlformats.org/officeDocument/2006/relationships/hyperlink" Target="https://networkscience.ai/case-genie/product/optimise-output-drive-manufacturing-quality-for-process-enhancement/" TargetMode="External"/><Relationship Id="rId23" Type="http://schemas.openxmlformats.org/officeDocument/2006/relationships/hyperlink" Target="https://networkscience.ai/case-genie/product/real-time-optimisation-enhancing-manufacturing-processes/" TargetMode="External"/><Relationship Id="rId28" Type="http://schemas.openxmlformats.org/officeDocument/2006/relationships/hyperlink" Target="https://networkscience.ai/case-genie/product/optimising-resource-allocation-with-improved-financial-budgeting/" TargetMode="External"/><Relationship Id="rId36" Type="http://schemas.openxmlformats.org/officeDocument/2006/relationships/hyperlink" Target="https://networkscience.ai/case-genie/product/enhance-production-integrity-by-boosting-quality-assurance/" TargetMode="External"/><Relationship Id="rId49" Type="http://schemas.openxmlformats.org/officeDocument/2006/relationships/hyperlink" Target="https://www.centilytics.com/" TargetMode="External"/><Relationship Id="rId57" Type="http://schemas.openxmlformats.org/officeDocument/2006/relationships/hyperlink" Target="https://www.leewayhertz.com/" TargetMode="External"/><Relationship Id="rId10" Type="http://schemas.openxmlformats.org/officeDocument/2006/relationships/hyperlink" Target="https://networkscience.ai/case-genie/product/drive-efficiency-and-quality-in-manufacturing-operations/" TargetMode="External"/><Relationship Id="rId31" Type="http://schemas.openxmlformats.org/officeDocument/2006/relationships/hyperlink" Target="https://networkscience.ai/case-genie/product/sustainable-investment-and-funding-strategies/" TargetMode="External"/><Relationship Id="rId44" Type="http://schemas.openxmlformats.org/officeDocument/2006/relationships/hyperlink" Target="../../../:w:/g/personal/jignyasa_networkscience_ai/ETaVZwV7YfhMi7TJFN8DmVsBtq8k9uEWQqtGgT2U5LMHAg?e=X35aRq" TargetMode="External"/><Relationship Id="rId52" Type="http://schemas.openxmlformats.org/officeDocument/2006/relationships/hyperlink" Target="https://blockarmour.com/solutions.html" TargetMode="External"/><Relationship Id="rId60" Type="http://schemas.openxmlformats.org/officeDocument/2006/relationships/hyperlink" Target="https://roboneticssolutions.com/" TargetMode="External"/><Relationship Id="rId65" Type="http://schemas.openxmlformats.org/officeDocument/2006/relationships/hyperlink" Target="https://www.forty4hz.com/manufacturing" TargetMode="External"/><Relationship Id="rId73" Type="http://schemas.openxmlformats.org/officeDocument/2006/relationships/hyperlink" Target="https://networkscience.ai/case-genie/product/real-time-fire-and-smoke-detection-with-ai-for-enhanced-safety/" TargetMode="External"/><Relationship Id="rId78" Type="http://schemas.openxmlformats.org/officeDocument/2006/relationships/hyperlink" Target="https://networkscience.ai/case-genie/product/decarbonization-and-path-to-net-zero/" TargetMode="External"/><Relationship Id="rId81" Type="http://schemas.openxmlformats.org/officeDocument/2006/relationships/hyperlink" Target="https://networkscience.ai/case-genie/product/optimizing-chemical-reactions-with-predictive-modeling/" TargetMode="External"/><Relationship Id="rId86" Type="http://schemas.openxmlformats.org/officeDocument/2006/relationships/hyperlink" Target="https://networkscience.ai/case-genie/product/accelerating-drug-discovery-with-ai-powered-virtual-screening/" TargetMode="External"/><Relationship Id="rId94" Type="http://schemas.openxmlformats.org/officeDocument/2006/relationships/hyperlink" Target="https://networkscience.ai/case-genie/product/minimize-downtime-with-predictive-maintenance/" TargetMode="External"/><Relationship Id="rId4" Type="http://schemas.openxmlformats.org/officeDocument/2006/relationships/hyperlink" Target="https://networkscience.ai/case-genie/product/achieve-integrated-operations-and-real-time-oversight/" TargetMode="External"/><Relationship Id="rId9" Type="http://schemas.openxmlformats.org/officeDocument/2006/relationships/hyperlink" Target="https://networkscience.ai/case-genie/product/enhance-precision-and-safety-in-manufacturing/" TargetMode="External"/><Relationship Id="rId13" Type="http://schemas.openxmlformats.org/officeDocument/2006/relationships/hyperlink" Target="https://networkscience.ai/case-genie/product/cloud-computing-for-financial-data-aggregation/" TargetMode="External"/><Relationship Id="rId18" Type="http://schemas.openxmlformats.org/officeDocument/2006/relationships/hyperlink" Target="https://networkscience.ai/case-genie/product/make-informed-decisions-forecasting-market-trends-for-strategic-advantage/" TargetMode="External"/><Relationship Id="rId39" Type="http://schemas.openxmlformats.org/officeDocument/2006/relationships/hyperlink" Target="../../../:w:/g/personal/ashutosh_networkscience_ai/EQJH56LSpbdNqs1BljCp2mABafuqEtisOEnJHDs_9dmQkA?e=syCTqf" TargetMode="External"/><Relationship Id="rId34" Type="http://schemas.openxmlformats.org/officeDocument/2006/relationships/hyperlink" Target="https://networkscience.ai/case-genie/product/enhance-facility-performance-using-digital-twins/" TargetMode="External"/><Relationship Id="rId50" Type="http://schemas.openxmlformats.org/officeDocument/2006/relationships/hyperlink" Target="https://www.forty4hz.com/manufacturing" TargetMode="External"/><Relationship Id="rId55" Type="http://schemas.openxmlformats.org/officeDocument/2006/relationships/hyperlink" Target="https://www.mobcast.in/" TargetMode="External"/><Relationship Id="rId76" Type="http://schemas.openxmlformats.org/officeDocument/2006/relationships/hyperlink" Target="https://networkscience.ai/case-genie/product/ai-powered-energy-optimization-for-manufacturing/" TargetMode="External"/><Relationship Id="rId97" Type="http://schemas.microsoft.com/office/2017/10/relationships/threadedComment" Target="../threadedComments/threadedComment6.xml"/><Relationship Id="rId7" Type="http://schemas.openxmlformats.org/officeDocument/2006/relationships/hyperlink" Target="https://networkscience.ai/case-genie/product/safeguard-industrial-control-systems-for-uninterrupted-performance/" TargetMode="External"/><Relationship Id="rId71" Type="http://schemas.openxmlformats.org/officeDocument/2006/relationships/hyperlink" Target="https://networkscience.ai/case-genie/product/transforming-customer-service-in-the-tyre-industry/" TargetMode="External"/><Relationship Id="rId92" Type="http://schemas.openxmlformats.org/officeDocument/2006/relationships/hyperlink" Target="https://networkscience.ai/case-genie/product/enhance-product-quality-with-computer-vision-qa-qc/" TargetMode="External"/><Relationship Id="rId2" Type="http://schemas.openxmlformats.org/officeDocument/2006/relationships/hyperlink" Target="../../../:w:/g/personal/ashutosh_networkscience_ai/EaQgUXXbPIdMrnzCfuG5tlcBQbUvWpr-_9HEogecNKQO9A?e=cKYhWZ" TargetMode="External"/><Relationship Id="rId29" Type="http://schemas.openxmlformats.org/officeDocument/2006/relationships/hyperlink" Target="https://networkscience.ai/case-genie/product/predictive-analytics-in-cost-management/" TargetMode="External"/><Relationship Id="rId24" Type="http://schemas.openxmlformats.org/officeDocument/2006/relationships/hyperlink" Target="https://networkscience.ai/case-genie/product/boost-productivity-with-personalised-workforce-training-gen-ai/" TargetMode="External"/><Relationship Id="rId40" Type="http://schemas.openxmlformats.org/officeDocument/2006/relationships/hyperlink" Target="../../../:w:/g/personal/jignyasa_networkscience_ai/EakeKKpSnsdKuhb9oTUHavoBL6eQNMPuqIiEMnw4KIXlQQ?e=qbP5zj" TargetMode="External"/><Relationship Id="rId45" Type="http://schemas.openxmlformats.org/officeDocument/2006/relationships/hyperlink" Target="../../../:w:/g/personal/jignyasa_networkscience_ai/ETskIfHffi1DpRw8q3qykpIBdshe0k1WY0NfOLlVfye1Hg?e=BfAmuJ" TargetMode="External"/><Relationship Id="rId66" Type="http://schemas.openxmlformats.org/officeDocument/2006/relationships/hyperlink" Target="https://www.forty4hz.com/manufacturing" TargetMode="External"/><Relationship Id="rId87" Type="http://schemas.openxmlformats.org/officeDocument/2006/relationships/hyperlink" Target="https://networkscience.ai/case-genie/product/predicting-material-properties-with-ai-to-accelerate-rd-innovation/" TargetMode="External"/><Relationship Id="rId61" Type="http://schemas.openxmlformats.org/officeDocument/2006/relationships/hyperlink" Target="https://www.leewayhertz.com/" TargetMode="External"/><Relationship Id="rId82" Type="http://schemas.openxmlformats.org/officeDocument/2006/relationships/hyperlink" Target="https://networkscience.ai/case-genie/product/streamlined-rd-knowledge-management-and-search/" TargetMode="External"/><Relationship Id="rId19" Type="http://schemas.openxmlformats.org/officeDocument/2006/relationships/hyperlink" Target="https://networkscience.ai/case-genie/product/market-responsive-product-development-rd-using-insights/" TargetMode="External"/><Relationship Id="rId14" Type="http://schemas.openxmlformats.org/officeDocument/2006/relationships/hyperlink" Target="https://networkscience.ai/case-genie/product/enhance-data-protection-safeguarding-financial-information-and-transactions/" TargetMode="External"/><Relationship Id="rId30" Type="http://schemas.openxmlformats.org/officeDocument/2006/relationships/hyperlink" Target="https://networkscience.ai/case-genie/product/solutions-for-optimised-financial-forecasting-and-analysis-in-manufacturing/" TargetMode="External"/><Relationship Id="rId35" Type="http://schemas.openxmlformats.org/officeDocument/2006/relationships/hyperlink" Target="https://networkscience.ai/case-genie/product/improve-productivity-leveraging-real-time-insights-for-efficient-operations-control/" TargetMode="External"/><Relationship Id="rId56" Type="http://schemas.openxmlformats.org/officeDocument/2006/relationships/hyperlink" Target="https://zwillinglabs.ai/" TargetMode="External"/><Relationship Id="rId77" Type="http://schemas.openxmlformats.org/officeDocument/2006/relationships/hyperlink" Target="https://networkscience.ai/case-genie/product/ai-driven-rfp-management/" TargetMode="External"/><Relationship Id="rId8" Type="http://schemas.openxmlformats.org/officeDocument/2006/relationships/hyperlink" Target="https://networkscience.ai/case-genie/product/achieve-seamless-operations-with-proactive-equipment-maintenance/" TargetMode="External"/><Relationship Id="rId51" Type="http://schemas.openxmlformats.org/officeDocument/2006/relationships/hyperlink" Target="https://www.leewayhertz.com/" TargetMode="External"/><Relationship Id="rId72" Type="http://schemas.openxmlformats.org/officeDocument/2006/relationships/hyperlink" Target="https://networkscience.ai/case-genie/product/real-time-restricted-area-monitoring-with-ai-driven-geo-fencing/" TargetMode="External"/><Relationship Id="rId93" Type="http://schemas.openxmlformats.org/officeDocument/2006/relationships/hyperlink" Target="https://networkscience.ai/case-genie/product/transform-laminate-design-with-ai-driven-innovatio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etworkscience.ai/case-genie/product/drive-sustainability-in-gaming-by-reducing-energy-and-resource-consumption/" TargetMode="External"/><Relationship Id="rId13" Type="http://schemas.openxmlformats.org/officeDocument/2006/relationships/hyperlink" Target="https://networkscience.ai/case-genie/product/ai-driven-data-pipeline-optimization-for-media-streaming-platforms/" TargetMode="External"/><Relationship Id="rId18" Type="http://schemas.openxmlformats.org/officeDocument/2006/relationships/vmlDrawing" Target="../drawings/vmlDrawing7.vml"/><Relationship Id="rId3" Type="http://schemas.openxmlformats.org/officeDocument/2006/relationships/hyperlink" Target="https://networkscience.ai/case-genie/product/reduce-development-time-and-costs-in-game-development/" TargetMode="External"/><Relationship Id="rId7" Type="http://schemas.openxmlformats.org/officeDocument/2006/relationships/hyperlink" Target="https://networkscience.ai/case-genie/product/boost-player-confidence-through-rigorous-gaming-platform-security/" TargetMode="External"/><Relationship Id="rId12" Type="http://schemas.openxmlformats.org/officeDocument/2006/relationships/hyperlink" Target="https://networkscience.ai/case-genie/product/ai-powered-personalized-playlist-creation-for-music-streaming/" TargetMode="External"/><Relationship Id="rId17" Type="http://schemas.openxmlformats.org/officeDocument/2006/relationships/hyperlink" Target="https://networkscience.ai/case-genie/product/ai-powered-recommendation-systems-for-enhancing-audience-engagement/" TargetMode="External"/><Relationship Id="rId2" Type="http://schemas.openxmlformats.org/officeDocument/2006/relationships/hyperlink" Target="https://networkscience.ai/case-genie/product/predictive-analytics-in-player-retention/" TargetMode="External"/><Relationship Id="rId16" Type="http://schemas.openxmlformats.org/officeDocument/2006/relationships/hyperlink" Target="https://networkscience.ai/case-genie/product/enhance-advertising-targeting-with-predictive-analytics/" TargetMode="External"/><Relationship Id="rId20" Type="http://schemas.microsoft.com/office/2017/10/relationships/threadedComment" Target="../threadedComments/threadedComment7.xml"/><Relationship Id="rId1" Type="http://schemas.openxmlformats.org/officeDocument/2006/relationships/hyperlink" Target="../../../:w:/g/personal/ashutosh_networkscience_ai/Ef4gadMCAvVIkITytVF7WNIBMwIg9jqpJHzM_x_70NZHyA?e=uZg2Ic" TargetMode="External"/><Relationship Id="rId6" Type="http://schemas.openxmlformats.org/officeDocument/2006/relationships/hyperlink" Target="https://networkscience.ai/case-genie/product/secure-virtual-economies-for-in-game-transactions/" TargetMode="External"/><Relationship Id="rId11" Type="http://schemas.openxmlformats.org/officeDocument/2006/relationships/hyperlink" Target="https://networkscience.ai/case-genie/product/ai-generated-content-for-media-publications/" TargetMode="External"/><Relationship Id="rId5" Type="http://schemas.openxmlformats.org/officeDocument/2006/relationships/hyperlink" Target="https://networkscience.ai/case-genie/product/enhance-user-experience-with-augmented-reality/" TargetMode="External"/><Relationship Id="rId15" Type="http://schemas.openxmlformats.org/officeDocument/2006/relationships/hyperlink" Target="https://networkscience.ai/case-genie/product/automate-subtitle-generation-and-translation-with-ai/" TargetMode="External"/><Relationship Id="rId10" Type="http://schemas.openxmlformats.org/officeDocument/2006/relationships/hyperlink" Target="https://networkscience.ai/case-genie/product/elevate-player-experience-with-next-level-vr-gaming/" TargetMode="External"/><Relationship Id="rId19" Type="http://schemas.openxmlformats.org/officeDocument/2006/relationships/comments" Target="../comments7.xml"/><Relationship Id="rId4" Type="http://schemas.openxmlformats.org/officeDocument/2006/relationships/hyperlink" Target="https://networkscience.ai/case-genie/product/analytics-solutions-for-informed-game-development-and-trends/" TargetMode="External"/><Relationship Id="rId9" Type="http://schemas.openxmlformats.org/officeDocument/2006/relationships/hyperlink" Target="https://networkscience.ai/case-genie/product/boost-player-engagement-through-personalized-gaming-experiences/" TargetMode="External"/><Relationship Id="rId14" Type="http://schemas.openxmlformats.org/officeDocument/2006/relationships/hyperlink" Target="https://networkscience.ai/case-genie/product/improve-viewer-insights-with-ai-enhanced-audience-analytics/"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networkscience.ai/case-genie/product/data-driven-market-analysis-optimized-growth-decisions/" TargetMode="External"/><Relationship Id="rId21" Type="http://schemas.openxmlformats.org/officeDocument/2006/relationships/hyperlink" Target="https://networkscience.ai/case-genie/product/enhance-customer-relationships-personalized-sales-and-marketing-approaches/" TargetMode="External"/><Relationship Id="rId42" Type="http://schemas.openxmlformats.org/officeDocument/2006/relationships/hyperlink" Target="https://networkscience.ai/case-genie/product/achieve-speed-accuracy-by-enhancing-legal-processes/" TargetMode="External"/><Relationship Id="rId47" Type="http://schemas.openxmlformats.org/officeDocument/2006/relationships/hyperlink" Target="https://networkscience.ai/case-genie/product/empower-decision-making-with-insights-for-enhanced-asset-valuation/" TargetMode="External"/><Relationship Id="rId63" Type="http://schemas.openxmlformats.org/officeDocument/2006/relationships/hyperlink" Target="../../../:w:/g/personal/ashutosh_networkscience_ai/EXslFcKXaZZHjAXtnANpk-0BPYG6b7dNm_AaqvYo7flUdQ?e=ngsYFD" TargetMode="External"/><Relationship Id="rId68" Type="http://schemas.openxmlformats.org/officeDocument/2006/relationships/hyperlink" Target="https://networkscience.ai/case-genie/product/drive-informed-decisions-with-advanced-credit-risk-models/" TargetMode="External"/><Relationship Id="rId84" Type="http://schemas.openxmlformats.org/officeDocument/2006/relationships/hyperlink" Target="https://www.leewayhertz.com/" TargetMode="External"/><Relationship Id="rId89" Type="http://schemas.openxmlformats.org/officeDocument/2006/relationships/hyperlink" Target="https://www.leewayhertz.com/" TargetMode="External"/><Relationship Id="rId112" Type="http://schemas.openxmlformats.org/officeDocument/2006/relationships/vmlDrawing" Target="../drawings/vmlDrawing8.vml"/><Relationship Id="rId16" Type="http://schemas.openxmlformats.org/officeDocument/2006/relationships/hyperlink" Target="https://networkscience.ai/case-genie/product/achieve-financial-precision-dynamic-loan-pricing-with-predictive-insights/" TargetMode="External"/><Relationship Id="rId107" Type="http://schemas.openxmlformats.org/officeDocument/2006/relationships/hyperlink" Target="https://networkscience.ai/case-genie/product/ai-driven-scenario-analysis-and-stress-testing/" TargetMode="External"/><Relationship Id="rId11" Type="http://schemas.openxmlformats.org/officeDocument/2006/relationships/hyperlink" Target="https://networkscience.ai/case-genie/product/smarter-comprehensive-credit-scoring/" TargetMode="External"/><Relationship Id="rId32" Type="http://schemas.openxmlformats.org/officeDocument/2006/relationships/hyperlink" Target="../../../:w:/g/personal/ashutosh_networkscience_ai/EUZpfpyNct1BuYnFKQwd2CsB843QFEahn2LYpPghdDpU1A?e=oqdjw8" TargetMode="External"/><Relationship Id="rId37" Type="http://schemas.openxmlformats.org/officeDocument/2006/relationships/hyperlink" Target="https://networkscience.ai/case-genie/product/reduce-losses-improve-performance-in-npa-management/" TargetMode="External"/><Relationship Id="rId53" Type="http://schemas.openxmlformats.org/officeDocument/2006/relationships/hyperlink" Target="https://networkscience.ai/case-genie/product/boost-portfolio-performance-with-sustainable-investment-strategies/" TargetMode="External"/><Relationship Id="rId58" Type="http://schemas.openxmlformats.org/officeDocument/2006/relationships/hyperlink" Target="https://networkscience.ai/case-genie/product/innovative-tech-in-debt-recovery-processes/" TargetMode="External"/><Relationship Id="rId74" Type="http://schemas.openxmlformats.org/officeDocument/2006/relationships/hyperlink" Target="https://cyble.com/solutions/financial-services/" TargetMode="External"/><Relationship Id="rId79" Type="http://schemas.openxmlformats.org/officeDocument/2006/relationships/hyperlink" Target="https://blockarmour.com/solutions.html" TargetMode="External"/><Relationship Id="rId102" Type="http://schemas.openxmlformats.org/officeDocument/2006/relationships/hyperlink" Target="https://networkscience.ai/case-genie/product/ai-driven-negotiation-platform-for-optimized-debt-recovery/" TargetMode="External"/><Relationship Id="rId5" Type="http://schemas.openxmlformats.org/officeDocument/2006/relationships/hyperlink" Target="../../../:w:/g/personal/jignyasa_networkscience_ai/ET-kXLvVj3tNguDn0k9XDfkBt0HvYQJQ6icp3C5N7JJ2aQ?e=rMABKR" TargetMode="External"/><Relationship Id="rId90" Type="http://schemas.openxmlformats.org/officeDocument/2006/relationships/hyperlink" Target="https://www.leewayhertz.com/" TargetMode="External"/><Relationship Id="rId95" Type="http://schemas.openxmlformats.org/officeDocument/2006/relationships/hyperlink" Target="https://networkscience.ai/case-genie/product/transform-asset-management-with-cloud-computing-capabilities/" TargetMode="External"/><Relationship Id="rId22" Type="http://schemas.openxmlformats.org/officeDocument/2006/relationships/hyperlink" Target="https://networkscience.ai/case-genie/product/predictive-analytics-drive-smarter-market-decisions-for-nbfcs/" TargetMode="External"/><Relationship Id="rId27" Type="http://schemas.openxmlformats.org/officeDocument/2006/relationships/hyperlink" Target="https://networkscience.ai/case-genie/product/document-digitization-and-management/" TargetMode="External"/><Relationship Id="rId43" Type="http://schemas.openxmlformats.org/officeDocument/2006/relationships/hyperlink" Target="https://networkscience.ai/case-genie/product/predictive-analytics-for-asset-valuation/" TargetMode="External"/><Relationship Id="rId48" Type="http://schemas.openxmlformats.org/officeDocument/2006/relationships/hyperlink" Target="https://networkscience.ai/case-genie/product/drive-precision-in-reporting-with-automated-financial-analysis/" TargetMode="External"/><Relationship Id="rId64" Type="http://schemas.openxmlformats.org/officeDocument/2006/relationships/hyperlink" Target="../../../:w:/g/personal/ashutosh_networkscience_ai/EY6x_ZWiYb1Mi2UVql8ZGhQBJbse-yg4m9r9_syHPRW4UQ?e=kDrTnF" TargetMode="External"/><Relationship Id="rId69" Type="http://schemas.openxmlformats.org/officeDocument/2006/relationships/hyperlink" Target="https://networkscience.ai/case-genie/product/sustainability-risk-management-in-asset-acquisition/" TargetMode="External"/><Relationship Id="rId113" Type="http://schemas.openxmlformats.org/officeDocument/2006/relationships/comments" Target="../comments8.xml"/><Relationship Id="rId80" Type="http://schemas.openxmlformats.org/officeDocument/2006/relationships/hyperlink" Target="https://blockarmour.com/solutions.html" TargetMode="External"/><Relationship Id="rId85" Type="http://schemas.openxmlformats.org/officeDocument/2006/relationships/hyperlink" Target="https://www.leewayhertz.com/" TargetMode="External"/><Relationship Id="rId12" Type="http://schemas.openxmlformats.org/officeDocument/2006/relationships/hyperlink" Target="https://networkscience.ai/case-genie/product/enhance-market-position-real-time-analytics-for-dynamic-decision-making/" TargetMode="External"/><Relationship Id="rId17" Type="http://schemas.openxmlformats.org/officeDocument/2006/relationships/hyperlink" Target="https://networkscience.ai/case-genie/product/advanced-analytics-drive-smarter-credit-risk-assessment/" TargetMode="External"/><Relationship Id="rId33" Type="http://schemas.openxmlformats.org/officeDocument/2006/relationships/hyperlink" Target="../../../:w:/g/personal/ashutosh_networkscience_ai/ER_yTqk0zJVDmaE_4O0isP8BQKGg0tyIkSmb70ym1CAHEA?e=eMoW0Q" TargetMode="External"/><Relationship Id="rId38" Type="http://schemas.openxmlformats.org/officeDocument/2006/relationships/hyperlink" Target="https://networkscience.ai/case-genie/product/automated-compliance-monitoring/" TargetMode="External"/><Relationship Id="rId59" Type="http://schemas.openxmlformats.org/officeDocument/2006/relationships/hyperlink" Target="https://networkscience.ai/case-genie/product/iot-integration-for-asset-monitoring/" TargetMode="External"/><Relationship Id="rId103" Type="http://schemas.openxmlformats.org/officeDocument/2006/relationships/hyperlink" Target="https://networkscience.ai/case-genie/product/automated-payroll-processing-with-intelligent-document-processing-idp/" TargetMode="External"/><Relationship Id="rId108" Type="http://schemas.openxmlformats.org/officeDocument/2006/relationships/hyperlink" Target="https://networkscience.ai/case-genie/product/ai-driven-cybersecurity-for-data-protection/" TargetMode="External"/><Relationship Id="rId54" Type="http://schemas.openxmlformats.org/officeDocument/2006/relationships/hyperlink" Target="https://networkscience.ai/case-genie/product/boost-asset-recovery-rates-with-predictive-analytics/" TargetMode="External"/><Relationship Id="rId70" Type="http://schemas.openxmlformats.org/officeDocument/2006/relationships/hyperlink" Target="https://cyble.com/solutions/financial-services/" TargetMode="External"/><Relationship Id="rId75" Type="http://schemas.openxmlformats.org/officeDocument/2006/relationships/hyperlink" Target="https://cyble.com/solutions/financial-services/" TargetMode="External"/><Relationship Id="rId91" Type="http://schemas.openxmlformats.org/officeDocument/2006/relationships/hyperlink" Target="https://www.centilytics.com/" TargetMode="External"/><Relationship Id="rId96" Type="http://schemas.openxmlformats.org/officeDocument/2006/relationships/hyperlink" Target="https://networkscience.ai/case-genie/product/boosting-financial-software-stability-and-security-with-ai-driven-bug-detection/" TargetMode="External"/><Relationship Id="rId1" Type="http://schemas.openxmlformats.org/officeDocument/2006/relationships/hyperlink" Target="https://networkscience.ai/case-genie/product/enhance-security-and-trust-with-advanced-fraud-prevention/" TargetMode="External"/><Relationship Id="rId6" Type="http://schemas.openxmlformats.org/officeDocument/2006/relationships/hyperlink" Target="https://networkscience.ai/case-genie/product/driving-precision-in-lending-advanced-risk-assessment-for-optimal-decisions/" TargetMode="External"/><Relationship Id="rId15" Type="http://schemas.openxmlformats.org/officeDocument/2006/relationships/hyperlink" Target="https://networkscience.ai/case-genie/product/drive-financial-performance-and-optimise-decisions-through-esg-analysis/" TargetMode="External"/><Relationship Id="rId23" Type="http://schemas.openxmlformats.org/officeDocument/2006/relationships/hyperlink" Target="https://networkscience.ai/case-genie/product/optimise-decision-making-with-insights-for-revenue-forecasting/" TargetMode="External"/><Relationship Id="rId28" Type="http://schemas.openxmlformats.org/officeDocument/2006/relationships/hyperlink" Target="https://networkscience.ai/case-genie/product/revolutionizing-nbfc-loan-management-automating-agreements-with-smart-contracts/" TargetMode="External"/><Relationship Id="rId36" Type="http://schemas.openxmlformats.org/officeDocument/2006/relationships/hyperlink" Target="https://networkscience.ai/case-genie/product/digital-platforms-for-efficient-distressed-asset-transactions/" TargetMode="External"/><Relationship Id="rId49" Type="http://schemas.openxmlformats.org/officeDocument/2006/relationships/hyperlink" Target="https://networkscience.ai/case-genie/product/transform-decision-making-harnessing-data-for-market-analysis-and-financial-trends/" TargetMode="External"/><Relationship Id="rId57" Type="http://schemas.openxmlformats.org/officeDocument/2006/relationships/hyperlink" Target="https://networkscience.ai/case-genie/product/digital-transformation-in-asset-management/" TargetMode="External"/><Relationship Id="rId106" Type="http://schemas.openxmlformats.org/officeDocument/2006/relationships/hyperlink" Target="https://networkscience.ai/case-genie/product/ai-powered-chatbots-for-streamlined-client-updates/" TargetMode="External"/><Relationship Id="rId114" Type="http://schemas.microsoft.com/office/2017/10/relationships/threadedComment" Target="../threadedComments/threadedComment8.xml"/><Relationship Id="rId10" Type="http://schemas.openxmlformats.org/officeDocument/2006/relationships/hyperlink" Target="https://networkscience.ai/case-genie/product/solutions-for-smarter-portfolio-management/" TargetMode="External"/><Relationship Id="rId31" Type="http://schemas.openxmlformats.org/officeDocument/2006/relationships/hyperlink" Target="../../../:w:/g/personal/ashutosh_networkscience_ai/EfSPif6WwtFCv5NOi-qI_nABoCyhy4GlKQVs63YpLgrzig?e=ZmIkfF" TargetMode="External"/><Relationship Id="rId44" Type="http://schemas.openxmlformats.org/officeDocument/2006/relationships/hyperlink" Target="https://networkscience.ai/case-genie/product/sustainability-analysis-in-asset-acquisition/" TargetMode="External"/><Relationship Id="rId52" Type="http://schemas.openxmlformats.org/officeDocument/2006/relationships/hyperlink" Target="https://networkscience.ai/case-genie/product/machine-learning-for-investment-decisions/" TargetMode="External"/><Relationship Id="rId60" Type="http://schemas.openxmlformats.org/officeDocument/2006/relationships/hyperlink" Target="https://networkscience.ai/case-genie/product/machine-learning-for-predictive-asset-modeling/" TargetMode="External"/><Relationship Id="rId65" Type="http://schemas.openxmlformats.org/officeDocument/2006/relationships/hyperlink" Target="https://networkscience.ai/case-genie/product/cybersecurity-in-asset-data-protection/" TargetMode="External"/><Relationship Id="rId73" Type="http://schemas.openxmlformats.org/officeDocument/2006/relationships/hyperlink" Target="https://www.finvisage.com/" TargetMode="External"/><Relationship Id="rId78" Type="http://schemas.openxmlformats.org/officeDocument/2006/relationships/hyperlink" Target="https://blockarmour.com/solutions.html" TargetMode="External"/><Relationship Id="rId81" Type="http://schemas.openxmlformats.org/officeDocument/2006/relationships/hyperlink" Target="https://blockarmour.com/solutions.html" TargetMode="External"/><Relationship Id="rId86" Type="http://schemas.openxmlformats.org/officeDocument/2006/relationships/hyperlink" Target="https://www.leewayhertz.com/" TargetMode="External"/><Relationship Id="rId94" Type="http://schemas.openxmlformats.org/officeDocument/2006/relationships/hyperlink" Target="../../../:w:/g/personal/jignyasa_networkscience_ai/EcX0qkEqK6dLn3w_gdItHMwBZv4W_nEpP6-RN01lhjXgCg?e=foVWSg" TargetMode="External"/><Relationship Id="rId99" Type="http://schemas.openxmlformats.org/officeDocument/2006/relationships/hyperlink" Target="https://networkscience.ai/case-genie/product/data-driven-client-targeting-through-collection-history-analysis/" TargetMode="External"/><Relationship Id="rId101" Type="http://schemas.openxmlformats.org/officeDocument/2006/relationships/hyperlink" Target="https://networkscience.ai/case-genie/product/empowering-debtors-through-a-direct-access-mobile-debt-management-platform/" TargetMode="External"/><Relationship Id="rId4" Type="http://schemas.openxmlformats.org/officeDocument/2006/relationships/hyperlink" Target="../../../:w:/g/personal/bhargav_networkscience_ai/EVgl1SCzkJlDjL8K6JIabZQBwTW6VOTsH7SmAw-8othukw?e=qxhxYo" TargetMode="External"/><Relationship Id="rId9" Type="http://schemas.openxmlformats.org/officeDocument/2006/relationships/hyperlink" Target="../../../:w:/g/personal/jignyasa_networkscience_ai/Ec1WiFo9f9pHmNcJrXc-WZwBbiLThmfJAchhp2NBUCe-Ig?e=ELP89j" TargetMode="External"/><Relationship Id="rId13" Type="http://schemas.openxmlformats.org/officeDocument/2006/relationships/hyperlink" Target="https://networkscience.ai/case-genie/product/drive-efficiency-in-investments-predictive-analytics-for-smarter-assest-management/" TargetMode="External"/><Relationship Id="rId18" Type="http://schemas.openxmlformats.org/officeDocument/2006/relationships/hyperlink" Target="https://networkscience.ai/case-genie/product/data-driven-decisions-for-global-asset-optimization/" TargetMode="External"/><Relationship Id="rId39" Type="http://schemas.openxmlformats.org/officeDocument/2006/relationships/hyperlink" Target="https://networkscience.ai/case-genie/product/boost-customer-engagement-with-advanced-crm/" TargetMode="External"/><Relationship Id="rId109" Type="http://schemas.openxmlformats.org/officeDocument/2006/relationships/hyperlink" Target="https://networkscience.ai/case-genie/product/ai-enhanced-client-profiling-and-segmentation/" TargetMode="External"/><Relationship Id="rId34" Type="http://schemas.openxmlformats.org/officeDocument/2006/relationships/hyperlink" Target="https://networkscience.ai/case-genie/product/data-privacy-compliance-in-asset-management/" TargetMode="External"/><Relationship Id="rId50" Type="http://schemas.openxmlformats.org/officeDocument/2006/relationships/hyperlink" Target="https://networkscience.ai/case-genie/product/revolutionise-operations-in-asset-management-for-business-growth/" TargetMode="External"/><Relationship Id="rId55" Type="http://schemas.openxmlformats.org/officeDocument/2006/relationships/hyperlink" Target="https://networkscience.ai/case-genie/product/big-data-in-asset-portfolio-analysis/" TargetMode="External"/><Relationship Id="rId76" Type="http://schemas.openxmlformats.org/officeDocument/2006/relationships/hyperlink" Target="https://cyble.com/solutions/financial-services/" TargetMode="External"/><Relationship Id="rId97" Type="http://schemas.openxmlformats.org/officeDocument/2006/relationships/hyperlink" Target="https://networkscience.ai/case-genie/product/streamlined-legal-document-creation-for-asset-reconstruction-companies/" TargetMode="External"/><Relationship Id="rId104" Type="http://schemas.openxmlformats.org/officeDocument/2006/relationships/hyperlink" Target="https://networkscience.ai/case-genie/product/employee-onboarding-automation/" TargetMode="External"/><Relationship Id="rId7" Type="http://schemas.openxmlformats.org/officeDocument/2006/relationships/hyperlink" Target="../../../:w:/g/personal/ashutosh_networkscience_ai/EZ4BXt62HkNIv1n_VWizrNYB97UNKsNDqT5SCMmGmCb-9g?e=AE7hqN" TargetMode="External"/><Relationship Id="rId71" Type="http://schemas.openxmlformats.org/officeDocument/2006/relationships/hyperlink" Target="https://useinsider.com/industries/finance/" TargetMode="External"/><Relationship Id="rId92" Type="http://schemas.openxmlformats.org/officeDocument/2006/relationships/hyperlink" Target="https://www.creditnirvana.ai/platform/" TargetMode="External"/><Relationship Id="rId2" Type="http://schemas.openxmlformats.org/officeDocument/2006/relationships/hyperlink" Target="https://networkscience.ai/case-genie/product/enhancing-advisory-excellence-better-financial-planning-for-client-satisfaction/" TargetMode="External"/><Relationship Id="rId29" Type="http://schemas.openxmlformats.org/officeDocument/2006/relationships/hyperlink" Target="https://networkscience.ai/case-genie/product/optimise-asset-management-with-risk-assessment-valuation-strategies/" TargetMode="External"/><Relationship Id="rId24" Type="http://schemas.openxmlformats.org/officeDocument/2006/relationships/hyperlink" Target="https://networkscience.ai/case-genie/product/real-time-insights-drive-smarter-customer-retention/" TargetMode="External"/><Relationship Id="rId40" Type="http://schemas.openxmlformats.org/officeDocument/2006/relationships/hyperlink" Target="https://networkscience.ai/case-genie/product/empower-investment-decisions-for-distressed-asset-opportunities/" TargetMode="External"/><Relationship Id="rId45" Type="http://schemas.openxmlformats.org/officeDocument/2006/relationships/hyperlink" Target="https://networkscience.ai/case-genie/product/digital-platforms-for-risk-monitoring-reporting/" TargetMode="External"/><Relationship Id="rId66" Type="http://schemas.openxmlformats.org/officeDocument/2006/relationships/hyperlink" Target="https://networkscience.ai/case-genie/product/digital-platforms-for-risk-monitoring/" TargetMode="External"/><Relationship Id="rId87" Type="http://schemas.openxmlformats.org/officeDocument/2006/relationships/hyperlink" Target="https://www.leewayhertz.com/" TargetMode="External"/><Relationship Id="rId110" Type="http://schemas.openxmlformats.org/officeDocument/2006/relationships/hyperlink" Target="https://networkscience.ai/case-genie/product/ai-driven-compliance-monitoring-for-regulatory-adherence/" TargetMode="External"/><Relationship Id="rId61" Type="http://schemas.openxmlformats.org/officeDocument/2006/relationships/hyperlink" Target="../../../:w:/g/personal/ashutosh_networkscience_ai/EXSCd0Ug-PBHlqTbI1Lc-rEB0IKHKi__ykU2W5iMfPo6kQ?e=TGs5ss" TargetMode="External"/><Relationship Id="rId82" Type="http://schemas.openxmlformats.org/officeDocument/2006/relationships/hyperlink" Target="https://kore.ai/" TargetMode="External"/><Relationship Id="rId19" Type="http://schemas.openxmlformats.org/officeDocument/2006/relationships/hyperlink" Target="https://networkscience.ai/case-genie/product/real-time-risk-management-safeguard-revenue-and-minimise-losses/" TargetMode="External"/><Relationship Id="rId14" Type="http://schemas.openxmlformats.org/officeDocument/2006/relationships/hyperlink" Target="https://networkscience.ai/case-genie/product/achieve-transparency-implementing-solutions-for-fraud-reduction-and-trust/" TargetMode="External"/><Relationship Id="rId30" Type="http://schemas.openxmlformats.org/officeDocument/2006/relationships/hyperlink" Target="https://networkscience.ai/case-genie/product/blockchain-in-asset-tracking/" TargetMode="External"/><Relationship Id="rId35" Type="http://schemas.openxmlformats.org/officeDocument/2006/relationships/hyperlink" Target="../../../:w:/g/personal/ashutosh_networkscience_ai/EULVRXxmSaVHi7b4spWpBkwBVhJvnlND503zxH9II5PRVw?e=UqGVct" TargetMode="External"/><Relationship Id="rId56" Type="http://schemas.openxmlformats.org/officeDocument/2006/relationships/hyperlink" Target="https://networkscience.ai/case-genie/product/cybersecurity-in-asset-data-protection-2/" TargetMode="External"/><Relationship Id="rId77" Type="http://schemas.openxmlformats.org/officeDocument/2006/relationships/hyperlink" Target="https://cyble.com/solutions/financial-services/" TargetMode="External"/><Relationship Id="rId100" Type="http://schemas.openxmlformats.org/officeDocument/2006/relationships/hyperlink" Target="https://networkscience.ai/case-genie/product/enhancing-due-diligence-efficiency-with-generative-ai/" TargetMode="External"/><Relationship Id="rId105" Type="http://schemas.openxmlformats.org/officeDocument/2006/relationships/hyperlink" Target="https://networkscience.ai/case-genie/product/streamlining-invoice-processing-with-intelligent-document-processing/" TargetMode="External"/><Relationship Id="rId8" Type="http://schemas.openxmlformats.org/officeDocument/2006/relationships/hyperlink" Target="https://networkscience.ai/case-genie/product/regulatory-compliance-automation/" TargetMode="External"/><Relationship Id="rId51" Type="http://schemas.openxmlformats.org/officeDocument/2006/relationships/hyperlink" Target="https://networkscience.ai/case-genie/product/cybersecurity-in-financial-operations/" TargetMode="External"/><Relationship Id="rId72" Type="http://schemas.openxmlformats.org/officeDocument/2006/relationships/hyperlink" Target="https://www.finvisage.com/" TargetMode="External"/><Relationship Id="rId93" Type="http://schemas.openxmlformats.org/officeDocument/2006/relationships/hyperlink" Target="https://vue.ai/industries/ai-in-finance/" TargetMode="External"/><Relationship Id="rId98" Type="http://schemas.openxmlformats.org/officeDocument/2006/relationships/hyperlink" Target="https://networkscience.ai/case-genie/product/streamlined-regulatory-reporting-for-asset-reconstruction-companies/" TargetMode="External"/><Relationship Id="rId3" Type="http://schemas.openxmlformats.org/officeDocument/2006/relationships/hyperlink" Target="../../../:w:/g/personal/bhargav_networkscience_ai/ER7dWLrN6ZlCtmBnv9pPuqkBG2lobkZdnq38mkYeXVD97Q?e=Smfuhq" TargetMode="External"/><Relationship Id="rId25" Type="http://schemas.openxmlformats.org/officeDocument/2006/relationships/hyperlink" Target="https://networkscience.ai/case-genie/product/transform-mortgage-processing-with-enhanced-security-and-efficiency/" TargetMode="External"/><Relationship Id="rId46" Type="http://schemas.openxmlformats.org/officeDocument/2006/relationships/hyperlink" Target="../../../:w:/g/personal/ashutosh_networkscience_ai/EehbQA1O1NpBkJzW2E0jKIYB9m1b3YQBD8WBXa5ptSSBpw?e=tybJtJ" TargetMode="External"/><Relationship Id="rId67" Type="http://schemas.openxmlformats.org/officeDocument/2006/relationships/hyperlink" Target="https://networkscience.ai/case-genie/product/iot-for-real-time-asset-tracking/" TargetMode="External"/><Relationship Id="rId20" Type="http://schemas.openxmlformats.org/officeDocument/2006/relationships/hyperlink" Target="https://networkscience.ai/case-genie/product/unlocking-24-7-support-reduced-costs-customer-service-chatbots/" TargetMode="External"/><Relationship Id="rId41" Type="http://schemas.openxmlformats.org/officeDocument/2006/relationships/hyperlink" Target="https://networkscience.ai/case-genie/product/ensure-trust-accuracy-advanced-fraud-detection-for-financial-recovery/" TargetMode="External"/><Relationship Id="rId62" Type="http://schemas.openxmlformats.org/officeDocument/2006/relationships/hyperlink" Target="../../../:w:/g/personal/ashutosh_networkscience_ai/Ee-j00KxFBZCr43j6DH8l3sBpH6zqsytWZ0ruowSPfSoNA?e=DBCTSe" TargetMode="External"/><Relationship Id="rId83" Type="http://schemas.openxmlformats.org/officeDocument/2006/relationships/hyperlink" Target="https://www.leewayhertz.com/" TargetMode="External"/><Relationship Id="rId88" Type="http://schemas.openxmlformats.org/officeDocument/2006/relationships/hyperlink" Target="https://www.leewayhertz.com/" TargetMode="External"/><Relationship Id="rId111" Type="http://schemas.openxmlformats.org/officeDocument/2006/relationships/hyperlink" Target="https://networkscience.ai/case-genie/product/ai-enhanced-alternative-data-analysi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etworkscience.ai/case-genie/product/lower-energy-costs-and-decrease-carbon-footprint-on-farms/" TargetMode="External"/><Relationship Id="rId13" Type="http://schemas.openxmlformats.org/officeDocument/2006/relationships/hyperlink" Target="https://www.dairytech.ai/" TargetMode="External"/><Relationship Id="rId3" Type="http://schemas.openxmlformats.org/officeDocument/2006/relationships/hyperlink" Target="https://networkscience.ai/case-genie/product/precision-livestock-farming-plf/" TargetMode="External"/><Relationship Id="rId7" Type="http://schemas.openxmlformats.org/officeDocument/2006/relationships/hyperlink" Target="https://networkscience.ai/case-genie/product/direct-marketing-solutions/" TargetMode="External"/><Relationship Id="rId12" Type="http://schemas.openxmlformats.org/officeDocument/2006/relationships/hyperlink" Target="https://www.cropin.com/" TargetMode="External"/><Relationship Id="rId2" Type="http://schemas.openxmlformats.org/officeDocument/2006/relationships/hyperlink" Target="https://networkscience.ai/case-genie/product/transform-farming-practices-for-better-yields-and-lower-costs/" TargetMode="External"/><Relationship Id="rId16" Type="http://schemas.openxmlformats.org/officeDocument/2006/relationships/hyperlink" Target="https://www.gea.com/" TargetMode="External"/><Relationship Id="rId1" Type="http://schemas.openxmlformats.org/officeDocument/2006/relationships/hyperlink" Target="../../../:w:/g/personal/ashutosh_networkscience_ai/EQIFxm0cTEhPp0oW1ew9f3YByBib78f3DH6HLJKNp9c2fA?e=KrqZoH" TargetMode="External"/><Relationship Id="rId6" Type="http://schemas.openxmlformats.org/officeDocument/2006/relationships/hyperlink" Target="https://networkscience.ai/case-genie/product/leverage-predictive-analytics-to-improve-milk-quality-and-yield/" TargetMode="External"/><Relationship Id="rId11" Type="http://schemas.openxmlformats.org/officeDocument/2006/relationships/hyperlink" Target="https://www.cropin.com/" TargetMode="External"/><Relationship Id="rId5" Type="http://schemas.openxmlformats.org/officeDocument/2006/relationships/hyperlink" Target="../../../:w:/g/personal/ashutosh_networkscience_ai/ES9x6zTKWu1KnCs2AY6DCzQB1KrE67_To4OqVA0tiyJOQg?e=YXmHqg" TargetMode="External"/><Relationship Id="rId15" Type="http://schemas.openxmlformats.org/officeDocument/2006/relationships/hyperlink" Target="https://www.gea.com/" TargetMode="External"/><Relationship Id="rId10" Type="http://schemas.openxmlformats.org/officeDocument/2006/relationships/hyperlink" Target="https://networkscience.ai/case-genie/product/traceability-for-a-transparent-sustainable-supply-chain/" TargetMode="External"/><Relationship Id="rId4" Type="http://schemas.openxmlformats.org/officeDocument/2006/relationships/hyperlink" Target="https://networkscience.ai/case-genie/product/automated-milking-solutions/" TargetMode="External"/><Relationship Id="rId9" Type="http://schemas.openxmlformats.org/officeDocument/2006/relationships/hyperlink" Target="https://networkscience.ai/case-genie/product/sustainable-farming-practices/" TargetMode="External"/><Relationship Id="rId14" Type="http://schemas.openxmlformats.org/officeDocument/2006/relationships/hyperlink" Target="https://www.yash.com/industries/dairy-farmi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etworkscience.ai/case-genie/product/transform-legal-efficiency-with-contract-analysis/" TargetMode="External"/><Relationship Id="rId13" Type="http://schemas.openxmlformats.org/officeDocument/2006/relationships/hyperlink" Target="https://networkscience.ai/case-genie/product/leveraging-generative-ai-for-enhanced-legal-document-creation/" TargetMode="External"/><Relationship Id="rId3" Type="http://schemas.openxmlformats.org/officeDocument/2006/relationships/hyperlink" Target="../../../:w:/g/personal/jignyasa_networkscience_ai/EecmGYAxX7JHqeLfpycJEAwByI-4gs6rPvXRRitVag-wJg?e=BNfgv6" TargetMode="External"/><Relationship Id="rId7" Type="http://schemas.openxmlformats.org/officeDocument/2006/relationships/hyperlink" Target="https://networkscience.ai/case-genie/product/advanced-e-discovery-solutions-for-legal-teams/" TargetMode="External"/><Relationship Id="rId12" Type="http://schemas.openxmlformats.org/officeDocument/2006/relationships/hyperlink" Target="https://netsciencetech-my.sharepoint.com/:w:/g/personal/jignyasa_networkscience_ai/Eer0w57hviZBvcwojH937EEB9ZAEIvwzbfCUFmv12Vqubg?e=o1jUL1" TargetMode="External"/><Relationship Id="rId2" Type="http://schemas.openxmlformats.org/officeDocument/2006/relationships/hyperlink" Target="https://networkscience.ai/case-genie/product/optimise-workflow-with-legal-document-analysis-gen-ai/" TargetMode="External"/><Relationship Id="rId1" Type="http://schemas.openxmlformats.org/officeDocument/2006/relationships/hyperlink" Target="../../../:w:/g/personal/jignyasa_networkscience_ai/EbOualNdIc5Ep_OP4qKzK6sBGMZd_oySaKO7mvUcuICODw?e=y5TqSx" TargetMode="External"/><Relationship Id="rId6" Type="http://schemas.openxmlformats.org/officeDocument/2006/relationships/hyperlink" Target="https://networkscience.ai/case-genie/product/predictive-analytics-for-case-outcomes/" TargetMode="External"/><Relationship Id="rId11" Type="http://schemas.openxmlformats.org/officeDocument/2006/relationships/hyperlink" Target="https://networkscience.ai/case-genie/product/automated-solutions-for-legal-compliance/" TargetMode="External"/><Relationship Id="rId5" Type="http://schemas.openxmlformats.org/officeDocument/2006/relationships/hyperlink" Target="https://networkscience.ai/case-genie/product/save-cost-and-time-with-streamlined-legal-research/" TargetMode="External"/><Relationship Id="rId10" Type="http://schemas.openxmlformats.org/officeDocument/2006/relationships/hyperlink" Target="https://networkscience.ai/case-genie/product/safeguarding-client-trust-data-security-privacy-solutions-for-modern-law-firms/" TargetMode="External"/><Relationship Id="rId4" Type="http://schemas.openxmlformats.org/officeDocument/2006/relationships/hyperlink" Target="https://networkscience.ai/case-genie/product/enhance-client-interaction-with-communication-solutions-gen-ai/" TargetMode="External"/><Relationship Id="rId9" Type="http://schemas.openxmlformats.org/officeDocument/2006/relationships/hyperlink" Target="https://networkscience.ai/case-genie/product/strategic-risk-assessment-for-legal-excellence/" TargetMode="External"/><Relationship Id="rId14" Type="http://schemas.openxmlformats.org/officeDocument/2006/relationships/hyperlink" Target="https://networkscience.ai/case-genie/product/streamlining-business-workflow-automation-with-zero-code-platforms/"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etworkscience.ai/case-genie/product/unlocking-24-7-support-chatbots-for-customer-experience-2/" TargetMode="External"/><Relationship Id="rId18" Type="http://schemas.openxmlformats.org/officeDocument/2006/relationships/hyperlink" Target="https://networkscience.ai/case-genie/product/empower-eco-friendly-travel-options-through-data-insights/" TargetMode="External"/><Relationship Id="rId26" Type="http://schemas.openxmlformats.org/officeDocument/2006/relationships/hyperlink" Target="https://networkscience.ai/case-genie/product/cost-savings-and-customer-delight-last-mile-delivery-with-autonomous-technology/" TargetMode="External"/><Relationship Id="rId39" Type="http://schemas.openxmlformats.org/officeDocument/2006/relationships/hyperlink" Target="https://networkscience.ai/case-genie/product/wearable-solutions-for-enhanced-crew-safety/" TargetMode="External"/><Relationship Id="rId21" Type="http://schemas.openxmlformats.org/officeDocument/2006/relationships/hyperlink" Target="https://networkscience.ai/case-genie/product/innovation-with-ai-powered-service-desk-operation/" TargetMode="External"/><Relationship Id="rId34" Type="http://schemas.openxmlformats.org/officeDocument/2006/relationships/hyperlink" Target="https://www.leewayhertz.com/project/itrackfreight/" TargetMode="External"/><Relationship Id="rId42" Type="http://schemas.openxmlformats.org/officeDocument/2006/relationships/hyperlink" Target="https://networkscience.ai/case-genie/product/smart-port-logistics-for-maritime-efficiency/" TargetMode="External"/><Relationship Id="rId47" Type="http://schemas.openxmlformats.org/officeDocument/2006/relationships/hyperlink" Target="../../../:w:/g/personal/jignyasa_networkscience_ai/EdxO5jqp2jZNhQAmswEKHukBkKCQkELNL603r4DZP1LEig?e=eKBwGV" TargetMode="External"/><Relationship Id="rId7" Type="http://schemas.openxmlformats.org/officeDocument/2006/relationships/hyperlink" Target="../../../:w:/g/personal/jignyasa_networkscience_ai/Ea3Divq9ZQ9GgVJ_aav4nPcBxIMWE04rX4n_qwVGCeaYFg?e=tBBkmk" TargetMode="External"/><Relationship Id="rId2" Type="http://schemas.openxmlformats.org/officeDocument/2006/relationships/hyperlink" Target="https://networkscience.ai/case-genie/product/elevate-data-protection-for-customer-data-loyalty-transactions/" TargetMode="External"/><Relationship Id="rId16" Type="http://schemas.openxmlformats.org/officeDocument/2006/relationships/hyperlink" Target="https://networkscience.ai/case-genie/product/protect-customer-trust-with-real-time-fraud-detection/" TargetMode="External"/><Relationship Id="rId29" Type="http://schemas.openxmlformats.org/officeDocument/2006/relationships/hyperlink" Target="https://networkscience.ai/case-genie/product/achieve-cost-efficiency-through-innovative-packaging-design/" TargetMode="External"/><Relationship Id="rId11" Type="http://schemas.openxmlformats.org/officeDocument/2006/relationships/hyperlink" Target="../../../:w:/g/personal/jignyasa_networkscience_ai/EXf7onSGgPdFmKoC2rDozvUBF8cnhTawI2cY3-w5nSSSPw?e=qNDOnh" TargetMode="External"/><Relationship Id="rId24" Type="http://schemas.openxmlformats.org/officeDocument/2006/relationships/hyperlink" Target="https://networkscience.ai/case-genie/product/transform-customer-engagement-mobile-app-for-superior-logistics-service/" TargetMode="External"/><Relationship Id="rId32" Type="http://schemas.openxmlformats.org/officeDocument/2006/relationships/hyperlink" Target="https://networkscience.ai/case-genie/product/championing-customer-satisfaction-with-intelligent-packaging/" TargetMode="External"/><Relationship Id="rId37" Type="http://schemas.openxmlformats.org/officeDocument/2006/relationships/hyperlink" Target="https://networkscience.ai/case-genie/product/real-time-cargo-monitoring-for-supply-chain-transparency/" TargetMode="External"/><Relationship Id="rId40" Type="http://schemas.openxmlformats.org/officeDocument/2006/relationships/hyperlink" Target="https://networkscience.ai/case-genie/product/autonomous-navigation-for-safer-and-smarter-operations/" TargetMode="External"/><Relationship Id="rId45" Type="http://schemas.openxmlformats.org/officeDocument/2006/relationships/hyperlink" Target="https://networkscience.ai/case-genie/product/reduce-downtime-and-costs-leveraging-digital-twins/" TargetMode="External"/><Relationship Id="rId5" Type="http://schemas.openxmlformats.org/officeDocument/2006/relationships/hyperlink" Target="../../../:w:/g/personal/jignyasa_networkscience_ai/ESNNXuciDCpAuxxhjDL7AVYBi4MDqHSDwVa166h1cwJXBQ?e=Tc65do" TargetMode="External"/><Relationship Id="rId15" Type="http://schemas.openxmlformats.org/officeDocument/2006/relationships/hyperlink" Target="https://networkscience.ai/case-genie/product/optimise-revenue-and-customer-value-through-dynamic-pricing/" TargetMode="External"/><Relationship Id="rId23" Type="http://schemas.openxmlformats.org/officeDocument/2006/relationships/hyperlink" Target="https://networkscience.ai/case-genie/product/streamline-it-processes-through-automation-for-competitive-edge/" TargetMode="External"/><Relationship Id="rId28" Type="http://schemas.openxmlformats.org/officeDocument/2006/relationships/hyperlink" Target="https://networkscience.ai/case-genie/product/cut-costs-reduce-carbon-footprint-enhancing-efficiency-with-sustainable-solutions/" TargetMode="External"/><Relationship Id="rId36" Type="http://schemas.openxmlformats.org/officeDocument/2006/relationships/hyperlink" Target="../../../../:w:/g/personal/jignyasa_networkscience_ai/ESuKEBhIIaZPuzaz1-DZTikBh13L4Y3JEO4_JKC5DA_HBA?e=83gCn7" TargetMode="External"/><Relationship Id="rId49" Type="http://schemas.openxmlformats.org/officeDocument/2006/relationships/hyperlink" Target="https://networkscience.ai/case-genie/product/fuel-efficiency-and-cost-reduction-through-route-optimization/" TargetMode="External"/><Relationship Id="rId10" Type="http://schemas.openxmlformats.org/officeDocument/2006/relationships/hyperlink" Target="https://networkscience.ai/case-genie/product/elevate-efficiency-in-logistics-route-optimisation-solutions/" TargetMode="External"/><Relationship Id="rId19" Type="http://schemas.openxmlformats.org/officeDocument/2006/relationships/hyperlink" Target="https://networkscience.ai/case-genie/product/safeguarding-your-competitive-edge-advanced-cybersecurity-for-the-logistics-industry/" TargetMode="External"/><Relationship Id="rId31" Type="http://schemas.openxmlformats.org/officeDocument/2006/relationships/hyperlink" Target="https://networkscience.ai/case-genie/product/attain-operational-excellence-with-accurate-demand-forecasting-and-inventory/" TargetMode="External"/><Relationship Id="rId44" Type="http://schemas.openxmlformats.org/officeDocument/2006/relationships/hyperlink" Target="https://networkscience.ai/case-genie/product/transform-fleet-operations-for-performance-optimisation/" TargetMode="External"/><Relationship Id="rId4" Type="http://schemas.openxmlformats.org/officeDocument/2006/relationships/hyperlink" Target="https://networkscience.ai/case-genie/product/boost-customer-engagement-with-personalised-trip-recommendations/" TargetMode="External"/><Relationship Id="rId9" Type="http://schemas.openxmlformats.org/officeDocument/2006/relationships/hyperlink" Target="../../../:w:/g/personal/jignyasa_networkscience_ai/EUxY71H8mzBHr1k1YjDYREUBlG9HYOJH3LayMDJ9Trb-eA?e=debBSP" TargetMode="External"/><Relationship Id="rId14" Type="http://schemas.openxmlformats.org/officeDocument/2006/relationships/hyperlink" Target="https://networkscience.ai/case-genie/product/boost-loyalty-value-through-customised-engagements/" TargetMode="External"/><Relationship Id="rId22" Type="http://schemas.openxmlformats.org/officeDocument/2006/relationships/hyperlink" Target="https://networkscience.ai/case-genie/product/optimise-operations-achieving-agility-cost-savings-with-cloud-infrastructure/" TargetMode="External"/><Relationship Id="rId27" Type="http://schemas.openxmlformats.org/officeDocument/2006/relationships/hyperlink" Target="https://networkscience.ai/case-genie/product/build-trust-with-real-time-visibility-in-supply-chain/" TargetMode="External"/><Relationship Id="rId30" Type="http://schemas.openxmlformats.org/officeDocument/2006/relationships/hyperlink" Target="https://networkscience.ai/case-genie/product/achieve-efficiency-and-cost-reduction-with-effective-logistics-planning/" TargetMode="External"/><Relationship Id="rId35" Type="http://schemas.openxmlformats.org/officeDocument/2006/relationships/hyperlink" Target="../../../:w:/g/personal/ashutosh_networkscience_ai/EfdsT-y6RgpErGd7KAVbDKcBKIjyA9JWaFHP5fgR-sMnkw?e=MZrCTC" TargetMode="External"/><Relationship Id="rId43" Type="http://schemas.openxmlformats.org/officeDocument/2006/relationships/hyperlink" Target="https://networkscience.ai/case-genie/product/enhance-emissions-compliance-for-efficiency-and-sustainability/" TargetMode="External"/><Relationship Id="rId48" Type="http://schemas.openxmlformats.org/officeDocument/2006/relationships/hyperlink" Target="https://netsciencetech-my.sharepoint.com/:w:/g/personal/jignyasa_networkscience_ai/Eaw9nhz9U_9Hs9MdgFcSQhsBXLcHAHyJCI2JFOnFfOx9sg?e=JrSDGw" TargetMode="External"/><Relationship Id="rId8" Type="http://schemas.openxmlformats.org/officeDocument/2006/relationships/hyperlink" Target="https://networkscience.ai/case-genie/product/optimise-network-performance-for-strategic-management-initiatives/" TargetMode="External"/><Relationship Id="rId3" Type="http://schemas.openxmlformats.org/officeDocument/2006/relationships/hyperlink" Target="../../../:w:/g/personal/jignyasa_networkscience_ai/ESN1nmTzXzBNn7wUl1D3N28BKVn7gW5PPglxbvo4csh8ww?e=IruhXO" TargetMode="External"/><Relationship Id="rId12" Type="http://schemas.openxmlformats.org/officeDocument/2006/relationships/hyperlink" Target="https://networkscience.ai/case-genie/product/next-gen-warehousing-streamline-processes-with-intelligent-robotics-2/" TargetMode="External"/><Relationship Id="rId17" Type="http://schemas.openxmlformats.org/officeDocument/2006/relationships/hyperlink" Target="https://networkscience.ai/case-genie/product/predictive-analytics-for-smarter-loyalty-programs/" TargetMode="External"/><Relationship Id="rId25" Type="http://schemas.openxmlformats.org/officeDocument/2006/relationships/hyperlink" Target="https://networkscience.ai/case-genie/product/streamline-customer-interactions-for-efficient-process/" TargetMode="External"/><Relationship Id="rId33" Type="http://schemas.openxmlformats.org/officeDocument/2006/relationships/hyperlink" Target="../../../:w:/g/personal/ashutosh_networkscience_ai/EeYHrAusyV9EqJwFCImmnQkBTfOFsWmIcoPUUz0LYgBc1w?e=LuQxb9" TargetMode="External"/><Relationship Id="rId38" Type="http://schemas.openxmlformats.org/officeDocument/2006/relationships/hyperlink" Target="../../../../:w:/g/personal/jignyasa_networkscience_ai/EYNMT40jrehKrCyxmMXnmtsBLt4LV7_Zv99y32U_4QCYFw?e=7J6Vbb" TargetMode="External"/><Relationship Id="rId46" Type="http://schemas.openxmlformats.org/officeDocument/2006/relationships/hyperlink" Target="https://networkscience.ai/case-genie/product/mitigate-risks-through-advance-cyber-defense-strategies/" TargetMode="External"/><Relationship Id="rId20" Type="http://schemas.openxmlformats.org/officeDocument/2006/relationships/hyperlink" Target="https://networkscience.ai/case-genie/product/leverage-agile-app-development-for-logistics/" TargetMode="External"/><Relationship Id="rId41" Type="http://schemas.openxmlformats.org/officeDocument/2006/relationships/hyperlink" Target="https://networkscience.ai/case-genie/product/predictive-maintenance-optimizes-maritime-operations/" TargetMode="External"/><Relationship Id="rId1" Type="http://schemas.openxmlformats.org/officeDocument/2006/relationships/hyperlink" Target="https://networkscience.ai/case-genie/product/maximise-roi-with-ai-powered-market-strategies/" TargetMode="External"/><Relationship Id="rId6" Type="http://schemas.openxmlformats.org/officeDocument/2006/relationships/hyperlink" Target="https://networkscience.ai/case-genie/product/leverage-business-intelligence-tools-for-informed-logistics-decis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A664-B9B8-4995-88AA-765201E351A0}">
  <dimension ref="A1:M52"/>
  <sheetViews>
    <sheetView topLeftCell="A19" workbookViewId="0">
      <selection activeCell="J41" sqref="J41"/>
    </sheetView>
  </sheetViews>
  <sheetFormatPr defaultRowHeight="14.45"/>
  <cols>
    <col min="1" max="1" width="3.5703125" bestFit="1" customWidth="1"/>
    <col min="3" max="3" width="43.140625" customWidth="1"/>
    <col min="4" max="4" width="23.85546875" customWidth="1"/>
    <col min="5" max="5" width="35.42578125" customWidth="1"/>
    <col min="6" max="6" width="21.28515625" customWidth="1"/>
    <col min="7" max="7" width="14.85546875" bestFit="1" customWidth="1"/>
    <col min="11" max="11" width="14" customWidth="1"/>
    <col min="13" max="13" width="22.85546875" customWidth="1"/>
    <col min="2000" max="2000" width="2.5703125" customWidth="1"/>
  </cols>
  <sheetData>
    <row r="1" spans="1:13">
      <c r="A1" s="98"/>
      <c r="B1" s="98"/>
      <c r="C1" s="98"/>
      <c r="D1" s="98" t="s">
        <v>0</v>
      </c>
      <c r="E1" s="98"/>
      <c r="F1" s="98"/>
      <c r="G1" s="98"/>
      <c r="H1" s="98"/>
      <c r="I1" s="98"/>
      <c r="J1" s="98"/>
    </row>
    <row r="2" spans="1:13">
      <c r="A2" s="98"/>
      <c r="B2" s="98"/>
      <c r="C2" s="98"/>
      <c r="D2" s="14" t="s">
        <v>1</v>
      </c>
      <c r="E2" s="14" t="s">
        <v>2</v>
      </c>
      <c r="F2" s="14" t="s">
        <v>3</v>
      </c>
      <c r="G2" s="14" t="s">
        <v>4</v>
      </c>
      <c r="H2" s="14" t="s">
        <v>5</v>
      </c>
      <c r="I2" s="14" t="s">
        <v>6</v>
      </c>
      <c r="J2" s="14" t="s">
        <v>7</v>
      </c>
      <c r="K2" t="s">
        <v>8</v>
      </c>
      <c r="M2" s="15" t="s">
        <v>9</v>
      </c>
    </row>
    <row r="3" spans="1:13">
      <c r="A3" s="99" t="s">
        <v>10</v>
      </c>
      <c r="B3" s="15">
        <v>1</v>
      </c>
      <c r="C3" s="15" t="s">
        <v>11</v>
      </c>
      <c r="D3" s="14" cm="1">
        <f t="array" ref="D3">SUMPRODUCT(--ISNUMBER(SEARCH("CEO", 'Agriculture &amp; Dairy Farming'!$C$2:$C$80)))</f>
        <v>5</v>
      </c>
      <c r="E3" s="14" cm="1">
        <f t="array" ref="E3">SUMPRODUCT(--ISNUMBER(SEARCH("CFO", 'Agriculture &amp; Dairy Farming'!$C$2:$C$80)))</f>
        <v>1</v>
      </c>
      <c r="F3" s="14" cm="1">
        <f t="array" ref="F3">SUMPRODUCT(--ISNUMBER(SEARCH("Chief Growth Officer", 'Agriculture &amp; Dairy Farming'!$C$2:$C$80)))</f>
        <v>1</v>
      </c>
      <c r="G3" s="14" cm="1">
        <f t="array" ref="G3">SUMPRODUCT(--ISNUMBER(SEARCH("Chief Risk Officer", 'Agriculture &amp; Dairy Farming'!$C$2:$C$80)))</f>
        <v>1</v>
      </c>
      <c r="H3" s="14" cm="1">
        <f t="array" ref="H3">SUMPRODUCT(--ISNUMBER(SEARCH("CIO", 'Agriculture &amp; Dairy Farming'!$C$2:$C$80)))</f>
        <v>1</v>
      </c>
      <c r="I3" s="14" cm="1">
        <f t="array" ref="I3">SUMPRODUCT(--ISNUMBER(SEARCH("CMO", 'Agriculture &amp; Dairy Farming'!$C$2:$C$80)))</f>
        <v>1</v>
      </c>
      <c r="J3" s="14" cm="1">
        <f t="array" ref="J3">SUMPRODUCT(--ISNUMBER(SEARCH("COO", 'Agriculture &amp; Dairy Farming'!$C$2:$C$80)))</f>
        <v>1</v>
      </c>
      <c r="K3">
        <f>SUM(D3:J3)</f>
        <v>11</v>
      </c>
      <c r="M3" s="15">
        <f>SUM(K3:K15)</f>
        <v>626</v>
      </c>
    </row>
    <row r="4" spans="1:13">
      <c r="A4" s="99"/>
      <c r="B4" s="15">
        <v>2</v>
      </c>
      <c r="C4" s="15" t="s">
        <v>12</v>
      </c>
      <c r="D4" s="14" cm="1">
        <f t="array" ref="D4">SUMPRODUCT(--ISNUMBER(SEARCH("CEO", 'Banking &amp; Financial Services'!$C$2:$C$78)))</f>
        <v>42</v>
      </c>
      <c r="E4" s="14" cm="1">
        <f t="array" ref="E4">SUMPRODUCT(--ISNUMBER(SEARCH("CFO", 'Banking &amp; Financial Services'!$C$2:$C$78)))</f>
        <v>12</v>
      </c>
      <c r="F4" s="14" cm="1">
        <f t="array" ref="F4">SUMPRODUCT(--ISNUMBER(SEARCH("Chief Growth Officer", 'Banking &amp; Financial Services'!$C$2:$C$78)))</f>
        <v>15</v>
      </c>
      <c r="G4" s="14" cm="1">
        <f t="array" ref="G4">SUMPRODUCT(--ISNUMBER(SEARCH("Chief Risk Officer", 'Banking &amp; Financial Services'!$C$2:$C$78)))</f>
        <v>17</v>
      </c>
      <c r="H4" s="14" cm="1">
        <f t="array" ref="H4">SUMPRODUCT(--ISNUMBER(SEARCH("CIO", 'Banking &amp; Financial Services'!$C$2:$C$78)))</f>
        <v>17</v>
      </c>
      <c r="I4" s="14" cm="1">
        <f t="array" ref="I4">SUMPRODUCT(--ISNUMBER(SEARCH("CMO", 'Banking &amp; Financial Services'!$C$2:$C$78)))</f>
        <v>3</v>
      </c>
      <c r="J4" s="14" cm="1">
        <f t="array" ref="J4">SUMPRODUCT(--ISNUMBER(SEARCH("COO", 'Banking &amp; Financial Services'!$C$2:$C$78)))</f>
        <v>12</v>
      </c>
      <c r="K4">
        <f t="shared" ref="K4:K15" si="0">SUM(D4:J4)</f>
        <v>118</v>
      </c>
    </row>
    <row r="5" spans="1:13">
      <c r="A5" s="99"/>
      <c r="B5" s="15">
        <v>3</v>
      </c>
      <c r="C5" s="15" t="s">
        <v>13</v>
      </c>
      <c r="D5" s="14" cm="1">
        <f t="array" ref="D5">SUMPRODUCT(--ISNUMBER(SEARCH("CEO", Manufacturing!$C$2:$C$79)))</f>
        <v>40</v>
      </c>
      <c r="E5" s="14" cm="1">
        <f t="array" ref="E5">SUMPRODUCT(--ISNUMBER(SEARCH("CFO", Manufacturing!$C$2:$C$79)))</f>
        <v>9</v>
      </c>
      <c r="F5" s="14" cm="1">
        <f t="array" ref="F5">SUMPRODUCT(--ISNUMBER(SEARCH("Chief Growth Officer", Manufacturing!$C$2:$C$79)))</f>
        <v>7</v>
      </c>
      <c r="G5" s="14" cm="1">
        <f t="array" ref="G5">SUMPRODUCT(--ISNUMBER(SEARCH("Chief Risk Officer", Manufacturing!$C$2:$C$79)))</f>
        <v>2</v>
      </c>
      <c r="H5" s="14" cm="1">
        <f t="array" ref="H5">SUMPRODUCT(--ISNUMBER(SEARCH("CIO", Manufacturing!$C$2:$C$79)))</f>
        <v>15</v>
      </c>
      <c r="I5" s="14" cm="1">
        <f t="array" ref="I5">SUMPRODUCT(--ISNUMBER(SEARCH("CMO", Manufacturing!$C$2:$C$79)))</f>
        <v>1</v>
      </c>
      <c r="J5" s="14" cm="1">
        <f t="array" ref="J5">SUMPRODUCT(--ISNUMBER(SEARCH("COO", Manufacturing!$C$2:$C$79)))</f>
        <v>19</v>
      </c>
      <c r="K5">
        <f t="shared" si="0"/>
        <v>93</v>
      </c>
    </row>
    <row r="6" spans="1:13">
      <c r="A6" s="99"/>
      <c r="B6" s="15">
        <v>4</v>
      </c>
      <c r="C6" s="15" t="s">
        <v>14</v>
      </c>
      <c r="D6" s="14" cm="1">
        <f t="array" ref="D6">SUMPRODUCT(--ISNUMBER(SEARCH("CEO", 'Construction &amp; Real-Estate'!$C$2:$C$81)))</f>
        <v>10</v>
      </c>
      <c r="E6" s="14" cm="1">
        <f t="array" ref="E6">SUMPRODUCT(--ISNUMBER(SEARCH("CFO", 'Construction &amp; Real-Estate'!$C$2:$C$81)))</f>
        <v>1</v>
      </c>
      <c r="F6" s="14" cm="1">
        <f t="array" ref="F6">SUMPRODUCT(--ISNUMBER(SEARCH("Chief Growth Officer", 'Construction &amp; Real-Estate'!$C$2:$C$81)))</f>
        <v>1</v>
      </c>
      <c r="G6" s="14" cm="1">
        <f t="array" ref="G6">SUMPRODUCT(--ISNUMBER(SEARCH("Chief Risk Officer", 'Construction &amp; Real-Estate'!$C$2:$C$81)))</f>
        <v>1</v>
      </c>
      <c r="H6" s="14" cm="1">
        <f t="array" ref="H6">SUMPRODUCT(--ISNUMBER(SEARCH("CIO", 'Construction &amp; Real-Estate'!$C$2:$C$81)))</f>
        <v>4</v>
      </c>
      <c r="I6" s="14" cm="1">
        <f t="array" ref="I6">SUMPRODUCT(--ISNUMBER(SEARCH("CMO", 'Construction &amp; Real-Estate'!$C$2:$C$81)))</f>
        <v>1</v>
      </c>
      <c r="J6" s="14" cm="1">
        <f t="array" ref="J6">SUMPRODUCT(--ISNUMBER(SEARCH("COO", 'Construction &amp; Real-Estate'!$C$2:$C$81)))</f>
        <v>2</v>
      </c>
      <c r="K6">
        <f t="shared" si="0"/>
        <v>20</v>
      </c>
    </row>
    <row r="7" spans="1:13">
      <c r="A7" s="99"/>
      <c r="B7" s="15">
        <v>5</v>
      </c>
      <c r="C7" s="15" t="s">
        <v>15</v>
      </c>
      <c r="D7" s="14" cm="1">
        <f t="array" ref="D7">SUMPRODUCT(--ISNUMBER(SEARCH("CEO", 'Media-Entertainment and Gaming'!$C$2:$C$79)))</f>
        <v>11</v>
      </c>
      <c r="E7" s="14" cm="1">
        <f t="array" ref="E7">SUMPRODUCT(--ISNUMBER(SEARCH("CFO", 'Media-Entertainment and Gaming'!$C$2:$C$79)))</f>
        <v>1</v>
      </c>
      <c r="F7" s="14" cm="1">
        <f t="array" ref="F7">SUMPRODUCT(--ISNUMBER(SEARCH("Chief Growth Officer", 'Media-Entertainment and Gaming'!$C$2:$C$79)))</f>
        <v>2</v>
      </c>
      <c r="G7" s="14" cm="1">
        <f t="array" ref="G7">SUMPRODUCT(--ISNUMBER(SEARCH("Chief Risk Officer", 'Media-Entertainment and Gaming'!$C$2:$C$79)))</f>
        <v>2</v>
      </c>
      <c r="H7" s="14" cm="1">
        <f t="array" ref="H7">SUMPRODUCT(--ISNUMBER(SEARCH("CIO", 'Media-Entertainment and Gaming'!$C$2:$C$79)))</f>
        <v>2</v>
      </c>
      <c r="I7" s="14" cm="1">
        <f t="array" ref="I7">SUMPRODUCT(--ISNUMBER(SEARCH("CMO", 'Media-Entertainment and Gaming'!$C$2:$C$79)))</f>
        <v>3</v>
      </c>
      <c r="J7" s="14" cm="1">
        <f t="array" ref="J7">SUMPRODUCT(--ISNUMBER(SEARCH("COO", 'Media-Entertainment and Gaming'!$C$2:$C$79)))</f>
        <v>1</v>
      </c>
      <c r="K7">
        <f t="shared" si="0"/>
        <v>22</v>
      </c>
    </row>
    <row r="8" spans="1:13">
      <c r="A8" s="99"/>
      <c r="B8" s="15">
        <v>6</v>
      </c>
      <c r="C8" s="31" t="s">
        <v>16</v>
      </c>
      <c r="D8" s="14" cm="1">
        <f t="array" ref="D8">SUMPRODUCT(--ISNUMBER(SEARCH("CEO", 'Retail &amp; E-commerce '!$C$2:$C$78)))</f>
        <v>17</v>
      </c>
      <c r="E8" s="14" cm="1">
        <f t="array" ref="E8">SUMPRODUCT(--ISNUMBER(SEARCH("CFO", 'Retail &amp; E-commerce '!$C$2:$C$78)))</f>
        <v>11</v>
      </c>
      <c r="F8" s="14" cm="1">
        <f t="array" ref="F8">SUMPRODUCT(--ISNUMBER(SEARCH("Chief Growth Officer", 'Retail &amp; E-commerce '!$C$2:$C$78)))</f>
        <v>3</v>
      </c>
      <c r="G8" s="14" cm="1">
        <f t="array" ref="G8">SUMPRODUCT(--ISNUMBER(SEARCH("Chief Risk Officer", 'Retail &amp; E-commerce '!$C$2:$C$78)))</f>
        <v>3</v>
      </c>
      <c r="H8" s="14" cm="1">
        <f t="array" ref="H8">SUMPRODUCT(--ISNUMBER(SEARCH("CIO", 'Retail &amp; E-commerce '!$C$2:$C$78)))</f>
        <v>11</v>
      </c>
      <c r="I8" s="14" cm="1">
        <f t="array" ref="I8">SUMPRODUCT(--ISNUMBER(SEARCH("CMO", 'Retail &amp; E-commerce '!$C$2:$C$78)))</f>
        <v>10</v>
      </c>
      <c r="J8" s="14" cm="1">
        <f t="array" ref="J8">SUMPRODUCT(--ISNUMBER(SEARCH("COO", 'Retail &amp; E-commerce '!$C$2:$C$78)))</f>
        <v>9</v>
      </c>
      <c r="K8">
        <f t="shared" si="0"/>
        <v>64</v>
      </c>
    </row>
    <row r="9" spans="1:13">
      <c r="A9" s="99"/>
      <c r="B9" s="15">
        <v>7</v>
      </c>
      <c r="C9" s="15" t="s">
        <v>17</v>
      </c>
      <c r="D9" s="14" cm="1">
        <f t="array" ref="D9">SUMPRODUCT(--ISNUMBER(SEARCH("CEO", 'Energy &amp; Utilities'!$C$2:$C$77)))</f>
        <v>10</v>
      </c>
      <c r="E9" s="14" cm="1">
        <f t="array" ref="E9">SUMPRODUCT(--ISNUMBER(SEARCH("CFO", 'Energy &amp; Utilities'!$C$2:$C$77)))</f>
        <v>1</v>
      </c>
      <c r="F9" s="14" cm="1">
        <f t="array" ref="F9">SUMPRODUCT(--ISNUMBER(SEARCH("Chief Growth Officer", 'Energy &amp; Utilities'!$C$2:$C$77)))</f>
        <v>1</v>
      </c>
      <c r="G9" s="14" cm="1">
        <f t="array" ref="G9">SUMPRODUCT(--ISNUMBER(SEARCH("Chief Risk Officer", 'Energy &amp; Utilities'!$C$2:$C$77)))</f>
        <v>5</v>
      </c>
      <c r="H9" s="14" cm="1">
        <f t="array" ref="H9">SUMPRODUCT(--ISNUMBER(SEARCH("CIO", 'Energy &amp; Utilities'!$C$2:$C$77)))</f>
        <v>12</v>
      </c>
      <c r="I9" s="14" cm="1">
        <f t="array" ref="I9">SUMPRODUCT(--ISNUMBER(SEARCH("CMO", 'Energy &amp; Utilities'!$C$2:$C$77)))</f>
        <v>1</v>
      </c>
      <c r="J9" s="14" cm="1">
        <f t="array" ref="J9">SUMPRODUCT(--ISNUMBER(SEARCH("COO", 'Energy &amp; Utilities'!$C$2:$C$77)))</f>
        <v>15</v>
      </c>
      <c r="K9">
        <f t="shared" si="0"/>
        <v>45</v>
      </c>
    </row>
    <row r="10" spans="1:13">
      <c r="A10" s="99"/>
      <c r="B10" s="15">
        <v>8</v>
      </c>
      <c r="C10" s="15" t="s">
        <v>18</v>
      </c>
      <c r="D10" s="14" cm="1">
        <f t="array" ref="D10">SUMPRODUCT(--ISNUMBER(SEARCH("CEO", 'FMCG-CPG &amp; Consumer Goods'!$C$2:$C$79)))</f>
        <v>22</v>
      </c>
      <c r="E10" s="14" cm="1">
        <f t="array" ref="E10">SUMPRODUCT(--ISNUMBER(SEARCH("CFO", 'FMCG-CPG &amp; Consumer Goods'!$C$2:$C$79)))</f>
        <v>9</v>
      </c>
      <c r="F10" s="14" cm="1">
        <f t="array" ref="F10">SUMPRODUCT(--ISNUMBER(SEARCH("Chief Growth Officer", 'FMCG-CPG &amp; Consumer Goods'!$C$2:$C$79)))</f>
        <v>15</v>
      </c>
      <c r="G10" s="14" cm="1">
        <f t="array" ref="G10">SUMPRODUCT(--ISNUMBER(SEARCH("Chief Risk Officer", 'FMCG-CPG &amp; Consumer Goods'!$C$2:$C$79)))</f>
        <v>4</v>
      </c>
      <c r="H10" s="14" cm="1">
        <f t="array" ref="H10">SUMPRODUCT(--ISNUMBER(SEARCH("CIO", 'FMCG-CPG &amp; Consumer Goods'!$C$2:$C$79)))</f>
        <v>13</v>
      </c>
      <c r="I10" s="14" cm="1">
        <f t="array" ref="I10">SUMPRODUCT(--ISNUMBER(SEARCH("CMO", 'FMCG-CPG &amp; Consumer Goods'!$C$2:$C$79)))</f>
        <v>10</v>
      </c>
      <c r="J10" s="14" cm="1">
        <f t="array" ref="J10">SUMPRODUCT(--ISNUMBER(SEARCH("COO", 'FMCG-CPG &amp; Consumer Goods'!$C$2:$C$79)))</f>
        <v>15</v>
      </c>
      <c r="K10">
        <f t="shared" si="0"/>
        <v>88</v>
      </c>
    </row>
    <row r="11" spans="1:13">
      <c r="A11" s="99"/>
      <c r="B11" s="15">
        <v>9</v>
      </c>
      <c r="C11" s="15" t="s">
        <v>19</v>
      </c>
      <c r="D11" s="14" cm="1">
        <f t="array" ref="D11">SUMPRODUCT(--ISNUMBER(SEARCH("CEO", 'Healthcare-Pharmaceuticals'!$C$2:$C$79)))</f>
        <v>22</v>
      </c>
      <c r="E11" s="14" cm="1">
        <f t="array" ref="E11">SUMPRODUCT(--ISNUMBER(SEARCH("CFO", 'Healthcare-Pharmaceuticals'!$C$2:$C$79)))</f>
        <v>10</v>
      </c>
      <c r="F11" s="14" cm="1">
        <f t="array" ref="F11">SUMPRODUCT(--ISNUMBER(SEARCH("Chief Growth Officer", 'Healthcare-Pharmaceuticals'!$C$2:$C$79)))</f>
        <v>1</v>
      </c>
      <c r="G11" s="14" cm="1">
        <f t="array" ref="G11">SUMPRODUCT(--ISNUMBER(SEARCH("Chief Risk Officer", 'Healthcare-Pharmaceuticals'!$C$2:$C$79)))</f>
        <v>3</v>
      </c>
      <c r="H11" s="14" cm="1">
        <f t="array" ref="H11">SUMPRODUCT(--ISNUMBER(SEARCH("CIO", 'Healthcare-Pharmaceuticals'!$C$2:$C$79)))</f>
        <v>14</v>
      </c>
      <c r="I11" s="14" cm="1">
        <f t="array" ref="I11">SUMPRODUCT(--ISNUMBER(SEARCH("CMO", 'Healthcare-Pharmaceuticals'!$C$2:$C$79)))</f>
        <v>0</v>
      </c>
      <c r="J11" s="14" cm="1">
        <f t="array" ref="J11">SUMPRODUCT(--ISNUMBER(SEARCH("COO", 'Healthcare-Pharmaceuticals'!$C$2:$C$79)))</f>
        <v>17</v>
      </c>
      <c r="K11">
        <f t="shared" si="0"/>
        <v>67</v>
      </c>
    </row>
    <row r="12" spans="1:13">
      <c r="A12" s="99"/>
      <c r="B12" s="15">
        <v>10</v>
      </c>
      <c r="C12" s="15" t="s">
        <v>20</v>
      </c>
      <c r="D12" s="14" cm="1">
        <f t="array" ref="D12">SUMPRODUCT(--ISNUMBER(SEARCH("CEO", 'Legal &amp; Professional Services '!C2:C100)))</f>
        <v>11</v>
      </c>
      <c r="E12" s="14" cm="1">
        <f t="array" ref="E12">SUMPRODUCT(--ISNUMBER(SEARCH("CFO", 'Legal &amp; Professional Services '!$C$2:$C$79)))</f>
        <v>1</v>
      </c>
      <c r="F12" s="14" cm="1">
        <f t="array" ref="F12">SUMPRODUCT(--ISNUMBER(SEARCH("Chief Growth Officer", 'Legal &amp; Professional Services '!$C$2:$C$79)))</f>
        <v>2</v>
      </c>
      <c r="G12" s="14" cm="1">
        <f t="array" ref="G12">SUMPRODUCT(--ISNUMBER(SEARCH("Chief Risk Officer", 'Legal &amp; Professional Services '!$C$2:$C$79)))</f>
        <v>4</v>
      </c>
      <c r="H12" s="14" cm="1">
        <f t="array" ref="H12">SUMPRODUCT(--ISNUMBER(SEARCH("CIO", 'Legal &amp; Professional Services '!$C$2:$C$79)))</f>
        <v>4</v>
      </c>
      <c r="I12" s="14" cm="1">
        <f t="array" ref="I12">SUMPRODUCT(--ISNUMBER(SEARCH("CMO", 'Legal &amp; Professional Services '!$C$2:$C$79)))</f>
        <v>1</v>
      </c>
      <c r="J12" s="14" cm="1">
        <f t="array" ref="J12">SUMPRODUCT(--ISNUMBER(SEARCH("COO", 'Legal &amp; Professional Services '!$C$2:$C$79)))</f>
        <v>4</v>
      </c>
      <c r="K12">
        <f t="shared" si="0"/>
        <v>27</v>
      </c>
    </row>
    <row r="13" spans="1:13">
      <c r="A13" s="99"/>
      <c r="B13" s="15">
        <v>11</v>
      </c>
      <c r="C13" s="15" t="s">
        <v>21</v>
      </c>
      <c r="D13" s="14" cm="1">
        <f t="array" ref="D13">SUMPRODUCT(--ISNUMBER(SEARCH("CEO", 'Travel,Transportation logistics'!$C$2:$C$86)))</f>
        <v>23</v>
      </c>
      <c r="E13" s="14" cm="1">
        <f t="array" ref="E13">SUMPRODUCT(--ISNUMBER(SEARCH("CFO",'Travel,Transportation logistics'!$C$2:$C$86)))</f>
        <v>5</v>
      </c>
      <c r="F13" s="14" cm="1">
        <f t="array" ref="F13">SUMPRODUCT(--ISNUMBER(SEARCH("Chief Growth Officer", 'Travel,Transportation logistics'!$C$2:$C$86)))</f>
        <v>6</v>
      </c>
      <c r="G13" s="14" cm="1">
        <f t="array" ref="G13">SUMPRODUCT(--ISNUMBER(SEARCH("Chief Risk Officer", 'Travel,Transportation logistics'!$C$2:$C$86)))</f>
        <v>7</v>
      </c>
      <c r="H13" s="14" cm="1">
        <f t="array" ref="H13">SUMPRODUCT(--ISNUMBER(SEARCH("CIO", 'Travel,Transportation logistics'!$C$2:$C$86)))</f>
        <v>9</v>
      </c>
      <c r="I13" s="14" cm="1">
        <f t="array" ref="I13">SUMPRODUCT(--ISNUMBER(SEARCH("CMO", 'Travel,Transportation logistics'!$C$2:$C$86)))</f>
        <v>5</v>
      </c>
      <c r="J13" s="14" cm="1">
        <f t="array" ref="J13">SUMPRODUCT(--ISNUMBER(SEARCH("COO",'Travel,Transportation logistics'!$C$2:$C$86)))</f>
        <v>14</v>
      </c>
      <c r="K13">
        <f t="shared" si="0"/>
        <v>69</v>
      </c>
    </row>
    <row r="14" spans="1:13">
      <c r="A14" s="99"/>
      <c r="B14" s="15">
        <v>12</v>
      </c>
      <c r="C14" s="15" t="s">
        <v>22</v>
      </c>
      <c r="D14" s="14"/>
      <c r="E14" s="14"/>
      <c r="F14" s="14"/>
      <c r="G14" s="14"/>
      <c r="H14" s="14"/>
      <c r="I14" s="14"/>
      <c r="J14" s="14"/>
      <c r="K14">
        <f t="shared" si="0"/>
        <v>0</v>
      </c>
      <c r="L14" s="13" t="s">
        <v>23</v>
      </c>
    </row>
    <row r="15" spans="1:13">
      <c r="A15" s="99"/>
      <c r="B15" s="15">
        <v>13</v>
      </c>
      <c r="C15" s="15" t="s">
        <v>24</v>
      </c>
      <c r="D15" s="14" cm="1">
        <f t="array" ref="D15">SUMPRODUCT(--ISNUMBER(SEARCH("CEO", 'Mining &amp; Natural Resourc'!C2:C53)))</f>
        <v>0</v>
      </c>
      <c r="E15" s="14" cm="1">
        <f t="array" ref="E15">SUMPRODUCT(--ISNUMBER(SEARCH("CFO", 'Mining &amp; Natural Resourc'!C2:C53)))</f>
        <v>0</v>
      </c>
      <c r="F15" s="14" cm="1">
        <f t="array" ref="F15">SUMPRODUCT(--ISNUMBER(SEARCH("Chief Growth Officer", 'Mining &amp; Natural Resourc'!C2:C53)))</f>
        <v>0</v>
      </c>
      <c r="G15" s="14" cm="1">
        <f t="array" ref="G15">SUMPRODUCT(--ISNUMBER(SEARCH("Chief Risk Officer", 'Mining &amp; Natural Resourc'!C2:C53)))</f>
        <v>1</v>
      </c>
      <c r="H15" s="14" cm="1">
        <f t="array" ref="H15">SUMPRODUCT(--ISNUMBER(SEARCH("CIO", 'Mining &amp; Natural Resourc'!C2:C53)))</f>
        <v>0</v>
      </c>
      <c r="I15" s="14" cm="1">
        <f t="array" ref="I15">SUMPRODUCT(--ISNUMBER(SEARCH("CMO", 'Mining &amp; Natural Resourc'!C2:C53)))</f>
        <v>0</v>
      </c>
      <c r="J15" s="14" cm="1">
        <f t="array" ref="J15">SUMPRODUCT(--ISNUMBER(SEARCH("COO", 'Mining &amp; Natural Resourc'!C2:C53)))</f>
        <v>1</v>
      </c>
      <c r="K15">
        <f t="shared" si="0"/>
        <v>2</v>
      </c>
    </row>
    <row r="18" spans="3:7">
      <c r="C18" s="81" t="s">
        <v>25</v>
      </c>
      <c r="D18" t="s">
        <v>26</v>
      </c>
      <c r="E18" t="s">
        <v>27</v>
      </c>
      <c r="F18" t="s">
        <v>28</v>
      </c>
      <c r="G18" t="s">
        <v>29</v>
      </c>
    </row>
    <row r="19" spans="3:7">
      <c r="C19" s="87" t="s">
        <v>11</v>
      </c>
      <c r="D19">
        <f>'Agriculture &amp; Dairy Farming'!P1</f>
        <v>8</v>
      </c>
      <c r="F19">
        <f t="shared" ref="F19:F29" si="1">D19-G19</f>
        <v>2</v>
      </c>
      <c r="G19">
        <f>'Agriculture &amp; Dairy Farming'!T1</f>
        <v>6</v>
      </c>
    </row>
    <row r="20" spans="3:7">
      <c r="C20" s="15" t="s">
        <v>12</v>
      </c>
      <c r="D20">
        <f>'Banking &amp; Financial Services'!P1</f>
        <v>72</v>
      </c>
      <c r="E20">
        <v>1</v>
      </c>
      <c r="F20">
        <f t="shared" si="1"/>
        <v>65</v>
      </c>
      <c r="G20">
        <f>'Banking &amp; Financial Services'!T1</f>
        <v>7</v>
      </c>
    </row>
    <row r="21" spans="3:7">
      <c r="C21" s="15" t="s">
        <v>13</v>
      </c>
      <c r="D21">
        <f>Manufacturing!P1</f>
        <v>62</v>
      </c>
      <c r="E21">
        <v>2</v>
      </c>
      <c r="F21">
        <f t="shared" si="1"/>
        <v>57</v>
      </c>
      <c r="G21">
        <f>Manufacturing!T1</f>
        <v>5</v>
      </c>
    </row>
    <row r="22" spans="3:7">
      <c r="C22" s="15" t="s">
        <v>14</v>
      </c>
      <c r="D22">
        <f>'Construction &amp; Real-Estate'!P1</f>
        <v>15</v>
      </c>
      <c r="F22">
        <f t="shared" si="1"/>
        <v>13</v>
      </c>
      <c r="G22">
        <f>'Construction &amp; Real-Estate'!T1</f>
        <v>2</v>
      </c>
    </row>
    <row r="23" spans="3:7">
      <c r="C23" s="15" t="s">
        <v>15</v>
      </c>
      <c r="D23">
        <f>'Media-Entertainment and Gaming'!P1</f>
        <v>16</v>
      </c>
      <c r="F23">
        <f t="shared" si="1"/>
        <v>15</v>
      </c>
      <c r="G23">
        <f>'Media-Entertainment and Gaming'!T1</f>
        <v>1</v>
      </c>
    </row>
    <row r="24" spans="3:7">
      <c r="C24" s="31" t="s">
        <v>16</v>
      </c>
      <c r="D24">
        <f>'Retail &amp; E-commerce '!P1</f>
        <v>39</v>
      </c>
      <c r="E24">
        <v>1</v>
      </c>
      <c r="F24">
        <f t="shared" si="1"/>
        <v>36</v>
      </c>
      <c r="G24">
        <f>'Retail &amp; E-commerce '!T1</f>
        <v>3</v>
      </c>
    </row>
    <row r="25" spans="3:7">
      <c r="C25" s="15" t="s">
        <v>17</v>
      </c>
      <c r="D25">
        <f>'Energy &amp; Utilities'!P1</f>
        <v>29</v>
      </c>
      <c r="E25">
        <v>3</v>
      </c>
      <c r="F25">
        <f t="shared" si="1"/>
        <v>17</v>
      </c>
      <c r="G25">
        <f>'Energy &amp; Utilities'!T1</f>
        <v>12</v>
      </c>
    </row>
    <row r="26" spans="3:7">
      <c r="C26" s="15" t="s">
        <v>18</v>
      </c>
      <c r="D26">
        <f>'FMCG-CPG &amp; Consumer Goods'!P1</f>
        <v>51</v>
      </c>
      <c r="F26">
        <f t="shared" si="1"/>
        <v>33</v>
      </c>
      <c r="G26">
        <f>'FMCG-CPG &amp; Consumer Goods'!T1</f>
        <v>18</v>
      </c>
    </row>
    <row r="27" spans="3:7">
      <c r="C27" s="15" t="s">
        <v>19</v>
      </c>
      <c r="D27">
        <f>'Healthcare-Pharmaceuticals'!P1</f>
        <v>52</v>
      </c>
      <c r="F27">
        <f t="shared" si="1"/>
        <v>49</v>
      </c>
      <c r="G27">
        <f>'Healthcare-Pharmaceuticals'!T1</f>
        <v>3</v>
      </c>
    </row>
    <row r="28" spans="3:7">
      <c r="C28" s="15" t="s">
        <v>20</v>
      </c>
      <c r="D28">
        <f>'Legal &amp; Professional Services '!P1</f>
        <v>11</v>
      </c>
      <c r="E28">
        <v>1</v>
      </c>
      <c r="F28">
        <f t="shared" si="1"/>
        <v>8</v>
      </c>
      <c r="G28">
        <f>'Legal &amp; Professional Services '!T1</f>
        <v>3</v>
      </c>
    </row>
    <row r="29" spans="3:7">
      <c r="C29" s="15" t="s">
        <v>21</v>
      </c>
      <c r="D29">
        <f>'Travel,Transportation logistics'!P1</f>
        <v>37</v>
      </c>
      <c r="E29">
        <v>1</v>
      </c>
      <c r="F29">
        <f t="shared" si="1"/>
        <v>29</v>
      </c>
      <c r="G29">
        <f>'Travel,Transportation logistics'!T1</f>
        <v>8</v>
      </c>
    </row>
    <row r="30" spans="3:7">
      <c r="C30" s="15" t="s">
        <v>22</v>
      </c>
    </row>
    <row r="31" spans="3:7">
      <c r="C31" s="88" t="s">
        <v>24</v>
      </c>
      <c r="D31">
        <f>'Mining &amp; Natural Resourc'!P1</f>
        <v>2</v>
      </c>
      <c r="E31">
        <v>2</v>
      </c>
    </row>
    <row r="32" spans="3:7">
      <c r="C32" s="81" t="s">
        <v>30</v>
      </c>
      <c r="D32">
        <f>SUM(D19:D31)</f>
        <v>394</v>
      </c>
      <c r="E32">
        <f>SUM(E19:E31)</f>
        <v>11</v>
      </c>
      <c r="F32">
        <f>SUM(F19:F31)</f>
        <v>324</v>
      </c>
      <c r="G32">
        <f>SUM(G19:G31)</f>
        <v>68</v>
      </c>
    </row>
    <row r="36" spans="1:10">
      <c r="C36" t="s">
        <v>31</v>
      </c>
    </row>
    <row r="38" spans="1:10">
      <c r="A38" s="98" t="s">
        <v>32</v>
      </c>
      <c r="B38" s="98"/>
      <c r="C38" s="98"/>
      <c r="D38" s="98" t="s">
        <v>0</v>
      </c>
      <c r="E38" s="98"/>
      <c r="F38" s="98"/>
      <c r="G38" s="98"/>
      <c r="H38" s="98"/>
      <c r="I38" s="98"/>
      <c r="J38" s="98"/>
    </row>
    <row r="39" spans="1:10">
      <c r="A39" s="98"/>
      <c r="B39" s="98"/>
      <c r="C39" s="98"/>
      <c r="D39" s="91" t="s">
        <v>1</v>
      </c>
      <c r="E39" s="91" t="s">
        <v>2</v>
      </c>
      <c r="F39" s="91" t="s">
        <v>3</v>
      </c>
      <c r="G39" s="91" t="s">
        <v>4</v>
      </c>
      <c r="H39" s="91" t="s">
        <v>5</v>
      </c>
      <c r="I39" s="91" t="s">
        <v>6</v>
      </c>
      <c r="J39" s="91" t="s">
        <v>7</v>
      </c>
    </row>
    <row r="40" spans="1:10">
      <c r="A40" s="99" t="s">
        <v>10</v>
      </c>
      <c r="B40" s="15">
        <v>1</v>
      </c>
      <c r="C40" s="89" t="s">
        <v>11</v>
      </c>
      <c r="D40" s="81" cm="1">
        <f t="array" ref="D40">SUMPRODUCT(--ISNUMBER(SEARCH("CEO", 'Agriculture &amp; Dairy Farming'!C2:C9 )) * --('Agriculture &amp; Dairy Farming'!J2:J9 &lt;&gt; ""))</f>
        <v>2</v>
      </c>
      <c r="E40" s="81" cm="1">
        <f t="array" ref="E40">SUMPRODUCT(--ISNUMBER(SEARCH("CFO", 'Agriculture &amp; Dairy Farming'!C2:C9 )) * --('Agriculture &amp; Dairy Farming'!J2:J9 &lt;&gt; ""))</f>
        <v>1</v>
      </c>
      <c r="F40" s="81" cm="1">
        <f t="array" ref="F40">SUMPRODUCT(--ISNUMBER(SEARCH("Chief Growth Officer", 'Agriculture &amp; Dairy Farming'!C2:C9 )) * --('Agriculture &amp; Dairy Farming'!J2:J9 &lt;&gt; ""))</f>
        <v>0</v>
      </c>
      <c r="G40" s="81" cm="1">
        <f t="array" ref="G40">SUMPRODUCT(--ISNUMBER(SEARCH("Chief Risk Officer", 'Agriculture &amp; Dairy Farming'!C2:C9 )) * --('Agriculture &amp; Dairy Farming'!J2:J9 &lt;&gt; ""))</f>
        <v>0</v>
      </c>
      <c r="H40" s="81" cm="1">
        <f t="array" ref="H40">SUMPRODUCT(--ISNUMBER(SEARCH("CIO", 'Agriculture &amp; Dairy Farming'!C2:C9 )) * --('Agriculture &amp; Dairy Farming'!J2:J9 &lt;&gt; ""))</f>
        <v>0</v>
      </c>
      <c r="I40" s="81" cm="1">
        <f t="array" ref="I40">SUMPRODUCT(--ISNUMBER(SEARCH("CMO", 'Agriculture &amp; Dairy Farming'!C2:C9 )) * --('Agriculture &amp; Dairy Farming'!J2:J9 &lt;&gt; ""))</f>
        <v>0</v>
      </c>
      <c r="J40" s="81" cm="1">
        <f t="array" ref="J40">SUMPRODUCT(--ISNUMBER(SEARCH("COO", 'Agriculture &amp; Dairy Farming'!C2:C9 )) * --('Agriculture &amp; Dairy Farming'!J2:J9 &lt;&gt; ""))</f>
        <v>0</v>
      </c>
    </row>
    <row r="41" spans="1:10">
      <c r="A41" s="99"/>
      <c r="B41" s="15">
        <v>2</v>
      </c>
      <c r="C41" s="89" t="s">
        <v>12</v>
      </c>
      <c r="D41" s="81" cm="1">
        <f t="array" ref="D41">SUMPRODUCT(--ISNUMBER(SEARCH("CEO",'Banking &amp; Financial Services'!C2:C57)) * --('Banking &amp; Financial Services'!J2:J57 &lt;&gt; ""))</f>
        <v>11</v>
      </c>
      <c r="E41" s="81" cm="1">
        <f t="array" ref="E41">SUMPRODUCT(--ISNUMBER(SEARCH("CFO",'Banking &amp; Financial Services'!C2:C57)) * --('Banking &amp; Financial Services'!J2:J57 &lt;&gt; ""))</f>
        <v>2</v>
      </c>
      <c r="F41" s="81" cm="1">
        <f t="array" ref="F41">SUMPRODUCT(--ISNUMBER(SEARCH("Chief Growth Officer",'Banking &amp; Financial Services'!C2:C57)) * --('Banking &amp; Financial Services'!J2:J57 &lt;&gt; ""))</f>
        <v>5</v>
      </c>
      <c r="G41" s="81" cm="1">
        <f t="array" ref="G41">SUMPRODUCT(--ISNUMBER(SEARCH("Chief Risk Officer",'Banking &amp; Financial Services'!C2:C57)) * --('Banking &amp; Financial Services'!J2:J57 &lt;&gt; ""))</f>
        <v>5</v>
      </c>
      <c r="H41" s="81" cm="1">
        <f t="array" ref="H41">SUMPRODUCT(--ISNUMBER(SEARCH("CIO",'Banking &amp; Financial Services'!C2:C57)) * --('Banking &amp; Financial Services'!J2:J57 &lt;&gt; ""))</f>
        <v>8</v>
      </c>
      <c r="I41" s="81" cm="1">
        <f t="array" ref="I41">SUMPRODUCT(--ISNUMBER(SEARCH("CMO",'Banking &amp; Financial Services'!C2:C57)) * --('Banking &amp; Financial Services'!J2:J57&lt;&gt; ""))</f>
        <v>3</v>
      </c>
      <c r="J41" s="81" cm="1">
        <f t="array" ref="J41">SUMPRODUCT(--ISNUMBER(SEARCH("COO",'Banking &amp; Financial Services'!C2:C57)) * --('Banking &amp; Financial Services'!J2:J57&lt;&gt; ""))</f>
        <v>4</v>
      </c>
    </row>
    <row r="42" spans="1:10">
      <c r="A42" s="99"/>
      <c r="B42" s="15">
        <v>3</v>
      </c>
      <c r="C42" s="89" t="s">
        <v>13</v>
      </c>
      <c r="D42" s="81" cm="1">
        <f t="array" ref="D42">SUMPRODUCT(--ISNUMBER(SEARCH("CEO",Manufacturing!C2:C41)) * --(Manufacturing!J2:J41 &lt;&gt; ""))</f>
        <v>10</v>
      </c>
      <c r="E42" s="81" cm="1">
        <f t="array" ref="E42">SUMPRODUCT(--ISNUMBER(SEARCH("CFO",Manufacturing!C2:C41)) * --(Manufacturing!J2:J41 &lt;&gt; ""))</f>
        <v>2</v>
      </c>
      <c r="F42" s="81" cm="1">
        <f t="array" ref="F42">SUMPRODUCT(--ISNUMBER(SEARCH("Chief Growth Officer",Manufacturing!C2:C41)) * --(Manufacturing!J2:J41 &lt;&gt; ""))</f>
        <v>0</v>
      </c>
      <c r="G42" s="81" cm="1">
        <f t="array" ref="G42">SUMPRODUCT(--ISNUMBER(SEARCH("Chief Risk Officer",Manufacturing!C2:C41)) * --(Manufacturing!J2:J41 &lt;&gt; ""))</f>
        <v>0</v>
      </c>
      <c r="H42" s="81" cm="1">
        <f t="array" ref="H42">SUMPRODUCT(--ISNUMBER(SEARCH("CIO",Manufacturing!C2:C41)) * --(Manufacturing!J2:J41 &lt;&gt; ""))</f>
        <v>4</v>
      </c>
      <c r="I42" s="81" cm="1">
        <f t="array" ref="I42">SUMPRODUCT(--ISNUMBER(SEARCH("CMO",Manufacturing!C2:C41)) * --(Manufacturing!J2:J41 &lt;&gt; ""))</f>
        <v>0</v>
      </c>
      <c r="J42" s="81" cm="1">
        <f t="array" ref="J42">SUMPRODUCT(--ISNUMBER(SEARCH("COO",Manufacturing!C2:C41)) * --(Manufacturing!J2:J41 &lt;&gt; ""))</f>
        <v>5</v>
      </c>
    </row>
    <row r="43" spans="1:10">
      <c r="A43" s="99"/>
      <c r="B43" s="15">
        <v>4</v>
      </c>
      <c r="C43" s="89" t="s">
        <v>14</v>
      </c>
      <c r="D43" s="81" cm="1">
        <f t="array" ref="D43">SUMPRODUCT(--ISNUMBER(SEARCH("CEO",'Construction &amp; Real-Estate'!C2:C16)) * --('Construction &amp; Real-Estate'!J2:J16 &lt;&gt; ""))</f>
        <v>4</v>
      </c>
      <c r="E43" s="81" cm="1">
        <f t="array" ref="E43">SUMPRODUCT(--ISNUMBER(SEARCH("CFO",'Construction &amp; Real-Estate'!C2:C16)) * --('Construction &amp; Real-Estate'!J2:J16 &lt;&gt; ""))</f>
        <v>1</v>
      </c>
      <c r="F43" s="81" cm="1">
        <f t="array" ref="F43">SUMPRODUCT(--ISNUMBER(SEARCH("Chief Growth Officer",'Construction &amp; Real-Estate'!C2:C16)) * --('Construction &amp; Real-Estate'!J2:J16 &lt;&gt; ""))</f>
        <v>1</v>
      </c>
      <c r="G43" s="81" cm="1">
        <f t="array" ref="G43">SUMPRODUCT(--ISNUMBER(SEARCH("Chief Risk Officer",'Construction &amp; Real-Estate'!C2:C16)) * --('Construction &amp; Real-Estate'!J2:J16 &lt;&gt; ""))</f>
        <v>0</v>
      </c>
      <c r="H43" s="81" cm="1">
        <f t="array" ref="H43">SUMPRODUCT(--ISNUMBER(SEARCH("CIO",'Construction &amp; Real-Estate'!C2:C16)) * --('Construction &amp; Real-Estate'!J2:J16 &lt;&gt; ""))</f>
        <v>3</v>
      </c>
      <c r="I43" s="81" cm="1">
        <f t="array" ref="I43">SUMPRODUCT(--ISNUMBER(SEARCH("CMO",'Construction &amp; Real-Estate'!C2:C16)) * --('Construction &amp; Real-Estate'!J2:J16 &lt;&gt; ""))</f>
        <v>1</v>
      </c>
      <c r="J43" s="81" cm="1">
        <f t="array" ref="J43">SUMPRODUCT(--ISNUMBER(SEARCH("COO",'Construction &amp; Real-Estate'!C2:C16)) * --('Construction &amp; Real-Estate'!J2:J16 &lt;&gt; ""))</f>
        <v>1</v>
      </c>
    </row>
    <row r="44" spans="1:10">
      <c r="A44" s="99"/>
      <c r="B44" s="15">
        <v>5</v>
      </c>
      <c r="C44" s="89" t="s">
        <v>15</v>
      </c>
      <c r="D44" s="81" cm="1">
        <f t="array" ref="D44">SUMPRODUCT(--ISNUMBER(SEARCH("CEO",'Media-Entertainment and Gaming'!C2:C10)) * --('Media-Entertainment and Gaming'!J2:J10 &lt;&gt; ""))</f>
        <v>0</v>
      </c>
      <c r="E44" s="81" cm="1">
        <f t="array" ref="E44">SUMPRODUCT(--ISNUMBER(SEARCH("CFO",'Media-Entertainment and Gaming'!C2:C10)) * --('Media-Entertainment and Gaming'!J2:J10 &lt;&gt; ""))</f>
        <v>0</v>
      </c>
      <c r="F44" s="81" cm="1">
        <f t="array" ref="F44">SUMPRODUCT(--ISNUMBER(SEARCH("Chief Growth Officer",'Media-Entertainment and Gaming'!C2:C10)) * --('Media-Entertainment and Gaming'!J2:J10 &lt;&gt; ""))</f>
        <v>0</v>
      </c>
      <c r="G44" s="81" cm="1">
        <f t="array" ref="G44">SUMPRODUCT(--ISNUMBER(SEARCH("Chief Risk Officer",'Media-Entertainment and Gaming'!C2:C10)) * --('Media-Entertainment and Gaming'!J2:J10 &lt;&gt; ""))</f>
        <v>0</v>
      </c>
      <c r="H44" s="81" cm="1">
        <f t="array" ref="H44">SUMPRODUCT(--ISNUMBER(SEARCH("CIO",'Media-Entertainment and Gaming'!C2:C10)) * --('Media-Entertainment and Gaming'!J2:J10 &lt;&gt; ""))</f>
        <v>1</v>
      </c>
      <c r="I44" s="81" cm="1">
        <f t="array" ref="I44">SUMPRODUCT(--ISNUMBER(SEARCH("CMO",'Media-Entertainment and Gaming'!C2:C10)) * --('Media-Entertainment and Gaming'!J2:J10 &lt;&gt; ""))</f>
        <v>0</v>
      </c>
      <c r="J44" s="81" cm="1">
        <f t="array" ref="J44">SUMPRODUCT(--ISNUMBER(SEARCH("COO",'Media-Entertainment and Gaming'!C2:C10)) * --('Media-Entertainment and Gaming'!J2:J10 &lt;&gt; ""))</f>
        <v>0</v>
      </c>
    </row>
    <row r="45" spans="1:10">
      <c r="A45" s="99"/>
      <c r="B45" s="15">
        <v>6</v>
      </c>
      <c r="C45" s="90" t="s">
        <v>16</v>
      </c>
      <c r="D45" s="81" cm="1">
        <f t="array" ref="D45">SUMPRODUCT(--ISNUMBER(SEARCH("CEO", 'Retail &amp; E-commerce '!C2:C40)) * --('Retail &amp; E-commerce '!J2:J40 &lt;&gt; ""))</f>
        <v>9</v>
      </c>
      <c r="E45" s="81" cm="1">
        <f t="array" ref="E45">SUMPRODUCT(--ISNUMBER(SEARCH("CFO", 'Retail &amp; E-commerce '!C2:C40)) * --('Retail &amp; E-commerce '!J2:J40 &lt;&gt; ""))</f>
        <v>3</v>
      </c>
      <c r="F45" s="81" cm="1">
        <f t="array" ref="F45">SUMPRODUCT(--ISNUMBER(SEARCH("Chief Growth Officer", 'Retail &amp; E-commerce '!C2:C40)) * --('Retail &amp; E-commerce '!J2:J40 &lt;&gt; ""))</f>
        <v>2</v>
      </c>
      <c r="G45" s="81" cm="1">
        <f t="array" ref="G45">SUMPRODUCT(--ISNUMBER(SEARCH("Chief Risk Officer", 'Retail &amp; E-commerce '!C2:C40)) * --('Retail &amp; E-commerce '!J2:J40 &lt;&gt; ""))</f>
        <v>0</v>
      </c>
      <c r="H45" s="81" cm="1">
        <f t="array" ref="H45">SUMPRODUCT(--ISNUMBER(SEARCH("CIO", 'Retail &amp; E-commerce '!C2:C40)) * --('Retail &amp; E-commerce '!J2:J40 &lt;&gt; ""))</f>
        <v>5</v>
      </c>
      <c r="I45" s="81" cm="1">
        <f t="array" ref="I45">SUMPRODUCT(--ISNUMBER(SEARCH("CMO", 'Retail &amp; E-commerce '!C2:C40)) * --('Retail &amp; E-commerce '!J2:J40 &lt;&gt; ""))</f>
        <v>2</v>
      </c>
      <c r="J45" s="81" cm="1">
        <f t="array" ref="J45">SUMPRODUCT(--ISNUMBER(SEARCH("COO", 'Retail &amp; E-commerce '!C2:C40)) * --('Retail &amp; E-commerce '!J2:J40 &lt;&gt; ""))</f>
        <v>1</v>
      </c>
    </row>
    <row r="46" spans="1:10">
      <c r="A46" s="99"/>
      <c r="B46" s="15">
        <v>7</v>
      </c>
      <c r="C46" s="89" t="s">
        <v>17</v>
      </c>
      <c r="D46" s="81" cm="1">
        <f t="array" ref="D46">SUMPRODUCT(--ISNUMBER(SEARCH("CEO", 'Energy &amp; Utilities'!C2:C30)) * --('Energy &amp; Utilities'!J2:J30 &lt;&gt; ""))</f>
        <v>4</v>
      </c>
      <c r="E46" s="81" cm="1">
        <f t="array" ref="E46">SUMPRODUCT(--ISNUMBER(SEARCH("CFO", 'Energy &amp; Utilities'!C2:C30)) * --('Energy &amp; Utilities'!J2:J30 &lt;&gt; ""))</f>
        <v>0</v>
      </c>
      <c r="F46" s="81" cm="1">
        <f t="array" ref="F46">SUMPRODUCT(--ISNUMBER(SEARCH("Chief Growth Officer", 'Energy &amp; Utilities'!C2:C30)) * --('Energy &amp; Utilities'!J2:J30 &lt;&gt; ""))</f>
        <v>0</v>
      </c>
      <c r="G46" s="81" cm="1">
        <f t="array" ref="G46">SUMPRODUCT(--ISNUMBER(SEARCH("Chief Risk Officer", 'Energy &amp; Utilities'!C2:C30)) * --('Energy &amp; Utilities'!J2:J30 &lt;&gt; ""))</f>
        <v>1</v>
      </c>
      <c r="H46" s="81" cm="1">
        <f t="array" ref="H46">SUMPRODUCT(--ISNUMBER(SEARCH("CIO", 'Energy &amp; Utilities'!C2:C30)) * --('Energy &amp; Utilities'!J2:J30 &lt;&gt; ""))</f>
        <v>1</v>
      </c>
      <c r="I46" s="81" cm="1">
        <f t="array" ref="I46">SUMPRODUCT(--ISNUMBER(SEARCH("CMO", 'Energy &amp; Utilities'!C2:C30)) * --('Energy &amp; Utilities'!J2:J30 &lt;&gt; ""))</f>
        <v>0</v>
      </c>
      <c r="J46" s="81" cm="1">
        <f t="array" ref="J46">SUMPRODUCT(--ISNUMBER(SEARCH("COO", 'Energy &amp; Utilities'!C2:C30)) * --('Energy &amp; Utilities'!J2:J30 &lt;&gt; ""))</f>
        <v>4</v>
      </c>
    </row>
    <row r="47" spans="1:10">
      <c r="A47" s="99"/>
      <c r="B47" s="15">
        <v>8</v>
      </c>
      <c r="C47" s="89" t="s">
        <v>18</v>
      </c>
      <c r="D47" s="81" cm="1">
        <f t="array" ref="D47">SUMPRODUCT(--ISNUMBER(SEARCH("CEO",'FMCG-CPG &amp; Consumer Goods'!C2:C52 )) * --( 'FMCG-CPG &amp; Consumer Goods'!J2:J52 &lt;&gt; ""))</f>
        <v>7</v>
      </c>
      <c r="E47" s="81" cm="1">
        <f t="array" ref="E47">SUMPRODUCT(--ISNUMBER(SEARCH("CFO",'FMCG-CPG &amp; Consumer Goods'!C2:C52 )) * --( 'FMCG-CPG &amp; Consumer Goods'!J2:J52 &lt;&gt; ""))</f>
        <v>2</v>
      </c>
      <c r="F47" s="81" cm="1">
        <f t="array" ref="F47">SUMPRODUCT(--ISNUMBER(SEARCH("Chief Growth Officer",'FMCG-CPG &amp; Consumer Goods'!C2:C52 )) * --( 'FMCG-CPG &amp; Consumer Goods'!J2:J52 &lt;&gt; ""))</f>
        <v>3</v>
      </c>
      <c r="G47" s="81" cm="1">
        <f t="array" ref="G47">SUMPRODUCT(--ISNUMBER(SEARCH("Chief Risk Officer",'FMCG-CPG &amp; Consumer Goods'!C2:C52 )) * --( 'FMCG-CPG &amp; Consumer Goods'!J2:J52 &lt;&gt; ""))</f>
        <v>0</v>
      </c>
      <c r="H47" s="81" cm="1">
        <f t="array" ref="H47">SUMPRODUCT(--ISNUMBER(SEARCH("CIO",'FMCG-CPG &amp; Consumer Goods'!C2:C52 )) * --( 'FMCG-CPG &amp; Consumer Goods'!J2:J52 &lt;&gt; ""))</f>
        <v>3</v>
      </c>
      <c r="I47" s="81" cm="1">
        <f t="array" ref="I47">SUMPRODUCT(--ISNUMBER(SEARCH("CMO",'FMCG-CPG &amp; Consumer Goods'!C2:C52 )) * --( 'FMCG-CPG &amp; Consumer Goods'!J2:J52 &lt;&gt; ""))</f>
        <v>3</v>
      </c>
      <c r="J47" s="81" cm="1">
        <f t="array" ref="J47">SUMPRODUCT(--ISNUMBER(SEARCH("COO",'FMCG-CPG &amp; Consumer Goods'!C2:C52 )) * --( 'FMCG-CPG &amp; Consumer Goods'!J2:J52 &lt;&gt; ""))</f>
        <v>2</v>
      </c>
    </row>
    <row r="48" spans="1:10">
      <c r="A48" s="99"/>
      <c r="B48" s="15">
        <v>9</v>
      </c>
      <c r="C48" s="89" t="s">
        <v>19</v>
      </c>
      <c r="D48" s="81" cm="1">
        <f t="array" ref="D48">SUMPRODUCT(--ISNUMBER(SEARCH("CEO", 'Healthcare-Pharmaceuticals'!C2:C47 )) * --('Healthcare-Pharmaceuticals'!J2:J47 &lt;&gt; ""))</f>
        <v>12</v>
      </c>
      <c r="E48" s="81" cm="1">
        <f t="array" ref="E48">SUMPRODUCT(--ISNUMBER(SEARCH("CFO", 'Healthcare-Pharmaceuticals'!C2:C47 )) * --('Healthcare-Pharmaceuticals'!J2:J47 &lt;&gt; ""))</f>
        <v>1</v>
      </c>
      <c r="F48" s="81" cm="1">
        <f t="array" ref="F48">SUMPRODUCT(--ISNUMBER(SEARCH("Chief Growth Officer", 'Healthcare-Pharmaceuticals'!C2:C47 )) * --('Healthcare-Pharmaceuticals'!J2:J47 &lt;&gt; ""))</f>
        <v>0</v>
      </c>
      <c r="G48" s="81" cm="1">
        <f t="array" ref="G48">SUMPRODUCT(--ISNUMBER(SEARCH("Chief Risk Officer", 'Healthcare-Pharmaceuticals'!C2:C47 )) * --('Healthcare-Pharmaceuticals'!J2:J47 &lt;&gt; ""))</f>
        <v>0</v>
      </c>
      <c r="H48" s="81" cm="1">
        <f t="array" ref="H48">SUMPRODUCT(--ISNUMBER(SEARCH("CIO", 'Healthcare-Pharmaceuticals'!C2:C47 )) * --('Healthcare-Pharmaceuticals'!J2:J47 &lt;&gt; ""))</f>
        <v>9</v>
      </c>
      <c r="I48" s="81" cm="1">
        <f t="array" ref="I48">SUMPRODUCT(--ISNUMBER(SEARCH("CMO", 'Healthcare-Pharmaceuticals'!C2:C47 )) * --('Healthcare-Pharmaceuticals'!J2:J47 &lt;&gt; ""))</f>
        <v>0</v>
      </c>
      <c r="J48" s="81" cm="1">
        <f t="array" ref="J48">SUMPRODUCT(--ISNUMBER(SEARCH("COO", 'Healthcare-Pharmaceuticals'!C2:C47 )) * --('Healthcare-Pharmaceuticals'!J2:J47 &lt;&gt; ""))</f>
        <v>4</v>
      </c>
    </row>
    <row r="49" spans="1:10">
      <c r="A49" s="99"/>
      <c r="B49" s="15">
        <v>10</v>
      </c>
      <c r="C49" s="89" t="s">
        <v>20</v>
      </c>
      <c r="D49" s="81" cm="1">
        <f t="array" ref="D49">SUMPRODUCT(--ISNUMBER(SEARCH("CEO", 'Legal &amp; Professional Services '!C2:C11 )) * --('Legal &amp; Professional Services '!J2:J11  &lt;&gt; ""))</f>
        <v>3</v>
      </c>
      <c r="E49" s="81" cm="1">
        <f t="array" ref="E49">SUMPRODUCT(--ISNUMBER(SEARCH("CFO", 'Legal &amp; Professional Services '!C2:C11 )) * --('Legal &amp; Professional Services '!J2:J11  &lt;&gt; ""))</f>
        <v>1</v>
      </c>
      <c r="F49" s="81" cm="1">
        <f t="array" ref="F49">SUMPRODUCT(--ISNUMBER(SEARCH("Chief Growth Officer", 'Legal &amp; Professional Services '!C2:C11 )) * --('Legal &amp; Professional Services '!J2:J11  &lt;&gt; ""))</f>
        <v>1</v>
      </c>
      <c r="G49" s="81" cm="1">
        <f t="array" ref="G49">SUMPRODUCT(--ISNUMBER(SEARCH("Chief Risk Officer", 'Legal &amp; Professional Services '!C2:C11 )) * --('Legal &amp; Professional Services '!J2:J11  &lt;&gt; ""))</f>
        <v>0</v>
      </c>
      <c r="H49" s="81" cm="1">
        <f t="array" ref="H49">SUMPRODUCT(--ISNUMBER(SEARCH("CIO", 'Legal &amp; Professional Services '!C2:C11 )) * --('Legal &amp; Professional Services '!J2:J11  &lt;&gt; ""))</f>
        <v>1</v>
      </c>
      <c r="I49" s="81" cm="1">
        <f t="array" ref="I49">SUMPRODUCT(--ISNUMBER(SEARCH("CMO", 'Legal &amp; Professional Services '!C2:C11 )) * --('Legal &amp; Professional Services '!J2:J11  &lt;&gt; ""))</f>
        <v>1</v>
      </c>
      <c r="J49" s="81" cm="1">
        <f t="array" ref="J49">SUMPRODUCT(--ISNUMBER(SEARCH("COO", 'Legal &amp; Professional Services '!C2:C11 )) * --('Legal &amp; Professional Services '!J2:J11  &lt;&gt; ""))</f>
        <v>1</v>
      </c>
    </row>
    <row r="50" spans="1:10">
      <c r="A50" s="99"/>
      <c r="B50" s="15">
        <v>11</v>
      </c>
      <c r="C50" s="89" t="s">
        <v>21</v>
      </c>
      <c r="D50" s="81" cm="1">
        <f t="array" ref="D50">SUMPRODUCT(--ISNUMBER(SEARCH("CEO", 'Travel,Transportation logistics'!C2:C38 )) * --( 'Travel,Transportation logistics'!J2:J38  &lt;&gt; ""))</f>
        <v>10</v>
      </c>
      <c r="E50" s="81" cm="1">
        <f t="array" ref="E50">SUMPRODUCT(--ISNUMBER(SEARCH("CFO", 'Travel,Transportation logistics'!C2:C38 )) * --( 'Travel,Transportation logistics'!J2:J38  &lt;&gt; ""))</f>
        <v>0</v>
      </c>
      <c r="F50" s="81" cm="1">
        <f t="array" ref="F50">SUMPRODUCT(--ISNUMBER(SEARCH("Chief Growth Officer", 'Travel,Transportation logistics'!C2:C38 )) * --( 'Travel,Transportation logistics'!J2:J38  &lt;&gt; ""))</f>
        <v>4</v>
      </c>
      <c r="G50" s="81" cm="1">
        <f t="array" ref="G50">SUMPRODUCT(--ISNUMBER(SEARCH("Chief Risk Officer", 'Travel,Transportation logistics'!C2:C38 )) * --( 'Travel,Transportation logistics'!J2:J38  &lt;&gt; ""))</f>
        <v>1</v>
      </c>
      <c r="H50" s="81" cm="1">
        <f t="array" ref="H50">SUMPRODUCT(--ISNUMBER(SEARCH("CIO", 'Travel,Transportation logistics'!C2:C38 )) * --( 'Travel,Transportation logistics'!J2:J38  &lt;&gt; ""))</f>
        <v>3</v>
      </c>
      <c r="I50" s="81" cm="1">
        <f t="array" ref="I50">SUMPRODUCT(--ISNUMBER(SEARCH("CMO", 'Travel,Transportation logistics'!C2:C38 )) * --( 'Travel,Transportation logistics'!J2:J38  &lt;&gt; ""))</f>
        <v>2</v>
      </c>
      <c r="J50" s="81" cm="1">
        <f t="array" ref="J50">SUMPRODUCT(--ISNUMBER(SEARCH("COO", 'Travel,Transportation logistics'!C2:C38 )) * --( 'Travel,Transportation logistics'!J2:J38  &lt;&gt; ""))</f>
        <v>3</v>
      </c>
    </row>
    <row r="51" spans="1:10">
      <c r="A51" s="99"/>
      <c r="B51" s="15">
        <v>12</v>
      </c>
      <c r="C51" s="89" t="s">
        <v>22</v>
      </c>
      <c r="D51" s="81"/>
      <c r="E51" s="81"/>
      <c r="F51" s="81"/>
      <c r="G51" s="81"/>
      <c r="H51" s="81"/>
      <c r="I51" s="81"/>
      <c r="J51" s="81"/>
    </row>
    <row r="52" spans="1:10">
      <c r="A52" s="99"/>
      <c r="B52" s="15">
        <v>13</v>
      </c>
      <c r="C52" s="89" t="s">
        <v>24</v>
      </c>
      <c r="D52" s="81" cm="1">
        <f t="array" ref="D52">SUMPRODUCT(--ISNUMBER(SEARCH("CEO", 'Mining &amp; Natural Resourc'!C2:C3 )) * --('Mining &amp; Natural Resourc'!J2:J3   &lt;&gt; ""))</f>
        <v>0</v>
      </c>
      <c r="E52" s="81" cm="1">
        <f t="array" ref="E52">SUMPRODUCT(--ISNUMBER(SEARCH("CFO", 'Mining &amp; Natural Resourc'!C2:C3 )) * --('Mining &amp; Natural Resourc'!J2:J3   &lt;&gt; ""))</f>
        <v>0</v>
      </c>
      <c r="F52" s="81" cm="1">
        <f t="array" ref="F52">SUMPRODUCT(--ISNUMBER(SEARCH("Chief Growth Officer", 'Mining &amp; Natural Resourc'!C2:C3 )) * --('Mining &amp; Natural Resourc'!J2:J3   &lt;&gt; ""))</f>
        <v>0</v>
      </c>
      <c r="G52" s="81" cm="1">
        <f t="array" ref="G52">SUMPRODUCT(--ISNUMBER(SEARCH("Chief Risk Officer", 'Mining &amp; Natural Resourc'!C2:C3 )) * --('Mining &amp; Natural Resourc'!J2:J3   &lt;&gt; ""))</f>
        <v>1</v>
      </c>
      <c r="H52" s="81" cm="1">
        <f t="array" ref="H52">SUMPRODUCT(--ISNUMBER(SEARCH("CIO", 'Mining &amp; Natural Resourc'!C2:C3 )) * --('Mining &amp; Natural Resourc'!J2:J3   &lt;&gt; ""))</f>
        <v>0</v>
      </c>
      <c r="I52" s="81" cm="1">
        <f t="array" ref="I52">SUMPRODUCT(--ISNUMBER(SEARCH("CMO", 'Mining &amp; Natural Resourc'!C2:C3 )) * --('Mining &amp; Natural Resourc'!J2:J3   &lt;&gt; ""))</f>
        <v>0</v>
      </c>
      <c r="J52" s="81" cm="1">
        <f t="array" ref="J52">SUMPRODUCT(--ISNUMBER(SEARCH("COO", 'Mining &amp; Natural Resourc'!C2:C3 )) * --('Mining &amp; Natural Resourc'!J2:J3   &lt;&gt; ""))</f>
        <v>1</v>
      </c>
    </row>
  </sheetData>
  <mergeCells count="6">
    <mergeCell ref="D1:J1"/>
    <mergeCell ref="A3:A15"/>
    <mergeCell ref="A1:C2"/>
    <mergeCell ref="A38:C39"/>
    <mergeCell ref="A40:A52"/>
    <mergeCell ref="D38:J38"/>
  </mergeCells>
  <conditionalFormatting sqref="D3:J15">
    <cfRule type="cellIs" dxfId="1" priority="3" operator="equal">
      <formula>0</formula>
    </cfRule>
  </conditionalFormatting>
  <conditionalFormatting sqref="D40:J52">
    <cfRule type="cellIs" dxfId="0" priority="1" operator="equal">
      <formula>0</formula>
    </cfRule>
  </conditionalFormatting>
  <hyperlinks>
    <hyperlink ref="L14" r:id="rId1" xr:uid="{F265CE5B-3A0D-4448-B6BF-0110E0D7A0F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A426-A586-4981-A278-ECC6681648F2}">
  <dimension ref="A1:M19"/>
  <sheetViews>
    <sheetView topLeftCell="D3" zoomScale="75" zoomScaleNormal="75" workbookViewId="0">
      <selection activeCell="D3" sqref="D3"/>
    </sheetView>
  </sheetViews>
  <sheetFormatPr defaultRowHeight="14.45"/>
  <cols>
    <col min="1" max="1" width="8.28515625" bestFit="1" customWidth="1"/>
    <col min="2" max="2" width="24.85546875" style="1" customWidth="1"/>
    <col min="3" max="3" width="28.28515625" style="1" bestFit="1" customWidth="1"/>
    <col min="4" max="4" width="17.5703125" bestFit="1" customWidth="1"/>
    <col min="5" max="5" width="32.5703125" style="1" bestFit="1" customWidth="1"/>
    <col min="6" max="6" width="30.28515625" style="1" customWidth="1"/>
    <col min="7" max="7" width="13.7109375" style="1" bestFit="1" customWidth="1"/>
    <col min="8" max="8" width="44.5703125" style="1" customWidth="1"/>
    <col min="9" max="9" width="10.7109375" style="8" customWidth="1"/>
    <col min="10" max="10" width="60.42578125" style="1" customWidth="1"/>
    <col min="11" max="11" width="24.85546875" style="1" bestFit="1" customWidth="1"/>
    <col min="12" max="12" width="24.85546875" style="43" customWidth="1"/>
    <col min="13" max="13" width="8.85546875" style="1"/>
  </cols>
  <sheetData>
    <row r="1" spans="1:13" ht="24">
      <c r="A1" s="3" t="s">
        <v>33</v>
      </c>
      <c r="B1" s="5" t="s">
        <v>34</v>
      </c>
      <c r="C1" s="3" t="s">
        <v>35</v>
      </c>
      <c r="D1" s="3" t="s">
        <v>36</v>
      </c>
      <c r="E1" s="3" t="s">
        <v>37</v>
      </c>
      <c r="F1" s="3" t="s">
        <v>38</v>
      </c>
      <c r="G1" s="3" t="s">
        <v>39</v>
      </c>
      <c r="H1" s="3" t="s">
        <v>40</v>
      </c>
      <c r="I1" s="4" t="s">
        <v>41</v>
      </c>
      <c r="J1" s="5" t="s">
        <v>42</v>
      </c>
      <c r="K1" s="5" t="s">
        <v>43</v>
      </c>
      <c r="L1" s="42" t="s">
        <v>44</v>
      </c>
      <c r="M1" s="5" t="s">
        <v>45</v>
      </c>
    </row>
    <row r="2" spans="1:13" s="24" customFormat="1" ht="87">
      <c r="A2" s="82">
        <v>1</v>
      </c>
      <c r="B2" s="32" t="s">
        <v>46</v>
      </c>
      <c r="C2" s="24" t="s">
        <v>47</v>
      </c>
      <c r="D2" s="24" t="s">
        <v>48</v>
      </c>
      <c r="E2" s="24" t="s">
        <v>49</v>
      </c>
      <c r="F2" s="24" t="s">
        <v>50</v>
      </c>
      <c r="G2" s="24" t="s">
        <v>51</v>
      </c>
      <c r="H2" s="24" t="s">
        <v>52</v>
      </c>
      <c r="I2" s="83">
        <v>0.3</v>
      </c>
      <c r="J2" s="24" t="s">
        <v>53</v>
      </c>
      <c r="K2" s="32" t="s">
        <v>54</v>
      </c>
      <c r="L2" s="47" t="s">
        <v>55</v>
      </c>
    </row>
    <row r="3" spans="1:13" s="24" customFormat="1" ht="87">
      <c r="A3" s="82">
        <v>2</v>
      </c>
      <c r="B3" s="32" t="s">
        <v>56</v>
      </c>
      <c r="C3" s="24" t="s">
        <v>17</v>
      </c>
      <c r="D3" s="24" t="s">
        <v>7</v>
      </c>
      <c r="E3" s="24" t="s">
        <v>57</v>
      </c>
      <c r="F3" s="24" t="s">
        <v>58</v>
      </c>
      <c r="G3" s="24" t="s">
        <v>59</v>
      </c>
      <c r="H3" s="24" t="s">
        <v>60</v>
      </c>
      <c r="I3" s="83">
        <v>0.3</v>
      </c>
      <c r="J3" s="24" t="s">
        <v>61</v>
      </c>
      <c r="K3" s="32" t="s">
        <v>62</v>
      </c>
      <c r="L3" s="47" t="s">
        <v>63</v>
      </c>
    </row>
    <row r="4" spans="1:13" s="24" customFormat="1" ht="116.1">
      <c r="A4" s="82">
        <v>3</v>
      </c>
      <c r="B4" s="32" t="s">
        <v>64</v>
      </c>
      <c r="C4" s="24" t="s">
        <v>13</v>
      </c>
      <c r="D4" s="24" t="s">
        <v>7</v>
      </c>
      <c r="E4" s="24" t="s">
        <v>65</v>
      </c>
      <c r="F4" s="24" t="s">
        <v>66</v>
      </c>
      <c r="G4" s="24" t="s">
        <v>67</v>
      </c>
      <c r="H4" s="24" t="s">
        <v>68</v>
      </c>
      <c r="I4" s="83">
        <v>0.4</v>
      </c>
      <c r="J4" s="24" t="s">
        <v>69</v>
      </c>
      <c r="K4" s="32" t="s">
        <v>70</v>
      </c>
      <c r="L4" s="47" t="s">
        <v>71</v>
      </c>
    </row>
    <row r="5" spans="1:13" s="24" customFormat="1" ht="101.45">
      <c r="A5" s="82">
        <v>4</v>
      </c>
      <c r="B5" s="32" t="s">
        <v>72</v>
      </c>
      <c r="C5" s="24" t="s">
        <v>17</v>
      </c>
      <c r="D5" s="24" t="s">
        <v>7</v>
      </c>
      <c r="E5" s="24" t="s">
        <v>73</v>
      </c>
      <c r="F5" s="24" t="s">
        <v>74</v>
      </c>
      <c r="G5" s="24" t="s">
        <v>67</v>
      </c>
      <c r="H5" s="24" t="s">
        <v>75</v>
      </c>
      <c r="I5" s="83">
        <v>0.35</v>
      </c>
      <c r="J5" s="24" t="s">
        <v>76</v>
      </c>
      <c r="K5" s="32" t="s">
        <v>77</v>
      </c>
      <c r="L5" s="47" t="s">
        <v>78</v>
      </c>
    </row>
    <row r="6" spans="1:13" s="24" customFormat="1" ht="87">
      <c r="A6" s="82">
        <v>5</v>
      </c>
      <c r="B6" s="32" t="s">
        <v>79</v>
      </c>
      <c r="C6" s="24" t="s">
        <v>80</v>
      </c>
      <c r="D6" s="24" t="s">
        <v>7</v>
      </c>
      <c r="E6" s="24" t="s">
        <v>81</v>
      </c>
      <c r="F6" s="24" t="s">
        <v>82</v>
      </c>
      <c r="G6" s="24" t="s">
        <v>67</v>
      </c>
      <c r="H6" s="24" t="s">
        <v>83</v>
      </c>
      <c r="I6" s="83">
        <v>0.3</v>
      </c>
      <c r="J6" s="24" t="s">
        <v>84</v>
      </c>
      <c r="K6" s="32" t="s">
        <v>85</v>
      </c>
      <c r="L6" s="47" t="s">
        <v>86</v>
      </c>
    </row>
    <row r="7" spans="1:13" s="24" customFormat="1" ht="72.599999999999994">
      <c r="A7" s="24">
        <v>6</v>
      </c>
      <c r="B7" s="32" t="s">
        <v>87</v>
      </c>
      <c r="C7" s="24" t="s">
        <v>13</v>
      </c>
      <c r="D7" s="24" t="s">
        <v>88</v>
      </c>
      <c r="E7" s="24" t="s">
        <v>89</v>
      </c>
      <c r="F7" s="24" t="s">
        <v>90</v>
      </c>
      <c r="G7" s="24" t="s">
        <v>91</v>
      </c>
      <c r="H7" s="24" t="s">
        <v>92</v>
      </c>
      <c r="I7" s="83">
        <v>0.39</v>
      </c>
      <c r="J7" s="24" t="s">
        <v>93</v>
      </c>
      <c r="K7" s="32" t="s">
        <v>94</v>
      </c>
      <c r="L7" s="47" t="s">
        <v>95</v>
      </c>
    </row>
    <row r="8" spans="1:13" s="24" customFormat="1" ht="87">
      <c r="A8" s="82">
        <v>7</v>
      </c>
      <c r="B8" s="32" t="s">
        <v>96</v>
      </c>
      <c r="C8" s="84" t="s">
        <v>97</v>
      </c>
      <c r="D8" s="24" t="s">
        <v>4</v>
      </c>
      <c r="E8" s="24" t="s">
        <v>98</v>
      </c>
      <c r="F8" s="24" t="s">
        <v>58</v>
      </c>
      <c r="G8" s="24" t="s">
        <v>59</v>
      </c>
      <c r="H8" s="24" t="s">
        <v>99</v>
      </c>
      <c r="I8" s="83">
        <v>0.3</v>
      </c>
      <c r="J8" s="24" t="s">
        <v>100</v>
      </c>
      <c r="K8" s="32" t="s">
        <v>101</v>
      </c>
      <c r="L8" s="47" t="s">
        <v>102</v>
      </c>
    </row>
    <row r="9" spans="1:13" s="24" customFormat="1" ht="130.5">
      <c r="A9" s="24">
        <v>8</v>
      </c>
      <c r="B9" s="32" t="s">
        <v>103</v>
      </c>
      <c r="C9" s="24" t="s">
        <v>104</v>
      </c>
      <c r="D9" s="24" t="s">
        <v>105</v>
      </c>
      <c r="E9" s="24" t="s">
        <v>106</v>
      </c>
      <c r="F9" s="24" t="s">
        <v>107</v>
      </c>
      <c r="G9" s="24" t="s">
        <v>51</v>
      </c>
      <c r="H9" s="24" t="s">
        <v>108</v>
      </c>
      <c r="I9" s="83">
        <v>0.30000000000000004</v>
      </c>
      <c r="J9" s="24" t="s">
        <v>109</v>
      </c>
      <c r="K9" s="32" t="s">
        <v>110</v>
      </c>
      <c r="L9" s="47" t="s">
        <v>111</v>
      </c>
    </row>
    <row r="10" spans="1:13" s="84" customFormat="1" ht="116.1">
      <c r="A10" s="24">
        <v>9</v>
      </c>
      <c r="B10" s="85" t="s">
        <v>112</v>
      </c>
      <c r="C10" s="24" t="s">
        <v>113</v>
      </c>
      <c r="D10" s="24" t="s">
        <v>114</v>
      </c>
      <c r="E10" s="24" t="s">
        <v>115</v>
      </c>
      <c r="F10" s="24" t="s">
        <v>116</v>
      </c>
      <c r="G10" s="24" t="s">
        <v>117</v>
      </c>
      <c r="H10" s="24" t="s">
        <v>118</v>
      </c>
      <c r="I10" s="83">
        <v>0.39</v>
      </c>
      <c r="J10" s="24" t="s">
        <v>119</v>
      </c>
      <c r="K10" s="32" t="s">
        <v>120</v>
      </c>
      <c r="L10" s="47" t="s">
        <v>121</v>
      </c>
    </row>
    <row r="11" spans="1:13" s="24" customFormat="1" ht="72.75">
      <c r="A11" s="24">
        <v>10</v>
      </c>
      <c r="B11" s="32" t="s">
        <v>122</v>
      </c>
      <c r="C11" s="24" t="s">
        <v>12</v>
      </c>
      <c r="D11" s="24" t="s">
        <v>5</v>
      </c>
      <c r="E11" s="24" t="s">
        <v>123</v>
      </c>
      <c r="F11" s="24" t="s">
        <v>124</v>
      </c>
      <c r="G11" s="24" t="s">
        <v>91</v>
      </c>
      <c r="H11" s="24" t="s">
        <v>125</v>
      </c>
      <c r="I11" s="83">
        <v>0.30000000000000004</v>
      </c>
      <c r="J11" s="24" t="s">
        <v>126</v>
      </c>
      <c r="K11" s="32" t="s">
        <v>127</v>
      </c>
      <c r="L11" s="47" t="s">
        <v>128</v>
      </c>
    </row>
    <row r="12" spans="1:13" s="24" customFormat="1" ht="72.599999999999994">
      <c r="A12" s="82">
        <v>11</v>
      </c>
      <c r="B12" s="32" t="s">
        <v>129</v>
      </c>
      <c r="C12" s="24" t="s">
        <v>24</v>
      </c>
      <c r="D12" s="24" t="s">
        <v>7</v>
      </c>
      <c r="E12" s="24" t="s">
        <v>130</v>
      </c>
      <c r="F12" s="24" t="s">
        <v>131</v>
      </c>
      <c r="G12" s="24" t="s">
        <v>51</v>
      </c>
      <c r="H12" s="24" t="s">
        <v>132</v>
      </c>
      <c r="I12" s="83">
        <v>0.3</v>
      </c>
      <c r="J12" s="24" t="s">
        <v>133</v>
      </c>
      <c r="K12" s="32" t="s">
        <v>134</v>
      </c>
      <c r="L12" s="47" t="s">
        <v>135</v>
      </c>
    </row>
    <row r="19" ht="15"/>
  </sheetData>
  <phoneticPr fontId="12" type="noConversion"/>
  <hyperlinks>
    <hyperlink ref="B2" r:id="rId1" xr:uid="{7BDCF298-6CC9-403C-8187-425CD90B8C56}"/>
    <hyperlink ref="K2" r:id="rId2" display="../../../:w:/g/personal/ashutosh_networkscience_ai/EVEW9MHSTUNDpIAvtrdK8qEBd6ZIMCucayqUau6vIS05jA?e=6b0W3e" xr:uid="{2A41DD43-0030-4CF4-B76C-BF76C8CA83DF}"/>
    <hyperlink ref="B3" r:id="rId3" xr:uid="{1C8CEDDB-5D37-49BA-AFC6-C5AA50E3ACB5}"/>
    <hyperlink ref="K3" r:id="rId4" display="../../../:w:/g/personal/ashutosh_networkscience_ai/EZmvpu0XaQRMv1dxXLGvLXYBidta5SCkoivOrQOuQe0vWQ?e=MMyybV" xr:uid="{5CE53E67-550D-4979-8A50-E6A71441001E}"/>
    <hyperlink ref="B4" r:id="rId5" xr:uid="{CD54D909-45EE-4331-BED3-88F480CBEDC2}"/>
    <hyperlink ref="B5" r:id="rId6" xr:uid="{AF896F65-0B7C-4C59-8D14-77C835F34452}"/>
    <hyperlink ref="B6" r:id="rId7" xr:uid="{D47250DA-19A8-4A03-962B-BD51374D6264}"/>
    <hyperlink ref="B7" r:id="rId8" xr:uid="{A8383C08-C463-4AEF-BE48-560C293D081E}"/>
    <hyperlink ref="K7" r:id="rId9" display="../../../:w:/g/personal/ashutosh_networkscience_ai/EVFcz_FHrEBKqTIRiwZiu_wBEa1UpWzXoeuTtu79FT6KfA?e=CiL4Yz" xr:uid="{D3BA70DD-4E7D-4EFD-BA3A-5D1897A258D5}"/>
    <hyperlink ref="B8" r:id="rId10" xr:uid="{6450AD21-6946-4AF2-A4BD-6D6C10C0B963}"/>
    <hyperlink ref="K8" r:id="rId11" xr:uid="{BEE3530D-74A4-44B6-A68D-CCC9FC63F008}"/>
    <hyperlink ref="B9" r:id="rId12" xr:uid="{09A0B3DD-A187-4255-B61F-5DB39B48C6DA}"/>
    <hyperlink ref="K11" r:id="rId13" display="../../../:w:/g/personal/ashutosh_networkscience_ai/EW4-fAb40cpKvesViZ3bij8BvZXVF51t6pVZcFYiBrsuEg?e=0xT6Oo" xr:uid="{014AF017-413C-4AEA-86FD-05DEFF02E2A2}"/>
    <hyperlink ref="B10" r:id="rId14" xr:uid="{31686CBF-9360-4A66-BD96-89A722A1131E}"/>
    <hyperlink ref="B11" r:id="rId15" xr:uid="{E87400D8-16D1-49A7-B954-3CEC03231FF6}"/>
    <hyperlink ref="B12" r:id="rId16" xr:uid="{6C79B684-EE92-4B48-BBC6-691BA919BA8D}"/>
    <hyperlink ref="K12" r:id="rId17" display="../../../:w:/g/personal/ashutosh_networkscience_ai/EbnaiTzRyLdGnwrb9CaOg3oBBh2bVGiAE3QIHFj4jE58YQ?e=CnIE2z" xr:uid="{459C207E-72B3-46E2-820E-9D94D105E7AC}"/>
    <hyperlink ref="K4" r:id="rId18" xr:uid="{2E46D7F2-2C7F-4881-9425-65D760DAB331}"/>
    <hyperlink ref="K5" r:id="rId19" xr:uid="{E76162D8-32F6-4A91-82D9-75F08E261E76}"/>
    <hyperlink ref="K6" r:id="rId20" xr:uid="{8770E5BD-00A3-40DA-AA85-08FCE4D58FCD}"/>
    <hyperlink ref="K9" r:id="rId21" xr:uid="{E7241F65-B808-488D-92DF-69CE6B4F9279}"/>
    <hyperlink ref="K10" r:id="rId22" xr:uid="{9C449391-2D78-4C00-9374-3C3ED9824E74}"/>
    <hyperlink ref="L2" r:id="rId23" xr:uid="{B79C67DE-8ED0-46E0-BF3F-BCD5C7620315}"/>
    <hyperlink ref="L3" r:id="rId24" xr:uid="{D1BD9557-38AD-43FF-8873-88ECC62D5C80}"/>
    <hyperlink ref="L4" r:id="rId25" xr:uid="{9827554A-1942-4033-92AF-4762D1F0CF5A}"/>
    <hyperlink ref="L5" r:id="rId26" xr:uid="{52C8B6B4-516C-4E32-AA62-4DEE367C0699}"/>
    <hyperlink ref="L6" r:id="rId27" xr:uid="{9C1751E4-4A28-4F5A-9713-B0DFE0975160}"/>
    <hyperlink ref="L7" r:id="rId28" xr:uid="{AD6FA144-5D08-471D-8B0C-5C255B522976}"/>
    <hyperlink ref="L8" r:id="rId29" xr:uid="{0EA0D9E4-6385-4633-9C31-36D37FB9C334}"/>
    <hyperlink ref="L9" r:id="rId30" xr:uid="{16B3522E-0A20-41AF-AEA7-EFA56E524D9C}"/>
    <hyperlink ref="L10" r:id="rId31" xr:uid="{4796AD6F-2301-4BB1-B34A-3CBE8E7D7DE8}"/>
    <hyperlink ref="L11" r:id="rId32" xr:uid="{55AE4873-322D-432C-95ED-1F64DB8DFA14}"/>
    <hyperlink ref="L12" r:id="rId33" xr:uid="{7C4872B7-83DA-4D7C-AE85-7A94567837F7}"/>
  </hyperlinks>
  <pageMargins left="0.7" right="0.7" top="0.75" bottom="0.75" header="0.3" footer="0.3"/>
  <legacyDrawing r:id="rId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E0388-96E3-4B4A-8E29-DA2379C91F4D}">
  <dimension ref="A1:T41"/>
  <sheetViews>
    <sheetView zoomScale="69" workbookViewId="0">
      <selection activeCell="A22" sqref="A22:XFD22"/>
    </sheetView>
  </sheetViews>
  <sheetFormatPr defaultColWidth="9.140625" defaultRowHeight="14.45"/>
  <cols>
    <col min="1" max="1" width="8.28515625" style="43" bestFit="1" customWidth="1"/>
    <col min="2" max="2" width="28.28515625" style="43" bestFit="1" customWidth="1"/>
    <col min="3" max="3" width="17.5703125" style="43" bestFit="1" customWidth="1"/>
    <col min="4" max="4" width="32.5703125" style="43" bestFit="1" customWidth="1"/>
    <col min="5" max="5" width="30.28515625" style="43" customWidth="1"/>
    <col min="6" max="6" width="13.7109375" style="43" bestFit="1" customWidth="1"/>
    <col min="7" max="7" width="44.5703125" style="43" customWidth="1"/>
    <col min="8" max="8" width="10.7109375" style="43" customWidth="1"/>
    <col min="9" max="9" width="60.42578125" style="43" customWidth="1"/>
    <col min="10" max="10" width="24.85546875" style="43" bestFit="1" customWidth="1"/>
    <col min="11" max="11" width="24.85546875" style="43" customWidth="1"/>
    <col min="12" max="12" width="16.28515625" style="43" customWidth="1"/>
    <col min="13" max="13" width="14" style="43" bestFit="1" customWidth="1"/>
    <col min="14" max="14" width="9.140625" style="43" bestFit="1" customWidth="1"/>
    <col min="15" max="15" width="8.7109375" style="43" customWidth="1"/>
    <col min="16" max="18" width="9.140625" style="43"/>
    <col min="19" max="19" width="14.7109375" style="43" customWidth="1"/>
    <col min="20" max="1999" width="9.140625" style="43"/>
    <col min="2000" max="2000" width="2.5703125" style="43" customWidth="1"/>
    <col min="2001" max="16384" width="9.140625" style="43"/>
  </cols>
  <sheetData>
    <row r="1" spans="1:20" ht="29.1">
      <c r="A1" s="40" t="s">
        <v>33</v>
      </c>
      <c r="B1" s="40" t="s">
        <v>35</v>
      </c>
      <c r="C1" s="40" t="s">
        <v>36</v>
      </c>
      <c r="D1" s="40" t="s">
        <v>37</v>
      </c>
      <c r="E1" s="40" t="s">
        <v>38</v>
      </c>
      <c r="F1" s="40" t="s">
        <v>39</v>
      </c>
      <c r="G1" s="40" t="s">
        <v>40</v>
      </c>
      <c r="H1" s="41" t="s">
        <v>41</v>
      </c>
      <c r="I1" s="42" t="s">
        <v>42</v>
      </c>
      <c r="J1" s="42" t="s">
        <v>43</v>
      </c>
      <c r="K1" s="42" t="s">
        <v>44</v>
      </c>
      <c r="L1" s="42" t="s">
        <v>45</v>
      </c>
      <c r="M1" s="42" t="s">
        <v>136</v>
      </c>
      <c r="O1" s="49" t="s">
        <v>137</v>
      </c>
      <c r="P1" s="50">
        <f>COUNTA(D2:D107)</f>
        <v>39</v>
      </c>
      <c r="Q1" s="49" t="s">
        <v>138</v>
      </c>
      <c r="R1" s="79">
        <f>COUNTA(J2:J40)</f>
        <v>9</v>
      </c>
      <c r="S1" s="78" t="s">
        <v>139</v>
      </c>
      <c r="T1" s="78">
        <f>COUNTBLANK(L2:L40)</f>
        <v>3</v>
      </c>
    </row>
    <row r="2" spans="1:20" ht="87">
      <c r="A2" s="76">
        <v>1</v>
      </c>
      <c r="B2" s="43" t="s">
        <v>113</v>
      </c>
      <c r="C2" s="43" t="s">
        <v>140</v>
      </c>
      <c r="D2" s="43" t="s">
        <v>141</v>
      </c>
      <c r="E2" s="58" t="s">
        <v>142</v>
      </c>
      <c r="F2" s="58" t="s">
        <v>51</v>
      </c>
      <c r="G2" s="58" t="s">
        <v>143</v>
      </c>
      <c r="H2" s="62">
        <v>0.39</v>
      </c>
      <c r="I2" s="60" t="s">
        <v>144</v>
      </c>
      <c r="J2" s="47" t="s">
        <v>145</v>
      </c>
      <c r="K2" s="47" t="s">
        <v>146</v>
      </c>
      <c r="L2" s="43" t="s">
        <v>147</v>
      </c>
    </row>
    <row r="3" spans="1:20" ht="87">
      <c r="A3" s="43">
        <v>2</v>
      </c>
      <c r="B3" s="43" t="s">
        <v>113</v>
      </c>
      <c r="C3" s="43" t="s">
        <v>148</v>
      </c>
      <c r="D3" s="43" t="s">
        <v>149</v>
      </c>
      <c r="E3" s="58" t="s">
        <v>150</v>
      </c>
      <c r="F3" s="59" t="s">
        <v>151</v>
      </c>
      <c r="G3" s="58" t="s">
        <v>152</v>
      </c>
      <c r="H3" s="62">
        <v>0.36</v>
      </c>
      <c r="I3" s="60" t="s">
        <v>153</v>
      </c>
      <c r="J3" s="47" t="s">
        <v>154</v>
      </c>
      <c r="K3" s="47" t="s">
        <v>155</v>
      </c>
      <c r="L3" s="43" t="s">
        <v>156</v>
      </c>
    </row>
    <row r="4" spans="1:20" ht="87">
      <c r="A4" s="43">
        <v>3</v>
      </c>
      <c r="B4" s="43" t="s">
        <v>113</v>
      </c>
      <c r="C4" s="43" t="s">
        <v>157</v>
      </c>
      <c r="D4" s="43" t="s">
        <v>115</v>
      </c>
      <c r="E4" s="58" t="s">
        <v>116</v>
      </c>
      <c r="F4" s="59" t="s">
        <v>117</v>
      </c>
      <c r="G4" s="58" t="s">
        <v>118</v>
      </c>
      <c r="H4" s="62">
        <v>0.39</v>
      </c>
      <c r="I4" s="60" t="s">
        <v>119</v>
      </c>
      <c r="J4" s="47" t="s">
        <v>120</v>
      </c>
      <c r="K4" s="47" t="s">
        <v>121</v>
      </c>
    </row>
    <row r="5" spans="1:20" ht="72.599999999999994">
      <c r="A5" s="43">
        <v>4</v>
      </c>
      <c r="B5" s="43" t="s">
        <v>113</v>
      </c>
      <c r="C5" s="43" t="s">
        <v>158</v>
      </c>
      <c r="D5" s="43" t="s">
        <v>159</v>
      </c>
      <c r="E5" s="58" t="s">
        <v>160</v>
      </c>
      <c r="F5" s="59" t="s">
        <v>51</v>
      </c>
      <c r="G5" s="58" t="s">
        <v>161</v>
      </c>
      <c r="H5" s="61">
        <v>0.39</v>
      </c>
      <c r="I5" s="60" t="s">
        <v>162</v>
      </c>
      <c r="K5" s="47" t="s">
        <v>163</v>
      </c>
      <c r="L5" s="43" t="s">
        <v>164</v>
      </c>
    </row>
    <row r="6" spans="1:20" ht="87">
      <c r="A6" s="43">
        <v>5</v>
      </c>
      <c r="B6" s="43" t="s">
        <v>113</v>
      </c>
      <c r="C6" s="43" t="s">
        <v>165</v>
      </c>
      <c r="D6" s="43" t="s">
        <v>166</v>
      </c>
      <c r="E6" s="58" t="s">
        <v>90</v>
      </c>
      <c r="F6" s="59" t="s">
        <v>91</v>
      </c>
      <c r="G6" s="58" t="s">
        <v>167</v>
      </c>
      <c r="H6" s="61">
        <v>0.42000000000000004</v>
      </c>
      <c r="I6" s="60" t="s">
        <v>168</v>
      </c>
      <c r="J6" s="47" t="s">
        <v>169</v>
      </c>
      <c r="K6" s="47" t="s">
        <v>170</v>
      </c>
      <c r="L6" s="43" t="s">
        <v>171</v>
      </c>
    </row>
    <row r="7" spans="1:20" ht="87">
      <c r="A7" s="43">
        <v>6</v>
      </c>
      <c r="B7" s="43" t="s">
        <v>113</v>
      </c>
      <c r="C7" s="43" t="s">
        <v>172</v>
      </c>
      <c r="D7" s="43" t="s">
        <v>173</v>
      </c>
      <c r="E7" s="58" t="s">
        <v>174</v>
      </c>
      <c r="F7" s="59" t="s">
        <v>51</v>
      </c>
      <c r="G7" s="58" t="s">
        <v>175</v>
      </c>
      <c r="H7" s="38">
        <v>0.36</v>
      </c>
      <c r="I7" s="60" t="s">
        <v>176</v>
      </c>
      <c r="J7" s="32" t="s">
        <v>177</v>
      </c>
      <c r="K7" s="47" t="s">
        <v>178</v>
      </c>
      <c r="L7" s="43" t="s">
        <v>179</v>
      </c>
    </row>
    <row r="8" spans="1:20" ht="70.5">
      <c r="A8" s="43">
        <v>7</v>
      </c>
      <c r="B8" s="43" t="s">
        <v>113</v>
      </c>
      <c r="C8" s="43" t="s">
        <v>180</v>
      </c>
      <c r="D8" s="43" t="s">
        <v>181</v>
      </c>
      <c r="E8" s="58" t="s">
        <v>182</v>
      </c>
      <c r="F8" s="59" t="s">
        <v>91</v>
      </c>
      <c r="G8" s="58" t="s">
        <v>183</v>
      </c>
      <c r="H8" s="62">
        <v>0.33</v>
      </c>
      <c r="I8" s="60" t="s">
        <v>184</v>
      </c>
      <c r="J8" s="47" t="s">
        <v>185</v>
      </c>
      <c r="K8" s="47" t="s">
        <v>186</v>
      </c>
      <c r="L8" s="43" t="s">
        <v>179</v>
      </c>
    </row>
    <row r="9" spans="1:20" ht="101.45">
      <c r="A9" s="43">
        <v>8</v>
      </c>
      <c r="B9" s="43" t="s">
        <v>113</v>
      </c>
      <c r="C9" s="43" t="s">
        <v>187</v>
      </c>
      <c r="D9" s="43" t="s">
        <v>188</v>
      </c>
      <c r="E9" s="58" t="s">
        <v>189</v>
      </c>
      <c r="F9" s="58" t="s">
        <v>117</v>
      </c>
      <c r="G9" s="58" t="s">
        <v>190</v>
      </c>
      <c r="H9" s="62">
        <v>0.44999999999999996</v>
      </c>
      <c r="I9" s="60" t="s">
        <v>191</v>
      </c>
      <c r="J9" s="47" t="s">
        <v>192</v>
      </c>
      <c r="K9" s="47" t="s">
        <v>193</v>
      </c>
      <c r="L9" s="43" t="s">
        <v>194</v>
      </c>
    </row>
    <row r="10" spans="1:20" ht="87">
      <c r="A10" s="43">
        <v>9</v>
      </c>
      <c r="B10" s="43" t="s">
        <v>113</v>
      </c>
      <c r="C10" s="43" t="s">
        <v>195</v>
      </c>
      <c r="D10" s="43" t="s">
        <v>196</v>
      </c>
      <c r="E10" s="58" t="s">
        <v>182</v>
      </c>
      <c r="F10" s="58" t="s">
        <v>117</v>
      </c>
      <c r="G10" s="58" t="s">
        <v>197</v>
      </c>
      <c r="H10" s="62">
        <v>0.36</v>
      </c>
      <c r="I10" s="60" t="s">
        <v>198</v>
      </c>
      <c r="J10" s="47" t="s">
        <v>199</v>
      </c>
      <c r="K10" s="47" t="s">
        <v>200</v>
      </c>
      <c r="L10" s="43" t="s">
        <v>201</v>
      </c>
    </row>
    <row r="11" spans="1:20" ht="87">
      <c r="A11" s="43">
        <v>10</v>
      </c>
      <c r="B11" s="43" t="s">
        <v>113</v>
      </c>
      <c r="C11" s="43" t="s">
        <v>202</v>
      </c>
      <c r="D11" s="59" t="s">
        <v>203</v>
      </c>
      <c r="E11" s="58" t="s">
        <v>204</v>
      </c>
      <c r="F11" s="59" t="s">
        <v>117</v>
      </c>
      <c r="G11" s="58" t="s">
        <v>205</v>
      </c>
      <c r="H11" s="38">
        <v>0.39</v>
      </c>
      <c r="I11" s="60" t="s">
        <v>206</v>
      </c>
      <c r="J11" s="47" t="s">
        <v>207</v>
      </c>
      <c r="K11" s="47" t="s">
        <v>208</v>
      </c>
      <c r="L11" s="43" t="s">
        <v>209</v>
      </c>
    </row>
    <row r="12" spans="1:20" ht="72.599999999999994">
      <c r="A12" s="43">
        <v>11</v>
      </c>
      <c r="B12" s="43" t="s">
        <v>113</v>
      </c>
      <c r="C12" s="43" t="s">
        <v>210</v>
      </c>
      <c r="D12" s="54" t="s">
        <v>211</v>
      </c>
      <c r="E12" s="58" t="s">
        <v>212</v>
      </c>
      <c r="F12" s="58" t="s">
        <v>51</v>
      </c>
      <c r="G12" s="58" t="s">
        <v>213</v>
      </c>
      <c r="H12" s="62">
        <v>0.42000000000000004</v>
      </c>
      <c r="I12" s="60" t="s">
        <v>214</v>
      </c>
      <c r="K12" s="47" t="s">
        <v>215</v>
      </c>
      <c r="L12" s="43" t="s">
        <v>201</v>
      </c>
    </row>
    <row r="13" spans="1:20" ht="84">
      <c r="A13" s="43">
        <v>12</v>
      </c>
      <c r="B13" s="43" t="s">
        <v>113</v>
      </c>
      <c r="C13" s="43" t="s">
        <v>216</v>
      </c>
      <c r="D13" s="43" t="s">
        <v>217</v>
      </c>
      <c r="E13" s="58" t="s">
        <v>160</v>
      </c>
      <c r="F13" s="58" t="s">
        <v>51</v>
      </c>
      <c r="G13" s="58" t="s">
        <v>218</v>
      </c>
      <c r="H13" s="62">
        <v>0.44999999999999996</v>
      </c>
      <c r="I13" s="60" t="s">
        <v>219</v>
      </c>
      <c r="K13" s="47" t="s">
        <v>220</v>
      </c>
      <c r="L13" s="43" t="s">
        <v>221</v>
      </c>
    </row>
    <row r="14" spans="1:20" ht="72">
      <c r="A14" s="43">
        <v>13</v>
      </c>
      <c r="B14" s="43" t="s">
        <v>113</v>
      </c>
      <c r="C14" s="43" t="s">
        <v>1</v>
      </c>
      <c r="D14" s="43" t="s">
        <v>222</v>
      </c>
      <c r="E14" s="58" t="s">
        <v>223</v>
      </c>
      <c r="F14" s="58" t="s">
        <v>151</v>
      </c>
      <c r="G14" s="58" t="s">
        <v>224</v>
      </c>
      <c r="H14" s="62">
        <v>0.44999999999999996</v>
      </c>
      <c r="I14" s="34" t="s">
        <v>225</v>
      </c>
      <c r="K14" s="47" t="s">
        <v>226</v>
      </c>
      <c r="L14" s="43" t="s">
        <v>227</v>
      </c>
    </row>
    <row r="15" spans="1:20" ht="72">
      <c r="A15" s="43">
        <v>14</v>
      </c>
      <c r="B15" s="43" t="s">
        <v>113</v>
      </c>
      <c r="C15" s="43" t="s">
        <v>228</v>
      </c>
      <c r="D15" s="43" t="s">
        <v>229</v>
      </c>
      <c r="E15" s="58" t="s">
        <v>230</v>
      </c>
      <c r="F15" s="58" t="s">
        <v>117</v>
      </c>
      <c r="G15" s="58" t="s">
        <v>231</v>
      </c>
      <c r="H15" s="62">
        <v>0.36</v>
      </c>
      <c r="I15" s="60" t="s">
        <v>232</v>
      </c>
      <c r="K15" s="47" t="s">
        <v>233</v>
      </c>
      <c r="L15" s="43" t="s">
        <v>234</v>
      </c>
    </row>
    <row r="16" spans="1:20" ht="168">
      <c r="A16" s="43">
        <v>15</v>
      </c>
      <c r="B16" s="43" t="s">
        <v>113</v>
      </c>
      <c r="C16" s="43" t="s">
        <v>235</v>
      </c>
      <c r="D16" s="43" t="s">
        <v>236</v>
      </c>
      <c r="E16" s="58" t="s">
        <v>90</v>
      </c>
      <c r="F16" s="58" t="s">
        <v>117</v>
      </c>
      <c r="G16" s="58" t="s">
        <v>237</v>
      </c>
      <c r="H16" s="62">
        <v>0.42000000000000004</v>
      </c>
      <c r="I16" s="60" t="s">
        <v>238</v>
      </c>
      <c r="K16" s="47" t="s">
        <v>239</v>
      </c>
      <c r="L16" s="43" t="s">
        <v>171</v>
      </c>
    </row>
    <row r="17" spans="1:12" ht="84">
      <c r="A17" s="43">
        <v>16</v>
      </c>
      <c r="B17" s="43" t="s">
        <v>113</v>
      </c>
      <c r="C17" s="43" t="s">
        <v>1</v>
      </c>
      <c r="D17" s="43" t="s">
        <v>240</v>
      </c>
      <c r="E17" s="58" t="s">
        <v>241</v>
      </c>
      <c r="F17" s="58" t="s">
        <v>242</v>
      </c>
      <c r="G17" s="58" t="s">
        <v>243</v>
      </c>
      <c r="H17" s="62">
        <v>0.30000000000000004</v>
      </c>
      <c r="I17" s="60" t="s">
        <v>244</v>
      </c>
      <c r="K17" s="47" t="s">
        <v>245</v>
      </c>
    </row>
    <row r="18" spans="1:12" ht="87">
      <c r="A18" s="43">
        <v>17</v>
      </c>
      <c r="B18" s="43" t="s">
        <v>113</v>
      </c>
      <c r="C18" s="43" t="s">
        <v>246</v>
      </c>
      <c r="D18" s="43" t="s">
        <v>247</v>
      </c>
      <c r="E18" s="58" t="s">
        <v>248</v>
      </c>
      <c r="F18" s="59" t="s">
        <v>59</v>
      </c>
      <c r="G18" s="58" t="s">
        <v>249</v>
      </c>
      <c r="H18" s="38">
        <v>0.39</v>
      </c>
      <c r="I18" s="60" t="s">
        <v>250</v>
      </c>
      <c r="K18" s="47" t="s">
        <v>251</v>
      </c>
      <c r="L18" s="43" t="s">
        <v>252</v>
      </c>
    </row>
    <row r="19" spans="1:12" ht="72">
      <c r="A19" s="43">
        <v>18</v>
      </c>
      <c r="B19" s="43" t="s">
        <v>113</v>
      </c>
      <c r="C19" s="43" t="s">
        <v>2</v>
      </c>
      <c r="D19" s="43" t="s">
        <v>253</v>
      </c>
      <c r="E19" s="58" t="s">
        <v>223</v>
      </c>
      <c r="F19" s="59" t="s">
        <v>151</v>
      </c>
      <c r="G19" s="58" t="s">
        <v>254</v>
      </c>
      <c r="H19" s="38">
        <v>0.44999999999999996</v>
      </c>
      <c r="I19" s="60" t="s">
        <v>255</v>
      </c>
      <c r="K19" s="47" t="s">
        <v>256</v>
      </c>
      <c r="L19" s="43" t="s">
        <v>257</v>
      </c>
    </row>
    <row r="20" spans="1:12" ht="72">
      <c r="A20" s="43">
        <v>19</v>
      </c>
      <c r="B20" s="43" t="s">
        <v>113</v>
      </c>
      <c r="C20" s="43" t="s">
        <v>2</v>
      </c>
      <c r="D20" s="43" t="s">
        <v>258</v>
      </c>
      <c r="E20" s="58" t="s">
        <v>230</v>
      </c>
      <c r="F20" s="59" t="s">
        <v>59</v>
      </c>
      <c r="G20" s="58" t="s">
        <v>259</v>
      </c>
      <c r="H20" s="38">
        <v>0.30000000000000004</v>
      </c>
      <c r="I20" s="60" t="s">
        <v>260</v>
      </c>
      <c r="K20" s="47" t="s">
        <v>261</v>
      </c>
      <c r="L20" s="43" t="s">
        <v>262</v>
      </c>
    </row>
    <row r="21" spans="1:12" ht="72">
      <c r="A21" s="43">
        <v>20</v>
      </c>
      <c r="B21" s="43" t="s">
        <v>113</v>
      </c>
      <c r="C21" s="43" t="s">
        <v>2</v>
      </c>
      <c r="D21" s="43" t="s">
        <v>263</v>
      </c>
      <c r="E21" s="58" t="s">
        <v>90</v>
      </c>
      <c r="F21" s="59" t="s">
        <v>91</v>
      </c>
      <c r="G21" s="58" t="s">
        <v>264</v>
      </c>
      <c r="H21" s="38">
        <v>0.42000000000000004</v>
      </c>
      <c r="I21" s="60" t="s">
        <v>265</v>
      </c>
      <c r="K21" s="47" t="s">
        <v>266</v>
      </c>
      <c r="L21" s="43" t="s">
        <v>171</v>
      </c>
    </row>
    <row r="22" spans="1:12" ht="72.75">
      <c r="A22" s="43">
        <v>21</v>
      </c>
      <c r="B22" s="43" t="s">
        <v>113</v>
      </c>
      <c r="C22" s="43" t="s">
        <v>267</v>
      </c>
      <c r="D22" s="43" t="s">
        <v>268</v>
      </c>
      <c r="E22" s="58" t="s">
        <v>269</v>
      </c>
      <c r="F22" s="59" t="s">
        <v>59</v>
      </c>
      <c r="G22" s="58" t="s">
        <v>270</v>
      </c>
      <c r="H22" s="37">
        <v>0.33</v>
      </c>
      <c r="I22" s="60" t="s">
        <v>271</v>
      </c>
      <c r="K22" s="92" t="s">
        <v>272</v>
      </c>
      <c r="L22" s="43" t="s">
        <v>252</v>
      </c>
    </row>
    <row r="23" spans="1:12" ht="72">
      <c r="A23" s="43">
        <v>22</v>
      </c>
      <c r="B23" s="43" t="s">
        <v>113</v>
      </c>
      <c r="C23" s="43" t="s">
        <v>2</v>
      </c>
      <c r="D23" s="43" t="s">
        <v>273</v>
      </c>
      <c r="E23" s="58" t="s">
        <v>189</v>
      </c>
      <c r="F23" s="59" t="s">
        <v>91</v>
      </c>
      <c r="G23" s="58" t="s">
        <v>274</v>
      </c>
      <c r="H23" s="38">
        <v>0.44999999999999996</v>
      </c>
      <c r="I23" s="60" t="s">
        <v>275</v>
      </c>
      <c r="K23" s="47" t="s">
        <v>276</v>
      </c>
      <c r="L23" s="43" t="s">
        <v>277</v>
      </c>
    </row>
    <row r="24" spans="1:12" ht="72">
      <c r="A24" s="43">
        <v>23</v>
      </c>
      <c r="B24" s="43" t="s">
        <v>113</v>
      </c>
      <c r="C24" s="43" t="s">
        <v>2</v>
      </c>
      <c r="D24" s="43" t="s">
        <v>278</v>
      </c>
      <c r="E24" s="58" t="s">
        <v>182</v>
      </c>
      <c r="F24" s="59" t="s">
        <v>91</v>
      </c>
      <c r="G24" s="58" t="s">
        <v>279</v>
      </c>
      <c r="H24" s="38">
        <v>0.36</v>
      </c>
      <c r="I24" s="60" t="s">
        <v>280</v>
      </c>
      <c r="K24" s="47" t="s">
        <v>281</v>
      </c>
      <c r="L24" s="43" t="s">
        <v>282</v>
      </c>
    </row>
    <row r="25" spans="1:12" ht="72.599999999999994">
      <c r="A25" s="43">
        <v>24</v>
      </c>
      <c r="B25" s="43" t="s">
        <v>113</v>
      </c>
      <c r="C25" s="43" t="s">
        <v>2</v>
      </c>
      <c r="D25" s="43" t="s">
        <v>283</v>
      </c>
      <c r="E25" s="58" t="s">
        <v>241</v>
      </c>
      <c r="F25" s="59" t="s">
        <v>242</v>
      </c>
      <c r="G25" s="58" t="s">
        <v>284</v>
      </c>
      <c r="H25" s="38">
        <v>0.30000000000000004</v>
      </c>
      <c r="I25" s="60" t="s">
        <v>285</v>
      </c>
      <c r="K25" s="47" t="s">
        <v>286</v>
      </c>
      <c r="L25" s="43" t="s">
        <v>287</v>
      </c>
    </row>
    <row r="26" spans="1:12" ht="72">
      <c r="A26" s="43">
        <v>25</v>
      </c>
      <c r="B26" s="43" t="s">
        <v>113</v>
      </c>
      <c r="C26" s="43" t="s">
        <v>288</v>
      </c>
      <c r="D26" s="43" t="s">
        <v>289</v>
      </c>
      <c r="E26" s="58" t="s">
        <v>223</v>
      </c>
      <c r="F26" s="59" t="s">
        <v>151</v>
      </c>
      <c r="G26" s="58" t="s">
        <v>290</v>
      </c>
      <c r="H26" s="38">
        <v>0.42000000000000004</v>
      </c>
      <c r="I26" s="60" t="s">
        <v>291</v>
      </c>
      <c r="K26" s="47" t="s">
        <v>292</v>
      </c>
      <c r="L26" s="43" t="s">
        <v>282</v>
      </c>
    </row>
    <row r="27" spans="1:12" ht="72">
      <c r="A27" s="43">
        <v>26</v>
      </c>
      <c r="B27" s="43" t="s">
        <v>113</v>
      </c>
      <c r="C27" s="43" t="s">
        <v>288</v>
      </c>
      <c r="D27" s="43" t="s">
        <v>293</v>
      </c>
      <c r="E27" s="58" t="s">
        <v>90</v>
      </c>
      <c r="F27" s="59" t="s">
        <v>151</v>
      </c>
      <c r="G27" s="58" t="s">
        <v>294</v>
      </c>
      <c r="H27" s="38">
        <v>0.42000000000000004</v>
      </c>
      <c r="I27" s="60" t="s">
        <v>295</v>
      </c>
      <c r="K27" s="47" t="s">
        <v>296</v>
      </c>
      <c r="L27" s="43" t="s">
        <v>171</v>
      </c>
    </row>
    <row r="28" spans="1:12" ht="93.75">
      <c r="A28" s="43">
        <v>27</v>
      </c>
      <c r="B28" s="43" t="s">
        <v>113</v>
      </c>
      <c r="C28" s="43" t="s">
        <v>288</v>
      </c>
      <c r="D28" s="43" t="s">
        <v>297</v>
      </c>
      <c r="E28" s="58"/>
      <c r="F28" s="59" t="s">
        <v>117</v>
      </c>
      <c r="G28" s="58" t="s">
        <v>298</v>
      </c>
      <c r="H28" s="38">
        <v>0.44999999999999996</v>
      </c>
      <c r="I28" s="60" t="s">
        <v>299</v>
      </c>
      <c r="K28" s="47" t="s">
        <v>300</v>
      </c>
      <c r="L28" s="43" t="s">
        <v>282</v>
      </c>
    </row>
    <row r="29" spans="1:12" ht="72.599999999999994">
      <c r="A29" s="43">
        <v>28</v>
      </c>
      <c r="B29" s="43" t="s">
        <v>113</v>
      </c>
      <c r="C29" s="43" t="s">
        <v>288</v>
      </c>
      <c r="D29" s="43" t="s">
        <v>301</v>
      </c>
      <c r="E29" s="58" t="s">
        <v>182</v>
      </c>
      <c r="F29" s="59" t="s">
        <v>117</v>
      </c>
      <c r="G29" s="58" t="s">
        <v>302</v>
      </c>
      <c r="H29" s="38">
        <v>0.36</v>
      </c>
      <c r="I29" s="60" t="s">
        <v>303</v>
      </c>
      <c r="K29" s="47" t="s">
        <v>304</v>
      </c>
      <c r="L29" s="43" t="s">
        <v>305</v>
      </c>
    </row>
    <row r="30" spans="1:12" ht="84">
      <c r="A30" s="43">
        <v>29</v>
      </c>
      <c r="B30" s="43" t="s">
        <v>113</v>
      </c>
      <c r="C30" s="43" t="s">
        <v>288</v>
      </c>
      <c r="D30" s="59" t="s">
        <v>306</v>
      </c>
      <c r="E30" s="58" t="s">
        <v>204</v>
      </c>
      <c r="F30" s="59" t="s">
        <v>117</v>
      </c>
      <c r="G30" s="58" t="s">
        <v>307</v>
      </c>
      <c r="H30" s="38">
        <v>0.39</v>
      </c>
      <c r="I30" s="60" t="s">
        <v>308</v>
      </c>
      <c r="K30" s="47" t="s">
        <v>309</v>
      </c>
      <c r="L30" s="43" t="s">
        <v>201</v>
      </c>
    </row>
    <row r="31" spans="1:12" ht="84">
      <c r="A31" s="43">
        <v>30</v>
      </c>
      <c r="B31" s="43" t="s">
        <v>113</v>
      </c>
      <c r="C31" s="43" t="s">
        <v>288</v>
      </c>
      <c r="D31" s="59" t="s">
        <v>310</v>
      </c>
      <c r="E31" s="58" t="s">
        <v>241</v>
      </c>
      <c r="F31" s="59" t="s">
        <v>242</v>
      </c>
      <c r="G31" s="58" t="s">
        <v>311</v>
      </c>
      <c r="H31" s="38">
        <v>0.30000000000000004</v>
      </c>
      <c r="I31" s="60" t="s">
        <v>312</v>
      </c>
      <c r="K31" s="47" t="s">
        <v>313</v>
      </c>
      <c r="L31" s="77"/>
    </row>
    <row r="32" spans="1:12" ht="72">
      <c r="A32" s="43">
        <v>31</v>
      </c>
      <c r="B32" s="43" t="s">
        <v>113</v>
      </c>
      <c r="C32" s="43" t="s">
        <v>5</v>
      </c>
      <c r="D32" s="43" t="s">
        <v>314</v>
      </c>
      <c r="E32" s="58" t="s">
        <v>223</v>
      </c>
      <c r="F32" s="59" t="s">
        <v>151</v>
      </c>
      <c r="G32" s="58" t="s">
        <v>315</v>
      </c>
      <c r="H32" s="38">
        <v>0.44999999999999996</v>
      </c>
      <c r="I32" s="60" t="s">
        <v>316</v>
      </c>
      <c r="K32" s="47" t="s">
        <v>317</v>
      </c>
      <c r="L32" s="43" t="s">
        <v>318</v>
      </c>
    </row>
    <row r="33" spans="1:12" ht="72">
      <c r="A33" s="43">
        <v>33</v>
      </c>
      <c r="B33" s="43" t="s">
        <v>113</v>
      </c>
      <c r="C33" s="43" t="s">
        <v>88</v>
      </c>
      <c r="D33" s="43" t="s">
        <v>319</v>
      </c>
      <c r="E33" s="58" t="s">
        <v>174</v>
      </c>
      <c r="F33" s="59" t="s">
        <v>151</v>
      </c>
      <c r="G33" s="58" t="s">
        <v>320</v>
      </c>
      <c r="H33" s="38">
        <v>0.33</v>
      </c>
      <c r="I33" s="60" t="s">
        <v>321</v>
      </c>
      <c r="K33" s="47" t="s">
        <v>322</v>
      </c>
      <c r="L33" s="43" t="s">
        <v>179</v>
      </c>
    </row>
    <row r="34" spans="1:12" ht="72">
      <c r="A34" s="43">
        <v>34</v>
      </c>
      <c r="B34" s="43" t="s">
        <v>113</v>
      </c>
      <c r="C34" s="43" t="s">
        <v>5</v>
      </c>
      <c r="D34" s="59" t="s">
        <v>323</v>
      </c>
      <c r="E34" s="58" t="s">
        <v>241</v>
      </c>
      <c r="F34" s="59" t="s">
        <v>242</v>
      </c>
      <c r="G34" s="58" t="s">
        <v>324</v>
      </c>
      <c r="H34" s="38">
        <v>0.30000000000000004</v>
      </c>
      <c r="I34" s="60" t="s">
        <v>325</v>
      </c>
      <c r="K34" s="47" t="s">
        <v>326</v>
      </c>
      <c r="L34" s="43" t="s">
        <v>287</v>
      </c>
    </row>
    <row r="35" spans="1:12" ht="72.599999999999994">
      <c r="A35" s="43">
        <v>35</v>
      </c>
      <c r="B35" s="43" t="s">
        <v>113</v>
      </c>
      <c r="C35" s="43" t="s">
        <v>7</v>
      </c>
      <c r="D35" s="43" t="s">
        <v>327</v>
      </c>
      <c r="E35" s="58" t="s">
        <v>223</v>
      </c>
      <c r="F35" s="59" t="s">
        <v>117</v>
      </c>
      <c r="G35" s="58" t="s">
        <v>328</v>
      </c>
      <c r="H35" s="38">
        <v>0.39</v>
      </c>
      <c r="I35" s="60" t="s">
        <v>329</v>
      </c>
      <c r="K35" s="47" t="s">
        <v>330</v>
      </c>
      <c r="L35" s="43" t="s">
        <v>331</v>
      </c>
    </row>
    <row r="36" spans="1:12" ht="84">
      <c r="A36" s="43">
        <v>36</v>
      </c>
      <c r="B36" s="43" t="s">
        <v>113</v>
      </c>
      <c r="C36" s="43" t="s">
        <v>7</v>
      </c>
      <c r="D36" s="43" t="s">
        <v>332</v>
      </c>
      <c r="E36" s="58" t="s">
        <v>90</v>
      </c>
      <c r="F36" s="59" t="s">
        <v>91</v>
      </c>
      <c r="G36" s="58" t="s">
        <v>333</v>
      </c>
      <c r="H36" s="38">
        <v>0.44999999999999996</v>
      </c>
      <c r="I36" s="60" t="s">
        <v>334</v>
      </c>
      <c r="K36" s="47" t="s">
        <v>335</v>
      </c>
      <c r="L36" s="43" t="s">
        <v>171</v>
      </c>
    </row>
    <row r="37" spans="1:12" ht="72">
      <c r="A37" s="43">
        <v>37</v>
      </c>
      <c r="B37" s="43" t="s">
        <v>113</v>
      </c>
      <c r="C37" s="43" t="s">
        <v>336</v>
      </c>
      <c r="D37" s="43" t="s">
        <v>337</v>
      </c>
      <c r="E37" s="58" t="s">
        <v>269</v>
      </c>
      <c r="F37" s="59" t="s">
        <v>59</v>
      </c>
      <c r="G37" s="58" t="s">
        <v>338</v>
      </c>
      <c r="H37" s="38">
        <v>0.30000000000000004</v>
      </c>
      <c r="I37" s="60" t="s">
        <v>339</v>
      </c>
      <c r="K37" s="47" t="s">
        <v>340</v>
      </c>
      <c r="L37" s="43" t="s">
        <v>252</v>
      </c>
    </row>
    <row r="38" spans="1:12" ht="84">
      <c r="A38" s="43">
        <v>38</v>
      </c>
      <c r="B38" s="43" t="s">
        <v>113</v>
      </c>
      <c r="C38" s="43" t="s">
        <v>341</v>
      </c>
      <c r="D38" s="43" t="s">
        <v>342</v>
      </c>
      <c r="E38" s="58" t="s">
        <v>189</v>
      </c>
      <c r="F38" s="59" t="s">
        <v>51</v>
      </c>
      <c r="G38" s="58" t="s">
        <v>343</v>
      </c>
      <c r="H38" s="38">
        <v>0.44999999999999996</v>
      </c>
      <c r="I38" s="60" t="s">
        <v>344</v>
      </c>
      <c r="K38" s="47" t="s">
        <v>345</v>
      </c>
      <c r="L38" s="43" t="s">
        <v>277</v>
      </c>
    </row>
    <row r="39" spans="1:12" ht="72">
      <c r="A39" s="43">
        <v>39</v>
      </c>
      <c r="B39" s="43" t="s">
        <v>113</v>
      </c>
      <c r="C39" s="43" t="s">
        <v>341</v>
      </c>
      <c r="D39" s="58" t="s">
        <v>346</v>
      </c>
      <c r="E39" s="58" t="s">
        <v>204</v>
      </c>
      <c r="F39" s="59" t="s">
        <v>151</v>
      </c>
      <c r="G39" s="58" t="s">
        <v>347</v>
      </c>
      <c r="H39" s="38">
        <v>0.42000000000000004</v>
      </c>
      <c r="I39" s="60" t="s">
        <v>348</v>
      </c>
      <c r="K39" s="47" t="s">
        <v>349</v>
      </c>
      <c r="L39" s="43" t="s">
        <v>179</v>
      </c>
    </row>
    <row r="40" spans="1:12" ht="116.1">
      <c r="A40" s="43">
        <v>40</v>
      </c>
      <c r="B40" s="43" t="s">
        <v>113</v>
      </c>
      <c r="C40" s="43" t="s">
        <v>350</v>
      </c>
      <c r="D40" s="43" t="s">
        <v>351</v>
      </c>
      <c r="E40" s="43" t="s">
        <v>230</v>
      </c>
      <c r="F40" s="63" t="s">
        <v>352</v>
      </c>
      <c r="G40" s="63" t="s">
        <v>353</v>
      </c>
      <c r="H40" s="38">
        <v>0.33</v>
      </c>
      <c r="I40" s="43" t="s">
        <v>354</v>
      </c>
      <c r="K40" s="47" t="s">
        <v>355</v>
      </c>
      <c r="L40" s="43" t="s">
        <v>234</v>
      </c>
    </row>
    <row r="41" spans="1:12" ht="15"/>
  </sheetData>
  <autoFilter ref="C1:C40" xr:uid="{8CEE0388-96E3-4B4A-8E29-DA2379C91F4D}"/>
  <hyperlinks>
    <hyperlink ref="J2" r:id="rId1" xr:uid="{CCC55D29-92F2-44C8-B9A3-AEF25501B060}"/>
    <hyperlink ref="K2" r:id="rId2" xr:uid="{3D37768E-9E42-42D8-8F2A-3D9702CB86DC}"/>
    <hyperlink ref="J3" r:id="rId3" xr:uid="{CCF26555-56A2-4903-A669-24DBBDF3D728}"/>
    <hyperlink ref="K3" r:id="rId4" xr:uid="{F7BE5D69-31CE-42E1-B28E-9F8B4EAFE3AC}"/>
    <hyperlink ref="K4" r:id="rId5" xr:uid="{F095DD8C-A5A5-4A12-9654-7D75AEAD77C0}"/>
    <hyperlink ref="K5" r:id="rId6" xr:uid="{BF73A23B-0141-4D88-93C0-0BF866D3720A}"/>
    <hyperlink ref="J6" r:id="rId7" xr:uid="{2374AF63-FACD-452B-8E12-0E51D2D9CC9A}"/>
    <hyperlink ref="K6" r:id="rId8" xr:uid="{8ADA0569-1E7F-4052-B5D3-94FAE7CFD032}"/>
    <hyperlink ref="J7" r:id="rId9" xr:uid="{28D687E7-8455-4B6C-BCED-344F6D67A8E1}"/>
    <hyperlink ref="K7" r:id="rId10" xr:uid="{4E056D51-6828-43B7-AACB-E7F0274CC4E1}"/>
    <hyperlink ref="J8" r:id="rId11" display="../../../../:w:/g/personal/ashutosh_networkscience_ai/ETE4He9kvBtIiJAm93Pb8FAB2rFj3I4I1pM3C1nqSdsOfA?e=TdionZ" xr:uid="{8A3760A7-E596-4EAA-9783-B8BBBEA1FBAE}"/>
    <hyperlink ref="K8" r:id="rId12" xr:uid="{B2CD782B-3491-41F7-98F8-B6F1BF5DE001}"/>
    <hyperlink ref="J9" r:id="rId13" xr:uid="{C195A1E8-A2A1-4B93-B0CC-D1AA7763EF20}"/>
    <hyperlink ref="K9" r:id="rId14" xr:uid="{86069250-EBC2-404D-8DCD-2A2B3D95C5DF}"/>
    <hyperlink ref="J10" r:id="rId15" xr:uid="{A3392C97-D536-42B7-B1A0-A0EF0C101483}"/>
    <hyperlink ref="K10" r:id="rId16" xr:uid="{9E5D5A8F-EBEB-4F8D-B5B0-52C207C7A8A5}"/>
    <hyperlink ref="K12" r:id="rId17" xr:uid="{AC1A4AAF-4F9E-45BD-8A72-8F492A29A40A}"/>
    <hyperlink ref="K13" r:id="rId18" xr:uid="{57CED921-2024-4999-A13D-A63327014418}"/>
    <hyperlink ref="K14" r:id="rId19" xr:uid="{76DC9E67-9020-4CBE-B186-DA60ECD0B215}"/>
    <hyperlink ref="K15" r:id="rId20" xr:uid="{B125B75D-C4A1-49D0-A4EF-BE629DFB8413}"/>
    <hyperlink ref="K16" r:id="rId21" xr:uid="{6CF6A28B-297B-4611-A947-1C7CCFF7EC1C}"/>
    <hyperlink ref="K17" r:id="rId22" xr:uid="{5C82F035-AEC6-44B5-A158-848F1018CA41}"/>
    <hyperlink ref="K18" r:id="rId23" xr:uid="{E2E7B189-9BB5-41E2-B595-F454A2665250}"/>
    <hyperlink ref="K19" r:id="rId24" xr:uid="{73FCD1CD-9C70-4888-A0DB-C82025E40634}"/>
    <hyperlink ref="K20" r:id="rId25" xr:uid="{9A21AA87-EE49-4ABF-8AC0-81FC1789E212}"/>
    <hyperlink ref="K21" r:id="rId26" xr:uid="{FEABC25D-61ED-4F98-8E43-400AA415B58A}"/>
    <hyperlink ref="K22" r:id="rId27" xr:uid="{DDB0858F-AE85-42A8-BAD3-C8DF7D13DA5E}"/>
    <hyperlink ref="K23" r:id="rId28" xr:uid="{A278DC40-5AE0-4284-843C-452BF94EAA98}"/>
    <hyperlink ref="K24" r:id="rId29" xr:uid="{067EB0A5-B743-4B72-8A17-013588D6A874}"/>
    <hyperlink ref="K25" r:id="rId30" xr:uid="{710223BD-37B0-4FE9-8F23-E3376F3559F2}"/>
    <hyperlink ref="K26" r:id="rId31" xr:uid="{5EA7682F-35BC-463B-847A-859A933F0DFC}"/>
    <hyperlink ref="K27" r:id="rId32" xr:uid="{D2C9BFA2-30F6-4114-B3C4-89ECD269FB33}"/>
    <hyperlink ref="K28" r:id="rId33" xr:uid="{AE2D709E-7FD4-4377-BD2F-5457EC3D0C16}"/>
    <hyperlink ref="K29" r:id="rId34" xr:uid="{D4ACDD8D-37CE-4956-8BFA-E2D16F49DFC9}"/>
    <hyperlink ref="K30" r:id="rId35" xr:uid="{AE48C150-8766-4F8A-8E30-B8D9E9CEF922}"/>
    <hyperlink ref="K31" r:id="rId36" xr:uid="{D5865AA8-E067-4F33-9E81-3DA2997231C6}"/>
    <hyperlink ref="K32" r:id="rId37" xr:uid="{0EA1E09A-D0B1-4F96-A6E0-A645DA9A735D}"/>
    <hyperlink ref="K33" r:id="rId38" xr:uid="{328BBD98-AF1B-40E7-A063-8FBE5775B432}"/>
    <hyperlink ref="K34" r:id="rId39" xr:uid="{EE512E27-287D-4635-9259-0DDDFD33D228}"/>
    <hyperlink ref="K35" r:id="rId40" xr:uid="{963AF363-FD4B-4427-999B-7DC77BE01C6A}"/>
    <hyperlink ref="K36" r:id="rId41" xr:uid="{49EDF39D-1ABA-4E72-8877-6774AB3213A9}"/>
    <hyperlink ref="K38" r:id="rId42" xr:uid="{68F8F304-7AA6-41B2-A004-2E6734D93B39}"/>
    <hyperlink ref="K37" r:id="rId43" xr:uid="{25BC7580-7DF1-4285-A4FA-0045DFFEF596}"/>
    <hyperlink ref="K39" r:id="rId44" xr:uid="{67701C4E-D273-4CA1-A419-2DEBB8696D7D}"/>
    <hyperlink ref="K40" r:id="rId45" xr:uid="{B856A925-BDFC-4A05-A37B-46A1DCE2544D}"/>
    <hyperlink ref="K11" r:id="rId46" xr:uid="{6E9CC54C-FA68-498E-AB69-926D9F9E19F0}"/>
    <hyperlink ref="J11" r:id="rId47" xr:uid="{4F539420-051C-4831-A13A-571FA7453CF4}"/>
    <hyperlink ref="J4" r:id="rId48" xr:uid="{67214942-B867-4DB0-A1B9-5BDCBC42950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239EA-C258-4681-A4CC-AA17C44CBCA5}">
  <dimension ref="A1:T3"/>
  <sheetViews>
    <sheetView workbookViewId="0">
      <selection activeCell="O2" sqref="O2"/>
    </sheetView>
  </sheetViews>
  <sheetFormatPr defaultRowHeight="14.45"/>
  <cols>
    <col min="2" max="2" width="28.28515625" bestFit="1" customWidth="1"/>
    <col min="3" max="3" width="17.5703125" bestFit="1" customWidth="1"/>
    <col min="4" max="4" width="32.5703125" bestFit="1" customWidth="1"/>
    <col min="5" max="5" width="30.28515625" customWidth="1"/>
    <col min="6" max="6" width="13.7109375" bestFit="1" customWidth="1"/>
    <col min="7" max="7" width="44.5703125" customWidth="1"/>
    <col min="8" max="8" width="10.7109375" customWidth="1"/>
    <col min="9" max="9" width="60.42578125" customWidth="1"/>
    <col min="10" max="10" width="24.85546875" bestFit="1" customWidth="1"/>
    <col min="11" max="11" width="24.85546875" customWidth="1"/>
  </cols>
  <sheetData>
    <row r="1" spans="1:20" ht="57.95">
      <c r="A1" s="40" t="s">
        <v>33</v>
      </c>
      <c r="B1" s="40" t="s">
        <v>35</v>
      </c>
      <c r="C1" s="40" t="s">
        <v>36</v>
      </c>
      <c r="D1" s="40" t="s">
        <v>37</v>
      </c>
      <c r="E1" s="40" t="s">
        <v>38</v>
      </c>
      <c r="F1" s="40" t="s">
        <v>39</v>
      </c>
      <c r="G1" s="40" t="s">
        <v>40</v>
      </c>
      <c r="H1" s="41" t="s">
        <v>41</v>
      </c>
      <c r="I1" s="42" t="s">
        <v>42</v>
      </c>
      <c r="J1" s="42" t="s">
        <v>43</v>
      </c>
      <c r="K1" s="42" t="s">
        <v>44</v>
      </c>
      <c r="L1" s="42" t="s">
        <v>45</v>
      </c>
      <c r="M1" s="42" t="s">
        <v>136</v>
      </c>
      <c r="N1" s="43"/>
      <c r="O1" s="49" t="s">
        <v>137</v>
      </c>
      <c r="P1" s="50">
        <f>COUNTA(D2:D108)</f>
        <v>2</v>
      </c>
      <c r="Q1" s="49" t="s">
        <v>138</v>
      </c>
      <c r="R1" s="79">
        <f>COUNTA(J2:J41)</f>
        <v>2</v>
      </c>
      <c r="S1" s="78" t="s">
        <v>139</v>
      </c>
      <c r="T1" s="78"/>
    </row>
    <row r="2" spans="1:20" ht="105" customHeight="1">
      <c r="A2" s="63">
        <v>1</v>
      </c>
      <c r="B2" s="86" t="s">
        <v>356</v>
      </c>
      <c r="C2" s="24" t="s">
        <v>4</v>
      </c>
      <c r="D2" s="24" t="s">
        <v>98</v>
      </c>
      <c r="E2" s="24" t="s">
        <v>58</v>
      </c>
      <c r="F2" s="24" t="s">
        <v>59</v>
      </c>
      <c r="G2" s="24" t="s">
        <v>99</v>
      </c>
      <c r="H2" s="83">
        <v>0.3</v>
      </c>
      <c r="I2" s="24" t="s">
        <v>100</v>
      </c>
      <c r="J2" s="32" t="s">
        <v>101</v>
      </c>
      <c r="K2" s="47" t="s">
        <v>102</v>
      </c>
    </row>
    <row r="3" spans="1:20" ht="72.599999999999994">
      <c r="A3" s="63">
        <v>2</v>
      </c>
      <c r="B3" s="24" t="s">
        <v>24</v>
      </c>
      <c r="C3" s="24" t="s">
        <v>7</v>
      </c>
      <c r="D3" s="24" t="s">
        <v>130</v>
      </c>
      <c r="E3" s="24" t="s">
        <v>131</v>
      </c>
      <c r="F3" s="24" t="s">
        <v>51</v>
      </c>
      <c r="G3" s="24" t="s">
        <v>132</v>
      </c>
      <c r="H3" s="83">
        <v>0.3</v>
      </c>
      <c r="I3" s="24" t="s">
        <v>133</v>
      </c>
      <c r="J3" s="32" t="s">
        <v>134</v>
      </c>
      <c r="K3" s="47" t="s">
        <v>135</v>
      </c>
    </row>
  </sheetData>
  <hyperlinks>
    <hyperlink ref="J2" r:id="rId1" xr:uid="{80C98EB5-F051-47C7-82A2-DE34DAB5ADB4}"/>
    <hyperlink ref="K2" r:id="rId2" xr:uid="{18B2A69C-0748-4A8F-9A02-B2527624725F}"/>
    <hyperlink ref="J3" r:id="rId3" display="../../../:w:/g/personal/ashutosh_networkscience_ai/EbnaiTzRyLdGnwrb9CaOg3oBBh2bVGiAE3QIHFj4jE58YQ?e=CnIE2z" xr:uid="{B74F18CA-ADFE-4BAF-B02D-DE1BCE141D46}"/>
    <hyperlink ref="K3" r:id="rId4" xr:uid="{2348E290-45F6-4F01-AE27-27327ED7174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2E764-9CC9-46D9-BA23-B8B9CBB00A0E}">
  <dimension ref="A1:T53"/>
  <sheetViews>
    <sheetView tabSelected="1" topLeftCell="B51" zoomScale="70" workbookViewId="0">
      <selection activeCell="G54" sqref="G54"/>
    </sheetView>
  </sheetViews>
  <sheetFormatPr defaultRowHeight="14.45"/>
  <cols>
    <col min="1" max="1" width="8.28515625" style="43" bestFit="1" customWidth="1"/>
    <col min="2" max="2" width="28.28515625" style="43" bestFit="1" customWidth="1"/>
    <col min="3" max="3" width="17.5703125" style="43" bestFit="1" customWidth="1"/>
    <col min="4" max="4" width="32.5703125" style="43" bestFit="1" customWidth="1"/>
    <col min="5" max="5" width="30.28515625" style="43" customWidth="1"/>
    <col min="6" max="6" width="13.7109375" style="43" bestFit="1" customWidth="1"/>
    <col min="7" max="7" width="44.5703125" style="43" customWidth="1"/>
    <col min="8" max="8" width="10.7109375" style="43" customWidth="1"/>
    <col min="9" max="9" width="60.42578125" style="43" customWidth="1"/>
    <col min="10" max="10" width="24.85546875" style="43" bestFit="1" customWidth="1"/>
    <col min="11" max="11" width="24.85546875" style="43" customWidth="1"/>
    <col min="12" max="12" width="15.28515625" style="43" customWidth="1"/>
    <col min="13" max="13" width="14" style="43" bestFit="1" customWidth="1"/>
    <col min="14" max="14" width="9.140625" style="43"/>
    <col min="15" max="15" width="8.7109375" style="43" customWidth="1"/>
    <col min="16" max="18" width="9.140625" style="43"/>
    <col min="19" max="19" width="14" customWidth="1"/>
    <col min="2000" max="2000" width="2.5703125" customWidth="1"/>
  </cols>
  <sheetData>
    <row r="1" spans="1:20" ht="29.1">
      <c r="A1" s="40" t="s">
        <v>33</v>
      </c>
      <c r="B1" s="40" t="s">
        <v>35</v>
      </c>
      <c r="C1" s="40" t="s">
        <v>36</v>
      </c>
      <c r="D1" s="40" t="s">
        <v>37</v>
      </c>
      <c r="E1" s="40" t="s">
        <v>38</v>
      </c>
      <c r="F1" s="40" t="s">
        <v>39</v>
      </c>
      <c r="G1" s="40" t="s">
        <v>40</v>
      </c>
      <c r="H1" s="41" t="s">
        <v>41</v>
      </c>
      <c r="I1" s="42" t="s">
        <v>42</v>
      </c>
      <c r="J1" s="42" t="s">
        <v>43</v>
      </c>
      <c r="K1" s="42" t="s">
        <v>44</v>
      </c>
      <c r="L1" s="42" t="s">
        <v>45</v>
      </c>
      <c r="M1" s="42" t="s">
        <v>136</v>
      </c>
      <c r="O1" s="49" t="s">
        <v>137</v>
      </c>
      <c r="P1" s="50">
        <f>COUNTA(D2:D108)</f>
        <v>52</v>
      </c>
      <c r="Q1" s="49" t="s">
        <v>138</v>
      </c>
      <c r="R1" s="79">
        <f>COUNTA(J2:J125)</f>
        <v>19</v>
      </c>
      <c r="S1" s="80" t="s">
        <v>139</v>
      </c>
      <c r="T1" s="81">
        <f>COUNTBLANK(L2:L47)</f>
        <v>3</v>
      </c>
    </row>
    <row r="2" spans="1:20" ht="87">
      <c r="A2" s="43">
        <v>1</v>
      </c>
      <c r="B2" s="43" t="str">
        <f>OverView!$C$11</f>
        <v>Healthcare-Pharmaceuticals &amp; Life Sciences</v>
      </c>
      <c r="C2" s="43" t="s">
        <v>357</v>
      </c>
      <c r="D2" s="43" t="s">
        <v>358</v>
      </c>
      <c r="E2" s="43" t="s">
        <v>359</v>
      </c>
      <c r="F2" s="43" t="s">
        <v>91</v>
      </c>
      <c r="G2" s="43" t="s">
        <v>360</v>
      </c>
      <c r="H2" s="46">
        <v>0.39</v>
      </c>
      <c r="I2" s="43" t="s">
        <v>361</v>
      </c>
      <c r="J2" s="47" t="s">
        <v>362</v>
      </c>
      <c r="K2" s="47" t="s">
        <v>363</v>
      </c>
      <c r="L2" s="43" t="s">
        <v>364</v>
      </c>
    </row>
    <row r="3" spans="1:20" ht="130.5">
      <c r="A3" s="43">
        <v>2</v>
      </c>
      <c r="B3" s="43" t="str">
        <f>OverView!$C$11</f>
        <v>Healthcare-Pharmaceuticals &amp; Life Sciences</v>
      </c>
      <c r="C3" s="43" t="s">
        <v>365</v>
      </c>
      <c r="D3" s="43" t="s">
        <v>366</v>
      </c>
      <c r="E3" s="43" t="s">
        <v>367</v>
      </c>
      <c r="F3" s="43" t="s">
        <v>117</v>
      </c>
      <c r="G3" s="43" t="s">
        <v>368</v>
      </c>
      <c r="H3" s="46">
        <v>0.45</v>
      </c>
      <c r="I3" s="43" t="s">
        <v>369</v>
      </c>
      <c r="J3" s="43" t="s">
        <v>370</v>
      </c>
      <c r="K3" s="47" t="s">
        <v>371</v>
      </c>
      <c r="L3" s="43" t="s">
        <v>372</v>
      </c>
    </row>
    <row r="4" spans="1:20" ht="87">
      <c r="A4" s="43">
        <v>3</v>
      </c>
      <c r="B4" s="43" t="str">
        <f>OverView!$C$11</f>
        <v>Healthcare-Pharmaceuticals &amp; Life Sciences</v>
      </c>
      <c r="C4" s="43" t="s">
        <v>373</v>
      </c>
      <c r="D4" s="43" t="s">
        <v>374</v>
      </c>
      <c r="E4" s="43" t="s">
        <v>375</v>
      </c>
      <c r="F4" s="43" t="s">
        <v>151</v>
      </c>
      <c r="G4" s="43" t="s">
        <v>376</v>
      </c>
      <c r="H4" s="46">
        <v>0.36</v>
      </c>
      <c r="I4" s="43" t="s">
        <v>377</v>
      </c>
      <c r="J4" s="47" t="s">
        <v>378</v>
      </c>
      <c r="K4" s="47" t="s">
        <v>379</v>
      </c>
      <c r="L4" s="43" t="s">
        <v>257</v>
      </c>
    </row>
    <row r="5" spans="1:20" ht="144.94999999999999">
      <c r="A5" s="43">
        <v>4</v>
      </c>
      <c r="B5" s="43" t="str">
        <f>OverView!$C$11</f>
        <v>Healthcare-Pharmaceuticals &amp; Life Sciences</v>
      </c>
      <c r="C5" s="43" t="s">
        <v>380</v>
      </c>
      <c r="D5" s="43" t="s">
        <v>381</v>
      </c>
      <c r="E5" s="43" t="s">
        <v>131</v>
      </c>
      <c r="F5" s="43" t="s">
        <v>51</v>
      </c>
      <c r="G5" s="43" t="s">
        <v>382</v>
      </c>
      <c r="H5" s="46">
        <v>0.39</v>
      </c>
      <c r="I5" s="43" t="s">
        <v>383</v>
      </c>
      <c r="J5" s="32" t="s">
        <v>384</v>
      </c>
      <c r="K5" s="47" t="s">
        <v>385</v>
      </c>
      <c r="L5" s="43" t="s">
        <v>386</v>
      </c>
    </row>
    <row r="6" spans="1:20" ht="87">
      <c r="A6" s="43">
        <v>5</v>
      </c>
      <c r="B6" s="43" t="str">
        <f>OverView!$C$11</f>
        <v>Healthcare-Pharmaceuticals &amp; Life Sciences</v>
      </c>
      <c r="C6" s="43" t="s">
        <v>380</v>
      </c>
      <c r="D6" s="43" t="s">
        <v>387</v>
      </c>
      <c r="E6" s="43" t="s">
        <v>388</v>
      </c>
      <c r="F6" s="43" t="s">
        <v>59</v>
      </c>
      <c r="G6" s="43" t="s">
        <v>389</v>
      </c>
      <c r="H6" s="46">
        <v>0.42</v>
      </c>
      <c r="I6" s="43" t="s">
        <v>390</v>
      </c>
      <c r="J6" s="47" t="s">
        <v>391</v>
      </c>
      <c r="K6" s="47" t="s">
        <v>392</v>
      </c>
      <c r="L6" s="43" t="s">
        <v>364</v>
      </c>
    </row>
    <row r="7" spans="1:20" ht="87">
      <c r="A7" s="43">
        <v>6</v>
      </c>
      <c r="B7" s="43" t="str">
        <f>OverView!$C$11</f>
        <v>Healthcare-Pharmaceuticals &amp; Life Sciences</v>
      </c>
      <c r="C7" s="43" t="s">
        <v>393</v>
      </c>
      <c r="D7" s="43" t="s">
        <v>394</v>
      </c>
      <c r="E7" s="43" t="s">
        <v>395</v>
      </c>
      <c r="F7" s="43" t="s">
        <v>91</v>
      </c>
      <c r="G7" s="43" t="s">
        <v>396</v>
      </c>
      <c r="H7" s="46">
        <v>0.36</v>
      </c>
      <c r="I7" s="43" t="s">
        <v>397</v>
      </c>
      <c r="J7" s="47" t="s">
        <v>398</v>
      </c>
      <c r="K7" s="47" t="s">
        <v>399</v>
      </c>
      <c r="L7" s="43" t="s">
        <v>364</v>
      </c>
    </row>
    <row r="8" spans="1:20" ht="87">
      <c r="A8" s="43">
        <v>7</v>
      </c>
      <c r="B8" s="43" t="str">
        <f>OverView!$C$11</f>
        <v>Healthcare-Pharmaceuticals &amp; Life Sciences</v>
      </c>
      <c r="C8" s="43" t="s">
        <v>365</v>
      </c>
      <c r="D8" s="43" t="s">
        <v>400</v>
      </c>
      <c r="E8" s="43" t="s">
        <v>367</v>
      </c>
      <c r="F8" s="43" t="s">
        <v>117</v>
      </c>
      <c r="G8" s="43" t="s">
        <v>401</v>
      </c>
      <c r="H8" s="46">
        <v>0.36</v>
      </c>
      <c r="I8" s="43" t="s">
        <v>402</v>
      </c>
      <c r="J8" s="47" t="s">
        <v>403</v>
      </c>
      <c r="K8" s="47" t="s">
        <v>404</v>
      </c>
    </row>
    <row r="9" spans="1:20" ht="87">
      <c r="A9" s="43">
        <v>8</v>
      </c>
      <c r="B9" s="43" t="str">
        <f>OverView!$C$11</f>
        <v>Healthcare-Pharmaceuticals &amp; Life Sciences</v>
      </c>
      <c r="C9" s="43" t="s">
        <v>405</v>
      </c>
      <c r="D9" s="43" t="s">
        <v>406</v>
      </c>
      <c r="E9" s="43" t="s">
        <v>223</v>
      </c>
      <c r="F9" s="43" t="s">
        <v>151</v>
      </c>
      <c r="G9" s="43" t="s">
        <v>407</v>
      </c>
      <c r="H9" s="46">
        <v>0.36</v>
      </c>
      <c r="I9" s="43" t="s">
        <v>408</v>
      </c>
      <c r="J9" s="47" t="s">
        <v>409</v>
      </c>
      <c r="K9" s="47" t="s">
        <v>410</v>
      </c>
      <c r="L9" s="43" t="s">
        <v>411</v>
      </c>
    </row>
    <row r="10" spans="1:20" ht="87">
      <c r="A10" s="43">
        <v>9</v>
      </c>
      <c r="B10" s="43" t="str">
        <f>OverView!$C$11</f>
        <v>Healthcare-Pharmaceuticals &amp; Life Sciences</v>
      </c>
      <c r="C10" s="43" t="s">
        <v>393</v>
      </c>
      <c r="D10" s="43" t="s">
        <v>412</v>
      </c>
      <c r="E10" s="43" t="s">
        <v>413</v>
      </c>
      <c r="F10" s="43" t="s">
        <v>151</v>
      </c>
      <c r="G10" s="43" t="s">
        <v>414</v>
      </c>
      <c r="H10" s="46">
        <v>0.3</v>
      </c>
      <c r="I10" s="43" t="s">
        <v>415</v>
      </c>
      <c r="J10" s="47" t="s">
        <v>416</v>
      </c>
      <c r="K10" s="47" t="s">
        <v>417</v>
      </c>
      <c r="L10" s="43" t="s">
        <v>364</v>
      </c>
    </row>
    <row r="11" spans="1:20" ht="87">
      <c r="A11" s="43">
        <v>10</v>
      </c>
      <c r="B11" s="43" t="str">
        <f>OverView!$C$11</f>
        <v>Healthcare-Pharmaceuticals &amp; Life Sciences</v>
      </c>
      <c r="C11" s="43" t="s">
        <v>1</v>
      </c>
      <c r="D11" s="43" t="s">
        <v>418</v>
      </c>
      <c r="E11" s="43" t="s">
        <v>419</v>
      </c>
      <c r="F11" s="43" t="s">
        <v>151</v>
      </c>
      <c r="G11" s="43" t="s">
        <v>420</v>
      </c>
      <c r="H11" s="46">
        <v>0.6</v>
      </c>
      <c r="I11" s="43" t="s">
        <v>421</v>
      </c>
      <c r="J11" s="47" t="s">
        <v>422</v>
      </c>
      <c r="K11" s="47" t="s">
        <v>423</v>
      </c>
      <c r="L11" s="43" t="s">
        <v>364</v>
      </c>
    </row>
    <row r="12" spans="1:20" ht="87">
      <c r="A12" s="43">
        <v>11</v>
      </c>
      <c r="B12" s="43" t="str">
        <f>OverView!$C$11</f>
        <v>Healthcare-Pharmaceuticals &amp; Life Sciences</v>
      </c>
      <c r="C12" s="43" t="s">
        <v>5</v>
      </c>
      <c r="D12" s="55" t="s">
        <v>424</v>
      </c>
      <c r="E12" s="51" t="s">
        <v>223</v>
      </c>
      <c r="F12" s="52" t="s">
        <v>151</v>
      </c>
      <c r="G12" s="51" t="s">
        <v>425</v>
      </c>
      <c r="H12" s="38">
        <v>0.54</v>
      </c>
      <c r="I12" s="51" t="s">
        <v>426</v>
      </c>
      <c r="J12" s="47" t="s">
        <v>427</v>
      </c>
      <c r="K12" s="47" t="s">
        <v>428</v>
      </c>
      <c r="L12" s="43" t="s">
        <v>364</v>
      </c>
    </row>
    <row r="13" spans="1:20" ht="87">
      <c r="A13" s="76">
        <v>12</v>
      </c>
      <c r="B13" s="43" t="str">
        <f>OverView!$C$11</f>
        <v>Healthcare-Pharmaceuticals &amp; Life Sciences</v>
      </c>
      <c r="C13" s="43" t="s">
        <v>165</v>
      </c>
      <c r="D13" s="65" t="s">
        <v>429</v>
      </c>
      <c r="E13" s="51" t="s">
        <v>189</v>
      </c>
      <c r="F13" s="52" t="s">
        <v>117</v>
      </c>
      <c r="G13" s="51" t="s">
        <v>430</v>
      </c>
      <c r="H13" s="38">
        <v>0.44999999999999996</v>
      </c>
      <c r="I13" s="51" t="s">
        <v>431</v>
      </c>
      <c r="J13" s="47" t="s">
        <v>432</v>
      </c>
      <c r="K13" s="47" t="s">
        <v>433</v>
      </c>
      <c r="L13" s="43" t="s">
        <v>364</v>
      </c>
    </row>
    <row r="14" spans="1:20" ht="72.599999999999994">
      <c r="A14" s="43">
        <v>13</v>
      </c>
      <c r="B14" s="43" t="str">
        <f>OverView!$C$11</f>
        <v>Healthcare-Pharmaceuticals &amp; Life Sciences</v>
      </c>
      <c r="C14" s="43" t="s">
        <v>434</v>
      </c>
      <c r="D14" s="43" t="s">
        <v>435</v>
      </c>
      <c r="E14" s="43" t="s">
        <v>436</v>
      </c>
      <c r="F14" s="43" t="s">
        <v>117</v>
      </c>
      <c r="G14" s="43" t="s">
        <v>437</v>
      </c>
      <c r="H14" s="46">
        <v>0.45</v>
      </c>
      <c r="I14" s="43" t="s">
        <v>438</v>
      </c>
      <c r="K14" s="47" t="s">
        <v>439</v>
      </c>
      <c r="L14" s="43" t="s">
        <v>364</v>
      </c>
    </row>
    <row r="15" spans="1:20" ht="101.45">
      <c r="A15" s="43">
        <v>14</v>
      </c>
      <c r="B15" s="43" t="str">
        <f>OverView!$C$11</f>
        <v>Healthcare-Pharmaceuticals &amp; Life Sciences</v>
      </c>
      <c r="C15" s="43" t="s">
        <v>1</v>
      </c>
      <c r="D15" s="43" t="s">
        <v>440</v>
      </c>
      <c r="E15" s="43" t="s">
        <v>223</v>
      </c>
      <c r="F15" s="43" t="s">
        <v>117</v>
      </c>
      <c r="G15" s="43" t="s">
        <v>441</v>
      </c>
      <c r="H15" s="46">
        <v>0.42</v>
      </c>
      <c r="I15" s="43" t="s">
        <v>442</v>
      </c>
      <c r="K15" s="47" t="s">
        <v>443</v>
      </c>
      <c r="L15" s="43" t="s">
        <v>364</v>
      </c>
    </row>
    <row r="16" spans="1:20" ht="87">
      <c r="A16" s="43">
        <v>15</v>
      </c>
      <c r="B16" s="43" t="str">
        <f>OverView!$C$11</f>
        <v>Healthcare-Pharmaceuticals &amp; Life Sciences</v>
      </c>
      <c r="C16" s="43" t="s">
        <v>1</v>
      </c>
      <c r="D16" s="43" t="s">
        <v>444</v>
      </c>
      <c r="E16" s="43" t="s">
        <v>413</v>
      </c>
      <c r="F16" s="43" t="s">
        <v>59</v>
      </c>
      <c r="G16" s="43" t="s">
        <v>445</v>
      </c>
      <c r="H16" s="46">
        <v>0.3</v>
      </c>
      <c r="I16" s="43" t="s">
        <v>446</v>
      </c>
      <c r="K16" s="47" t="s">
        <v>447</v>
      </c>
      <c r="L16" s="43" t="s">
        <v>257</v>
      </c>
    </row>
    <row r="17" spans="1:12" ht="101.45">
      <c r="A17" s="43">
        <v>16</v>
      </c>
      <c r="B17" s="43" t="str">
        <f>OverView!$C$11</f>
        <v>Healthcare-Pharmaceuticals &amp; Life Sciences</v>
      </c>
      <c r="C17" s="43" t="s">
        <v>448</v>
      </c>
      <c r="D17" s="56" t="s">
        <v>449</v>
      </c>
      <c r="E17" s="43" t="s">
        <v>269</v>
      </c>
      <c r="F17" s="43" t="s">
        <v>59</v>
      </c>
      <c r="G17" s="43" t="s">
        <v>450</v>
      </c>
      <c r="H17" s="46">
        <v>0.33</v>
      </c>
      <c r="I17" s="43" t="s">
        <v>451</v>
      </c>
      <c r="K17" s="47" t="s">
        <v>452</v>
      </c>
      <c r="L17" s="43" t="s">
        <v>453</v>
      </c>
    </row>
    <row r="18" spans="1:12" ht="87">
      <c r="A18" s="43">
        <v>17</v>
      </c>
      <c r="B18" s="43" t="str">
        <f>OverView!$C$11</f>
        <v>Healthcare-Pharmaceuticals &amp; Life Sciences</v>
      </c>
      <c r="C18" s="43" t="s">
        <v>1</v>
      </c>
      <c r="D18" s="43" t="s">
        <v>454</v>
      </c>
      <c r="E18" s="43" t="s">
        <v>367</v>
      </c>
      <c r="F18" s="43" t="s">
        <v>51</v>
      </c>
      <c r="G18" s="43" t="s">
        <v>455</v>
      </c>
      <c r="H18" s="46">
        <v>0.39</v>
      </c>
      <c r="I18" s="43" t="s">
        <v>456</v>
      </c>
      <c r="K18" s="47" t="s">
        <v>457</v>
      </c>
      <c r="L18" s="43" t="s">
        <v>458</v>
      </c>
    </row>
    <row r="19" spans="1:12" ht="101.45">
      <c r="A19" s="43">
        <v>18</v>
      </c>
      <c r="B19" s="43" t="str">
        <f>OverView!$C$11</f>
        <v>Healthcare-Pharmaceuticals &amp; Life Sciences</v>
      </c>
      <c r="C19" s="43" t="s">
        <v>365</v>
      </c>
      <c r="D19" s="43" t="s">
        <v>459</v>
      </c>
      <c r="E19" s="43" t="s">
        <v>460</v>
      </c>
      <c r="F19" s="43" t="s">
        <v>91</v>
      </c>
      <c r="G19" s="43" t="s">
        <v>461</v>
      </c>
      <c r="H19" s="46">
        <v>0.42</v>
      </c>
      <c r="I19" s="43" t="s">
        <v>462</v>
      </c>
      <c r="K19" s="47" t="s">
        <v>463</v>
      </c>
      <c r="L19" s="43" t="s">
        <v>411</v>
      </c>
    </row>
    <row r="20" spans="1:12" ht="101.45">
      <c r="A20" s="43">
        <v>19</v>
      </c>
      <c r="B20" s="43" t="str">
        <f>OverView!$C$11</f>
        <v>Healthcare-Pharmaceuticals &amp; Life Sciences</v>
      </c>
      <c r="C20" s="43" t="s">
        <v>1</v>
      </c>
      <c r="D20" s="43" t="s">
        <v>464</v>
      </c>
      <c r="E20" s="43" t="s">
        <v>182</v>
      </c>
      <c r="F20" s="43" t="s">
        <v>91</v>
      </c>
      <c r="G20" s="43" t="s">
        <v>465</v>
      </c>
      <c r="H20" s="46">
        <v>0.36</v>
      </c>
      <c r="I20" s="43" t="s">
        <v>466</v>
      </c>
      <c r="K20" s="47" t="s">
        <v>467</v>
      </c>
      <c r="L20" s="43" t="s">
        <v>468</v>
      </c>
    </row>
    <row r="21" spans="1:12" ht="72.599999999999994">
      <c r="A21" s="43">
        <v>20</v>
      </c>
      <c r="B21" s="43" t="str">
        <f>OverView!$C$11</f>
        <v>Healthcare-Pharmaceuticals &amp; Life Sciences</v>
      </c>
      <c r="C21" s="43" t="s">
        <v>1</v>
      </c>
      <c r="D21" s="43" t="s">
        <v>469</v>
      </c>
      <c r="E21" s="43" t="s">
        <v>470</v>
      </c>
      <c r="F21" s="43" t="s">
        <v>51</v>
      </c>
      <c r="G21" s="43" t="s">
        <v>471</v>
      </c>
      <c r="H21" s="46">
        <v>0.33</v>
      </c>
      <c r="I21" s="43" t="s">
        <v>472</v>
      </c>
      <c r="K21" s="47" t="s">
        <v>473</v>
      </c>
      <c r="L21" s="43" t="s">
        <v>474</v>
      </c>
    </row>
    <row r="22" spans="1:12" ht="101.45">
      <c r="A22" s="43">
        <v>21</v>
      </c>
      <c r="B22" s="43" t="str">
        <f>OverView!$C$11</f>
        <v>Healthcare-Pharmaceuticals &amp; Life Sciences</v>
      </c>
      <c r="C22" s="43" t="s">
        <v>1</v>
      </c>
      <c r="D22" s="43" t="s">
        <v>475</v>
      </c>
      <c r="E22" s="43" t="s">
        <v>204</v>
      </c>
      <c r="F22" s="43" t="s">
        <v>151</v>
      </c>
      <c r="G22" s="43" t="s">
        <v>476</v>
      </c>
      <c r="H22" s="46">
        <v>0.36</v>
      </c>
      <c r="I22" s="43" t="s">
        <v>477</v>
      </c>
      <c r="K22" s="47" t="s">
        <v>478</v>
      </c>
      <c r="L22" s="43" t="s">
        <v>458</v>
      </c>
    </row>
    <row r="23" spans="1:12" ht="87">
      <c r="A23" s="43">
        <v>22</v>
      </c>
      <c r="B23" s="43" t="str">
        <f>OverView!$C$11</f>
        <v>Healthcare-Pharmaceuticals &amp; Life Sciences</v>
      </c>
      <c r="C23" s="43" t="s">
        <v>405</v>
      </c>
      <c r="D23" s="54" t="s">
        <v>479</v>
      </c>
      <c r="E23" s="43" t="s">
        <v>367</v>
      </c>
      <c r="F23" s="43" t="s">
        <v>59</v>
      </c>
      <c r="G23" s="43" t="s">
        <v>480</v>
      </c>
      <c r="H23" s="46">
        <v>0.3</v>
      </c>
      <c r="I23" s="43" t="s">
        <v>481</v>
      </c>
      <c r="K23" s="47" t="s">
        <v>482</v>
      </c>
      <c r="L23" s="43" t="s">
        <v>411</v>
      </c>
    </row>
    <row r="24" spans="1:12" ht="101.45">
      <c r="A24" s="43">
        <v>23</v>
      </c>
      <c r="B24" s="43" t="str">
        <f>OverView!$C$11</f>
        <v>Healthcare-Pharmaceuticals &amp; Life Sciences</v>
      </c>
      <c r="C24" s="43" t="s">
        <v>393</v>
      </c>
      <c r="D24" s="56" t="s">
        <v>483</v>
      </c>
      <c r="E24" s="43" t="s">
        <v>241</v>
      </c>
      <c r="F24" s="43" t="s">
        <v>242</v>
      </c>
      <c r="G24" s="43" t="s">
        <v>484</v>
      </c>
      <c r="H24" s="46">
        <v>0.3</v>
      </c>
      <c r="I24" s="43" t="s">
        <v>485</v>
      </c>
      <c r="K24" s="47" t="s">
        <v>486</v>
      </c>
      <c r="L24" s="43" t="s">
        <v>287</v>
      </c>
    </row>
    <row r="25" spans="1:12" ht="72.599999999999994">
      <c r="A25" s="43">
        <v>24</v>
      </c>
      <c r="B25" s="43" t="str">
        <f>OverView!$C$11</f>
        <v>Healthcare-Pharmaceuticals &amp; Life Sciences</v>
      </c>
      <c r="C25" s="43" t="s">
        <v>2</v>
      </c>
      <c r="D25" s="56" t="s">
        <v>487</v>
      </c>
      <c r="E25" s="43" t="s">
        <v>470</v>
      </c>
      <c r="F25" s="43" t="s">
        <v>59</v>
      </c>
      <c r="G25" s="43" t="s">
        <v>488</v>
      </c>
      <c r="H25" s="46">
        <v>0.39</v>
      </c>
      <c r="I25" s="43" t="s">
        <v>489</v>
      </c>
      <c r="K25" s="47" t="s">
        <v>490</v>
      </c>
      <c r="L25" s="43" t="s">
        <v>364</v>
      </c>
    </row>
    <row r="26" spans="1:12" ht="101.45">
      <c r="A26" s="43">
        <v>25</v>
      </c>
      <c r="B26" s="43" t="str">
        <f>OverView!$C$11</f>
        <v>Healthcare-Pharmaceuticals &amp; Life Sciences</v>
      </c>
      <c r="C26" s="43" t="s">
        <v>2</v>
      </c>
      <c r="D26" s="56" t="s">
        <v>491</v>
      </c>
      <c r="E26" s="43" t="s">
        <v>223</v>
      </c>
      <c r="F26" s="43" t="s">
        <v>117</v>
      </c>
      <c r="G26" s="43" t="s">
        <v>492</v>
      </c>
      <c r="H26" s="46">
        <v>0.42</v>
      </c>
      <c r="I26" s="43" t="s">
        <v>493</v>
      </c>
      <c r="K26" s="47" t="s">
        <v>494</v>
      </c>
      <c r="L26" s="43" t="s">
        <v>495</v>
      </c>
    </row>
    <row r="27" spans="1:12" ht="87">
      <c r="A27" s="43">
        <v>26</v>
      </c>
      <c r="B27" s="43" t="str">
        <f>OverView!$C$11</f>
        <v>Healthcare-Pharmaceuticals &amp; Life Sciences</v>
      </c>
      <c r="C27" s="43" t="s">
        <v>2</v>
      </c>
      <c r="D27" s="56" t="s">
        <v>496</v>
      </c>
      <c r="E27" s="43" t="s">
        <v>413</v>
      </c>
      <c r="F27" s="43" t="s">
        <v>59</v>
      </c>
      <c r="G27" s="43" t="s">
        <v>497</v>
      </c>
      <c r="H27" s="46">
        <v>0.3</v>
      </c>
      <c r="I27" s="43" t="s">
        <v>498</v>
      </c>
      <c r="K27" s="47" t="s">
        <v>499</v>
      </c>
      <c r="L27" s="43" t="s">
        <v>500</v>
      </c>
    </row>
    <row r="28" spans="1:12" ht="87">
      <c r="A28" s="43">
        <v>27</v>
      </c>
      <c r="B28" s="43" t="str">
        <f>OverView!$C$11</f>
        <v>Healthcare-Pharmaceuticals &amp; Life Sciences</v>
      </c>
      <c r="C28" s="43" t="s">
        <v>2</v>
      </c>
      <c r="D28" s="53" t="s">
        <v>501</v>
      </c>
      <c r="E28" s="43" t="s">
        <v>90</v>
      </c>
      <c r="F28" s="43" t="s">
        <v>151</v>
      </c>
      <c r="G28" s="43" t="s">
        <v>502</v>
      </c>
      <c r="H28" s="46">
        <v>0.33</v>
      </c>
      <c r="I28" s="43" t="s">
        <v>503</v>
      </c>
      <c r="K28" s="47" t="s">
        <v>504</v>
      </c>
      <c r="L28" s="43" t="s">
        <v>505</v>
      </c>
    </row>
    <row r="29" spans="1:12" ht="87">
      <c r="A29" s="43">
        <v>28</v>
      </c>
      <c r="B29" s="43" t="str">
        <f>OverView!$C$11</f>
        <v>Healthcare-Pharmaceuticals &amp; Life Sciences</v>
      </c>
      <c r="C29" s="43" t="s">
        <v>2</v>
      </c>
      <c r="D29" s="53" t="s">
        <v>506</v>
      </c>
      <c r="E29" s="43" t="s">
        <v>269</v>
      </c>
      <c r="F29" s="43" t="s">
        <v>59</v>
      </c>
      <c r="G29" s="43" t="s">
        <v>507</v>
      </c>
      <c r="H29" s="46">
        <v>0.3</v>
      </c>
      <c r="I29" s="43" t="s">
        <v>508</v>
      </c>
      <c r="K29" s="47" t="s">
        <v>509</v>
      </c>
      <c r="L29" s="43" t="s">
        <v>510</v>
      </c>
    </row>
    <row r="30" spans="1:12" ht="101.45">
      <c r="A30" s="43">
        <v>29</v>
      </c>
      <c r="B30" s="43" t="str">
        <f>OverView!$C$11</f>
        <v>Healthcare-Pharmaceuticals &amp; Life Sciences</v>
      </c>
      <c r="C30" s="43" t="s">
        <v>2</v>
      </c>
      <c r="D30" s="55" t="s">
        <v>511</v>
      </c>
      <c r="E30" s="51" t="s">
        <v>189</v>
      </c>
      <c r="F30" s="52" t="s">
        <v>117</v>
      </c>
      <c r="G30" s="51" t="s">
        <v>512</v>
      </c>
      <c r="H30" s="38">
        <v>0.44999999999999996</v>
      </c>
      <c r="I30" s="51" t="s">
        <v>513</v>
      </c>
      <c r="K30" s="47" t="s">
        <v>514</v>
      </c>
      <c r="L30" s="43" t="s">
        <v>515</v>
      </c>
    </row>
    <row r="31" spans="1:12" ht="87">
      <c r="A31" s="43">
        <v>30</v>
      </c>
      <c r="B31" s="43" t="str">
        <f>OverView!$C$11</f>
        <v>Healthcare-Pharmaceuticals &amp; Life Sciences</v>
      </c>
      <c r="C31" s="43" t="s">
        <v>2</v>
      </c>
      <c r="D31" s="51" t="s">
        <v>516</v>
      </c>
      <c r="E31" s="51" t="s">
        <v>182</v>
      </c>
      <c r="F31" s="52" t="s">
        <v>91</v>
      </c>
      <c r="G31" s="51" t="s">
        <v>517</v>
      </c>
      <c r="H31" s="38">
        <v>0.36</v>
      </c>
      <c r="I31" s="51" t="s">
        <v>518</v>
      </c>
      <c r="K31" s="47" t="s">
        <v>519</v>
      </c>
      <c r="L31" s="43" t="s">
        <v>364</v>
      </c>
    </row>
    <row r="32" spans="1:12" ht="87">
      <c r="A32" s="43">
        <v>31</v>
      </c>
      <c r="B32" s="43" t="str">
        <f>OverView!$C$11</f>
        <v>Healthcare-Pharmaceuticals &amp; Life Sciences</v>
      </c>
      <c r="C32" s="43" t="s">
        <v>2</v>
      </c>
      <c r="D32" s="51" t="s">
        <v>520</v>
      </c>
      <c r="E32" s="51" t="s">
        <v>204</v>
      </c>
      <c r="F32" s="52" t="s">
        <v>91</v>
      </c>
      <c r="G32" s="51" t="s">
        <v>521</v>
      </c>
      <c r="H32" s="38">
        <v>0.39</v>
      </c>
      <c r="I32" s="51" t="s">
        <v>522</v>
      </c>
      <c r="K32" s="47" t="s">
        <v>523</v>
      </c>
      <c r="L32" s="43" t="s">
        <v>364</v>
      </c>
    </row>
    <row r="33" spans="1:12" ht="87">
      <c r="A33" s="43">
        <v>32</v>
      </c>
      <c r="B33" s="43" t="str">
        <f>OverView!$C$11</f>
        <v>Healthcare-Pharmaceuticals &amp; Life Sciences</v>
      </c>
      <c r="C33" s="43" t="s">
        <v>2</v>
      </c>
      <c r="D33" s="55" t="s">
        <v>524</v>
      </c>
      <c r="E33" s="51" t="s">
        <v>241</v>
      </c>
      <c r="F33" s="52" t="s">
        <v>242</v>
      </c>
      <c r="G33" s="51" t="s">
        <v>525</v>
      </c>
      <c r="H33" s="38">
        <v>0.30000000000000004</v>
      </c>
      <c r="I33" s="51" t="s">
        <v>526</v>
      </c>
      <c r="K33" s="47" t="s">
        <v>527</v>
      </c>
      <c r="L33" s="72"/>
    </row>
    <row r="34" spans="1:12" ht="87">
      <c r="A34" s="43">
        <v>33</v>
      </c>
      <c r="B34" s="43" t="str">
        <f>OverView!$C$11</f>
        <v>Healthcare-Pharmaceuticals &amp; Life Sciences</v>
      </c>
      <c r="C34" s="43" t="s">
        <v>5</v>
      </c>
      <c r="D34" s="55" t="s">
        <v>528</v>
      </c>
      <c r="E34" s="51" t="s">
        <v>182</v>
      </c>
      <c r="F34" s="52" t="s">
        <v>59</v>
      </c>
      <c r="G34" s="51" t="s">
        <v>529</v>
      </c>
      <c r="H34" s="38">
        <v>0.36</v>
      </c>
      <c r="I34" s="51" t="s">
        <v>530</v>
      </c>
      <c r="K34" s="47" t="s">
        <v>531</v>
      </c>
      <c r="L34" s="43" t="s">
        <v>364</v>
      </c>
    </row>
    <row r="35" spans="1:12" ht="57.95">
      <c r="A35" s="43">
        <v>34</v>
      </c>
      <c r="B35" s="43" t="str">
        <f>OverView!$C$11</f>
        <v>Healthcare-Pharmaceuticals &amp; Life Sciences</v>
      </c>
      <c r="C35" s="51" t="s">
        <v>7</v>
      </c>
      <c r="D35" s="55" t="s">
        <v>532</v>
      </c>
      <c r="E35" s="51" t="s">
        <v>533</v>
      </c>
      <c r="F35" s="52" t="s">
        <v>59</v>
      </c>
      <c r="G35" s="51" t="s">
        <v>534</v>
      </c>
      <c r="H35" s="38">
        <v>0.39</v>
      </c>
      <c r="I35" s="51" t="s">
        <v>535</v>
      </c>
      <c r="K35" s="47" t="s">
        <v>536</v>
      </c>
      <c r="L35" s="43" t="s">
        <v>537</v>
      </c>
    </row>
    <row r="36" spans="1:12" ht="87">
      <c r="A36" s="43">
        <v>35</v>
      </c>
      <c r="B36" s="43" t="str">
        <f>OverView!$C$11</f>
        <v>Healthcare-Pharmaceuticals &amp; Life Sciences</v>
      </c>
      <c r="C36" s="51" t="s">
        <v>7</v>
      </c>
      <c r="D36" s="55" t="s">
        <v>538</v>
      </c>
      <c r="E36" s="51" t="s">
        <v>539</v>
      </c>
      <c r="F36" s="52" t="s">
        <v>51</v>
      </c>
      <c r="G36" s="51" t="s">
        <v>540</v>
      </c>
      <c r="H36" s="38">
        <v>0.42000000000000004</v>
      </c>
      <c r="I36" s="51" t="s">
        <v>541</v>
      </c>
      <c r="K36" s="47" t="s">
        <v>542</v>
      </c>
      <c r="L36" s="43" t="s">
        <v>364</v>
      </c>
    </row>
    <row r="37" spans="1:12" ht="217.5">
      <c r="A37" s="43">
        <v>36</v>
      </c>
      <c r="B37" s="43" t="str">
        <f>OverView!$C$11</f>
        <v>Healthcare-Pharmaceuticals &amp; Life Sciences</v>
      </c>
      <c r="C37" s="51" t="s">
        <v>7</v>
      </c>
      <c r="D37" s="57" t="s">
        <v>543</v>
      </c>
      <c r="E37" s="51" t="s">
        <v>413</v>
      </c>
      <c r="F37" s="52" t="s">
        <v>151</v>
      </c>
      <c r="G37" s="51" t="s">
        <v>544</v>
      </c>
      <c r="H37" s="38">
        <v>0.24</v>
      </c>
      <c r="I37" s="51" t="s">
        <v>545</v>
      </c>
      <c r="K37" s="47" t="s">
        <v>546</v>
      </c>
      <c r="L37" s="43" t="s">
        <v>547</v>
      </c>
    </row>
    <row r="38" spans="1:12" ht="101.25">
      <c r="A38" s="43">
        <v>37</v>
      </c>
      <c r="B38" s="43" t="str">
        <f>OverView!$C$11</f>
        <v>Healthcare-Pharmaceuticals &amp; Life Sciences</v>
      </c>
      <c r="C38" s="51" t="s">
        <v>7</v>
      </c>
      <c r="D38" s="55" t="s">
        <v>548</v>
      </c>
      <c r="E38" s="51" t="s">
        <v>90</v>
      </c>
      <c r="F38" s="52" t="s">
        <v>91</v>
      </c>
      <c r="G38" s="51" t="s">
        <v>549</v>
      </c>
      <c r="H38" s="38">
        <v>0.44999999999999996</v>
      </c>
      <c r="I38" s="51" t="s">
        <v>550</v>
      </c>
      <c r="K38" s="47" t="s">
        <v>551</v>
      </c>
      <c r="L38" s="43" t="s">
        <v>505</v>
      </c>
    </row>
    <row r="39" spans="1:12" ht="101.45">
      <c r="A39" s="43">
        <v>38</v>
      </c>
      <c r="B39" s="43" t="str">
        <f>OverView!$C$11</f>
        <v>Healthcare-Pharmaceuticals &amp; Life Sciences</v>
      </c>
      <c r="C39" s="51" t="s">
        <v>552</v>
      </c>
      <c r="D39" s="55" t="s">
        <v>553</v>
      </c>
      <c r="E39" s="51" t="s">
        <v>269</v>
      </c>
      <c r="F39" s="52" t="s">
        <v>59</v>
      </c>
      <c r="G39" s="51" t="s">
        <v>554</v>
      </c>
      <c r="H39" s="38">
        <v>0.30000000000000004</v>
      </c>
      <c r="I39" s="51" t="s">
        <v>555</v>
      </c>
      <c r="K39" s="47" t="s">
        <v>556</v>
      </c>
      <c r="L39" s="43" t="s">
        <v>557</v>
      </c>
    </row>
    <row r="40" spans="1:12" ht="101.45">
      <c r="A40" s="43">
        <v>39</v>
      </c>
      <c r="B40" s="43" t="str">
        <f>OverView!$C$11</f>
        <v>Healthcare-Pharmaceuticals &amp; Life Sciences</v>
      </c>
      <c r="C40" s="51" t="s">
        <v>7</v>
      </c>
      <c r="D40" s="55" t="s">
        <v>558</v>
      </c>
      <c r="E40" s="51" t="s">
        <v>559</v>
      </c>
      <c r="F40" s="52" t="s">
        <v>117</v>
      </c>
      <c r="G40" s="51" t="s">
        <v>560</v>
      </c>
      <c r="H40" s="38">
        <v>0.30000000000000004</v>
      </c>
      <c r="I40" s="51" t="s">
        <v>561</v>
      </c>
      <c r="K40" s="47" t="s">
        <v>562</v>
      </c>
      <c r="L40" s="43" t="s">
        <v>563</v>
      </c>
    </row>
    <row r="41" spans="1:12" ht="87">
      <c r="A41" s="43">
        <v>40</v>
      </c>
      <c r="B41" s="43" t="str">
        <f>OverView!$C$11</f>
        <v>Healthcare-Pharmaceuticals &amp; Life Sciences</v>
      </c>
      <c r="C41" s="51" t="s">
        <v>552</v>
      </c>
      <c r="D41" s="55" t="s">
        <v>564</v>
      </c>
      <c r="E41" s="51" t="s">
        <v>565</v>
      </c>
      <c r="F41" s="52" t="s">
        <v>59</v>
      </c>
      <c r="G41" s="51" t="s">
        <v>566</v>
      </c>
      <c r="H41" s="38">
        <v>0.30000000000000004</v>
      </c>
      <c r="I41" s="51" t="s">
        <v>567</v>
      </c>
      <c r="K41" s="47" t="s">
        <v>568</v>
      </c>
      <c r="L41" s="43" t="s">
        <v>557</v>
      </c>
    </row>
    <row r="42" spans="1:12" ht="87">
      <c r="A42" s="43">
        <v>41</v>
      </c>
      <c r="B42" s="43" t="str">
        <f>OverView!$C$11</f>
        <v>Healthcare-Pharmaceuticals &amp; Life Sciences</v>
      </c>
      <c r="C42" s="51" t="s">
        <v>7</v>
      </c>
      <c r="D42" s="51" t="s">
        <v>569</v>
      </c>
      <c r="E42" s="51" t="s">
        <v>204</v>
      </c>
      <c r="F42" s="52" t="s">
        <v>91</v>
      </c>
      <c r="G42" s="51" t="s">
        <v>570</v>
      </c>
      <c r="H42" s="38">
        <v>0.42000000000000004</v>
      </c>
      <c r="I42" s="51" t="s">
        <v>571</v>
      </c>
      <c r="K42" s="47" t="s">
        <v>572</v>
      </c>
      <c r="L42" s="43" t="s">
        <v>573</v>
      </c>
    </row>
    <row r="43" spans="1:12" ht="101.45">
      <c r="A43" s="43">
        <v>42</v>
      </c>
      <c r="B43" s="43" t="str">
        <f>OverView!$C$11</f>
        <v>Healthcare-Pharmaceuticals &amp; Life Sciences</v>
      </c>
      <c r="C43" s="51" t="s">
        <v>7</v>
      </c>
      <c r="D43" s="51" t="s">
        <v>574</v>
      </c>
      <c r="E43" s="51" t="s">
        <v>575</v>
      </c>
      <c r="F43" s="52" t="s">
        <v>91</v>
      </c>
      <c r="G43" s="51" t="s">
        <v>576</v>
      </c>
      <c r="H43" s="38">
        <v>0.30000000000000004</v>
      </c>
      <c r="I43" s="51" t="s">
        <v>577</v>
      </c>
      <c r="K43" s="47" t="s">
        <v>578</v>
      </c>
      <c r="L43" s="43" t="s">
        <v>411</v>
      </c>
    </row>
    <row r="44" spans="1:12" ht="87">
      <c r="A44" s="43">
        <v>43</v>
      </c>
      <c r="B44" s="43" t="str">
        <f>OverView!$C$11</f>
        <v>Healthcare-Pharmaceuticals &amp; Life Sciences</v>
      </c>
      <c r="C44" s="51" t="s">
        <v>7</v>
      </c>
      <c r="D44" s="55" t="s">
        <v>579</v>
      </c>
      <c r="E44" s="51" t="s">
        <v>580</v>
      </c>
      <c r="F44" s="52" t="s">
        <v>59</v>
      </c>
      <c r="G44" s="51" t="s">
        <v>581</v>
      </c>
      <c r="H44" s="38">
        <v>0.27</v>
      </c>
      <c r="I44" s="51" t="s">
        <v>582</v>
      </c>
      <c r="K44" s="47" t="s">
        <v>583</v>
      </c>
      <c r="L44" s="43" t="s">
        <v>364</v>
      </c>
    </row>
    <row r="45" spans="1:12" ht="101.45">
      <c r="A45" s="43">
        <v>45</v>
      </c>
      <c r="B45" s="43" t="str">
        <f>OverView!$C$11</f>
        <v>Healthcare-Pharmaceuticals &amp; Life Sciences</v>
      </c>
      <c r="C45" s="51" t="s">
        <v>7</v>
      </c>
      <c r="D45" s="51" t="s">
        <v>584</v>
      </c>
      <c r="E45" s="51" t="s">
        <v>241</v>
      </c>
      <c r="F45" s="52" t="s">
        <v>242</v>
      </c>
      <c r="G45" s="51" t="s">
        <v>585</v>
      </c>
      <c r="H45" s="38">
        <v>0.30000000000000004</v>
      </c>
      <c r="I45" s="51" t="s">
        <v>586</v>
      </c>
      <c r="K45" s="47" t="s">
        <v>587</v>
      </c>
      <c r="L45" s="72"/>
    </row>
    <row r="46" spans="1:12" ht="101.25">
      <c r="A46" s="76">
        <v>46</v>
      </c>
      <c r="B46" s="43" t="str">
        <f>OverView!$C$11</f>
        <v>Healthcare-Pharmaceuticals &amp; Life Sciences</v>
      </c>
      <c r="C46" s="43" t="s">
        <v>165</v>
      </c>
      <c r="D46" s="43" t="s">
        <v>588</v>
      </c>
      <c r="E46" s="43" t="s">
        <v>589</v>
      </c>
      <c r="F46" s="43" t="s">
        <v>352</v>
      </c>
      <c r="G46" t="s">
        <v>590</v>
      </c>
      <c r="H46" s="46">
        <v>0.34</v>
      </c>
      <c r="I46" s="43" t="s">
        <v>591</v>
      </c>
      <c r="J46" s="13" t="s">
        <v>592</v>
      </c>
      <c r="K46" s="47" t="s">
        <v>593</v>
      </c>
      <c r="L46" s="43" t="s">
        <v>364</v>
      </c>
    </row>
    <row r="47" spans="1:12" ht="72.599999999999994">
      <c r="A47" s="43">
        <v>47</v>
      </c>
      <c r="B47" s="43" t="str">
        <f>OverView!$C$11</f>
        <v>Healthcare-Pharmaceuticals &amp; Life Sciences</v>
      </c>
      <c r="C47" s="43" t="s">
        <v>5</v>
      </c>
      <c r="D47" s="43" t="s">
        <v>594</v>
      </c>
      <c r="E47" s="43" t="s">
        <v>248</v>
      </c>
      <c r="F47" s="43" t="s">
        <v>117</v>
      </c>
      <c r="H47" s="46">
        <v>0.3</v>
      </c>
      <c r="I47" s="43" t="s">
        <v>595</v>
      </c>
      <c r="K47" s="47" t="s">
        <v>596</v>
      </c>
      <c r="L47" s="43" t="s">
        <v>364</v>
      </c>
    </row>
    <row r="48" spans="1:12" ht="72.75">
      <c r="A48" s="43">
        <v>48</v>
      </c>
      <c r="B48" s="43" t="str">
        <f>OverView!$C$11</f>
        <v>Healthcare-Pharmaceuticals &amp; Life Sciences</v>
      </c>
      <c r="C48" s="43" t="s">
        <v>597</v>
      </c>
      <c r="D48" s="43" t="s">
        <v>598</v>
      </c>
      <c r="E48" s="43" t="s">
        <v>599</v>
      </c>
      <c r="F48" s="43" t="s">
        <v>600</v>
      </c>
      <c r="G48" s="103" t="s">
        <v>601</v>
      </c>
      <c r="H48" s="46">
        <v>0.2</v>
      </c>
      <c r="I48" s="43" t="s">
        <v>602</v>
      </c>
      <c r="J48" s="43" t="s">
        <v>603</v>
      </c>
      <c r="K48" s="47" t="s">
        <v>604</v>
      </c>
      <c r="L48" s="102"/>
    </row>
    <row r="49" spans="1:12" ht="57.75">
      <c r="A49" s="43">
        <v>49</v>
      </c>
      <c r="B49" s="43" t="str">
        <f>OverView!$C$11</f>
        <v>Healthcare-Pharmaceuticals &amp; Life Sciences</v>
      </c>
      <c r="C49" s="43" t="s">
        <v>597</v>
      </c>
      <c r="D49" s="43" t="s">
        <v>605</v>
      </c>
      <c r="E49" s="43" t="s">
        <v>606</v>
      </c>
      <c r="F49" s="43" t="s">
        <v>51</v>
      </c>
      <c r="G49" s="103" t="s">
        <v>607</v>
      </c>
      <c r="H49" s="46">
        <v>0.25</v>
      </c>
      <c r="I49" s="43" t="s">
        <v>608</v>
      </c>
      <c r="J49" s="43" t="s">
        <v>603</v>
      </c>
      <c r="K49" s="47" t="s">
        <v>609</v>
      </c>
      <c r="L49" s="102"/>
    </row>
    <row r="50" spans="1:12" ht="57.75">
      <c r="A50" s="43">
        <v>50</v>
      </c>
      <c r="B50" s="43" t="str">
        <f>OverView!$C$11</f>
        <v>Healthcare-Pharmaceuticals &amp; Life Sciences</v>
      </c>
      <c r="C50" s="43" t="s">
        <v>597</v>
      </c>
      <c r="D50" s="43" t="s">
        <v>610</v>
      </c>
      <c r="E50" s="43" t="s">
        <v>611</v>
      </c>
      <c r="F50" s="43" t="s">
        <v>612</v>
      </c>
      <c r="G50" s="103" t="s">
        <v>613</v>
      </c>
      <c r="H50" s="46">
        <v>0.4</v>
      </c>
      <c r="I50" s="43" t="s">
        <v>614</v>
      </c>
      <c r="J50" s="43" t="s">
        <v>603</v>
      </c>
      <c r="K50" s="47" t="s">
        <v>615</v>
      </c>
      <c r="L50" s="102"/>
    </row>
    <row r="51" spans="1:12" ht="72.75">
      <c r="A51" s="43">
        <v>51</v>
      </c>
      <c r="B51" s="43" t="str">
        <f>OverView!$C$11</f>
        <v>Healthcare-Pharmaceuticals &amp; Life Sciences</v>
      </c>
      <c r="C51" s="43" t="s">
        <v>597</v>
      </c>
      <c r="D51" s="43" t="s">
        <v>616</v>
      </c>
      <c r="E51" s="43" t="s">
        <v>617</v>
      </c>
      <c r="F51" s="43" t="s">
        <v>67</v>
      </c>
      <c r="G51" s="103" t="s">
        <v>618</v>
      </c>
      <c r="H51" s="46">
        <v>0.5</v>
      </c>
      <c r="I51" s="43" t="s">
        <v>619</v>
      </c>
      <c r="J51" s="43" t="s">
        <v>603</v>
      </c>
      <c r="K51" s="47" t="s">
        <v>620</v>
      </c>
      <c r="L51" s="102"/>
    </row>
    <row r="52" spans="1:12" ht="57.75">
      <c r="A52" s="43">
        <v>52</v>
      </c>
      <c r="B52" s="43" t="str">
        <f>OverView!$C$11</f>
        <v>Healthcare-Pharmaceuticals &amp; Life Sciences</v>
      </c>
      <c r="C52" s="43" t="s">
        <v>597</v>
      </c>
      <c r="D52" s="43" t="s">
        <v>621</v>
      </c>
      <c r="E52" s="43" t="s">
        <v>622</v>
      </c>
      <c r="F52" s="43" t="s">
        <v>623</v>
      </c>
      <c r="G52" s="103" t="s">
        <v>624</v>
      </c>
      <c r="H52" s="46">
        <v>0.3</v>
      </c>
      <c r="I52" s="43" t="s">
        <v>625</v>
      </c>
      <c r="J52" s="43" t="s">
        <v>603</v>
      </c>
      <c r="K52" s="47" t="s">
        <v>626</v>
      </c>
      <c r="L52" s="102"/>
    </row>
    <row r="53" spans="1:12" ht="57.75">
      <c r="A53" s="43">
        <v>53</v>
      </c>
      <c r="B53" s="43" t="str">
        <f>OverView!$C$11</f>
        <v>Healthcare-Pharmaceuticals &amp; Life Sciences</v>
      </c>
      <c r="C53" s="43" t="s">
        <v>627</v>
      </c>
      <c r="D53" s="43" t="s">
        <v>628</v>
      </c>
      <c r="E53" s="43" t="s">
        <v>629</v>
      </c>
      <c r="F53" s="43" t="s">
        <v>630</v>
      </c>
      <c r="G53" s="103" t="s">
        <v>631</v>
      </c>
      <c r="H53" s="46">
        <v>0.25</v>
      </c>
      <c r="I53" s="43" t="s">
        <v>632</v>
      </c>
      <c r="J53" s="43" t="s">
        <v>603</v>
      </c>
      <c r="K53" s="47" t="s">
        <v>633</v>
      </c>
      <c r="L53" s="102"/>
    </row>
  </sheetData>
  <autoFilter ref="A1:M47" xr:uid="{BCA2E764-9CC9-46D9-BA23-B8B9CBB00A0E}"/>
  <hyperlinks>
    <hyperlink ref="J2" r:id="rId1" xr:uid="{5F8DD4DE-A321-486F-83B6-5B3D3ECEFD7F}"/>
    <hyperlink ref="K2" r:id="rId2" xr:uid="{A520CA5E-6E79-40BB-9940-6EFBB570DFA8}"/>
    <hyperlink ref="K3" r:id="rId3" xr:uid="{56E51851-0FF7-4D91-8EC4-E9264B47F671}"/>
    <hyperlink ref="J4" r:id="rId4" xr:uid="{199DF11F-E11B-4A4C-8111-1275DE37616E}"/>
    <hyperlink ref="K4" r:id="rId5" xr:uid="{BACE4A99-76BD-4555-8DE3-45617AEB583C}"/>
    <hyperlink ref="J5" r:id="rId6" xr:uid="{A5BE7A17-BDA4-4384-87A2-4EB745F76AF7}"/>
    <hyperlink ref="K5" r:id="rId7" xr:uid="{0D4F4B3E-5A6D-4A50-A965-A1668FB82CB9}"/>
    <hyperlink ref="J6" r:id="rId8" xr:uid="{4D5AFD4C-F003-432F-83E1-B7EC5501C216}"/>
    <hyperlink ref="K6" r:id="rId9" xr:uid="{1185DFDF-3B4F-4D7D-AAA1-81D0659C8A4F}"/>
    <hyperlink ref="J7" r:id="rId10" xr:uid="{FC41C50A-4700-4B93-9B93-18A6584670A2}"/>
    <hyperlink ref="K7" r:id="rId11" xr:uid="{DEA24D2B-A6E1-492B-96EF-703B982D40CA}"/>
    <hyperlink ref="J8" r:id="rId12" xr:uid="{F64085FA-4FBF-43E2-A5CD-2DC889B81380}"/>
    <hyperlink ref="K8" r:id="rId13" xr:uid="{40A8A0CB-2614-43E4-868A-CC0EFCB7824E}"/>
    <hyperlink ref="J9" r:id="rId14" xr:uid="{7FEAF377-5ABD-4A92-A884-C30DF5483651}"/>
    <hyperlink ref="K9" r:id="rId15" xr:uid="{996BADB1-B7D1-4335-9192-8E51419A4D7C}"/>
    <hyperlink ref="K14" r:id="rId16" xr:uid="{5DFA9BCC-058D-44E0-BF15-2280FCF63DF6}"/>
    <hyperlink ref="K15" r:id="rId17" xr:uid="{362F51AE-84B0-4253-ABD8-91B0804433B1}"/>
    <hyperlink ref="K16" r:id="rId18" xr:uid="{B981481A-1B50-49EB-9EA8-CB04D0D9E3A6}"/>
    <hyperlink ref="K10" r:id="rId19" xr:uid="{F7FAE6E0-891F-4343-A9DC-0551B2AC6B7D}"/>
    <hyperlink ref="K11" r:id="rId20" xr:uid="{9B9721A4-8497-4DC8-92ED-4CA26977E55A}"/>
    <hyperlink ref="K17" r:id="rId21" xr:uid="{C33889A1-B23D-4E53-BB17-22DC7E190EC4}"/>
    <hyperlink ref="K18" r:id="rId22" xr:uid="{540E9C96-2F86-4266-AD29-3DE6A5A808CA}"/>
    <hyperlink ref="K19" r:id="rId23" xr:uid="{8A9D36B0-2457-4F07-A864-000A1D09BE7A}"/>
    <hyperlink ref="K20" r:id="rId24" xr:uid="{C9BB98FB-8F0E-43FA-BD0F-9F855DDA921E}"/>
    <hyperlink ref="K21" r:id="rId25" xr:uid="{3B4E3B6C-90E3-43EA-9717-C13DD1AB5E6D}"/>
    <hyperlink ref="K22" r:id="rId26" xr:uid="{715B9669-1960-49F8-9571-CE36C7669E82}"/>
    <hyperlink ref="K23" r:id="rId27" xr:uid="{31BB5A90-5834-483A-80DF-AE79E7B3407A}"/>
    <hyperlink ref="K24" r:id="rId28" xr:uid="{A35F2373-171C-4C31-BCFC-792982D8EE94}"/>
    <hyperlink ref="K25" r:id="rId29" xr:uid="{36BE3069-DAED-42E3-9A33-4100DAA8DC3D}"/>
    <hyperlink ref="K26" r:id="rId30" xr:uid="{DA902230-7CCC-4274-9B05-9532247367BA}"/>
    <hyperlink ref="K27" r:id="rId31" xr:uid="{0D09E50E-7FB7-471C-A3F6-EFE18277DA36}"/>
    <hyperlink ref="K28" r:id="rId32" xr:uid="{1F436DBE-F6A3-4E84-AF1A-08269ABEEFC8}"/>
    <hyperlink ref="K29" r:id="rId33" xr:uid="{0865D98E-3702-4327-B161-CB78855ECFCF}"/>
    <hyperlink ref="K30" r:id="rId34" xr:uid="{42A60A62-57ED-4257-84F3-7D10350ED7A3}"/>
    <hyperlink ref="K31" r:id="rId35" xr:uid="{E6CD9B75-ACE0-408B-8CB8-862E8E690F1E}"/>
    <hyperlink ref="K32" r:id="rId36" xr:uid="{CAAFFD61-DE74-4257-B3A0-ED4AABD7F1C0}"/>
    <hyperlink ref="K33" r:id="rId37" xr:uid="{A90792D5-997B-4377-8185-EE6AF8F71944}"/>
    <hyperlink ref="K12" r:id="rId38" xr:uid="{925141D1-8A41-4F39-8F31-367910873831}"/>
    <hyperlink ref="K13" r:id="rId39" xr:uid="{DA3156C0-B521-4B6F-8FCE-20DC75F6544C}"/>
    <hyperlink ref="K34" r:id="rId40" xr:uid="{E36AF317-C508-46CF-AD84-14B672D767D9}"/>
    <hyperlink ref="K35" r:id="rId41" xr:uid="{69F0C5A8-51B4-461A-B725-7C768E1792B1}"/>
    <hyperlink ref="K36" r:id="rId42" xr:uid="{3F79C5F4-9EA3-489B-A0C8-9BAD70ABC0B9}"/>
    <hyperlink ref="K37" r:id="rId43" xr:uid="{2DB3D0E0-58AB-4EA0-AD63-C89CE8AB92DD}"/>
    <hyperlink ref="K38" r:id="rId44" xr:uid="{F779B9EE-9C6C-46C3-A3CD-7616F31EA544}"/>
    <hyperlink ref="K39" r:id="rId45" xr:uid="{3BAB11CF-3B22-455D-A85B-70CB62E0BA87}"/>
    <hyperlink ref="K40" r:id="rId46" xr:uid="{D09C9E01-3E23-42A9-A192-DC87C8DD2A86}"/>
    <hyperlink ref="K41" r:id="rId47" xr:uid="{B524C13D-31EA-4264-9BD9-26F3B631AA53}"/>
    <hyperlink ref="K42" r:id="rId48" xr:uid="{94F2166B-85CC-4E54-9970-A5D93CD2004C}"/>
    <hyperlink ref="K43" r:id="rId49" xr:uid="{1FB6DFE6-1D5C-49FF-B076-9112AA2459C4}"/>
    <hyperlink ref="K44" r:id="rId50" xr:uid="{1EE129B4-CFA3-4D61-9FF5-37F236517F11}"/>
    <hyperlink ref="K45" r:id="rId51" xr:uid="{57118BE1-7431-4C2A-997D-87830EA3AFD4}"/>
    <hyperlink ref="J10" r:id="rId52" xr:uid="{AD9C139A-9B47-4119-BF0B-58A557954642}"/>
    <hyperlink ref="J13" r:id="rId53" xr:uid="{3CA855FB-2801-4D3E-9F87-98476D8B68D4}"/>
    <hyperlink ref="J11" r:id="rId54" xr:uid="{F20B2CBD-0FA8-4E54-BEEF-990EE9555768}"/>
    <hyperlink ref="J12" r:id="rId55" xr:uid="{B5A72F12-2424-4B6C-B309-5CBFB35A0D6D}"/>
    <hyperlink ref="K46" r:id="rId56" xr:uid="{023995F7-0FA2-4A80-B531-FAF04198161D}"/>
    <hyperlink ref="K47" r:id="rId57" xr:uid="{750302B6-2A72-4C1F-916B-1F54555A188F}"/>
    <hyperlink ref="J46" r:id="rId58" display="../../../:w:/g/personal/ashutosh_networkscience_ai/EfoZEhtViHdLk--NO-SayuQB1SuUArS58BLJkpsxqiv6OQ?e=VmZmmV" xr:uid="{5AFFAB2D-CEEC-43D1-BE15-A2F0171B1A8B}"/>
    <hyperlink ref="K48" r:id="rId59" xr:uid="{22200DDB-7E53-4A81-B09A-04ACA518027C}"/>
    <hyperlink ref="K49" r:id="rId60" xr:uid="{9255404A-8702-47D4-99CF-ADAD19A6CBCF}"/>
    <hyperlink ref="K50" r:id="rId61" xr:uid="{5776A8DF-E414-4FF7-A24E-60CBF1BE85B3}"/>
    <hyperlink ref="K51" r:id="rId62" xr:uid="{A11AFAE0-4C84-4826-97DB-2F6BEF2797FB}"/>
    <hyperlink ref="K52" r:id="rId63" xr:uid="{6E4FDCD4-681C-4852-A622-8798B7B52FE6}"/>
    <hyperlink ref="K53" r:id="rId64" xr:uid="{4BDB14E5-5C42-495F-B05D-867D1702D0A9}"/>
  </hyperlinks>
  <pageMargins left="0.7" right="0.7" top="0.75" bottom="0.75" header="0.3" footer="0.3"/>
  <legacyDrawing r:id="rId6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EEA5E-D61E-490C-AD89-E293631ACDCF}">
  <dimension ref="A1:T52"/>
  <sheetViews>
    <sheetView topLeftCell="F16" zoomScale="54" zoomScaleNormal="75" workbookViewId="0">
      <selection activeCell="D2" sqref="D2:D52"/>
    </sheetView>
  </sheetViews>
  <sheetFormatPr defaultRowHeight="14.45"/>
  <cols>
    <col min="1" max="1" width="8.28515625" bestFit="1" customWidth="1"/>
    <col min="2" max="2" width="28.28515625" style="1" bestFit="1" customWidth="1"/>
    <col min="3" max="3" width="17.5703125" style="1" bestFit="1" customWidth="1"/>
    <col min="4" max="4" width="32.5703125" style="1" bestFit="1" customWidth="1"/>
    <col min="5" max="5" width="30.28515625" style="1" customWidth="1"/>
    <col min="6" max="6" width="13.7109375" style="1" bestFit="1" customWidth="1"/>
    <col min="7" max="7" width="44.5703125" style="1" customWidth="1"/>
    <col min="8" max="8" width="10.7109375" style="8" customWidth="1"/>
    <col min="9" max="9" width="60.42578125" style="1" customWidth="1"/>
    <col min="10" max="10" width="24.85546875" style="1" bestFit="1" customWidth="1"/>
    <col min="11" max="11" width="24.85546875" style="1" customWidth="1"/>
    <col min="12" max="12" width="14.140625" style="1" customWidth="1"/>
    <col min="13" max="13" width="14" style="1" bestFit="1" customWidth="1"/>
    <col min="15" max="15" width="8.7109375" customWidth="1"/>
    <col min="2000" max="2000" width="2.5703125" customWidth="1"/>
  </cols>
  <sheetData>
    <row r="1" spans="1:20" ht="57.95">
      <c r="A1" s="2" t="s">
        <v>33</v>
      </c>
      <c r="B1" s="3" t="s">
        <v>35</v>
      </c>
      <c r="C1" s="3" t="s">
        <v>36</v>
      </c>
      <c r="D1" s="3" t="s">
        <v>37</v>
      </c>
      <c r="E1" s="3" t="s">
        <v>38</v>
      </c>
      <c r="F1" s="3" t="s">
        <v>39</v>
      </c>
      <c r="G1" s="3" t="s">
        <v>40</v>
      </c>
      <c r="H1" s="4" t="s">
        <v>41</v>
      </c>
      <c r="I1" s="5" t="s">
        <v>42</v>
      </c>
      <c r="J1" s="5" t="s">
        <v>43</v>
      </c>
      <c r="K1" s="5" t="s">
        <v>44</v>
      </c>
      <c r="L1" s="5" t="s">
        <v>45</v>
      </c>
      <c r="M1" s="5" t="s">
        <v>136</v>
      </c>
      <c r="N1" s="7"/>
      <c r="O1" s="21" t="s">
        <v>137</v>
      </c>
      <c r="P1" s="22">
        <f>COUNTA(D2:D110)</f>
        <v>51</v>
      </c>
      <c r="Q1" s="21" t="s">
        <v>138</v>
      </c>
      <c r="R1" s="22">
        <f>COUNTA(J2:J127)</f>
        <v>8</v>
      </c>
      <c r="S1" s="80" t="s">
        <v>139</v>
      </c>
      <c r="T1" s="81">
        <f>COUNTBLANK(L2:L52)</f>
        <v>18</v>
      </c>
    </row>
    <row r="2" spans="1:20" ht="87">
      <c r="A2">
        <v>1</v>
      </c>
      <c r="B2" s="1" t="str">
        <f>OverView!$C$10</f>
        <v>FMCG-CPG &amp; Consumer Goods</v>
      </c>
      <c r="C2" s="1" t="s">
        <v>634</v>
      </c>
      <c r="D2" s="1" t="s">
        <v>635</v>
      </c>
      <c r="E2" s="1" t="s">
        <v>90</v>
      </c>
      <c r="F2" s="1" t="s">
        <v>623</v>
      </c>
      <c r="G2" s="1" t="s">
        <v>636</v>
      </c>
      <c r="H2" s="8">
        <v>0.44999999999999996</v>
      </c>
      <c r="I2" s="24" t="s">
        <v>637</v>
      </c>
      <c r="J2" s="32" t="s">
        <v>638</v>
      </c>
      <c r="K2" s="9" t="s">
        <v>639</v>
      </c>
      <c r="L2" s="1" t="s">
        <v>505</v>
      </c>
    </row>
    <row r="3" spans="1:20" ht="130.5">
      <c r="A3">
        <v>2</v>
      </c>
      <c r="B3" s="1" t="str">
        <f>OverView!$C$10</f>
        <v>FMCG-CPG &amp; Consumer Goods</v>
      </c>
      <c r="C3" s="1" t="s">
        <v>216</v>
      </c>
      <c r="D3" s="1" t="s">
        <v>640</v>
      </c>
      <c r="E3" s="1" t="s">
        <v>131</v>
      </c>
      <c r="F3" s="1" t="s">
        <v>641</v>
      </c>
      <c r="G3" s="1" t="s">
        <v>642</v>
      </c>
      <c r="H3" s="8">
        <v>0.36</v>
      </c>
      <c r="I3" s="24" t="s">
        <v>643</v>
      </c>
      <c r="K3" s="9" t="s">
        <v>644</v>
      </c>
      <c r="L3" s="1" t="s">
        <v>645</v>
      </c>
    </row>
    <row r="4" spans="1:20" ht="57.95">
      <c r="A4">
        <v>3</v>
      </c>
      <c r="B4" s="1" t="str">
        <f>OverView!$C$10</f>
        <v>FMCG-CPG &amp; Consumer Goods</v>
      </c>
      <c r="C4" s="1" t="s">
        <v>646</v>
      </c>
      <c r="D4" s="1" t="s">
        <v>647</v>
      </c>
      <c r="E4" s="1" t="s">
        <v>223</v>
      </c>
      <c r="F4" s="1" t="s">
        <v>623</v>
      </c>
      <c r="G4" s="1" t="s">
        <v>648</v>
      </c>
      <c r="H4" s="8">
        <v>0.42000000000000004</v>
      </c>
      <c r="I4" s="1" t="s">
        <v>649</v>
      </c>
      <c r="K4" s="9" t="s">
        <v>650</v>
      </c>
    </row>
    <row r="5" spans="1:20" ht="130.5">
      <c r="A5">
        <v>4</v>
      </c>
      <c r="B5" s="1" t="str">
        <f>OverView!$C$10</f>
        <v>FMCG-CPG &amp; Consumer Goods</v>
      </c>
      <c r="C5" s="1" t="s">
        <v>651</v>
      </c>
      <c r="D5" s="1" t="s">
        <v>652</v>
      </c>
      <c r="E5" s="1" t="s">
        <v>413</v>
      </c>
      <c r="F5" s="1" t="s">
        <v>59</v>
      </c>
      <c r="G5" s="1" t="s">
        <v>653</v>
      </c>
      <c r="H5" s="8">
        <v>0.39</v>
      </c>
      <c r="I5" s="1" t="s">
        <v>654</v>
      </c>
      <c r="K5" s="67" t="s">
        <v>655</v>
      </c>
      <c r="L5" s="1" t="s">
        <v>234</v>
      </c>
    </row>
    <row r="6" spans="1:20" ht="72.599999999999994">
      <c r="A6">
        <v>5</v>
      </c>
      <c r="B6" s="1" t="str">
        <f>OverView!$C$10</f>
        <v>FMCG-CPG &amp; Consumer Goods</v>
      </c>
      <c r="C6" s="1" t="s">
        <v>656</v>
      </c>
      <c r="D6" s="1" t="s">
        <v>657</v>
      </c>
      <c r="E6" s="1" t="s">
        <v>269</v>
      </c>
      <c r="F6" s="1" t="s">
        <v>59</v>
      </c>
      <c r="G6" s="1" t="s">
        <v>658</v>
      </c>
      <c r="H6" s="8">
        <v>0.33</v>
      </c>
      <c r="I6" s="1" t="s">
        <v>659</v>
      </c>
      <c r="K6" s="9" t="s">
        <v>660</v>
      </c>
      <c r="L6" s="1" t="s">
        <v>453</v>
      </c>
    </row>
    <row r="7" spans="1:20" ht="130.5">
      <c r="A7">
        <v>6</v>
      </c>
      <c r="B7" s="1" t="str">
        <f>OverView!$C$10</f>
        <v>FMCG-CPG &amp; Consumer Goods</v>
      </c>
      <c r="C7" s="1" t="s">
        <v>393</v>
      </c>
      <c r="D7" s="1" t="s">
        <v>661</v>
      </c>
      <c r="E7" s="1" t="s">
        <v>189</v>
      </c>
      <c r="F7" s="1" t="s">
        <v>623</v>
      </c>
      <c r="G7" s="1" t="s">
        <v>662</v>
      </c>
      <c r="H7" s="8">
        <v>0.44999999999999996</v>
      </c>
      <c r="I7" s="1" t="s">
        <v>663</v>
      </c>
      <c r="K7" s="9" t="s">
        <v>664</v>
      </c>
      <c r="L7" s="1" t="s">
        <v>665</v>
      </c>
    </row>
    <row r="8" spans="1:20" ht="101.45">
      <c r="A8">
        <v>7</v>
      </c>
      <c r="B8" s="1" t="str">
        <f>OverView!$C$10</f>
        <v>FMCG-CPG &amp; Consumer Goods</v>
      </c>
      <c r="C8" s="1" t="s">
        <v>666</v>
      </c>
      <c r="D8" s="1" t="s">
        <v>667</v>
      </c>
      <c r="E8" s="1" t="s">
        <v>204</v>
      </c>
      <c r="F8" s="1" t="s">
        <v>117</v>
      </c>
      <c r="G8" s="1" t="s">
        <v>668</v>
      </c>
      <c r="H8" s="8">
        <v>0.39</v>
      </c>
      <c r="I8" s="1" t="s">
        <v>669</v>
      </c>
      <c r="J8" s="13" t="s">
        <v>670</v>
      </c>
      <c r="K8" s="9" t="s">
        <v>671</v>
      </c>
      <c r="L8" s="1" t="s">
        <v>331</v>
      </c>
    </row>
    <row r="9" spans="1:20" ht="72.599999999999994">
      <c r="A9">
        <v>8</v>
      </c>
      <c r="B9" s="1" t="str">
        <f>OverView!$C$10</f>
        <v>FMCG-CPG &amp; Consumer Goods</v>
      </c>
      <c r="C9" s="1" t="s">
        <v>672</v>
      </c>
      <c r="D9" s="1" t="s">
        <v>673</v>
      </c>
      <c r="E9" s="1" t="s">
        <v>182</v>
      </c>
      <c r="F9" s="1" t="s">
        <v>117</v>
      </c>
      <c r="G9" s="1" t="s">
        <v>674</v>
      </c>
      <c r="H9" s="8">
        <v>0.39</v>
      </c>
      <c r="I9" s="1" t="s">
        <v>675</v>
      </c>
      <c r="J9" s="13" t="s">
        <v>676</v>
      </c>
      <c r="K9" s="9" t="s">
        <v>677</v>
      </c>
      <c r="L9" s="1" t="s">
        <v>331</v>
      </c>
    </row>
    <row r="10" spans="1:20" ht="101.45">
      <c r="A10">
        <v>9</v>
      </c>
      <c r="B10" s="1" t="str">
        <f>OverView!$C$10</f>
        <v>FMCG-CPG &amp; Consumer Goods</v>
      </c>
      <c r="C10" s="1" t="s">
        <v>678</v>
      </c>
      <c r="D10" s="1" t="s">
        <v>679</v>
      </c>
      <c r="E10" s="1" t="s">
        <v>460</v>
      </c>
      <c r="F10" s="1" t="s">
        <v>51</v>
      </c>
      <c r="G10" s="1" t="s">
        <v>680</v>
      </c>
      <c r="H10" s="8">
        <v>0.33</v>
      </c>
      <c r="I10" s="1" t="s">
        <v>681</v>
      </c>
      <c r="J10" s="13" t="s">
        <v>682</v>
      </c>
      <c r="K10" s="9" t="s">
        <v>683</v>
      </c>
      <c r="L10" s="1" t="s">
        <v>684</v>
      </c>
    </row>
    <row r="11" spans="1:20" ht="87">
      <c r="A11">
        <v>10</v>
      </c>
      <c r="B11" s="1" t="str">
        <f>OverView!$C$10</f>
        <v>FMCG-CPG &amp; Consumer Goods</v>
      </c>
      <c r="C11" s="1" t="s">
        <v>685</v>
      </c>
      <c r="D11" s="1" t="s">
        <v>686</v>
      </c>
      <c r="E11" s="1" t="s">
        <v>413</v>
      </c>
      <c r="F11" s="1" t="s">
        <v>59</v>
      </c>
      <c r="G11" s="1" t="s">
        <v>259</v>
      </c>
      <c r="H11" s="8">
        <v>0.36</v>
      </c>
      <c r="I11" s="1" t="s">
        <v>687</v>
      </c>
      <c r="J11" s="13" t="s">
        <v>688</v>
      </c>
      <c r="K11" s="9" t="s">
        <v>689</v>
      </c>
      <c r="L11" s="1" t="s">
        <v>453</v>
      </c>
    </row>
    <row r="12" spans="1:20" ht="144.94999999999999">
      <c r="A12">
        <v>11</v>
      </c>
      <c r="B12" s="1" t="str">
        <f>OverView!$C$10</f>
        <v>FMCG-CPG &amp; Consumer Goods</v>
      </c>
      <c r="C12" s="1" t="s">
        <v>690</v>
      </c>
      <c r="D12" s="1" t="s">
        <v>691</v>
      </c>
      <c r="E12" s="1" t="s">
        <v>223</v>
      </c>
      <c r="F12" s="1" t="s">
        <v>151</v>
      </c>
      <c r="G12" s="1" t="s">
        <v>692</v>
      </c>
      <c r="H12" s="8">
        <v>0.39</v>
      </c>
      <c r="I12" s="1" t="s">
        <v>693</v>
      </c>
      <c r="J12" s="13" t="s">
        <v>694</v>
      </c>
      <c r="K12" s="9" t="s">
        <v>695</v>
      </c>
      <c r="L12" s="1" t="s">
        <v>665</v>
      </c>
    </row>
    <row r="13" spans="1:20" ht="72.599999999999994">
      <c r="A13">
        <v>12</v>
      </c>
      <c r="B13" s="1" t="str">
        <f>OverView!$C$10</f>
        <v>FMCG-CPG &amp; Consumer Goods</v>
      </c>
      <c r="C13" s="1" t="s">
        <v>1</v>
      </c>
      <c r="D13" s="1" t="s">
        <v>696</v>
      </c>
      <c r="E13" s="1" t="s">
        <v>241</v>
      </c>
      <c r="F13" s="1" t="s">
        <v>242</v>
      </c>
      <c r="G13" s="1" t="s">
        <v>697</v>
      </c>
      <c r="H13" s="8">
        <v>0.36</v>
      </c>
      <c r="I13" s="1" t="s">
        <v>698</v>
      </c>
      <c r="K13" s="9" t="s">
        <v>699</v>
      </c>
    </row>
    <row r="14" spans="1:20" ht="116.1">
      <c r="A14">
        <v>13</v>
      </c>
      <c r="B14" s="1" t="str">
        <f>OverView!$C$10</f>
        <v>FMCG-CPG &amp; Consumer Goods</v>
      </c>
      <c r="C14" s="1" t="s">
        <v>157</v>
      </c>
      <c r="D14" s="1" t="s">
        <v>700</v>
      </c>
      <c r="E14" s="1" t="s">
        <v>375</v>
      </c>
      <c r="F14" s="1" t="s">
        <v>117</v>
      </c>
      <c r="G14" s="1" t="s">
        <v>701</v>
      </c>
      <c r="H14" s="8">
        <v>0.42000000000000004</v>
      </c>
      <c r="I14" s="1" t="s">
        <v>702</v>
      </c>
      <c r="K14" s="9" t="s">
        <v>703</v>
      </c>
    </row>
    <row r="15" spans="1:20" ht="101.45">
      <c r="A15">
        <v>14</v>
      </c>
      <c r="B15" s="1" t="str">
        <f>OverView!$C$10</f>
        <v>FMCG-CPG &amp; Consumer Goods</v>
      </c>
      <c r="C15" s="1" t="s">
        <v>5</v>
      </c>
      <c r="D15" s="1" t="s">
        <v>704</v>
      </c>
      <c r="E15" s="1" t="s">
        <v>90</v>
      </c>
      <c r="F15" s="1" t="s">
        <v>151</v>
      </c>
      <c r="G15" s="1" t="s">
        <v>705</v>
      </c>
      <c r="H15" s="8">
        <v>0.42000000000000004</v>
      </c>
      <c r="I15" s="1" t="s">
        <v>706</v>
      </c>
      <c r="K15" s="9" t="s">
        <v>707</v>
      </c>
      <c r="L15" s="1" t="s">
        <v>505</v>
      </c>
    </row>
    <row r="16" spans="1:20" ht="87">
      <c r="A16">
        <v>15</v>
      </c>
      <c r="B16" s="1" t="str">
        <f>OverView!$C$10</f>
        <v>FMCG-CPG &amp; Consumer Goods</v>
      </c>
      <c r="C16" s="1" t="s">
        <v>708</v>
      </c>
      <c r="D16" s="1" t="s">
        <v>709</v>
      </c>
      <c r="E16" s="1" t="s">
        <v>223</v>
      </c>
      <c r="F16" s="1" t="s">
        <v>151</v>
      </c>
      <c r="G16" s="1" t="s">
        <v>710</v>
      </c>
      <c r="H16" s="8">
        <v>0.44999999999999996</v>
      </c>
      <c r="I16" s="1" t="s">
        <v>711</v>
      </c>
      <c r="J16" s="13"/>
      <c r="K16" s="9" t="s">
        <v>712</v>
      </c>
      <c r="L16" s="1" t="s">
        <v>713</v>
      </c>
    </row>
    <row r="17" spans="1:12" ht="87">
      <c r="A17">
        <v>16</v>
      </c>
      <c r="B17" s="1" t="str">
        <f>OverView!$C$10</f>
        <v>FMCG-CPG &amp; Consumer Goods</v>
      </c>
      <c r="C17" s="1" t="s">
        <v>708</v>
      </c>
      <c r="D17" s="1" t="s">
        <v>714</v>
      </c>
      <c r="E17" s="1" t="s">
        <v>460</v>
      </c>
      <c r="F17" s="1" t="s">
        <v>641</v>
      </c>
      <c r="G17" s="1" t="s">
        <v>715</v>
      </c>
      <c r="H17" s="8">
        <v>0.36</v>
      </c>
      <c r="I17" s="1" t="s">
        <v>716</v>
      </c>
      <c r="K17" s="9" t="s">
        <v>717</v>
      </c>
      <c r="L17" s="1" t="s">
        <v>179</v>
      </c>
    </row>
    <row r="18" spans="1:12" ht="72.599999999999994">
      <c r="A18">
        <v>17</v>
      </c>
      <c r="B18" s="1" t="str">
        <f>OverView!$C$10</f>
        <v>FMCG-CPG &amp; Consumer Goods</v>
      </c>
      <c r="C18" s="1" t="s">
        <v>157</v>
      </c>
      <c r="D18" s="1" t="s">
        <v>718</v>
      </c>
      <c r="E18" s="1" t="s">
        <v>182</v>
      </c>
      <c r="F18" s="1" t="s">
        <v>641</v>
      </c>
      <c r="G18" s="1" t="s">
        <v>719</v>
      </c>
      <c r="H18" s="8">
        <v>0.39</v>
      </c>
      <c r="I18" s="1" t="s">
        <v>720</v>
      </c>
      <c r="K18" s="9" t="s">
        <v>721</v>
      </c>
      <c r="L18" s="1" t="s">
        <v>713</v>
      </c>
    </row>
    <row r="19" spans="1:12" ht="87">
      <c r="A19">
        <v>18</v>
      </c>
      <c r="B19" s="1" t="str">
        <f>OverView!$C$10</f>
        <v>FMCG-CPG &amp; Consumer Goods</v>
      </c>
      <c r="C19" s="1" t="s">
        <v>685</v>
      </c>
      <c r="D19" s="1" t="s">
        <v>722</v>
      </c>
      <c r="E19" s="1" t="s">
        <v>204</v>
      </c>
      <c r="F19" s="1" t="s">
        <v>151</v>
      </c>
      <c r="G19" s="1" t="s">
        <v>723</v>
      </c>
      <c r="H19" s="8">
        <v>0.42000000000000004</v>
      </c>
      <c r="I19" s="1" t="s">
        <v>724</v>
      </c>
      <c r="J19" s="13" t="s">
        <v>725</v>
      </c>
      <c r="K19" s="9" t="s">
        <v>726</v>
      </c>
    </row>
    <row r="20" spans="1:12" ht="87">
      <c r="A20">
        <v>19</v>
      </c>
      <c r="B20" s="1" t="str">
        <f>OverView!$C$10</f>
        <v>FMCG-CPG &amp; Consumer Goods</v>
      </c>
      <c r="C20" s="1" t="s">
        <v>6</v>
      </c>
      <c r="D20" s="1" t="s">
        <v>727</v>
      </c>
      <c r="E20" s="1" t="s">
        <v>131</v>
      </c>
      <c r="F20" s="1" t="s">
        <v>117</v>
      </c>
      <c r="G20" s="1" t="s">
        <v>728</v>
      </c>
      <c r="H20" s="8">
        <v>0.36</v>
      </c>
      <c r="I20" s="1" t="s">
        <v>729</v>
      </c>
      <c r="K20" s="9" t="s">
        <v>730</v>
      </c>
      <c r="L20" s="1" t="s">
        <v>713</v>
      </c>
    </row>
    <row r="21" spans="1:12" ht="130.5">
      <c r="A21">
        <v>20</v>
      </c>
      <c r="B21" s="16" t="str">
        <f>OverView!$C$10</f>
        <v>FMCG-CPG &amp; Consumer Goods</v>
      </c>
      <c r="C21" s="16" t="s">
        <v>731</v>
      </c>
      <c r="D21" s="16" t="s">
        <v>732</v>
      </c>
      <c r="E21" s="16" t="s">
        <v>460</v>
      </c>
      <c r="F21" s="16" t="s">
        <v>117</v>
      </c>
      <c r="G21" s="16" t="s">
        <v>733</v>
      </c>
      <c r="H21" s="20">
        <v>0.36</v>
      </c>
      <c r="I21" s="16" t="s">
        <v>734</v>
      </c>
      <c r="K21" s="9" t="s">
        <v>735</v>
      </c>
    </row>
    <row r="22" spans="1:12" ht="87">
      <c r="A22">
        <v>21</v>
      </c>
      <c r="B22" s="1" t="str">
        <f>OverView!$C$10</f>
        <v>FMCG-CPG &amp; Consumer Goods</v>
      </c>
      <c r="C22" s="1" t="s">
        <v>48</v>
      </c>
      <c r="D22" s="1" t="s">
        <v>736</v>
      </c>
      <c r="E22" s="1" t="s">
        <v>182</v>
      </c>
      <c r="F22" s="1" t="s">
        <v>151</v>
      </c>
      <c r="G22" s="1" t="s">
        <v>737</v>
      </c>
      <c r="H22" s="8">
        <v>0.36</v>
      </c>
      <c r="I22" s="1" t="s">
        <v>738</v>
      </c>
      <c r="K22" s="9" t="s">
        <v>739</v>
      </c>
      <c r="L22" s="1" t="s">
        <v>179</v>
      </c>
    </row>
    <row r="23" spans="1:12" ht="87">
      <c r="A23">
        <v>22</v>
      </c>
      <c r="B23" s="1" t="str">
        <f>OverView!$C$10</f>
        <v>FMCG-CPG &amp; Consumer Goods</v>
      </c>
      <c r="C23" s="1" t="s">
        <v>740</v>
      </c>
      <c r="D23" s="1" t="s">
        <v>741</v>
      </c>
      <c r="E23" s="1" t="s">
        <v>189</v>
      </c>
      <c r="F23" s="1" t="s">
        <v>91</v>
      </c>
      <c r="G23" s="1" t="s">
        <v>742</v>
      </c>
      <c r="H23" s="8">
        <v>0.39</v>
      </c>
      <c r="I23" s="1" t="s">
        <v>743</v>
      </c>
      <c r="K23" s="9" t="s">
        <v>744</v>
      </c>
      <c r="L23" s="1" t="s">
        <v>665</v>
      </c>
    </row>
    <row r="24" spans="1:12" ht="101.45">
      <c r="A24">
        <v>23</v>
      </c>
      <c r="B24" s="1" t="str">
        <f>OverView!$C$10</f>
        <v>FMCG-CPG &amp; Consumer Goods</v>
      </c>
      <c r="C24" s="1" t="s">
        <v>5</v>
      </c>
      <c r="D24" s="1" t="s">
        <v>745</v>
      </c>
      <c r="E24" s="1" t="s">
        <v>241</v>
      </c>
      <c r="F24" s="1" t="s">
        <v>242</v>
      </c>
      <c r="G24" s="1" t="s">
        <v>746</v>
      </c>
      <c r="H24" s="8">
        <v>0.30000000000000004</v>
      </c>
      <c r="I24" s="1" t="s">
        <v>747</v>
      </c>
      <c r="K24" s="9" t="s">
        <v>748</v>
      </c>
    </row>
    <row r="25" spans="1:12" ht="87">
      <c r="A25">
        <v>24</v>
      </c>
      <c r="B25" s="1" t="str">
        <f>OverView!$C$10</f>
        <v>FMCG-CPG &amp; Consumer Goods</v>
      </c>
      <c r="C25" s="1" t="s">
        <v>749</v>
      </c>
      <c r="D25" s="1" t="s">
        <v>750</v>
      </c>
      <c r="E25" s="1" t="s">
        <v>223</v>
      </c>
      <c r="F25" s="1" t="s">
        <v>151</v>
      </c>
      <c r="G25" s="1" t="s">
        <v>751</v>
      </c>
      <c r="H25" s="8">
        <v>0.44999999999999996</v>
      </c>
      <c r="I25" s="1" t="s">
        <v>752</v>
      </c>
      <c r="K25" s="9" t="s">
        <v>753</v>
      </c>
      <c r="L25" s="1" t="s">
        <v>754</v>
      </c>
    </row>
    <row r="26" spans="1:12" ht="72.599999999999994">
      <c r="A26">
        <v>25</v>
      </c>
      <c r="B26" s="1" t="str">
        <f>OverView!$C$10</f>
        <v>FMCG-CPG &amp; Consumer Goods</v>
      </c>
      <c r="C26" s="1" t="s">
        <v>2</v>
      </c>
      <c r="D26" s="1" t="s">
        <v>755</v>
      </c>
      <c r="E26" s="1" t="s">
        <v>90</v>
      </c>
      <c r="F26" s="1" t="s">
        <v>91</v>
      </c>
      <c r="G26" s="1" t="s">
        <v>756</v>
      </c>
      <c r="H26" s="8">
        <v>0.33</v>
      </c>
      <c r="I26" s="1" t="s">
        <v>757</v>
      </c>
      <c r="K26" s="9" t="s">
        <v>758</v>
      </c>
      <c r="L26" s="1" t="s">
        <v>505</v>
      </c>
    </row>
    <row r="27" spans="1:12" ht="116.1">
      <c r="A27">
        <v>26</v>
      </c>
      <c r="B27" s="1" t="str">
        <f>OverView!$C$10</f>
        <v>FMCG-CPG &amp; Consumer Goods</v>
      </c>
      <c r="C27" s="1" t="s">
        <v>2</v>
      </c>
      <c r="D27" s="1" t="s">
        <v>759</v>
      </c>
      <c r="E27" s="1" t="s">
        <v>182</v>
      </c>
      <c r="F27" s="1" t="s">
        <v>91</v>
      </c>
      <c r="G27" s="1" t="s">
        <v>760</v>
      </c>
      <c r="H27" s="8">
        <v>0.36</v>
      </c>
      <c r="I27" s="1" t="s">
        <v>761</v>
      </c>
      <c r="K27" s="9" t="s">
        <v>762</v>
      </c>
      <c r="L27" s="1" t="s">
        <v>665</v>
      </c>
    </row>
    <row r="28" spans="1:12" ht="116.1">
      <c r="A28">
        <v>27</v>
      </c>
      <c r="B28" s="1" t="str">
        <f>OverView!$C$10</f>
        <v>FMCG-CPG &amp; Consumer Goods</v>
      </c>
      <c r="C28" s="1" t="s">
        <v>2</v>
      </c>
      <c r="D28" s="1" t="s">
        <v>763</v>
      </c>
      <c r="E28" s="1" t="s">
        <v>241</v>
      </c>
      <c r="F28" s="1" t="s">
        <v>59</v>
      </c>
      <c r="G28" s="1" t="s">
        <v>764</v>
      </c>
      <c r="H28" s="8">
        <v>0.30000000000000004</v>
      </c>
      <c r="I28" s="1" t="s">
        <v>765</v>
      </c>
      <c r="K28" s="9" t="s">
        <v>766</v>
      </c>
      <c r="L28" s="1" t="s">
        <v>767</v>
      </c>
    </row>
    <row r="29" spans="1:12" ht="87">
      <c r="A29">
        <v>28</v>
      </c>
      <c r="B29" s="1" t="str">
        <f>OverView!$C$10</f>
        <v>FMCG-CPG &amp; Consumer Goods</v>
      </c>
      <c r="C29" s="1" t="s">
        <v>768</v>
      </c>
      <c r="D29" s="1" t="s">
        <v>769</v>
      </c>
      <c r="E29" s="1" t="s">
        <v>375</v>
      </c>
      <c r="F29" s="1" t="s">
        <v>59</v>
      </c>
      <c r="G29" s="1" t="s">
        <v>770</v>
      </c>
      <c r="H29" s="8">
        <v>0.42000000000000004</v>
      </c>
      <c r="I29" s="1" t="s">
        <v>771</v>
      </c>
      <c r="K29" s="9" t="s">
        <v>772</v>
      </c>
    </row>
    <row r="30" spans="1:12" ht="101.45">
      <c r="A30">
        <v>29</v>
      </c>
      <c r="B30" s="1" t="str">
        <f>OverView!$C$10</f>
        <v>FMCG-CPG &amp; Consumer Goods</v>
      </c>
      <c r="C30" s="1" t="s">
        <v>2</v>
      </c>
      <c r="D30" s="1" t="s">
        <v>773</v>
      </c>
      <c r="E30" s="1" t="s">
        <v>189</v>
      </c>
      <c r="F30" s="1" t="s">
        <v>117</v>
      </c>
      <c r="G30" s="1" t="s">
        <v>774</v>
      </c>
      <c r="H30" s="8">
        <v>0.39</v>
      </c>
      <c r="I30" s="1" t="s">
        <v>775</v>
      </c>
      <c r="K30" s="9" t="s">
        <v>776</v>
      </c>
      <c r="L30" s="1" t="s">
        <v>665</v>
      </c>
    </row>
    <row r="31" spans="1:12" ht="87">
      <c r="A31">
        <v>30</v>
      </c>
      <c r="B31" s="1" t="str">
        <f>OverView!$C$10</f>
        <v>FMCG-CPG &amp; Consumer Goods</v>
      </c>
      <c r="C31" s="1" t="s">
        <v>2</v>
      </c>
      <c r="D31" s="1" t="s">
        <v>777</v>
      </c>
      <c r="E31" s="1" t="s">
        <v>269</v>
      </c>
      <c r="F31" s="1" t="s">
        <v>151</v>
      </c>
      <c r="G31" s="1" t="s">
        <v>778</v>
      </c>
      <c r="H31" s="8">
        <v>0.30000000000000004</v>
      </c>
      <c r="I31" s="1" t="s">
        <v>779</v>
      </c>
      <c r="K31" s="9" t="s">
        <v>780</v>
      </c>
      <c r="L31" s="1" t="s">
        <v>453</v>
      </c>
    </row>
    <row r="32" spans="1:12" ht="101.45">
      <c r="A32">
        <v>31</v>
      </c>
      <c r="B32" s="1" t="str">
        <f>OverView!$C$10</f>
        <v>FMCG-CPG &amp; Consumer Goods</v>
      </c>
      <c r="C32" s="1" t="s">
        <v>3</v>
      </c>
      <c r="D32" s="1" t="s">
        <v>781</v>
      </c>
      <c r="E32" s="1" t="s">
        <v>241</v>
      </c>
      <c r="F32" s="1" t="s">
        <v>242</v>
      </c>
      <c r="G32" s="1" t="s">
        <v>782</v>
      </c>
      <c r="H32" s="8">
        <v>0.33</v>
      </c>
      <c r="I32" s="1" t="s">
        <v>783</v>
      </c>
      <c r="K32" s="9" t="s">
        <v>784</v>
      </c>
    </row>
    <row r="33" spans="1:12" ht="87">
      <c r="A33">
        <v>32</v>
      </c>
      <c r="B33" s="1" t="str">
        <f>OverView!$C$10</f>
        <v>FMCG-CPG &amp; Consumer Goods</v>
      </c>
      <c r="C33" s="1" t="s">
        <v>3</v>
      </c>
      <c r="D33" s="1" t="s">
        <v>785</v>
      </c>
      <c r="E33" s="1" t="s">
        <v>375</v>
      </c>
      <c r="F33" s="1" t="s">
        <v>117</v>
      </c>
      <c r="G33" s="1" t="s">
        <v>786</v>
      </c>
      <c r="H33" s="8">
        <v>0.42000000000000004</v>
      </c>
      <c r="I33" s="1" t="s">
        <v>787</v>
      </c>
      <c r="K33" s="9" t="s">
        <v>788</v>
      </c>
    </row>
    <row r="34" spans="1:12" ht="116.1">
      <c r="A34">
        <v>33</v>
      </c>
      <c r="B34" s="1" t="str">
        <f>OverView!$C$10</f>
        <v>FMCG-CPG &amp; Consumer Goods</v>
      </c>
      <c r="C34" s="1" t="s">
        <v>3</v>
      </c>
      <c r="D34" s="1" t="s">
        <v>789</v>
      </c>
      <c r="E34" s="1" t="s">
        <v>460</v>
      </c>
      <c r="F34" s="1" t="s">
        <v>117</v>
      </c>
      <c r="G34" s="1" t="s">
        <v>790</v>
      </c>
      <c r="H34" s="8">
        <v>0.39</v>
      </c>
      <c r="I34" s="1" t="s">
        <v>791</v>
      </c>
      <c r="K34" s="9" t="s">
        <v>792</v>
      </c>
    </row>
    <row r="35" spans="1:12" ht="101.45">
      <c r="A35">
        <v>34</v>
      </c>
      <c r="B35" s="1" t="str">
        <f>OverView!$C$10</f>
        <v>FMCG-CPG &amp; Consumer Goods</v>
      </c>
      <c r="C35" s="1" t="s">
        <v>157</v>
      </c>
      <c r="D35" s="1" t="s">
        <v>793</v>
      </c>
      <c r="E35" s="1" t="s">
        <v>223</v>
      </c>
      <c r="F35" s="1" t="s">
        <v>117</v>
      </c>
      <c r="G35" s="1" t="s">
        <v>794</v>
      </c>
      <c r="H35" s="8">
        <v>0.44999999999999996</v>
      </c>
      <c r="I35" s="1" t="s">
        <v>795</v>
      </c>
      <c r="K35" s="9" t="s">
        <v>796</v>
      </c>
    </row>
    <row r="36" spans="1:12" ht="144.94999999999999">
      <c r="A36">
        <v>35</v>
      </c>
      <c r="B36" s="1" t="str">
        <f>OverView!$C$10</f>
        <v>FMCG-CPG &amp; Consumer Goods</v>
      </c>
      <c r="C36" s="1" t="s">
        <v>797</v>
      </c>
      <c r="D36" s="1" t="s">
        <v>798</v>
      </c>
      <c r="E36" s="1" t="s">
        <v>375</v>
      </c>
      <c r="F36" s="1" t="s">
        <v>117</v>
      </c>
      <c r="G36" s="1" t="s">
        <v>799</v>
      </c>
      <c r="H36" s="8">
        <v>0.42000000000000004</v>
      </c>
      <c r="I36" s="1" t="s">
        <v>800</v>
      </c>
      <c r="K36" s="9" t="s">
        <v>801</v>
      </c>
      <c r="L36" s="1" t="s">
        <v>665</v>
      </c>
    </row>
    <row r="37" spans="1:12" ht="130.5">
      <c r="A37">
        <v>36</v>
      </c>
      <c r="B37" s="1" t="str">
        <f>OverView!$C$10</f>
        <v>FMCG-CPG &amp; Consumer Goods</v>
      </c>
      <c r="C37" s="1" t="s">
        <v>434</v>
      </c>
      <c r="D37" s="1" t="s">
        <v>802</v>
      </c>
      <c r="E37" s="1" t="s">
        <v>90</v>
      </c>
      <c r="F37" s="1" t="s">
        <v>117</v>
      </c>
      <c r="G37" s="1" t="s">
        <v>803</v>
      </c>
      <c r="H37" s="8">
        <v>0.44999999999999996</v>
      </c>
      <c r="I37" s="1" t="s">
        <v>804</v>
      </c>
      <c r="K37" s="9" t="s">
        <v>805</v>
      </c>
      <c r="L37" s="1" t="s">
        <v>505</v>
      </c>
    </row>
    <row r="38" spans="1:12" ht="72.599999999999994">
      <c r="A38">
        <v>37</v>
      </c>
      <c r="B38" s="16" t="str">
        <f>OverView!$C$10</f>
        <v>FMCG-CPG &amp; Consumer Goods</v>
      </c>
      <c r="C38" s="16" t="s">
        <v>3</v>
      </c>
      <c r="D38" s="16" t="s">
        <v>806</v>
      </c>
      <c r="E38" s="16" t="s">
        <v>413</v>
      </c>
      <c r="F38" s="16" t="s">
        <v>91</v>
      </c>
      <c r="G38" s="16" t="s">
        <v>807</v>
      </c>
      <c r="H38" s="20">
        <v>0.36</v>
      </c>
      <c r="I38" s="16" t="s">
        <v>808</v>
      </c>
      <c r="K38" s="9" t="s">
        <v>809</v>
      </c>
    </row>
    <row r="39" spans="1:12" ht="144.94999999999999">
      <c r="A39">
        <v>38</v>
      </c>
      <c r="B39" s="1" t="str">
        <f>OverView!$C$10</f>
        <v>FMCG-CPG &amp; Consumer Goods</v>
      </c>
      <c r="C39" s="1" t="s">
        <v>3</v>
      </c>
      <c r="D39" s="1" t="s">
        <v>810</v>
      </c>
      <c r="E39" s="1" t="s">
        <v>131</v>
      </c>
      <c r="F39" s="1" t="s">
        <v>117</v>
      </c>
      <c r="G39" s="1" t="s">
        <v>811</v>
      </c>
      <c r="H39" s="8">
        <v>0.36</v>
      </c>
      <c r="I39" s="1" t="s">
        <v>812</v>
      </c>
      <c r="K39" s="9" t="s">
        <v>813</v>
      </c>
      <c r="L39" s="1" t="s">
        <v>645</v>
      </c>
    </row>
    <row r="40" spans="1:12" ht="130.5">
      <c r="A40">
        <v>39</v>
      </c>
      <c r="B40" s="1" t="str">
        <f>OverView!$C$10</f>
        <v>FMCG-CPG &amp; Consumer Goods</v>
      </c>
      <c r="C40" s="1" t="s">
        <v>7</v>
      </c>
      <c r="D40" s="1" t="s">
        <v>814</v>
      </c>
      <c r="E40" s="1" t="s">
        <v>241</v>
      </c>
      <c r="F40" s="1" t="s">
        <v>242</v>
      </c>
      <c r="G40" s="1" t="s">
        <v>815</v>
      </c>
      <c r="H40" s="8">
        <v>0.30000000000000004</v>
      </c>
      <c r="I40" s="1" t="s">
        <v>816</v>
      </c>
      <c r="K40" s="9" t="s">
        <v>817</v>
      </c>
    </row>
    <row r="41" spans="1:12" ht="87">
      <c r="A41">
        <v>40</v>
      </c>
      <c r="B41" s="1" t="str">
        <f>OverView!$C$10</f>
        <v>FMCG-CPG &amp; Consumer Goods</v>
      </c>
      <c r="C41" s="16" t="s">
        <v>731</v>
      </c>
      <c r="D41" s="16" t="s">
        <v>818</v>
      </c>
      <c r="E41" s="16" t="s">
        <v>189</v>
      </c>
      <c r="F41" s="16" t="s">
        <v>91</v>
      </c>
      <c r="G41" s="16" t="s">
        <v>742</v>
      </c>
      <c r="H41" s="20">
        <v>0.39</v>
      </c>
      <c r="I41" s="16" t="s">
        <v>743</v>
      </c>
      <c r="K41" s="9" t="s">
        <v>819</v>
      </c>
    </row>
    <row r="42" spans="1:12" ht="144.94999999999999">
      <c r="A42">
        <v>41</v>
      </c>
      <c r="B42" s="1" t="str">
        <f>OverView!$C$10</f>
        <v>FMCG-CPG &amp; Consumer Goods</v>
      </c>
      <c r="C42" s="1" t="s">
        <v>7</v>
      </c>
      <c r="D42" s="1" t="s">
        <v>820</v>
      </c>
      <c r="E42" s="1" t="s">
        <v>269</v>
      </c>
      <c r="F42" s="1" t="s">
        <v>59</v>
      </c>
      <c r="G42" s="1" t="s">
        <v>821</v>
      </c>
      <c r="H42" s="8">
        <v>0.30000000000000004</v>
      </c>
      <c r="I42" s="1" t="s">
        <v>822</v>
      </c>
      <c r="K42" s="9" t="s">
        <v>823</v>
      </c>
      <c r="L42" s="1" t="s">
        <v>453</v>
      </c>
    </row>
    <row r="43" spans="1:12" ht="130.5">
      <c r="A43">
        <v>42</v>
      </c>
      <c r="B43" s="1" t="str">
        <f>OverView!$C$10</f>
        <v>FMCG-CPG &amp; Consumer Goods</v>
      </c>
      <c r="C43" s="1" t="s">
        <v>7</v>
      </c>
      <c r="D43" s="1" t="s">
        <v>824</v>
      </c>
      <c r="E43" s="1" t="s">
        <v>90</v>
      </c>
      <c r="F43" s="1" t="s">
        <v>117</v>
      </c>
      <c r="G43" s="1" t="s">
        <v>825</v>
      </c>
      <c r="H43" s="8">
        <v>0.44999999999999996</v>
      </c>
      <c r="I43" s="1" t="s">
        <v>826</v>
      </c>
      <c r="K43" s="9" t="s">
        <v>827</v>
      </c>
      <c r="L43" s="1" t="s">
        <v>505</v>
      </c>
    </row>
    <row r="44" spans="1:12" ht="130.5">
      <c r="A44">
        <v>43</v>
      </c>
      <c r="B44" s="1" t="str">
        <f>OverView!$C$10</f>
        <v>FMCG-CPG &amp; Consumer Goods</v>
      </c>
      <c r="C44" s="1" t="s">
        <v>7</v>
      </c>
      <c r="D44" s="1" t="s">
        <v>828</v>
      </c>
      <c r="E44" s="1" t="s">
        <v>182</v>
      </c>
      <c r="F44" s="1" t="s">
        <v>59</v>
      </c>
      <c r="G44" s="1" t="s">
        <v>829</v>
      </c>
      <c r="H44" s="8">
        <v>0.36</v>
      </c>
      <c r="I44" s="1" t="s">
        <v>830</v>
      </c>
      <c r="K44" s="9" t="s">
        <v>831</v>
      </c>
      <c r="L44" s="1" t="s">
        <v>832</v>
      </c>
    </row>
    <row r="45" spans="1:12" ht="72.599999999999994">
      <c r="A45">
        <v>44</v>
      </c>
      <c r="B45" s="1" t="str">
        <f>OverView!$C$10</f>
        <v>FMCG-CPG &amp; Consumer Goods</v>
      </c>
      <c r="C45" s="1" t="s">
        <v>48</v>
      </c>
      <c r="D45" s="1" t="s">
        <v>833</v>
      </c>
      <c r="E45" s="1" t="s">
        <v>834</v>
      </c>
      <c r="F45" s="1" t="s">
        <v>91</v>
      </c>
      <c r="G45" s="1" t="s">
        <v>835</v>
      </c>
      <c r="H45" s="8">
        <v>0.36</v>
      </c>
      <c r="I45" s="1" t="s">
        <v>836</v>
      </c>
      <c r="K45" s="9" t="s">
        <v>837</v>
      </c>
    </row>
    <row r="46" spans="1:12" ht="130.5">
      <c r="A46">
        <v>45</v>
      </c>
      <c r="B46" s="1" t="str">
        <f>OverView!$C$10</f>
        <v>FMCG-CPG &amp; Consumer Goods</v>
      </c>
      <c r="C46" s="1" t="s">
        <v>6</v>
      </c>
      <c r="D46" s="1" t="s">
        <v>838</v>
      </c>
      <c r="E46" s="1" t="s">
        <v>375</v>
      </c>
      <c r="F46" s="1" t="s">
        <v>117</v>
      </c>
      <c r="G46" s="1" t="s">
        <v>839</v>
      </c>
      <c r="H46" s="8">
        <v>0.30000000000000004</v>
      </c>
      <c r="I46" s="1" t="s">
        <v>840</v>
      </c>
      <c r="J46" s="13" t="s">
        <v>841</v>
      </c>
      <c r="K46" s="9" t="s">
        <v>842</v>
      </c>
      <c r="L46" s="1" t="s">
        <v>156</v>
      </c>
    </row>
    <row r="47" spans="1:12" ht="130.5">
      <c r="A47">
        <v>46</v>
      </c>
      <c r="B47" s="1" t="str">
        <f>OverView!$C$10</f>
        <v>FMCG-CPG &amp; Consumer Goods</v>
      </c>
      <c r="C47" s="1" t="s">
        <v>1</v>
      </c>
      <c r="D47" s="1" t="s">
        <v>843</v>
      </c>
      <c r="E47" s="1" t="s">
        <v>844</v>
      </c>
      <c r="F47" s="1" t="s">
        <v>242</v>
      </c>
      <c r="G47" s="1" t="s">
        <v>845</v>
      </c>
      <c r="H47" s="8">
        <v>0.30000000000000004</v>
      </c>
      <c r="I47" s="1" t="s">
        <v>846</v>
      </c>
      <c r="K47" s="9" t="s">
        <v>847</v>
      </c>
    </row>
    <row r="48" spans="1:12" ht="101.45">
      <c r="A48">
        <v>47</v>
      </c>
      <c r="B48" s="1" t="str">
        <f>OverView!$C$10</f>
        <v>FMCG-CPG &amp; Consumer Goods</v>
      </c>
      <c r="C48" s="1" t="s">
        <v>7</v>
      </c>
      <c r="D48" s="1" t="s">
        <v>848</v>
      </c>
      <c r="E48" s="1" t="s">
        <v>849</v>
      </c>
      <c r="F48" s="1" t="s">
        <v>59</v>
      </c>
      <c r="G48" s="1" t="s">
        <v>850</v>
      </c>
      <c r="H48" s="8">
        <v>0.44999999999999996</v>
      </c>
      <c r="I48" s="1" t="s">
        <v>851</v>
      </c>
      <c r="K48" s="9" t="s">
        <v>852</v>
      </c>
      <c r="L48" s="1" t="s">
        <v>853</v>
      </c>
    </row>
    <row r="49" spans="1:12" ht="144.94999999999999">
      <c r="A49">
        <v>48</v>
      </c>
      <c r="B49" s="1" t="str">
        <f>OverView!$C$10</f>
        <v>FMCG-CPG &amp; Consumer Goods</v>
      </c>
      <c r="C49" s="1" t="s">
        <v>7</v>
      </c>
      <c r="D49" s="1" t="s">
        <v>854</v>
      </c>
      <c r="E49" s="1" t="s">
        <v>367</v>
      </c>
      <c r="F49" s="1" t="s">
        <v>91</v>
      </c>
      <c r="G49" s="1" t="s">
        <v>855</v>
      </c>
      <c r="H49" s="8">
        <v>0.36</v>
      </c>
      <c r="I49" s="1" t="s">
        <v>856</v>
      </c>
      <c r="K49" s="9" t="s">
        <v>857</v>
      </c>
      <c r="L49" s="1" t="s">
        <v>156</v>
      </c>
    </row>
    <row r="50" spans="1:12" ht="144.94999999999999">
      <c r="A50">
        <v>49</v>
      </c>
      <c r="B50" s="1" t="str">
        <f>OverView!$C$10</f>
        <v>FMCG-CPG &amp; Consumer Goods</v>
      </c>
      <c r="C50" s="1" t="s">
        <v>6</v>
      </c>
      <c r="D50" s="16" t="s">
        <v>858</v>
      </c>
      <c r="E50" s="16" t="s">
        <v>375</v>
      </c>
      <c r="F50" s="16" t="s">
        <v>117</v>
      </c>
      <c r="G50" s="16" t="s">
        <v>859</v>
      </c>
      <c r="H50" s="20">
        <v>0.30000000000000004</v>
      </c>
      <c r="I50" s="16" t="s">
        <v>860</v>
      </c>
      <c r="K50" s="9" t="s">
        <v>861</v>
      </c>
      <c r="L50" s="1" t="s">
        <v>156</v>
      </c>
    </row>
    <row r="51" spans="1:12" ht="144.94999999999999">
      <c r="A51">
        <v>50</v>
      </c>
      <c r="B51" s="1" t="str">
        <f>OverView!$C$10</f>
        <v>FMCG-CPG &amp; Consumer Goods</v>
      </c>
      <c r="C51" s="1" t="s">
        <v>216</v>
      </c>
      <c r="D51" s="1" t="s">
        <v>862</v>
      </c>
      <c r="E51" s="1" t="s">
        <v>863</v>
      </c>
      <c r="F51" s="1" t="s">
        <v>242</v>
      </c>
      <c r="G51" s="1" t="s">
        <v>864</v>
      </c>
      <c r="H51" s="8">
        <v>0.27</v>
      </c>
      <c r="I51" s="1" t="s">
        <v>865</v>
      </c>
      <c r="K51" s="9" t="s">
        <v>866</v>
      </c>
    </row>
    <row r="52" spans="1:12" ht="130.5">
      <c r="A52">
        <v>51</v>
      </c>
      <c r="B52" s="1" t="str">
        <f>OverView!$C$10</f>
        <v>FMCG-CPG &amp; Consumer Goods</v>
      </c>
      <c r="C52" s="1" t="s">
        <v>552</v>
      </c>
      <c r="D52" s="1" t="s">
        <v>867</v>
      </c>
      <c r="E52" s="1" t="s">
        <v>868</v>
      </c>
      <c r="F52" s="1" t="s">
        <v>59</v>
      </c>
      <c r="G52" s="1" t="s">
        <v>869</v>
      </c>
      <c r="H52" s="8">
        <v>0.39</v>
      </c>
      <c r="I52" s="1" t="s">
        <v>870</v>
      </c>
      <c r="K52" s="9" t="s">
        <v>871</v>
      </c>
    </row>
  </sheetData>
  <autoFilter ref="A1:M1" xr:uid="{0F1EEA5E-D61E-490C-AD89-E293631ACDCF}"/>
  <hyperlinks>
    <hyperlink ref="J2" r:id="rId1" display="../../../:w:/g/personal/ashutosh_networkscience_ai/EcSD5rPRTbhPgc0nFLZUExgBMd9RmWqHuzDRNEnCjylx2w?e=iudByy" xr:uid="{040E6CCA-22E2-4AD2-86F1-BF51643753D1}"/>
    <hyperlink ref="K2" r:id="rId2" xr:uid="{897FF570-E230-43F1-9D13-F6E3604AEF8B}"/>
    <hyperlink ref="K3" r:id="rId3" xr:uid="{3A5428B1-0324-4D16-AA5B-399A58980A57}"/>
    <hyperlink ref="K4" r:id="rId4" xr:uid="{9B8E692F-9CE5-44AA-A41B-4B0C549E571A}"/>
    <hyperlink ref="K5" r:id="rId5" xr:uid="{00DFE81A-4AB7-417D-A7DC-F98A3E576810}"/>
    <hyperlink ref="K6" r:id="rId6" xr:uid="{18D050BF-805D-45BA-A8AE-31029A86613D}"/>
    <hyperlink ref="K7" r:id="rId7" xr:uid="{B1702B6E-D4E7-476C-B13F-A028AE987348}"/>
    <hyperlink ref="J8" r:id="rId8" display="../../../:w:/g/personal/ashutosh_networkscience_ai/EadPET0uVMRHrRWSAD_O1GoBoa0jrIv6d_15__jNnRxVnw?e=3PONU3" xr:uid="{A4CB0E1A-AC7A-47CD-9758-AB55E2AE396B}"/>
    <hyperlink ref="K8" r:id="rId9" xr:uid="{DFD95D35-7BAD-434E-B553-BE78F33926ED}"/>
    <hyperlink ref="J9" r:id="rId10" display="../../../:w:/g/personal/ashutosh_networkscience_ai/EfF7l7wHQ_xKviNqb15eQIYBIarStIcRAnTUHmhYqs7cmg?e=elxq0k" xr:uid="{B53487C6-2D4A-4D06-AF88-4CA14B258C53}"/>
    <hyperlink ref="K9" r:id="rId11" xr:uid="{FBA43E73-9A96-4F68-9948-5EF348951867}"/>
    <hyperlink ref="J10" r:id="rId12" display="../../../:w:/g/personal/ashutosh_networkscience_ai/EZnsE183vKNPnzjr50LwEnwBo5RX4uEUF0JAJOmBVnSIJQ?e=FnWPoC" xr:uid="{C0228397-32E7-4F95-8277-BB416E1D2857}"/>
    <hyperlink ref="K10" r:id="rId13" xr:uid="{901C3867-B944-4C95-AA6D-3DEC7B16EE07}"/>
    <hyperlink ref="J11" r:id="rId14" display="../../../:w:/g/personal/ashutosh_networkscience_ai/EQQkVUaSHWJAvSQFodHs8_sBjM1atpRHHZXAAdZhCcWx9Q?e=w35Ose" xr:uid="{5A07AE47-EF14-41AD-B845-C2B6D6B3FBDE}"/>
    <hyperlink ref="K11" r:id="rId15" xr:uid="{5023E104-BB37-4E7A-82C2-B94B43F6695C}"/>
    <hyperlink ref="J12" r:id="rId16" display="../../../:w:/g/personal/ashutosh_networkscience_ai/EaLWaHJSgr1Lkgi_m-QMHPIB2IdiYkr2mTn8iMR8qov4UA?e=JjPeae" xr:uid="{B7554303-1F01-418B-8C04-01EBF112EC69}"/>
    <hyperlink ref="K12" r:id="rId17" xr:uid="{1F1CA39A-A63A-43F2-B667-B54246A8BBD6}"/>
    <hyperlink ref="K13" r:id="rId18" xr:uid="{146479DA-0158-49AD-B718-4598A5527063}"/>
    <hyperlink ref="K14" r:id="rId19" xr:uid="{DE736F75-8841-4FFF-AB1A-58A89CEBE153}"/>
    <hyperlink ref="K15" r:id="rId20" xr:uid="{4107EE67-C7A1-4967-BF7C-3AD294C79303}"/>
    <hyperlink ref="K16" r:id="rId21" xr:uid="{594AE24C-6E95-4DC5-B4DE-1304D0762774}"/>
    <hyperlink ref="K17" r:id="rId22" xr:uid="{FE8DF336-9A85-45C1-A684-58855CBD25A7}"/>
    <hyperlink ref="K18" r:id="rId23" xr:uid="{3D974ED1-9EAF-4C0E-B1BB-C38FB189B460}"/>
    <hyperlink ref="J19" r:id="rId24" display="../../../:w:/g/personal/ashutosh_networkscience_ai/Ef3mzyIT5S9KseBKjjBPgG8By1HHvLm0UUt-4d4tD2L4JA?e=9Lwck1" xr:uid="{ED23E0B6-3FF3-47E6-AC59-882034A18C01}"/>
    <hyperlink ref="K19" r:id="rId25" xr:uid="{4BAB2942-19BD-456E-B7B1-8EF453A36C9E}"/>
    <hyperlink ref="K20" r:id="rId26" xr:uid="{4CBE91DB-3003-4190-8729-44C471C141DA}"/>
    <hyperlink ref="K21" r:id="rId27" xr:uid="{959CF806-F869-4948-8088-C006023CFF97}"/>
    <hyperlink ref="K22" r:id="rId28" xr:uid="{1891ACE8-F223-4D20-A44B-10C416B887AC}"/>
    <hyperlink ref="K23" r:id="rId29" xr:uid="{4FC02249-AFD8-417E-A802-2F5C68D9986C}"/>
    <hyperlink ref="K24" r:id="rId30" xr:uid="{5CCF2923-78C2-45A5-9385-B491037F75E7}"/>
    <hyperlink ref="K25" r:id="rId31" xr:uid="{9B6D89E2-B451-45FC-A61A-7F879BAA9EFA}"/>
    <hyperlink ref="K26" r:id="rId32" xr:uid="{67648828-AB03-4C37-8376-DBE21850372F}"/>
    <hyperlink ref="K27" r:id="rId33" xr:uid="{5A0AF12F-426F-472A-B472-CCFEAD0494D2}"/>
    <hyperlink ref="K28" r:id="rId34" xr:uid="{00F0C5A6-75BE-4FBB-AE60-7550F1110BCF}"/>
    <hyperlink ref="K29" r:id="rId35" xr:uid="{5E2AB515-2191-4B35-9FB2-77E770446B9C}"/>
    <hyperlink ref="K30" r:id="rId36" xr:uid="{BC4DC7E6-C608-4CC6-AB9D-E1FFF03AE0E9}"/>
    <hyperlink ref="K31" r:id="rId37" xr:uid="{EE266383-6A86-429F-A311-41C02D1F4C7D}"/>
    <hyperlink ref="K32" r:id="rId38" xr:uid="{6C4EC535-1A75-414C-8501-CCF1F62C8B03}"/>
    <hyperlink ref="K33" r:id="rId39" xr:uid="{240C8EC9-7ADC-4C9D-BBD7-1102C02767C9}"/>
    <hyperlink ref="K34" r:id="rId40" xr:uid="{4E04BF7D-A092-4681-81FA-ADD602A93381}"/>
    <hyperlink ref="K35" r:id="rId41" xr:uid="{D02B21B9-9DA7-4E87-B1F5-2A170A6FA3FD}"/>
    <hyperlink ref="K36" r:id="rId42" xr:uid="{F5853E2C-AE90-4787-BF0B-F28C9E85F743}"/>
    <hyperlink ref="K38" r:id="rId43" xr:uid="{2454CF9D-A8F2-42F3-9E8A-468D573C5334}"/>
    <hyperlink ref="K39" r:id="rId44" xr:uid="{E90169B4-0B2F-4D75-95DE-3F97B35D1441}"/>
    <hyperlink ref="K37" r:id="rId45" xr:uid="{A3F13C38-5AF8-493D-8982-0B60A1203656}"/>
    <hyperlink ref="K40" r:id="rId46" xr:uid="{99AD4B3F-4907-4B79-9668-F153FCFCE3CF}"/>
    <hyperlink ref="K41" r:id="rId47" xr:uid="{F7FF2BE9-2236-40A1-9249-A60A8E6A7695}"/>
    <hyperlink ref="K42" r:id="rId48" xr:uid="{FC863517-A668-4D53-9C4D-3FA62C26F4FA}"/>
    <hyperlink ref="K43" r:id="rId49" xr:uid="{F2298E93-BA10-411F-B564-86B023AF9769}"/>
    <hyperlink ref="K44" r:id="rId50" xr:uid="{1093DEE7-3B19-4F5F-AABD-A6F348386956}"/>
    <hyperlink ref="K45" r:id="rId51" xr:uid="{91866D42-548B-4930-8105-B786F7DE53E1}"/>
    <hyperlink ref="K46" r:id="rId52" xr:uid="{872CDB58-25BB-465C-B9FA-057892BF4EE8}"/>
    <hyperlink ref="J46" r:id="rId53" xr:uid="{2E8D64ED-A7BD-4432-A9B5-FA14BB15200D}"/>
    <hyperlink ref="K47" r:id="rId54" xr:uid="{E10D7B05-7652-4B3B-9154-67CBD58F560A}"/>
    <hyperlink ref="K48" r:id="rId55" xr:uid="{A03F8F1F-F3EB-4370-8DD9-00D28DA4AE0C}"/>
    <hyperlink ref="K49" r:id="rId56" xr:uid="{96366CD8-CB5A-4A92-9F9D-F5066EAEAA77}"/>
    <hyperlink ref="K50" r:id="rId57" xr:uid="{E6BE03F7-FD4D-475D-87E0-3C9BC2101E4C}"/>
    <hyperlink ref="K51" r:id="rId58" xr:uid="{98569834-968B-4052-8532-BFA47E8568F4}"/>
    <hyperlink ref="K52" r:id="rId59" xr:uid="{77B14CC8-3576-4026-A585-FA2A4FB1CA9A}"/>
  </hyperlinks>
  <pageMargins left="0.7" right="0.7" top="0.75" bottom="0.75" header="0.3" footer="0.3"/>
  <legacyDrawing r:id="rId6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91567-A125-4742-92C2-98265B82281B}">
  <dimension ref="A1:T30"/>
  <sheetViews>
    <sheetView zoomScale="75" zoomScaleNormal="75" workbookViewId="0">
      <selection activeCell="C2" sqref="C2:C30"/>
    </sheetView>
  </sheetViews>
  <sheetFormatPr defaultRowHeight="14.45"/>
  <cols>
    <col min="1" max="1" width="8.28515625" bestFit="1" customWidth="1"/>
    <col min="2" max="2" width="28.28515625" style="1" bestFit="1" customWidth="1"/>
    <col min="3" max="3" width="17.5703125" style="1" bestFit="1" customWidth="1"/>
    <col min="4" max="4" width="32.5703125" style="1" bestFit="1" customWidth="1"/>
    <col min="5" max="5" width="30.28515625" style="1" customWidth="1"/>
    <col min="6" max="6" width="13.7109375" style="1" bestFit="1" customWidth="1"/>
    <col min="7" max="7" width="44.5703125" style="1" customWidth="1"/>
    <col min="8" max="8" width="10.7109375" style="8" customWidth="1"/>
    <col min="9" max="9" width="60.42578125" style="1" customWidth="1"/>
    <col min="10" max="10" width="24.85546875" style="1" bestFit="1" customWidth="1"/>
    <col min="11" max="11" width="24.85546875" style="1" customWidth="1"/>
    <col min="12" max="12" width="17.28515625" customWidth="1"/>
    <col min="13" max="13" width="14" bestFit="1" customWidth="1"/>
    <col min="15" max="15" width="8.7109375" customWidth="1"/>
  </cols>
  <sheetData>
    <row r="1" spans="1:20" ht="43.5">
      <c r="A1" s="2" t="s">
        <v>33</v>
      </c>
      <c r="B1" s="3" t="s">
        <v>35</v>
      </c>
      <c r="C1" s="3" t="s">
        <v>36</v>
      </c>
      <c r="D1" s="3" t="s">
        <v>37</v>
      </c>
      <c r="E1" s="3" t="s">
        <v>38</v>
      </c>
      <c r="F1" s="3" t="s">
        <v>39</v>
      </c>
      <c r="G1" s="3" t="s">
        <v>40</v>
      </c>
      <c r="H1" s="4" t="s">
        <v>41</v>
      </c>
      <c r="I1" s="5" t="s">
        <v>42</v>
      </c>
      <c r="J1" s="5" t="s">
        <v>43</v>
      </c>
      <c r="K1" s="5" t="s">
        <v>44</v>
      </c>
      <c r="L1" s="6" t="s">
        <v>45</v>
      </c>
      <c r="M1" s="6" t="s">
        <v>136</v>
      </c>
      <c r="N1" s="7"/>
      <c r="O1" s="21" t="s">
        <v>137</v>
      </c>
      <c r="P1" s="22">
        <f>COUNTA(D2:D108)</f>
        <v>29</v>
      </c>
      <c r="Q1" s="21" t="s">
        <v>138</v>
      </c>
      <c r="R1" s="22">
        <f>COUNTA(J2:J125)</f>
        <v>6</v>
      </c>
      <c r="S1" s="24" t="s">
        <v>872</v>
      </c>
      <c r="T1">
        <f>COUNTBLANK(L2:L27)</f>
        <v>12</v>
      </c>
    </row>
    <row r="2" spans="1:20" ht="87">
      <c r="A2">
        <v>1</v>
      </c>
      <c r="B2" s="1" t="str">
        <f>OverView!$C$9</f>
        <v>Energy &amp; Utilities</v>
      </c>
      <c r="C2" s="1" t="s">
        <v>165</v>
      </c>
      <c r="D2" s="1" t="s">
        <v>873</v>
      </c>
      <c r="E2" s="1" t="s">
        <v>874</v>
      </c>
      <c r="F2" s="1" t="s">
        <v>151</v>
      </c>
      <c r="G2" s="1" t="s">
        <v>875</v>
      </c>
      <c r="H2" s="8">
        <v>0.36</v>
      </c>
      <c r="I2" s="16" t="s">
        <v>876</v>
      </c>
      <c r="J2" s="10" t="s">
        <v>877</v>
      </c>
      <c r="K2" s="9" t="s">
        <v>878</v>
      </c>
      <c r="L2" t="s">
        <v>411</v>
      </c>
    </row>
    <row r="3" spans="1:20" ht="101.45">
      <c r="A3">
        <v>2</v>
      </c>
      <c r="B3" s="1" t="str">
        <f>OverView!$C$9</f>
        <v>Energy &amp; Utilities</v>
      </c>
      <c r="C3" s="1" t="s">
        <v>405</v>
      </c>
      <c r="D3" s="1" t="s">
        <v>879</v>
      </c>
      <c r="E3" s="1" t="s">
        <v>880</v>
      </c>
      <c r="F3" s="1" t="s">
        <v>59</v>
      </c>
      <c r="G3" s="1" t="s">
        <v>881</v>
      </c>
      <c r="H3" s="8">
        <v>0.39</v>
      </c>
      <c r="I3" s="1" t="s">
        <v>882</v>
      </c>
      <c r="J3" s="10" t="s">
        <v>883</v>
      </c>
      <c r="K3" s="9" t="s">
        <v>884</v>
      </c>
      <c r="L3" t="s">
        <v>885</v>
      </c>
    </row>
    <row r="4" spans="1:20" ht="57.95">
      <c r="A4">
        <v>3</v>
      </c>
      <c r="B4" s="1" t="str">
        <f>OverView!$C$9</f>
        <v>Energy &amp; Utilities</v>
      </c>
      <c r="C4" s="1" t="s">
        <v>656</v>
      </c>
      <c r="D4" s="1" t="s">
        <v>886</v>
      </c>
      <c r="E4" s="1" t="s">
        <v>131</v>
      </c>
      <c r="F4" s="1" t="s">
        <v>51</v>
      </c>
      <c r="G4" s="1" t="s">
        <v>887</v>
      </c>
      <c r="H4" s="8">
        <v>0.27</v>
      </c>
      <c r="I4" s="1" t="s">
        <v>888</v>
      </c>
      <c r="J4" s="13" t="s">
        <v>889</v>
      </c>
      <c r="K4" s="9" t="s">
        <v>890</v>
      </c>
      <c r="L4" t="s">
        <v>891</v>
      </c>
    </row>
    <row r="5" spans="1:20" ht="72.599999999999994">
      <c r="A5">
        <v>4</v>
      </c>
      <c r="B5" s="1" t="str">
        <f>OverView!$C$9</f>
        <v>Energy &amp; Utilities</v>
      </c>
      <c r="C5" s="1" t="s">
        <v>7</v>
      </c>
      <c r="D5" s="1" t="s">
        <v>892</v>
      </c>
      <c r="E5" s="1" t="s">
        <v>107</v>
      </c>
      <c r="F5" s="1" t="s">
        <v>91</v>
      </c>
      <c r="G5" s="1" t="s">
        <v>893</v>
      </c>
      <c r="H5" s="8">
        <v>0.36</v>
      </c>
      <c r="I5" s="1" t="s">
        <v>894</v>
      </c>
      <c r="K5" s="9" t="s">
        <v>895</v>
      </c>
    </row>
    <row r="6" spans="1:20" ht="57.95">
      <c r="A6">
        <v>5</v>
      </c>
      <c r="B6" s="1" t="str">
        <f>OverView!$C$9</f>
        <v>Energy &amp; Utilities</v>
      </c>
      <c r="C6" s="1" t="s">
        <v>88</v>
      </c>
      <c r="D6" s="1" t="s">
        <v>896</v>
      </c>
      <c r="E6" s="1" t="s">
        <v>897</v>
      </c>
      <c r="F6" s="1" t="s">
        <v>59</v>
      </c>
      <c r="G6" s="1" t="s">
        <v>898</v>
      </c>
      <c r="H6" s="8">
        <v>0.30000000000000004</v>
      </c>
      <c r="I6" s="1" t="s">
        <v>899</v>
      </c>
      <c r="K6" s="9" t="s">
        <v>900</v>
      </c>
      <c r="L6" t="s">
        <v>901</v>
      </c>
    </row>
    <row r="7" spans="1:20" ht="72.599999999999994">
      <c r="A7">
        <v>6</v>
      </c>
      <c r="B7" s="1" t="str">
        <f>OverView!$C$9</f>
        <v>Energy &amp; Utilities</v>
      </c>
      <c r="C7" s="1" t="s">
        <v>5</v>
      </c>
      <c r="D7" s="1" t="s">
        <v>902</v>
      </c>
      <c r="E7" s="1" t="s">
        <v>874</v>
      </c>
      <c r="F7" s="1" t="s">
        <v>151</v>
      </c>
      <c r="G7" s="1" t="s">
        <v>903</v>
      </c>
      <c r="H7" s="8">
        <v>0.39</v>
      </c>
      <c r="I7" s="1" t="s">
        <v>904</v>
      </c>
      <c r="K7" s="9" t="s">
        <v>905</v>
      </c>
      <c r="L7" t="s">
        <v>411</v>
      </c>
    </row>
    <row r="8" spans="1:20" ht="72.599999999999994">
      <c r="A8">
        <v>7</v>
      </c>
      <c r="B8" s="1" t="str">
        <f>OverView!$C$9</f>
        <v>Energy &amp; Utilities</v>
      </c>
      <c r="C8" s="1" t="s">
        <v>4</v>
      </c>
      <c r="D8" s="1" t="s">
        <v>906</v>
      </c>
      <c r="E8" s="1" t="s">
        <v>230</v>
      </c>
      <c r="F8" s="1" t="s">
        <v>59</v>
      </c>
      <c r="G8" s="1" t="s">
        <v>907</v>
      </c>
      <c r="H8" s="8">
        <v>0.30000000000000004</v>
      </c>
      <c r="I8" s="1" t="s">
        <v>908</v>
      </c>
      <c r="K8" s="9" t="s">
        <v>909</v>
      </c>
      <c r="L8" t="s">
        <v>500</v>
      </c>
    </row>
    <row r="9" spans="1:20" ht="72.599999999999994">
      <c r="A9">
        <v>8</v>
      </c>
      <c r="B9" s="1" t="str">
        <f>OverView!$C$9</f>
        <v>Energy &amp; Utilities</v>
      </c>
      <c r="C9" s="16" t="s">
        <v>910</v>
      </c>
      <c r="D9" s="1" t="s">
        <v>911</v>
      </c>
      <c r="E9" s="1" t="s">
        <v>912</v>
      </c>
      <c r="F9" s="1" t="s">
        <v>151</v>
      </c>
      <c r="G9" s="1" t="s">
        <v>913</v>
      </c>
      <c r="H9" s="8">
        <v>0.36</v>
      </c>
      <c r="I9" s="1" t="s">
        <v>914</v>
      </c>
      <c r="K9" s="9" t="s">
        <v>915</v>
      </c>
    </row>
    <row r="10" spans="1:20" ht="72.599999999999994">
      <c r="A10">
        <v>9</v>
      </c>
      <c r="B10" s="1" t="str">
        <f>OverView!$C$9</f>
        <v>Energy &amp; Utilities</v>
      </c>
      <c r="C10" s="1" t="s">
        <v>5</v>
      </c>
      <c r="D10" s="1" t="s">
        <v>916</v>
      </c>
      <c r="E10" s="1" t="s">
        <v>912</v>
      </c>
      <c r="F10" s="1" t="s">
        <v>51</v>
      </c>
      <c r="G10" s="1" t="s">
        <v>917</v>
      </c>
      <c r="H10" s="8">
        <v>0.36</v>
      </c>
      <c r="I10" s="1" t="s">
        <v>918</v>
      </c>
      <c r="K10" s="9" t="s">
        <v>919</v>
      </c>
    </row>
    <row r="11" spans="1:20" ht="87">
      <c r="A11">
        <v>10</v>
      </c>
      <c r="B11" s="1" t="str">
        <f>OverView!$C$9</f>
        <v>Energy &amp; Utilities</v>
      </c>
      <c r="C11" s="1" t="s">
        <v>4</v>
      </c>
      <c r="D11" s="1" t="s">
        <v>920</v>
      </c>
      <c r="E11" s="1" t="s">
        <v>269</v>
      </c>
      <c r="F11" s="1" t="s">
        <v>59</v>
      </c>
      <c r="G11" s="1" t="s">
        <v>921</v>
      </c>
      <c r="H11" s="8">
        <v>0.30000000000000004</v>
      </c>
      <c r="I11" s="1" t="s">
        <v>922</v>
      </c>
      <c r="K11" s="9" t="s">
        <v>923</v>
      </c>
      <c r="L11" t="s">
        <v>453</v>
      </c>
    </row>
    <row r="12" spans="1:20" ht="87">
      <c r="A12">
        <v>11</v>
      </c>
      <c r="B12" s="1" t="str">
        <f>OverView!$C$9</f>
        <v>Energy &amp; Utilities</v>
      </c>
      <c r="C12" s="1" t="s">
        <v>235</v>
      </c>
      <c r="D12" s="1" t="s">
        <v>924</v>
      </c>
      <c r="E12" s="1" t="s">
        <v>874</v>
      </c>
      <c r="F12" s="1" t="s">
        <v>117</v>
      </c>
      <c r="G12" s="1" t="s">
        <v>925</v>
      </c>
      <c r="H12" s="8">
        <v>0.44999999999999996</v>
      </c>
      <c r="I12" s="1" t="s">
        <v>926</v>
      </c>
      <c r="K12" s="9" t="s">
        <v>927</v>
      </c>
    </row>
    <row r="13" spans="1:20" ht="116.1">
      <c r="A13">
        <v>12</v>
      </c>
      <c r="B13" s="1" t="str">
        <f>OverView!$C$9</f>
        <v>Energy &amp; Utilities</v>
      </c>
      <c r="C13" s="1" t="s">
        <v>1</v>
      </c>
      <c r="D13" s="1" t="s">
        <v>928</v>
      </c>
      <c r="E13" s="1" t="s">
        <v>929</v>
      </c>
      <c r="F13" s="1" t="s">
        <v>91</v>
      </c>
      <c r="G13" s="1" t="s">
        <v>930</v>
      </c>
      <c r="H13" s="8">
        <v>0.33</v>
      </c>
      <c r="I13" s="1" t="s">
        <v>931</v>
      </c>
      <c r="K13" s="9" t="s">
        <v>932</v>
      </c>
      <c r="L13" t="s">
        <v>933</v>
      </c>
    </row>
    <row r="14" spans="1:20" ht="87">
      <c r="A14">
        <v>13</v>
      </c>
      <c r="B14" s="1" t="str">
        <f>OverView!$C$9</f>
        <v>Energy &amp; Utilities</v>
      </c>
      <c r="C14" s="1" t="s">
        <v>88</v>
      </c>
      <c r="D14" s="1" t="s">
        <v>934</v>
      </c>
      <c r="E14" s="1" t="s">
        <v>935</v>
      </c>
      <c r="F14" s="1" t="s">
        <v>91</v>
      </c>
      <c r="G14" s="1" t="s">
        <v>936</v>
      </c>
      <c r="H14" s="8">
        <v>0.39</v>
      </c>
      <c r="I14" s="1" t="s">
        <v>937</v>
      </c>
      <c r="K14" s="9" t="s">
        <v>938</v>
      </c>
      <c r="L14" t="s">
        <v>939</v>
      </c>
    </row>
    <row r="15" spans="1:20" ht="72.599999999999994">
      <c r="A15">
        <v>14</v>
      </c>
      <c r="B15" s="1" t="str">
        <f>OverView!$C$9</f>
        <v>Energy &amp; Utilities</v>
      </c>
      <c r="C15" s="1" t="s">
        <v>7</v>
      </c>
      <c r="D15" s="1" t="s">
        <v>940</v>
      </c>
      <c r="E15" s="1" t="s">
        <v>182</v>
      </c>
      <c r="F15" s="1" t="s">
        <v>151</v>
      </c>
      <c r="G15" s="1" t="s">
        <v>941</v>
      </c>
      <c r="H15" s="8">
        <v>0.39</v>
      </c>
      <c r="I15" s="1" t="s">
        <v>942</v>
      </c>
      <c r="K15" s="9" t="s">
        <v>943</v>
      </c>
      <c r="L15" t="s">
        <v>944</v>
      </c>
    </row>
    <row r="16" spans="1:20" ht="72.599999999999994">
      <c r="A16">
        <v>15</v>
      </c>
      <c r="B16" s="1" t="str">
        <f>OverView!$C$9</f>
        <v>Energy &amp; Utilities</v>
      </c>
      <c r="C16" s="1" t="s">
        <v>731</v>
      </c>
      <c r="D16" s="1" t="s">
        <v>945</v>
      </c>
      <c r="E16" s="1" t="s">
        <v>946</v>
      </c>
      <c r="F16" s="1" t="s">
        <v>91</v>
      </c>
      <c r="G16" s="1" t="s">
        <v>947</v>
      </c>
      <c r="H16" s="8">
        <v>0.30000000000000004</v>
      </c>
      <c r="I16" s="1" t="s">
        <v>948</v>
      </c>
      <c r="K16" s="9" t="s">
        <v>949</v>
      </c>
    </row>
    <row r="17" spans="1:12" ht="72.599999999999994">
      <c r="A17">
        <v>16</v>
      </c>
      <c r="B17" s="1" t="str">
        <f>OverView!$C$9</f>
        <v>Energy &amp; Utilities</v>
      </c>
      <c r="C17" s="1" t="s">
        <v>731</v>
      </c>
      <c r="D17" s="1" t="s">
        <v>950</v>
      </c>
      <c r="E17" s="1" t="s">
        <v>951</v>
      </c>
      <c r="F17" s="1" t="s">
        <v>91</v>
      </c>
      <c r="G17" s="1" t="s">
        <v>952</v>
      </c>
      <c r="H17" s="8">
        <v>0.33</v>
      </c>
      <c r="I17" s="1" t="s">
        <v>953</v>
      </c>
      <c r="K17" s="9" t="s">
        <v>954</v>
      </c>
    </row>
    <row r="18" spans="1:12" ht="72.599999999999994">
      <c r="A18">
        <v>17</v>
      </c>
      <c r="B18" s="1" t="str">
        <f>OverView!$C$9</f>
        <v>Energy &amp; Utilities</v>
      </c>
      <c r="C18" s="1" t="s">
        <v>393</v>
      </c>
      <c r="D18" s="1" t="s">
        <v>955</v>
      </c>
      <c r="E18" s="1" t="s">
        <v>956</v>
      </c>
      <c r="F18" s="1" t="s">
        <v>242</v>
      </c>
      <c r="G18" s="1" t="s">
        <v>957</v>
      </c>
      <c r="H18" s="8">
        <v>0.30000000000000004</v>
      </c>
      <c r="I18" s="1" t="s">
        <v>958</v>
      </c>
      <c r="K18" s="9" t="s">
        <v>959</v>
      </c>
    </row>
    <row r="19" spans="1:12" ht="87">
      <c r="A19">
        <v>18</v>
      </c>
      <c r="B19" s="1" t="str">
        <f>OverView!$C$9</f>
        <v>Energy &amp; Utilities</v>
      </c>
      <c r="C19" s="1" t="s">
        <v>405</v>
      </c>
      <c r="D19" s="1" t="s">
        <v>960</v>
      </c>
      <c r="E19" s="1" t="s">
        <v>961</v>
      </c>
      <c r="F19" s="1" t="s">
        <v>242</v>
      </c>
      <c r="G19" s="1" t="s">
        <v>962</v>
      </c>
      <c r="H19" s="8">
        <v>0.30000000000000004</v>
      </c>
      <c r="I19" s="1" t="s">
        <v>963</v>
      </c>
      <c r="K19" s="9" t="s">
        <v>964</v>
      </c>
    </row>
    <row r="20" spans="1:12" ht="101.45">
      <c r="A20">
        <v>19</v>
      </c>
      <c r="B20" s="1" t="str">
        <f>OverView!$C$9</f>
        <v>Energy &amp; Utilities</v>
      </c>
      <c r="C20" s="1" t="s">
        <v>768</v>
      </c>
      <c r="D20" s="1" t="s">
        <v>965</v>
      </c>
      <c r="E20" s="1" t="s">
        <v>230</v>
      </c>
      <c r="F20" s="1" t="s">
        <v>117</v>
      </c>
      <c r="G20" s="1" t="s">
        <v>966</v>
      </c>
      <c r="H20" s="8">
        <v>0.33</v>
      </c>
      <c r="I20" s="1" t="s">
        <v>967</v>
      </c>
      <c r="K20" s="9" t="s">
        <v>968</v>
      </c>
    </row>
    <row r="21" spans="1:12" ht="116.1">
      <c r="A21">
        <v>20</v>
      </c>
      <c r="B21" s="1" t="str">
        <f>OverView!$C$9</f>
        <v>Energy &amp; Utilities</v>
      </c>
      <c r="C21" s="1" t="s">
        <v>393</v>
      </c>
      <c r="D21" s="1" t="s">
        <v>969</v>
      </c>
      <c r="E21" s="1" t="s">
        <v>970</v>
      </c>
      <c r="F21" s="1" t="s">
        <v>242</v>
      </c>
      <c r="G21" s="1" t="s">
        <v>971</v>
      </c>
      <c r="H21" s="8">
        <v>0.36</v>
      </c>
      <c r="I21" s="1" t="s">
        <v>972</v>
      </c>
      <c r="K21" s="9" t="s">
        <v>973</v>
      </c>
    </row>
    <row r="22" spans="1:12" ht="116.1">
      <c r="A22">
        <v>21</v>
      </c>
      <c r="B22" s="1" t="str">
        <f>OverView!$C$9</f>
        <v>Energy &amp; Utilities</v>
      </c>
      <c r="C22" s="1" t="s">
        <v>740</v>
      </c>
      <c r="D22" s="1" t="s">
        <v>974</v>
      </c>
      <c r="E22" s="1" t="s">
        <v>975</v>
      </c>
      <c r="F22" s="1" t="s">
        <v>91</v>
      </c>
      <c r="G22" s="1" t="s">
        <v>976</v>
      </c>
      <c r="H22" s="8">
        <v>0.30000000000000004</v>
      </c>
      <c r="I22" s="1" t="s">
        <v>977</v>
      </c>
      <c r="K22" s="9" t="s">
        <v>978</v>
      </c>
    </row>
    <row r="23" spans="1:12" ht="130.5">
      <c r="A23">
        <v>22</v>
      </c>
      <c r="B23" s="1" t="str">
        <f>OverView!$C$9</f>
        <v>Energy &amp; Utilities</v>
      </c>
      <c r="C23" s="1" t="s">
        <v>731</v>
      </c>
      <c r="D23" s="1" t="s">
        <v>979</v>
      </c>
      <c r="E23" s="1" t="s">
        <v>980</v>
      </c>
      <c r="F23" s="1" t="s">
        <v>91</v>
      </c>
      <c r="G23" s="1" t="s">
        <v>981</v>
      </c>
      <c r="H23" s="8">
        <v>0.27</v>
      </c>
      <c r="I23" s="1" t="s">
        <v>982</v>
      </c>
      <c r="K23" s="9" t="s">
        <v>983</v>
      </c>
    </row>
    <row r="24" spans="1:12" ht="116.1">
      <c r="A24">
        <v>23</v>
      </c>
      <c r="B24" s="1" t="str">
        <f>OverView!$C$9</f>
        <v>Energy &amp; Utilities</v>
      </c>
      <c r="C24" s="1" t="s">
        <v>4</v>
      </c>
      <c r="D24" s="1" t="s">
        <v>984</v>
      </c>
      <c r="E24" s="1" t="s">
        <v>269</v>
      </c>
      <c r="F24" s="1" t="s">
        <v>59</v>
      </c>
      <c r="G24" s="1" t="s">
        <v>985</v>
      </c>
      <c r="H24" s="8">
        <v>0.30000000000000004</v>
      </c>
      <c r="I24" s="1" t="s">
        <v>986</v>
      </c>
      <c r="K24" s="9" t="s">
        <v>987</v>
      </c>
      <c r="L24" t="s">
        <v>453</v>
      </c>
    </row>
    <row r="25" spans="1:12" ht="130.5">
      <c r="A25">
        <v>24</v>
      </c>
      <c r="B25" s="1" t="str">
        <f>OverView!$C$9</f>
        <v>Energy &amp; Utilities</v>
      </c>
      <c r="C25" s="1" t="s">
        <v>6</v>
      </c>
      <c r="D25" s="1" t="s">
        <v>988</v>
      </c>
      <c r="E25" s="1" t="s">
        <v>989</v>
      </c>
      <c r="F25" s="1" t="s">
        <v>51</v>
      </c>
      <c r="G25" s="1" t="s">
        <v>990</v>
      </c>
      <c r="H25" s="8">
        <v>0.44999999999999996</v>
      </c>
      <c r="I25" s="1" t="s">
        <v>991</v>
      </c>
      <c r="K25" s="9" t="s">
        <v>992</v>
      </c>
      <c r="L25" t="s">
        <v>754</v>
      </c>
    </row>
    <row r="26" spans="1:12" ht="116.1">
      <c r="A26">
        <v>25</v>
      </c>
      <c r="B26" s="1" t="str">
        <f>OverView!$C$9</f>
        <v>Energy &amp; Utilities</v>
      </c>
      <c r="C26" s="1" t="s">
        <v>7</v>
      </c>
      <c r="D26" s="1" t="s">
        <v>993</v>
      </c>
      <c r="E26" s="1" t="s">
        <v>874</v>
      </c>
      <c r="F26" s="1" t="s">
        <v>151</v>
      </c>
      <c r="G26" s="1" t="s">
        <v>994</v>
      </c>
      <c r="H26" s="8">
        <v>0.42000000000000004</v>
      </c>
      <c r="I26" s="1" t="s">
        <v>995</v>
      </c>
      <c r="K26" s="9" t="s">
        <v>996</v>
      </c>
      <c r="L26" t="s">
        <v>411</v>
      </c>
    </row>
    <row r="27" spans="1:12" ht="144.94999999999999">
      <c r="A27">
        <v>26</v>
      </c>
      <c r="B27" s="1" t="str">
        <f>OverView!$C$9</f>
        <v>Energy &amp; Utilities</v>
      </c>
      <c r="C27" s="1" t="s">
        <v>7</v>
      </c>
      <c r="D27" s="1" t="s">
        <v>997</v>
      </c>
      <c r="E27" s="1" t="s">
        <v>998</v>
      </c>
      <c r="F27" s="1" t="s">
        <v>91</v>
      </c>
      <c r="G27" s="1" t="s">
        <v>999</v>
      </c>
      <c r="H27" s="8">
        <v>0.36</v>
      </c>
      <c r="I27" s="1" t="s">
        <v>1000</v>
      </c>
      <c r="K27" s="9" t="s">
        <v>1001</v>
      </c>
      <c r="L27" t="s">
        <v>1002</v>
      </c>
    </row>
    <row r="28" spans="1:12" ht="87">
      <c r="A28">
        <v>27</v>
      </c>
      <c r="B28" s="24" t="s">
        <v>17</v>
      </c>
      <c r="C28" s="24" t="s">
        <v>7</v>
      </c>
      <c r="D28" s="24" t="s">
        <v>57</v>
      </c>
      <c r="E28" s="24" t="s">
        <v>58</v>
      </c>
      <c r="F28" s="24" t="s">
        <v>59</v>
      </c>
      <c r="G28" s="24" t="s">
        <v>60</v>
      </c>
      <c r="H28" s="83">
        <v>0.3</v>
      </c>
      <c r="I28" s="24" t="s">
        <v>61</v>
      </c>
      <c r="J28" s="32" t="s">
        <v>62</v>
      </c>
      <c r="K28" s="47" t="s">
        <v>63</v>
      </c>
    </row>
    <row r="29" spans="1:12" ht="101.45">
      <c r="A29">
        <v>28</v>
      </c>
      <c r="B29" s="24" t="s">
        <v>17</v>
      </c>
      <c r="C29" s="24" t="s">
        <v>7</v>
      </c>
      <c r="D29" s="24" t="s">
        <v>73</v>
      </c>
      <c r="E29" s="24" t="s">
        <v>74</v>
      </c>
      <c r="F29" s="24" t="s">
        <v>67</v>
      </c>
      <c r="G29" s="24" t="s">
        <v>75</v>
      </c>
      <c r="H29" s="83">
        <v>0.35</v>
      </c>
      <c r="I29" s="24" t="s">
        <v>76</v>
      </c>
      <c r="J29" s="32" t="s">
        <v>77</v>
      </c>
      <c r="K29" s="47" t="s">
        <v>78</v>
      </c>
    </row>
    <row r="30" spans="1:12" ht="87">
      <c r="A30">
        <v>29</v>
      </c>
      <c r="B30" s="24" t="s">
        <v>47</v>
      </c>
      <c r="C30" s="24" t="s">
        <v>48</v>
      </c>
      <c r="D30" s="24" t="s">
        <v>49</v>
      </c>
      <c r="E30" s="24" t="s">
        <v>50</v>
      </c>
      <c r="F30" s="24" t="s">
        <v>51</v>
      </c>
      <c r="G30" s="24" t="s">
        <v>52</v>
      </c>
      <c r="H30" s="83">
        <v>0.3</v>
      </c>
      <c r="I30" s="24" t="s">
        <v>53</v>
      </c>
      <c r="J30" s="32" t="s">
        <v>54</v>
      </c>
      <c r="K30" s="47" t="s">
        <v>55</v>
      </c>
    </row>
  </sheetData>
  <autoFilter ref="A1:M1" xr:uid="{EE991567-A125-4742-92C2-98265B82281B}"/>
  <hyperlinks>
    <hyperlink ref="J2" r:id="rId1" xr:uid="{6639F29F-FD8E-41D2-8E5D-70A110291949}"/>
    <hyperlink ref="J3" r:id="rId2" xr:uid="{3C077DD8-1429-45AC-AA84-6875AEC07AE8}"/>
    <hyperlink ref="J4" r:id="rId3" display="../../../:w:/g/personal/ashutosh_networkscience_ai/EUEU2ZOR24RGvg7wenM6HsYBZTKmB6uHiXx9f1gUXisQIQ?e=yOeGd2" xr:uid="{82BBC67E-2C78-4982-A18E-D4FD74A24955}"/>
    <hyperlink ref="K2" r:id="rId4" xr:uid="{8F500001-6915-4865-967E-ED93CEDA6671}"/>
    <hyperlink ref="K3" r:id="rId5" xr:uid="{C1458095-6A54-4D1F-879E-CBF14120318C}"/>
    <hyperlink ref="K4" r:id="rId6" xr:uid="{00E84ACE-25E0-43A0-B500-30E11842AB75}"/>
    <hyperlink ref="K5" r:id="rId7" xr:uid="{EE1032DB-56B1-43F4-A5FE-5379AC7C52ED}"/>
    <hyperlink ref="K6" r:id="rId8" xr:uid="{911EB79E-D95F-4166-B2FB-D69A09A36859}"/>
    <hyperlink ref="K7" r:id="rId9" xr:uid="{DC44AC37-F681-4434-BA40-DAA88C91FCCC}"/>
    <hyperlink ref="K8" r:id="rId10" xr:uid="{9A88998B-B09E-4AF7-AEB8-663718C31062}"/>
    <hyperlink ref="K9" r:id="rId11" xr:uid="{212DB818-D6B0-4382-837D-748CCBB88107}"/>
    <hyperlink ref="K10" r:id="rId12" xr:uid="{CF7CD809-9772-4DBC-952E-76CF90DE91D5}"/>
    <hyperlink ref="K11" r:id="rId13" xr:uid="{BAB42589-AC1D-458E-83B6-679708812FFA}"/>
    <hyperlink ref="K12" r:id="rId14" xr:uid="{137F3918-3F66-45CC-80C1-9ABD37C8EC68}"/>
    <hyperlink ref="K13" r:id="rId15" xr:uid="{381DBAE1-FC98-4199-807B-2D4F89383AE3}"/>
    <hyperlink ref="K14" r:id="rId16" xr:uid="{9A5577BB-DD12-4C49-A03D-B179D564EB21}"/>
    <hyperlink ref="K15" r:id="rId17" xr:uid="{000D7AFD-9DF9-4CBF-B3A8-2E0EBF8C71B4}"/>
    <hyperlink ref="K16" r:id="rId18" xr:uid="{6C65C1CB-E6A5-4AA9-9800-AA10DFF08717}"/>
    <hyperlink ref="K17" r:id="rId19" xr:uid="{E0A5F776-86E4-4216-BB73-9A78295833A9}"/>
    <hyperlink ref="K18" r:id="rId20" xr:uid="{78A98F85-36B0-4FB4-B64B-3D9F63D8CFAE}"/>
    <hyperlink ref="K19" r:id="rId21" xr:uid="{8D080868-974B-4BF8-BADF-788882B32ED6}"/>
    <hyperlink ref="K20" r:id="rId22" xr:uid="{31FBD873-F091-4F48-AD42-BE3C19C3F8DC}"/>
    <hyperlink ref="K21" r:id="rId23" xr:uid="{22DBD593-EF47-49C4-80BC-489DD2832249}"/>
    <hyperlink ref="K22" r:id="rId24" xr:uid="{EB6B8021-962B-43E9-B0E2-66492B135EC6}"/>
    <hyperlink ref="K23" r:id="rId25" xr:uid="{E9759EF8-4993-4668-A6CF-92EE9FD24751}"/>
    <hyperlink ref="K24" r:id="rId26" xr:uid="{C65F3F61-2506-4ECE-8841-86983A0E9133}"/>
    <hyperlink ref="K25" r:id="rId27" xr:uid="{05BF48D7-CCCA-483E-BDC9-A292CA7D463C}"/>
    <hyperlink ref="K26" r:id="rId28" xr:uid="{9E2BC40D-8D01-4592-A79F-0187D51D69B2}"/>
    <hyperlink ref="K27" r:id="rId29" xr:uid="{067188EC-CE3F-4ADD-A487-B5578D5849C7}"/>
    <hyperlink ref="J28" r:id="rId30" display="../../../:w:/g/personal/ashutosh_networkscience_ai/EZmvpu0XaQRMv1dxXLGvLXYBidta5SCkoivOrQOuQe0vWQ?e=MMyybV" xr:uid="{C7496747-D468-45FA-9740-BE1E80EFD575}"/>
    <hyperlink ref="K28" r:id="rId31" xr:uid="{9FF7913E-0F18-4179-84FD-08CEC0748A93}"/>
    <hyperlink ref="J29" r:id="rId32" xr:uid="{1345B13D-D457-4DAD-A379-92176FB22D8F}"/>
    <hyperlink ref="K29" r:id="rId33" xr:uid="{7979D22C-DB63-4C9A-A730-7CD8D28125B3}"/>
    <hyperlink ref="J30" r:id="rId34" display="../../../:w:/g/personal/ashutosh_networkscience_ai/EVEW9MHSTUNDpIAvtrdK8qEBd6ZIMCucayqUau6vIS05jA?e=6b0W3e" xr:uid="{5E726524-E092-4B6D-AE60-94401ADC712A}"/>
    <hyperlink ref="K30" r:id="rId35" xr:uid="{98553771-56D4-49A4-A2D8-7DCD4A1DCAC0}"/>
  </hyperlinks>
  <pageMargins left="0.7" right="0.7" top="0.75" bottom="0.75" header="0.3" footer="0.3"/>
  <legacyDrawing r:id="rId3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076F-1AC5-48DF-B5DD-4632EB5B9F15}">
  <dimension ref="A1:T16"/>
  <sheetViews>
    <sheetView zoomScale="76" zoomScaleNormal="76" workbookViewId="0">
      <selection activeCell="C2" sqref="C2:C16"/>
    </sheetView>
  </sheetViews>
  <sheetFormatPr defaultRowHeight="14.45"/>
  <cols>
    <col min="1" max="1" width="8.28515625" bestFit="1" customWidth="1"/>
    <col min="2" max="2" width="25.7109375" style="1" customWidth="1"/>
    <col min="3" max="3" width="17.5703125" bestFit="1" customWidth="1"/>
    <col min="4" max="4" width="32.5703125" style="1" bestFit="1" customWidth="1"/>
    <col min="5" max="5" width="30.28515625" style="1" customWidth="1"/>
    <col min="6" max="6" width="13.7109375" style="1" bestFit="1" customWidth="1"/>
    <col min="7" max="7" width="44.5703125" style="1" customWidth="1"/>
    <col min="8" max="8" width="10.7109375" style="8" customWidth="1"/>
    <col min="9" max="9" width="60.42578125" style="1" customWidth="1"/>
    <col min="10" max="10" width="24.85546875" style="1" bestFit="1" customWidth="1"/>
    <col min="11" max="11" width="24.85546875" style="1" customWidth="1"/>
    <col min="12" max="12" width="10.140625" bestFit="1" customWidth="1"/>
    <col min="13" max="13" width="14" bestFit="1" customWidth="1"/>
    <col min="15" max="15" width="8.7109375" customWidth="1"/>
  </cols>
  <sheetData>
    <row r="1" spans="1:20" ht="57.95">
      <c r="A1" s="2" t="s">
        <v>33</v>
      </c>
      <c r="B1" s="3" t="s">
        <v>35</v>
      </c>
      <c r="C1" s="3" t="s">
        <v>36</v>
      </c>
      <c r="D1" s="3" t="s">
        <v>37</v>
      </c>
      <c r="E1" s="3" t="s">
        <v>38</v>
      </c>
      <c r="F1" s="3" t="s">
        <v>39</v>
      </c>
      <c r="G1" s="3" t="s">
        <v>40</v>
      </c>
      <c r="H1" s="4" t="s">
        <v>41</v>
      </c>
      <c r="I1" s="5" t="s">
        <v>42</v>
      </c>
      <c r="J1" s="5" t="s">
        <v>43</v>
      </c>
      <c r="K1" s="5" t="s">
        <v>44</v>
      </c>
      <c r="L1" s="6" t="s">
        <v>45</v>
      </c>
      <c r="M1" s="6" t="s">
        <v>136</v>
      </c>
      <c r="N1" s="7"/>
      <c r="O1" s="21" t="s">
        <v>137</v>
      </c>
      <c r="P1" s="22">
        <f>COUNTA(D2:D112)</f>
        <v>15</v>
      </c>
      <c r="Q1" s="21" t="s">
        <v>138</v>
      </c>
      <c r="R1" s="22">
        <f>COUNTA(J2:J129)</f>
        <v>7</v>
      </c>
      <c r="S1" s="24" t="s">
        <v>1003</v>
      </c>
      <c r="T1">
        <f>COUNTBLANK(L2:L16)</f>
        <v>2</v>
      </c>
    </row>
    <row r="2" spans="1:20" ht="72.599999999999994">
      <c r="A2">
        <v>1</v>
      </c>
      <c r="B2" s="1" t="str">
        <f>OverView!$C$6</f>
        <v>Construction &amp; Real-Estate</v>
      </c>
      <c r="C2" s="1" t="s">
        <v>235</v>
      </c>
      <c r="D2" s="1" t="s">
        <v>1004</v>
      </c>
      <c r="E2" s="1" t="s">
        <v>1005</v>
      </c>
      <c r="F2" s="1" t="s">
        <v>117</v>
      </c>
      <c r="G2" s="1" t="s">
        <v>1006</v>
      </c>
      <c r="H2" s="8">
        <v>0.36</v>
      </c>
      <c r="I2" s="1" t="s">
        <v>1007</v>
      </c>
      <c r="J2" s="13" t="s">
        <v>1008</v>
      </c>
      <c r="K2" s="9" t="s">
        <v>1009</v>
      </c>
    </row>
    <row r="3" spans="1:20" ht="87">
      <c r="A3">
        <v>2</v>
      </c>
      <c r="B3" s="1" t="str">
        <f>OverView!$C$6</f>
        <v>Construction &amp; Real-Estate</v>
      </c>
      <c r="C3" s="1" t="s">
        <v>1010</v>
      </c>
      <c r="D3" s="1" t="s">
        <v>1011</v>
      </c>
      <c r="E3" s="1" t="s">
        <v>1012</v>
      </c>
      <c r="F3" s="1" t="s">
        <v>91</v>
      </c>
      <c r="G3" s="1" t="s">
        <v>1013</v>
      </c>
      <c r="H3" s="8">
        <v>0.33</v>
      </c>
      <c r="I3" s="1" t="s">
        <v>1014</v>
      </c>
      <c r="J3" s="10" t="s">
        <v>1015</v>
      </c>
      <c r="K3" s="9" t="s">
        <v>1016</v>
      </c>
      <c r="L3" t="s">
        <v>411</v>
      </c>
    </row>
    <row r="4" spans="1:20" ht="72.599999999999994">
      <c r="A4">
        <v>3</v>
      </c>
      <c r="B4" s="1" t="str">
        <f>OverView!$C$6</f>
        <v>Construction &amp; Real-Estate</v>
      </c>
      <c r="C4" t="s">
        <v>5</v>
      </c>
      <c r="D4" s="1" t="s">
        <v>1017</v>
      </c>
      <c r="E4" s="1" t="s">
        <v>1018</v>
      </c>
      <c r="F4" s="1" t="s">
        <v>51</v>
      </c>
      <c r="G4" s="1" t="s">
        <v>1019</v>
      </c>
      <c r="H4" s="8">
        <v>0.30000000000000004</v>
      </c>
      <c r="I4" s="1" t="s">
        <v>1020</v>
      </c>
      <c r="J4" s="13" t="s">
        <v>1021</v>
      </c>
      <c r="K4" s="9" t="s">
        <v>1022</v>
      </c>
      <c r="L4" s="1" t="s">
        <v>1023</v>
      </c>
    </row>
    <row r="5" spans="1:20" ht="101.45">
      <c r="A5">
        <v>4</v>
      </c>
      <c r="B5" s="1" t="str">
        <f>OverView!$C$6</f>
        <v>Construction &amp; Real-Estate</v>
      </c>
      <c r="C5" s="1" t="s">
        <v>165</v>
      </c>
      <c r="D5" s="1" t="s">
        <v>1024</v>
      </c>
      <c r="E5" s="1" t="s">
        <v>1025</v>
      </c>
      <c r="F5" s="1" t="s">
        <v>151</v>
      </c>
      <c r="G5" s="1" t="s">
        <v>1026</v>
      </c>
      <c r="H5" s="8">
        <v>0.35</v>
      </c>
      <c r="I5" s="1" t="s">
        <v>1027</v>
      </c>
      <c r="J5" s="10" t="s">
        <v>1028</v>
      </c>
      <c r="K5" s="9" t="s">
        <v>1029</v>
      </c>
      <c r="L5" t="s">
        <v>1030</v>
      </c>
      <c r="M5" s="13" t="s">
        <v>1031</v>
      </c>
    </row>
    <row r="6" spans="1:20" ht="116.1">
      <c r="A6">
        <v>5</v>
      </c>
      <c r="B6" s="1" t="str">
        <f>OverView!$C$6</f>
        <v>Construction &amp; Real-Estate</v>
      </c>
      <c r="C6" s="1" t="s">
        <v>708</v>
      </c>
      <c r="D6" s="1" t="s">
        <v>1032</v>
      </c>
      <c r="E6" s="1" t="s">
        <v>1033</v>
      </c>
      <c r="F6" s="1" t="s">
        <v>51</v>
      </c>
      <c r="G6" s="1" t="s">
        <v>1034</v>
      </c>
      <c r="H6" s="8">
        <v>0.4</v>
      </c>
      <c r="I6" s="1" t="s">
        <v>1035</v>
      </c>
      <c r="J6" s="10" t="s">
        <v>1036</v>
      </c>
      <c r="K6" s="9" t="s">
        <v>1037</v>
      </c>
      <c r="L6" t="s">
        <v>1030</v>
      </c>
      <c r="M6" s="13" t="s">
        <v>1031</v>
      </c>
    </row>
    <row r="7" spans="1:20" ht="101.45">
      <c r="A7">
        <v>6</v>
      </c>
      <c r="B7" s="43" t="s">
        <v>1038</v>
      </c>
      <c r="C7" s="48" t="s">
        <v>105</v>
      </c>
      <c r="D7" s="24" t="s">
        <v>1039</v>
      </c>
      <c r="E7" s="24" t="s">
        <v>1040</v>
      </c>
      <c r="F7" s="48" t="s">
        <v>630</v>
      </c>
      <c r="G7" s="24" t="s">
        <v>1041</v>
      </c>
      <c r="H7" s="66">
        <v>0.4</v>
      </c>
      <c r="I7" s="24" t="s">
        <v>1042</v>
      </c>
      <c r="J7" s="47" t="s">
        <v>1043</v>
      </c>
      <c r="K7" s="67" t="s">
        <v>1044</v>
      </c>
      <c r="L7" t="s">
        <v>933</v>
      </c>
      <c r="M7" s="13" t="s">
        <v>1045</v>
      </c>
    </row>
    <row r="8" spans="1:20" ht="159.6">
      <c r="A8">
        <v>7</v>
      </c>
      <c r="B8" s="43" t="s">
        <v>1038</v>
      </c>
      <c r="C8" s="48" t="s">
        <v>105</v>
      </c>
      <c r="D8" s="24" t="s">
        <v>1046</v>
      </c>
      <c r="E8" s="24" t="s">
        <v>1047</v>
      </c>
      <c r="F8" s="48" t="s">
        <v>600</v>
      </c>
      <c r="G8" s="24" t="s">
        <v>1048</v>
      </c>
      <c r="H8" s="66">
        <v>0.4</v>
      </c>
      <c r="I8" s="24" t="s">
        <v>1049</v>
      </c>
      <c r="J8" s="47" t="s">
        <v>1050</v>
      </c>
      <c r="K8" s="67" t="s">
        <v>1051</v>
      </c>
      <c r="L8" t="s">
        <v>933</v>
      </c>
      <c r="M8" s="13" t="s">
        <v>1045</v>
      </c>
    </row>
    <row r="9" spans="1:20" ht="87">
      <c r="A9">
        <v>8</v>
      </c>
      <c r="B9" s="1" t="str">
        <f>OverView!$C$6</f>
        <v>Construction &amp; Real-Estate</v>
      </c>
      <c r="C9" s="1" t="s">
        <v>552</v>
      </c>
      <c r="D9" s="1" t="s">
        <v>1052</v>
      </c>
      <c r="E9" s="1" t="s">
        <v>413</v>
      </c>
      <c r="F9" s="1" t="s">
        <v>151</v>
      </c>
      <c r="G9" s="1" t="s">
        <v>1053</v>
      </c>
      <c r="H9" s="8">
        <v>0.30000000000000004</v>
      </c>
      <c r="I9" s="1" t="s">
        <v>1054</v>
      </c>
      <c r="K9" s="9" t="s">
        <v>1055</v>
      </c>
      <c r="L9" s="1" t="s">
        <v>234</v>
      </c>
      <c r="M9" s="13" t="s">
        <v>1056</v>
      </c>
    </row>
    <row r="10" spans="1:20" ht="72.599999999999994">
      <c r="A10">
        <v>9</v>
      </c>
      <c r="B10" s="1" t="str">
        <f>OverView!$C$6</f>
        <v>Construction &amp; Real-Estate</v>
      </c>
      <c r="C10" s="1" t="s">
        <v>1</v>
      </c>
      <c r="D10" s="1" t="s">
        <v>1057</v>
      </c>
      <c r="E10" s="1" t="s">
        <v>1058</v>
      </c>
      <c r="F10" s="1" t="s">
        <v>91</v>
      </c>
      <c r="G10" s="1" t="s">
        <v>1059</v>
      </c>
      <c r="H10" s="8">
        <v>0.42000000000000004</v>
      </c>
      <c r="I10" s="1" t="s">
        <v>1060</v>
      </c>
      <c r="K10" s="9" t="s">
        <v>1061</v>
      </c>
      <c r="L10" t="s">
        <v>1062</v>
      </c>
    </row>
    <row r="11" spans="1:20" ht="72.599999999999994">
      <c r="A11">
        <v>10</v>
      </c>
      <c r="B11" s="1" t="str">
        <f>OverView!$C$6</f>
        <v>Construction &amp; Real-Estate</v>
      </c>
      <c r="C11" s="1" t="s">
        <v>5</v>
      </c>
      <c r="D11" s="1" t="s">
        <v>1063</v>
      </c>
      <c r="E11" s="1" t="s">
        <v>223</v>
      </c>
      <c r="F11" s="1" t="s">
        <v>151</v>
      </c>
      <c r="G11" s="1" t="s">
        <v>1064</v>
      </c>
      <c r="H11" s="8">
        <v>0.39</v>
      </c>
      <c r="I11" s="1" t="s">
        <v>1065</v>
      </c>
      <c r="K11" s="9" t="s">
        <v>1066</v>
      </c>
      <c r="L11" t="s">
        <v>411</v>
      </c>
    </row>
    <row r="12" spans="1:20" ht="72.599999999999994">
      <c r="A12">
        <v>11</v>
      </c>
      <c r="B12" s="1" t="str">
        <f>OverView!$C$6</f>
        <v>Construction &amp; Real-Estate</v>
      </c>
      <c r="C12" s="1" t="s">
        <v>1</v>
      </c>
      <c r="D12" s="1" t="s">
        <v>1067</v>
      </c>
      <c r="E12" s="1" t="s">
        <v>844</v>
      </c>
      <c r="F12" s="1" t="s">
        <v>242</v>
      </c>
      <c r="G12" s="1" t="s">
        <v>1068</v>
      </c>
      <c r="H12" s="8">
        <v>0.44999999999999996</v>
      </c>
      <c r="I12" s="1" t="s">
        <v>1069</v>
      </c>
      <c r="K12" s="9" t="s">
        <v>1070</v>
      </c>
    </row>
    <row r="13" spans="1:20" ht="87">
      <c r="A13">
        <v>12</v>
      </c>
      <c r="B13" s="1" t="str">
        <f>OverView!$C$6</f>
        <v>Construction &amp; Real-Estate</v>
      </c>
      <c r="C13" s="1" t="s">
        <v>1</v>
      </c>
      <c r="D13" s="1" t="s">
        <v>1071</v>
      </c>
      <c r="E13" s="1" t="s">
        <v>1072</v>
      </c>
      <c r="F13" s="1" t="s">
        <v>59</v>
      </c>
      <c r="G13" s="1" t="s">
        <v>1073</v>
      </c>
      <c r="H13" s="8">
        <v>0.30000000000000004</v>
      </c>
      <c r="I13" s="1" t="s">
        <v>1074</v>
      </c>
      <c r="K13" s="9" t="s">
        <v>1075</v>
      </c>
      <c r="L13" t="s">
        <v>411</v>
      </c>
    </row>
    <row r="14" spans="1:20" ht="72.599999999999994">
      <c r="A14">
        <v>13</v>
      </c>
      <c r="B14" s="24" t="str">
        <f>OverView!$C$6</f>
        <v>Construction &amp; Real-Estate</v>
      </c>
      <c r="C14" s="43" t="s">
        <v>105</v>
      </c>
      <c r="D14" s="43" t="s">
        <v>1076</v>
      </c>
      <c r="E14" s="43" t="s">
        <v>1077</v>
      </c>
      <c r="F14" s="43" t="s">
        <v>352</v>
      </c>
      <c r="G14" s="43"/>
      <c r="H14" s="46">
        <v>0.35</v>
      </c>
      <c r="I14" s="43" t="s">
        <v>1078</v>
      </c>
      <c r="K14" s="32" t="s">
        <v>1079</v>
      </c>
      <c r="L14" t="s">
        <v>1080</v>
      </c>
      <c r="M14" s="13"/>
    </row>
    <row r="15" spans="1:20" ht="116.1">
      <c r="A15">
        <v>14</v>
      </c>
      <c r="B15" s="43" t="s">
        <v>1038</v>
      </c>
      <c r="C15" s="48" t="s">
        <v>105</v>
      </c>
      <c r="D15" s="24" t="s">
        <v>1081</v>
      </c>
      <c r="E15" s="24" t="s">
        <v>1082</v>
      </c>
      <c r="F15" s="48" t="s">
        <v>352</v>
      </c>
      <c r="G15" s="24"/>
      <c r="H15" s="66">
        <v>0.3</v>
      </c>
      <c r="I15" s="24" t="s">
        <v>1083</v>
      </c>
      <c r="K15" s="32" t="s">
        <v>1084</v>
      </c>
      <c r="L15" t="s">
        <v>1080</v>
      </c>
    </row>
    <row r="16" spans="1:20" ht="72.599999999999994">
      <c r="A16">
        <v>15</v>
      </c>
      <c r="B16" s="43" t="s">
        <v>1038</v>
      </c>
      <c r="C16" s="48" t="s">
        <v>105</v>
      </c>
      <c r="D16" s="24" t="s">
        <v>1085</v>
      </c>
      <c r="E16" s="24" t="s">
        <v>1086</v>
      </c>
      <c r="F16" s="48" t="s">
        <v>352</v>
      </c>
      <c r="G16" s="24"/>
      <c r="H16" s="66">
        <v>0.3</v>
      </c>
      <c r="I16" s="43" t="s">
        <v>1087</v>
      </c>
      <c r="K16" s="32" t="s">
        <v>1088</v>
      </c>
      <c r="L16" t="s">
        <v>1080</v>
      </c>
      <c r="M16" s="13" t="s">
        <v>1089</v>
      </c>
    </row>
  </sheetData>
  <autoFilter ref="A1:M1" xr:uid="{ABE2076F-1AC5-48DF-B5DD-4632EB5B9F15}"/>
  <hyperlinks>
    <hyperlink ref="J2" r:id="rId1" display="../../../:w:/g/personal/ashutosh_networkscience_ai/EQpZjrHlsxJLsOUBalVFsNUB09MMBGH-Tb4ySD68Gugkgg?e=X8rhcX" xr:uid="{6F64E8FC-39BB-4949-AC0F-5BBC04DE0C00}"/>
    <hyperlink ref="J3" r:id="rId2" xr:uid="{DC27F4B9-70F3-432A-814D-AD00856DA7F9}"/>
    <hyperlink ref="J4" r:id="rId3" display="../../../:w:/g/personal/ashutosh_networkscience_ai/EcKKpHwUF-BBlr2TDEksNpABmqqiAq7MDIrJM7LvwcMw5Q?e=1h2Ui9" xr:uid="{372B9764-4219-45C5-B3F1-B31BF8ACA69B}"/>
    <hyperlink ref="J5" r:id="rId4" xr:uid="{FBAB4DBC-F506-46F6-AEAF-FEE1F37A8F88}"/>
    <hyperlink ref="J6" r:id="rId5" xr:uid="{77A41A68-CC70-45A8-B7DE-F89E8A275511}"/>
    <hyperlink ref="K2" r:id="rId6" xr:uid="{CAC036A3-F965-4BFC-86C4-2BA88C6D6697}"/>
    <hyperlink ref="K4" r:id="rId7" xr:uid="{4713E92E-97F3-4980-A8C1-51E0204EB316}"/>
    <hyperlink ref="K3" r:id="rId8" xr:uid="{94012C29-7679-4FF0-8FA2-9FF620DC50FE}"/>
    <hyperlink ref="K5" r:id="rId9" xr:uid="{EB4CE88B-EFAE-4808-931B-84093A1AF361}"/>
    <hyperlink ref="K6" r:id="rId10" xr:uid="{79A72B28-0CA8-4BBE-89C5-40F575D353AC}"/>
    <hyperlink ref="K9" r:id="rId11" xr:uid="{EB45F54A-BEC9-4717-9E57-831F9A1D15FA}"/>
    <hyperlink ref="K10" r:id="rId12" xr:uid="{B3D45458-D5FD-456D-ABC0-CD6EFDB619E5}"/>
    <hyperlink ref="K11" r:id="rId13" xr:uid="{BCD249BB-A80C-409D-83A4-BCB34D2DA838}"/>
    <hyperlink ref="K13" r:id="rId14" xr:uid="{CFC37995-DE46-40D8-B18B-38340B152236}"/>
    <hyperlink ref="K12" r:id="rId15" xr:uid="{2345F1C6-3C44-4F7B-B130-35AD4C873095}"/>
    <hyperlink ref="J7" r:id="rId16" display="../../../../:w:/g/personal/jignyasa_networkscience_ai/ETUPBXmwrA5ClXjVFTQwEggBJ7ATu0nr1MVKatKAdz9SjA?e=Kskdfa" xr:uid="{DD18C61F-490F-4E65-83F5-4D4E5A6DF5D6}"/>
    <hyperlink ref="K7" r:id="rId17" xr:uid="{EB3D8BA1-0565-440D-B268-BBC8315C83AC}"/>
    <hyperlink ref="J8" r:id="rId18" display="../../../../:w:/g/personal/jignyasa_networkscience_ai/EVmIxHvwn2tLt8eF7risCZcBymeBBRve5JpV1lzpmvHj1Q?e=gfSMgu" xr:uid="{93B8ADBA-69BA-4D3F-A0CE-553890B59700}"/>
    <hyperlink ref="K8" r:id="rId19" xr:uid="{2564BB3B-0CB8-4688-918F-0289C90CAD42}"/>
    <hyperlink ref="K14" r:id="rId20" xr:uid="{AC7C740D-78B5-4EBC-9C3F-57DF7A5AE8FE}"/>
    <hyperlink ref="K15" r:id="rId21" xr:uid="{C4E37A64-C260-4B3D-9630-20AA88C2D318}"/>
    <hyperlink ref="K16" r:id="rId22" xr:uid="{F3FBC6D3-9F4E-48BE-AA86-829F81A32185}"/>
    <hyperlink ref="M6" r:id="rId23" xr:uid="{ED83B943-7352-4A3B-91D5-CCE0BF341AD0}"/>
    <hyperlink ref="M7" r:id="rId24" xr:uid="{CBE4C744-0A6A-4A2E-9DD4-2BF9517C073E}"/>
    <hyperlink ref="M8" r:id="rId25" xr:uid="{185C5832-40C6-4E89-99B3-EB8B63C3C42B}"/>
    <hyperlink ref="M9" r:id="rId26" xr:uid="{610BEB5E-8C60-42BE-8044-89E462917702}"/>
    <hyperlink ref="M5" r:id="rId27" xr:uid="{6FD74A60-2DCE-418C-A936-0CFF1309EE4E}"/>
    <hyperlink ref="M16" r:id="rId28" xr:uid="{868F308F-92A1-491C-AD9F-48CFAD6C097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C15AC-0674-460E-B74A-7CDD33A48AB7}">
  <sheetPr filterMode="1"/>
  <dimension ref="A1:T63"/>
  <sheetViews>
    <sheetView topLeftCell="B1" zoomScale="69" zoomScaleNormal="78" workbookViewId="0">
      <selection activeCell="C42" sqref="C42"/>
    </sheetView>
  </sheetViews>
  <sheetFormatPr defaultRowHeight="14.45"/>
  <cols>
    <col min="1" max="1" width="8.28515625" bestFit="1" customWidth="1"/>
    <col min="2" max="2" width="25.7109375" customWidth="1"/>
    <col min="3" max="3" width="17.5703125" style="1" bestFit="1" customWidth="1"/>
    <col min="4" max="4" width="32.5703125" style="1" bestFit="1" customWidth="1"/>
    <col min="5" max="5" width="30.28515625" style="1" customWidth="1"/>
    <col min="6" max="6" width="13.7109375" style="1" bestFit="1" customWidth="1"/>
    <col min="7" max="7" width="44.5703125" style="1" customWidth="1"/>
    <col min="8" max="8" width="10.7109375" style="8" customWidth="1"/>
    <col min="9" max="9" width="60.42578125" style="1" customWidth="1"/>
    <col min="10" max="10" width="24.85546875" style="1" bestFit="1" customWidth="1"/>
    <col min="11" max="11" width="24.85546875" style="1" customWidth="1"/>
    <col min="12" max="12" width="19.85546875" customWidth="1"/>
    <col min="13" max="13" width="14" bestFit="1" customWidth="1"/>
    <col min="15" max="15" width="8.7109375" customWidth="1"/>
  </cols>
  <sheetData>
    <row r="1" spans="1:20" ht="43.5">
      <c r="A1" s="2" t="s">
        <v>33</v>
      </c>
      <c r="B1" s="2" t="s">
        <v>35</v>
      </c>
      <c r="C1" s="3" t="s">
        <v>36</v>
      </c>
      <c r="D1" s="3" t="s">
        <v>37</v>
      </c>
      <c r="E1" s="3" t="s">
        <v>38</v>
      </c>
      <c r="F1" s="3" t="s">
        <v>39</v>
      </c>
      <c r="G1" s="3" t="s">
        <v>40</v>
      </c>
      <c r="H1" s="4" t="s">
        <v>41</v>
      </c>
      <c r="I1" s="5" t="s">
        <v>42</v>
      </c>
      <c r="J1" s="5" t="s">
        <v>43</v>
      </c>
      <c r="K1" s="5" t="s">
        <v>44</v>
      </c>
      <c r="L1" s="6" t="s">
        <v>45</v>
      </c>
      <c r="M1" s="6" t="s">
        <v>136</v>
      </c>
      <c r="N1" s="7"/>
      <c r="O1" s="21" t="s">
        <v>137</v>
      </c>
      <c r="P1" s="22">
        <f>COUNTA(D2:D110)</f>
        <v>62</v>
      </c>
      <c r="Q1" s="21" t="s">
        <v>138</v>
      </c>
      <c r="R1" s="22">
        <f>COUNTA(J2:J127)</f>
        <v>34</v>
      </c>
      <c r="S1" s="24" t="s">
        <v>872</v>
      </c>
      <c r="T1">
        <f>COUNTBLANK(L2:L40)</f>
        <v>5</v>
      </c>
    </row>
    <row r="2" spans="1:20" ht="72.599999999999994">
      <c r="A2">
        <v>1</v>
      </c>
      <c r="B2" t="s">
        <v>13</v>
      </c>
      <c r="C2" s="1" t="s">
        <v>405</v>
      </c>
      <c r="D2" s="1" t="s">
        <v>1090</v>
      </c>
      <c r="E2" s="1" t="s">
        <v>1091</v>
      </c>
      <c r="F2" s="1" t="s">
        <v>91</v>
      </c>
      <c r="G2" s="1" t="s">
        <v>1092</v>
      </c>
      <c r="H2" s="8">
        <v>0.36</v>
      </c>
      <c r="I2" s="1" t="s">
        <v>1093</v>
      </c>
      <c r="J2" s="13" t="s">
        <v>1094</v>
      </c>
      <c r="K2" s="9" t="s">
        <v>1095</v>
      </c>
      <c r="L2" s="1" t="s">
        <v>1096</v>
      </c>
      <c r="M2" s="13" t="s">
        <v>1097</v>
      </c>
      <c r="Q2">
        <f>COUNTA(L2:L40)</f>
        <v>34</v>
      </c>
    </row>
    <row r="3" spans="1:20" ht="87">
      <c r="A3">
        <v>2</v>
      </c>
      <c r="B3" t="s">
        <v>13</v>
      </c>
      <c r="C3" s="1" t="s">
        <v>88</v>
      </c>
      <c r="D3" s="1" t="s">
        <v>1098</v>
      </c>
      <c r="E3" s="1" t="s">
        <v>1099</v>
      </c>
      <c r="F3" s="1" t="s">
        <v>59</v>
      </c>
      <c r="G3" s="1" t="s">
        <v>1100</v>
      </c>
      <c r="H3" s="8">
        <v>0.39</v>
      </c>
      <c r="I3" s="1" t="s">
        <v>1101</v>
      </c>
      <c r="J3" s="13" t="s">
        <v>1102</v>
      </c>
      <c r="K3" s="9" t="s">
        <v>1103</v>
      </c>
      <c r="L3" t="s">
        <v>1104</v>
      </c>
      <c r="M3" s="13" t="s">
        <v>1105</v>
      </c>
    </row>
    <row r="4" spans="1:20" ht="57.95">
      <c r="A4">
        <v>3</v>
      </c>
      <c r="B4" t="s">
        <v>13</v>
      </c>
      <c r="C4" s="1" t="s">
        <v>88</v>
      </c>
      <c r="D4" s="1" t="s">
        <v>1106</v>
      </c>
      <c r="E4" s="1" t="s">
        <v>539</v>
      </c>
      <c r="F4" s="1" t="s">
        <v>59</v>
      </c>
      <c r="G4" s="1" t="s">
        <v>1107</v>
      </c>
      <c r="H4" s="8">
        <v>0.39</v>
      </c>
      <c r="I4" s="1" t="s">
        <v>1108</v>
      </c>
      <c r="K4" s="9" t="s">
        <v>1109</v>
      </c>
      <c r="L4" t="s">
        <v>1110</v>
      </c>
      <c r="M4" s="13" t="s">
        <v>1111</v>
      </c>
    </row>
    <row r="5" spans="1:20" ht="87">
      <c r="A5">
        <v>4</v>
      </c>
      <c r="B5" t="s">
        <v>13</v>
      </c>
      <c r="C5" s="1" t="s">
        <v>678</v>
      </c>
      <c r="D5" s="1" t="s">
        <v>1112</v>
      </c>
      <c r="E5" s="1" t="s">
        <v>413</v>
      </c>
      <c r="F5" s="1" t="s">
        <v>151</v>
      </c>
      <c r="G5" s="1" t="s">
        <v>1113</v>
      </c>
      <c r="H5" s="8">
        <v>0.33</v>
      </c>
      <c r="I5" s="1" t="s">
        <v>1114</v>
      </c>
      <c r="K5" s="9" t="s">
        <v>1115</v>
      </c>
      <c r="L5" s="1" t="s">
        <v>262</v>
      </c>
      <c r="M5" s="13" t="s">
        <v>1056</v>
      </c>
    </row>
    <row r="6" spans="1:20" ht="72.599999999999994" hidden="1">
      <c r="A6">
        <v>5</v>
      </c>
      <c r="B6" t="s">
        <v>13</v>
      </c>
      <c r="C6" s="1" t="s">
        <v>1116</v>
      </c>
      <c r="D6" s="1" t="s">
        <v>1117</v>
      </c>
      <c r="E6" s="1" t="s">
        <v>269</v>
      </c>
      <c r="F6" s="1" t="s">
        <v>59</v>
      </c>
      <c r="G6" s="1" t="s">
        <v>1118</v>
      </c>
      <c r="H6" s="8">
        <v>0.30000000000000004</v>
      </c>
      <c r="I6" s="1" t="s">
        <v>1119</v>
      </c>
      <c r="K6" s="9" t="s">
        <v>1120</v>
      </c>
      <c r="L6" s="1" t="s">
        <v>234</v>
      </c>
      <c r="M6" s="13" t="s">
        <v>1056</v>
      </c>
    </row>
    <row r="7" spans="1:20" ht="87">
      <c r="A7">
        <v>6</v>
      </c>
      <c r="B7" t="s">
        <v>13</v>
      </c>
      <c r="C7" s="1" t="s">
        <v>88</v>
      </c>
      <c r="D7" s="1" t="s">
        <v>1121</v>
      </c>
      <c r="E7" s="1" t="s">
        <v>1122</v>
      </c>
      <c r="F7" s="1" t="s">
        <v>91</v>
      </c>
      <c r="G7" s="1" t="s">
        <v>1123</v>
      </c>
      <c r="H7" s="8">
        <v>0.3</v>
      </c>
      <c r="I7" s="1" t="s">
        <v>1124</v>
      </c>
      <c r="K7" s="9" t="s">
        <v>1125</v>
      </c>
      <c r="L7" t="s">
        <v>1110</v>
      </c>
      <c r="M7" s="13" t="s">
        <v>1111</v>
      </c>
    </row>
    <row r="8" spans="1:20" ht="72.599999999999994" hidden="1">
      <c r="A8">
        <v>7</v>
      </c>
      <c r="B8" t="s">
        <v>13</v>
      </c>
      <c r="C8" s="1" t="s">
        <v>1</v>
      </c>
      <c r="D8" s="1" t="s">
        <v>1126</v>
      </c>
      <c r="E8" s="1" t="s">
        <v>1058</v>
      </c>
      <c r="F8" s="1" t="s">
        <v>91</v>
      </c>
      <c r="G8" s="1" t="s">
        <v>1127</v>
      </c>
      <c r="H8" s="8">
        <v>0.36</v>
      </c>
      <c r="I8" s="1" t="s">
        <v>1128</v>
      </c>
      <c r="K8" s="9" t="s">
        <v>1129</v>
      </c>
      <c r="L8" s="1" t="s">
        <v>1130</v>
      </c>
      <c r="M8" s="13" t="s">
        <v>1131</v>
      </c>
    </row>
    <row r="9" spans="1:20" ht="87">
      <c r="A9">
        <v>8</v>
      </c>
      <c r="B9" t="s">
        <v>13</v>
      </c>
      <c r="C9" s="1" t="s">
        <v>740</v>
      </c>
      <c r="D9" s="1" t="s">
        <v>1132</v>
      </c>
      <c r="E9" s="1" t="s">
        <v>460</v>
      </c>
      <c r="F9" s="1" t="s">
        <v>151</v>
      </c>
      <c r="G9" s="1" t="s">
        <v>1133</v>
      </c>
      <c r="H9" s="8">
        <v>0.42000000000000004</v>
      </c>
      <c r="I9" s="1" t="s">
        <v>1134</v>
      </c>
      <c r="K9" s="9" t="s">
        <v>1135</v>
      </c>
      <c r="L9" t="s">
        <v>1110</v>
      </c>
      <c r="M9" s="13" t="s">
        <v>1111</v>
      </c>
    </row>
    <row r="10" spans="1:20" ht="72.599999999999994" hidden="1">
      <c r="A10">
        <v>9</v>
      </c>
      <c r="B10" t="s">
        <v>13</v>
      </c>
      <c r="C10" s="1" t="s">
        <v>1</v>
      </c>
      <c r="D10" s="1" t="s">
        <v>1136</v>
      </c>
      <c r="E10" s="1" t="s">
        <v>1137</v>
      </c>
      <c r="F10" s="1" t="s">
        <v>242</v>
      </c>
      <c r="G10" s="1" t="s">
        <v>1138</v>
      </c>
      <c r="H10" s="8">
        <v>0.45</v>
      </c>
      <c r="I10" s="1" t="s">
        <v>1139</v>
      </c>
      <c r="K10" s="9" t="s">
        <v>1140</v>
      </c>
      <c r="L10" s="1" t="s">
        <v>1141</v>
      </c>
      <c r="M10" s="13" t="s">
        <v>1142</v>
      </c>
    </row>
    <row r="11" spans="1:20" ht="130.5" hidden="1">
      <c r="A11">
        <v>10</v>
      </c>
      <c r="B11" t="s">
        <v>13</v>
      </c>
      <c r="C11" s="1" t="s">
        <v>1</v>
      </c>
      <c r="D11" s="1" t="s">
        <v>1143</v>
      </c>
      <c r="E11" s="1" t="s">
        <v>1144</v>
      </c>
      <c r="F11" s="1" t="s">
        <v>91</v>
      </c>
      <c r="G11" s="1" t="s">
        <v>1145</v>
      </c>
      <c r="H11" s="8">
        <v>0.30000000000000004</v>
      </c>
      <c r="I11" s="1" t="s">
        <v>1146</v>
      </c>
      <c r="J11" s="10" t="s">
        <v>1147</v>
      </c>
      <c r="K11" s="9" t="s">
        <v>1148</v>
      </c>
      <c r="L11" t="s">
        <v>1080</v>
      </c>
      <c r="M11" s="13" t="s">
        <v>1149</v>
      </c>
    </row>
    <row r="12" spans="1:20" ht="87" hidden="1">
      <c r="A12">
        <v>11</v>
      </c>
      <c r="B12" t="s">
        <v>13</v>
      </c>
      <c r="C12" s="1" t="s">
        <v>685</v>
      </c>
      <c r="D12" s="1" t="s">
        <v>1150</v>
      </c>
      <c r="E12" s="1" t="s">
        <v>90</v>
      </c>
      <c r="F12" s="1" t="s">
        <v>151</v>
      </c>
      <c r="G12" s="1" t="s">
        <v>1151</v>
      </c>
      <c r="H12" s="8">
        <v>0.33</v>
      </c>
      <c r="I12" s="1" t="s">
        <v>1152</v>
      </c>
      <c r="J12" s="13" t="s">
        <v>1153</v>
      </c>
      <c r="K12" s="9" t="s">
        <v>1154</v>
      </c>
      <c r="L12" t="s">
        <v>171</v>
      </c>
      <c r="M12" s="13" t="s">
        <v>1155</v>
      </c>
    </row>
    <row r="13" spans="1:20" ht="72.599999999999994" hidden="1">
      <c r="A13">
        <v>12</v>
      </c>
      <c r="B13" t="s">
        <v>13</v>
      </c>
      <c r="C13" s="1" t="s">
        <v>685</v>
      </c>
      <c r="D13" s="1" t="s">
        <v>1156</v>
      </c>
      <c r="E13" s="1" t="s">
        <v>269</v>
      </c>
      <c r="F13" s="1" t="s">
        <v>59</v>
      </c>
      <c r="G13" s="1" t="s">
        <v>507</v>
      </c>
      <c r="H13" s="8">
        <v>0.30000000000000004</v>
      </c>
      <c r="I13" s="1" t="s">
        <v>1157</v>
      </c>
      <c r="J13" s="39" t="s">
        <v>1158</v>
      </c>
      <c r="K13" s="9" t="s">
        <v>1159</v>
      </c>
      <c r="L13" t="s">
        <v>252</v>
      </c>
      <c r="M13" s="13" t="s">
        <v>1160</v>
      </c>
    </row>
    <row r="14" spans="1:20" ht="87" hidden="1">
      <c r="A14">
        <v>13</v>
      </c>
      <c r="B14" t="s">
        <v>13</v>
      </c>
      <c r="C14" s="1" t="s">
        <v>165</v>
      </c>
      <c r="D14" s="1" t="s">
        <v>1161</v>
      </c>
      <c r="E14" s="1" t="s">
        <v>223</v>
      </c>
      <c r="F14" s="1" t="s">
        <v>59</v>
      </c>
      <c r="G14" s="1" t="s">
        <v>1162</v>
      </c>
      <c r="H14" s="8">
        <v>0.42000000000000004</v>
      </c>
      <c r="I14" s="1" t="s">
        <v>1163</v>
      </c>
      <c r="J14" s="10" t="s">
        <v>1164</v>
      </c>
      <c r="K14" s="9" t="s">
        <v>1165</v>
      </c>
      <c r="L14" t="s">
        <v>1110</v>
      </c>
      <c r="M14" s="13" t="s">
        <v>1111</v>
      </c>
    </row>
    <row r="15" spans="1:20" ht="87" hidden="1">
      <c r="A15">
        <v>14</v>
      </c>
      <c r="B15" t="s">
        <v>13</v>
      </c>
      <c r="C15" s="1" t="s">
        <v>165</v>
      </c>
      <c r="D15" s="1" t="s">
        <v>1166</v>
      </c>
      <c r="E15" s="1" t="s">
        <v>559</v>
      </c>
      <c r="F15" s="1" t="s">
        <v>117</v>
      </c>
      <c r="G15" s="1" t="s">
        <v>1167</v>
      </c>
      <c r="H15" s="8">
        <v>0.44999999999999996</v>
      </c>
      <c r="I15" s="1" t="s">
        <v>1168</v>
      </c>
      <c r="J15" s="13" t="s">
        <v>1169</v>
      </c>
      <c r="K15" s="9" t="s">
        <v>1170</v>
      </c>
      <c r="L15" t="s">
        <v>1104</v>
      </c>
      <c r="M15" s="13" t="s">
        <v>1105</v>
      </c>
    </row>
    <row r="16" spans="1:20" ht="87" hidden="1">
      <c r="A16">
        <v>15</v>
      </c>
      <c r="B16" t="s">
        <v>13</v>
      </c>
      <c r="C16" s="1" t="s">
        <v>1171</v>
      </c>
      <c r="D16" s="1" t="s">
        <v>1172</v>
      </c>
      <c r="E16" s="1" t="s">
        <v>1173</v>
      </c>
      <c r="F16" s="1" t="s">
        <v>91</v>
      </c>
      <c r="G16" s="1" t="s">
        <v>1174</v>
      </c>
      <c r="H16" s="94">
        <v>0.3</v>
      </c>
      <c r="I16" s="1" t="s">
        <v>1175</v>
      </c>
      <c r="J16" s="95" t="s">
        <v>603</v>
      </c>
      <c r="K16" s="96" t="s">
        <v>1176</v>
      </c>
      <c r="M16" s="39"/>
    </row>
    <row r="17" spans="1:13" ht="87">
      <c r="A17">
        <v>16</v>
      </c>
      <c r="B17" t="s">
        <v>13</v>
      </c>
      <c r="C17" s="1" t="s">
        <v>48</v>
      </c>
      <c r="D17" s="1" t="s">
        <v>1177</v>
      </c>
      <c r="E17" s="1" t="s">
        <v>223</v>
      </c>
      <c r="F17" s="1" t="s">
        <v>59</v>
      </c>
      <c r="G17" s="1" t="s">
        <v>1178</v>
      </c>
      <c r="H17" s="8">
        <v>0.36</v>
      </c>
      <c r="I17" s="1" t="s">
        <v>1179</v>
      </c>
      <c r="J17" s="10" t="s">
        <v>1180</v>
      </c>
      <c r="K17" s="9" t="s">
        <v>1181</v>
      </c>
      <c r="L17" s="1" t="s">
        <v>1096</v>
      </c>
      <c r="M17" s="13" t="s">
        <v>1097</v>
      </c>
    </row>
    <row r="18" spans="1:13" ht="144.94999999999999" hidden="1">
      <c r="A18">
        <v>17</v>
      </c>
      <c r="B18" t="s">
        <v>13</v>
      </c>
      <c r="C18" s="1" t="s">
        <v>1182</v>
      </c>
      <c r="D18" s="1" t="s">
        <v>1183</v>
      </c>
      <c r="E18" s="1" t="s">
        <v>1184</v>
      </c>
      <c r="F18" s="1" t="s">
        <v>117</v>
      </c>
      <c r="G18" s="1" t="s">
        <v>1185</v>
      </c>
      <c r="H18" s="8">
        <v>0.44999999999999996</v>
      </c>
      <c r="I18" s="1" t="s">
        <v>1186</v>
      </c>
      <c r="J18" s="13"/>
      <c r="K18" s="9"/>
      <c r="L18" s="1" t="s">
        <v>1096</v>
      </c>
      <c r="M18" s="13" t="s">
        <v>1097</v>
      </c>
    </row>
    <row r="19" spans="1:13" ht="130.5" hidden="1">
      <c r="A19">
        <v>18</v>
      </c>
      <c r="B19" t="s">
        <v>13</v>
      </c>
      <c r="C19" s="1" t="s">
        <v>3</v>
      </c>
      <c r="D19" s="1" t="s">
        <v>1187</v>
      </c>
      <c r="E19" s="1" t="s">
        <v>150</v>
      </c>
      <c r="F19" s="1" t="s">
        <v>117</v>
      </c>
      <c r="G19" s="1" t="s">
        <v>1188</v>
      </c>
      <c r="H19" s="8">
        <v>0.33</v>
      </c>
      <c r="I19" s="1" t="s">
        <v>1189</v>
      </c>
      <c r="K19" s="9" t="s">
        <v>1190</v>
      </c>
      <c r="L19" t="s">
        <v>1110</v>
      </c>
      <c r="M19" s="13" t="s">
        <v>1111</v>
      </c>
    </row>
    <row r="20" spans="1:13" ht="130.5" hidden="1">
      <c r="A20">
        <v>19</v>
      </c>
      <c r="B20" t="s">
        <v>13</v>
      </c>
      <c r="C20" s="1" t="s">
        <v>3</v>
      </c>
      <c r="D20" s="1" t="s">
        <v>1191</v>
      </c>
      <c r="E20" s="1" t="s">
        <v>107</v>
      </c>
      <c r="F20" s="1" t="s">
        <v>117</v>
      </c>
      <c r="G20" s="1" t="s">
        <v>1192</v>
      </c>
      <c r="H20" s="8">
        <v>0.39</v>
      </c>
      <c r="I20" s="1" t="s">
        <v>1193</v>
      </c>
      <c r="K20" s="9" t="s">
        <v>1194</v>
      </c>
    </row>
    <row r="21" spans="1:13" ht="72.599999999999994" hidden="1">
      <c r="A21">
        <v>20</v>
      </c>
      <c r="B21" s="19" t="s">
        <v>13</v>
      </c>
      <c r="C21" s="16" t="s">
        <v>165</v>
      </c>
      <c r="D21" s="16" t="s">
        <v>1195</v>
      </c>
      <c r="E21" s="16" t="s">
        <v>230</v>
      </c>
      <c r="F21" s="16" t="s">
        <v>352</v>
      </c>
      <c r="G21" s="16" t="s">
        <v>1196</v>
      </c>
      <c r="H21" s="20">
        <v>0.33</v>
      </c>
      <c r="I21" s="16" t="s">
        <v>1197</v>
      </c>
      <c r="K21" s="9" t="s">
        <v>1198</v>
      </c>
      <c r="L21" t="s">
        <v>257</v>
      </c>
    </row>
    <row r="22" spans="1:13" ht="130.5" hidden="1">
      <c r="A22">
        <v>21</v>
      </c>
      <c r="B22" t="s">
        <v>13</v>
      </c>
      <c r="C22" s="1" t="s">
        <v>1</v>
      </c>
      <c r="D22" s="1" t="s">
        <v>1199</v>
      </c>
      <c r="E22" s="1" t="s">
        <v>1200</v>
      </c>
      <c r="F22" s="1" t="s">
        <v>242</v>
      </c>
      <c r="G22" s="1" t="s">
        <v>1201</v>
      </c>
      <c r="H22" s="8">
        <v>0.42000000000000004</v>
      </c>
      <c r="I22" s="1" t="s">
        <v>1202</v>
      </c>
      <c r="K22" s="9" t="s">
        <v>1203</v>
      </c>
    </row>
    <row r="23" spans="1:13" ht="130.5" hidden="1">
      <c r="A23">
        <v>22</v>
      </c>
      <c r="B23" t="s">
        <v>13</v>
      </c>
      <c r="C23" s="1" t="s">
        <v>1204</v>
      </c>
      <c r="D23" s="1" t="s">
        <v>1205</v>
      </c>
      <c r="E23" s="1" t="s">
        <v>223</v>
      </c>
      <c r="F23" s="1" t="s">
        <v>151</v>
      </c>
      <c r="G23" s="1" t="s">
        <v>1206</v>
      </c>
      <c r="H23" s="8">
        <v>0.27</v>
      </c>
      <c r="I23" s="1" t="s">
        <v>1207</v>
      </c>
      <c r="K23" s="9" t="s">
        <v>1208</v>
      </c>
      <c r="L23" s="1" t="s">
        <v>1209</v>
      </c>
      <c r="M23" s="13" t="s">
        <v>1111</v>
      </c>
    </row>
    <row r="24" spans="1:13" ht="116.1">
      <c r="A24">
        <v>23</v>
      </c>
      <c r="B24" t="s">
        <v>13</v>
      </c>
      <c r="C24" s="1" t="s">
        <v>7</v>
      </c>
      <c r="D24" s="1" t="s">
        <v>1210</v>
      </c>
      <c r="E24" s="1" t="s">
        <v>1211</v>
      </c>
      <c r="F24" s="1" t="s">
        <v>91</v>
      </c>
      <c r="G24" s="1" t="s">
        <v>1212</v>
      </c>
      <c r="H24" s="8">
        <v>0.30000000000000004</v>
      </c>
      <c r="I24" s="1" t="s">
        <v>1213</v>
      </c>
      <c r="K24" s="9" t="s">
        <v>1214</v>
      </c>
      <c r="L24" s="1" t="s">
        <v>1096</v>
      </c>
      <c r="M24" s="13" t="s">
        <v>1097</v>
      </c>
    </row>
    <row r="25" spans="1:13" ht="130.5" hidden="1">
      <c r="A25" s="74">
        <v>24</v>
      </c>
      <c r="B25" t="s">
        <v>13</v>
      </c>
      <c r="C25" s="1" t="s">
        <v>1</v>
      </c>
      <c r="D25" s="1" t="s">
        <v>1215</v>
      </c>
      <c r="E25" s="1" t="s">
        <v>1216</v>
      </c>
      <c r="F25" s="1" t="s">
        <v>117</v>
      </c>
      <c r="G25" s="1" t="s">
        <v>1217</v>
      </c>
      <c r="H25" s="8">
        <v>0.30000000000000004</v>
      </c>
      <c r="I25" s="1" t="s">
        <v>1218</v>
      </c>
      <c r="J25" s="10" t="s">
        <v>1219</v>
      </c>
      <c r="K25" s="9" t="s">
        <v>1220</v>
      </c>
      <c r="L25" s="1" t="s">
        <v>1221</v>
      </c>
      <c r="M25" s="13" t="s">
        <v>1222</v>
      </c>
    </row>
    <row r="26" spans="1:13" ht="72.599999999999994" hidden="1">
      <c r="A26">
        <v>25</v>
      </c>
      <c r="B26" t="s">
        <v>13</v>
      </c>
      <c r="C26" s="1" t="s">
        <v>768</v>
      </c>
      <c r="D26" s="1" t="s">
        <v>1223</v>
      </c>
      <c r="E26" s="1" t="s">
        <v>248</v>
      </c>
      <c r="F26" s="1" t="s">
        <v>59</v>
      </c>
      <c r="G26" s="1" t="s">
        <v>1224</v>
      </c>
      <c r="H26" s="8">
        <v>0.39</v>
      </c>
      <c r="I26" s="1" t="s">
        <v>1225</v>
      </c>
      <c r="K26" s="9" t="s">
        <v>1226</v>
      </c>
      <c r="L26" t="s">
        <v>1227</v>
      </c>
    </row>
    <row r="27" spans="1:13" ht="72.599999999999994" hidden="1">
      <c r="A27">
        <v>26</v>
      </c>
      <c r="B27" t="s">
        <v>13</v>
      </c>
      <c r="C27" s="1" t="s">
        <v>749</v>
      </c>
      <c r="D27" s="1" t="s">
        <v>1228</v>
      </c>
      <c r="E27" s="1" t="s">
        <v>223</v>
      </c>
      <c r="F27" s="1" t="s">
        <v>117</v>
      </c>
      <c r="G27" s="1" t="s">
        <v>1229</v>
      </c>
      <c r="H27" s="8">
        <v>0.42000000000000004</v>
      </c>
      <c r="I27" s="1" t="s">
        <v>1230</v>
      </c>
      <c r="K27" s="9" t="s">
        <v>1231</v>
      </c>
      <c r="L27" t="s">
        <v>1227</v>
      </c>
    </row>
    <row r="28" spans="1:13" ht="87" hidden="1">
      <c r="A28">
        <v>27</v>
      </c>
      <c r="B28" t="s">
        <v>13</v>
      </c>
      <c r="C28" s="1" t="s">
        <v>2</v>
      </c>
      <c r="D28" s="1" t="s">
        <v>1232</v>
      </c>
      <c r="E28" s="1" t="s">
        <v>230</v>
      </c>
      <c r="F28" s="1" t="s">
        <v>59</v>
      </c>
      <c r="G28" s="1" t="s">
        <v>1233</v>
      </c>
      <c r="H28" s="8">
        <v>0.30000000000000004</v>
      </c>
      <c r="I28" s="1" t="s">
        <v>1234</v>
      </c>
      <c r="K28" s="9" t="s">
        <v>1235</v>
      </c>
      <c r="L28" s="1" t="s">
        <v>234</v>
      </c>
      <c r="M28" s="13" t="s">
        <v>1056</v>
      </c>
    </row>
    <row r="29" spans="1:13" ht="87" hidden="1">
      <c r="A29">
        <v>28</v>
      </c>
      <c r="B29" t="s">
        <v>13</v>
      </c>
      <c r="C29" s="1" t="s">
        <v>2</v>
      </c>
      <c r="D29" s="1" t="s">
        <v>1236</v>
      </c>
      <c r="E29" s="1" t="s">
        <v>182</v>
      </c>
      <c r="F29" s="1" t="s">
        <v>91</v>
      </c>
      <c r="G29" s="1" t="s">
        <v>1237</v>
      </c>
      <c r="H29" s="8">
        <v>0.36</v>
      </c>
      <c r="I29" s="1" t="s">
        <v>1238</v>
      </c>
      <c r="K29" s="9" t="s">
        <v>1239</v>
      </c>
      <c r="L29" t="s">
        <v>257</v>
      </c>
    </row>
    <row r="30" spans="1:13" ht="72.599999999999994" hidden="1">
      <c r="A30">
        <v>29</v>
      </c>
      <c r="B30" t="s">
        <v>13</v>
      </c>
      <c r="C30" s="1" t="s">
        <v>2</v>
      </c>
      <c r="D30" s="1" t="s">
        <v>1240</v>
      </c>
      <c r="E30" s="1" t="s">
        <v>204</v>
      </c>
      <c r="F30" s="1" t="s">
        <v>91</v>
      </c>
      <c r="G30" s="1" t="s">
        <v>1241</v>
      </c>
      <c r="H30" s="8">
        <v>0.39</v>
      </c>
      <c r="I30" s="1" t="s">
        <v>1242</v>
      </c>
      <c r="K30" s="9" t="s">
        <v>1243</v>
      </c>
      <c r="L30" t="s">
        <v>885</v>
      </c>
    </row>
    <row r="31" spans="1:13" ht="72.599999999999994" hidden="1">
      <c r="A31">
        <v>30</v>
      </c>
      <c r="B31" t="s">
        <v>13</v>
      </c>
      <c r="C31" s="1" t="s">
        <v>2</v>
      </c>
      <c r="D31" s="1" t="s">
        <v>1244</v>
      </c>
      <c r="E31" s="1" t="s">
        <v>150</v>
      </c>
      <c r="F31" s="1" t="s">
        <v>151</v>
      </c>
      <c r="G31" s="1" t="s">
        <v>1245</v>
      </c>
      <c r="H31" s="8">
        <v>0.36</v>
      </c>
      <c r="I31" s="1" t="s">
        <v>1246</v>
      </c>
      <c r="K31" s="9" t="s">
        <v>1247</v>
      </c>
      <c r="L31" s="1" t="s">
        <v>1110</v>
      </c>
      <c r="M31" s="13" t="s">
        <v>1111</v>
      </c>
    </row>
    <row r="32" spans="1:13" ht="72.599999999999994" hidden="1">
      <c r="A32">
        <v>31</v>
      </c>
      <c r="B32" t="s">
        <v>13</v>
      </c>
      <c r="C32" s="1" t="s">
        <v>2</v>
      </c>
      <c r="D32" s="1" t="s">
        <v>1248</v>
      </c>
      <c r="E32" s="1" t="s">
        <v>1249</v>
      </c>
      <c r="F32" s="1" t="s">
        <v>242</v>
      </c>
      <c r="G32" s="1" t="s">
        <v>1250</v>
      </c>
      <c r="H32" s="8">
        <v>0.30000000000000004</v>
      </c>
      <c r="I32" s="1" t="s">
        <v>1251</v>
      </c>
      <c r="K32" s="9" t="s">
        <v>1252</v>
      </c>
      <c r="L32" s="1" t="s">
        <v>767</v>
      </c>
    </row>
    <row r="33" spans="1:13" ht="72.599999999999994">
      <c r="A33">
        <v>32</v>
      </c>
      <c r="B33" s="19" t="s">
        <v>13</v>
      </c>
      <c r="C33" s="16" t="s">
        <v>88</v>
      </c>
      <c r="D33" s="16" t="s">
        <v>1195</v>
      </c>
      <c r="E33" s="16" t="s">
        <v>230</v>
      </c>
      <c r="F33" s="16" t="s">
        <v>352</v>
      </c>
      <c r="G33" s="16" t="s">
        <v>1196</v>
      </c>
      <c r="H33" s="20">
        <v>0.33</v>
      </c>
      <c r="I33" s="16" t="s">
        <v>1197</v>
      </c>
      <c r="K33" s="9" t="s">
        <v>1253</v>
      </c>
      <c r="L33" t="s">
        <v>257</v>
      </c>
    </row>
    <row r="34" spans="1:13" ht="72.599999999999994">
      <c r="A34">
        <v>33</v>
      </c>
      <c r="B34" t="s">
        <v>13</v>
      </c>
      <c r="C34" s="1" t="s">
        <v>88</v>
      </c>
      <c r="D34" s="1" t="s">
        <v>89</v>
      </c>
      <c r="E34" s="1" t="s">
        <v>90</v>
      </c>
      <c r="F34" s="1" t="s">
        <v>91</v>
      </c>
      <c r="G34" s="1" t="s">
        <v>92</v>
      </c>
      <c r="H34" s="8">
        <v>0.39</v>
      </c>
      <c r="I34" s="1" t="s">
        <v>93</v>
      </c>
      <c r="J34" s="1" t="s">
        <v>94</v>
      </c>
      <c r="K34" s="9" t="s">
        <v>1254</v>
      </c>
      <c r="L34" s="1"/>
      <c r="M34" s="13"/>
    </row>
    <row r="35" spans="1:13" ht="87">
      <c r="A35">
        <v>34</v>
      </c>
      <c r="B35" s="19" t="s">
        <v>13</v>
      </c>
      <c r="C35" s="16" t="s">
        <v>88</v>
      </c>
      <c r="D35" s="16" t="s">
        <v>1255</v>
      </c>
      <c r="E35" s="16" t="s">
        <v>269</v>
      </c>
      <c r="F35" s="16" t="s">
        <v>59</v>
      </c>
      <c r="G35" s="16" t="s">
        <v>1256</v>
      </c>
      <c r="H35" s="20">
        <v>0.30000000000000004</v>
      </c>
      <c r="I35" s="16" t="s">
        <v>1257</v>
      </c>
      <c r="K35" s="9" t="s">
        <v>1258</v>
      </c>
      <c r="L35" t="s">
        <v>453</v>
      </c>
    </row>
    <row r="36" spans="1:13" ht="101.45">
      <c r="A36">
        <v>35</v>
      </c>
      <c r="B36" s="19" t="s">
        <v>13</v>
      </c>
      <c r="C36" s="16" t="s">
        <v>7</v>
      </c>
      <c r="D36" s="16" t="s">
        <v>1259</v>
      </c>
      <c r="E36" s="16" t="s">
        <v>559</v>
      </c>
      <c r="F36" s="16" t="s">
        <v>1260</v>
      </c>
      <c r="G36" s="16" t="s">
        <v>1261</v>
      </c>
      <c r="H36" s="20">
        <v>0.30000000000000004</v>
      </c>
      <c r="I36" s="16" t="s">
        <v>1262</v>
      </c>
      <c r="K36" s="9" t="s">
        <v>1263</v>
      </c>
      <c r="L36" t="s">
        <v>885</v>
      </c>
    </row>
    <row r="37" spans="1:13" ht="87">
      <c r="A37">
        <v>36</v>
      </c>
      <c r="B37" s="19" t="s">
        <v>13</v>
      </c>
      <c r="C37" s="16" t="s">
        <v>7</v>
      </c>
      <c r="D37" s="16" t="s">
        <v>1264</v>
      </c>
      <c r="E37" s="16" t="s">
        <v>1265</v>
      </c>
      <c r="F37" s="16" t="s">
        <v>151</v>
      </c>
      <c r="G37" s="16" t="s">
        <v>1266</v>
      </c>
      <c r="H37" s="20">
        <v>0.36</v>
      </c>
      <c r="I37" s="16" t="s">
        <v>1267</v>
      </c>
      <c r="K37" s="9" t="s">
        <v>1268</v>
      </c>
      <c r="L37" t="s">
        <v>885</v>
      </c>
    </row>
    <row r="38" spans="1:13" ht="87">
      <c r="A38">
        <v>37</v>
      </c>
      <c r="B38" t="s">
        <v>13</v>
      </c>
      <c r="C38" s="1" t="s">
        <v>7</v>
      </c>
      <c r="D38" s="1" t="s">
        <v>1269</v>
      </c>
      <c r="E38" s="1" t="s">
        <v>182</v>
      </c>
      <c r="F38" s="1" t="s">
        <v>59</v>
      </c>
      <c r="G38" s="1" t="s">
        <v>1270</v>
      </c>
      <c r="H38" s="8">
        <v>0.39</v>
      </c>
      <c r="I38" s="1" t="s">
        <v>1271</v>
      </c>
      <c r="K38" s="9" t="s">
        <v>1272</v>
      </c>
      <c r="L38" s="1" t="s">
        <v>1080</v>
      </c>
    </row>
    <row r="39" spans="1:13" ht="130.5">
      <c r="A39">
        <v>38</v>
      </c>
      <c r="B39" s="19" t="s">
        <v>13</v>
      </c>
      <c r="C39" s="16" t="s">
        <v>48</v>
      </c>
      <c r="D39" s="16" t="s">
        <v>1273</v>
      </c>
      <c r="E39" s="16" t="s">
        <v>1274</v>
      </c>
      <c r="F39" s="16" t="s">
        <v>91</v>
      </c>
      <c r="G39" s="16" t="s">
        <v>1275</v>
      </c>
      <c r="H39" s="20">
        <v>0.36</v>
      </c>
      <c r="I39" s="16" t="s">
        <v>1276</v>
      </c>
      <c r="K39" s="9" t="s">
        <v>1277</v>
      </c>
      <c r="L39" t="s">
        <v>885</v>
      </c>
    </row>
    <row r="40" spans="1:13" ht="87">
      <c r="A40">
        <v>39</v>
      </c>
      <c r="B40" t="s">
        <v>13</v>
      </c>
      <c r="C40" s="1" t="s">
        <v>7</v>
      </c>
      <c r="D40" s="1" t="s">
        <v>1278</v>
      </c>
      <c r="E40" s="1" t="s">
        <v>241</v>
      </c>
      <c r="F40" s="1" t="s">
        <v>242</v>
      </c>
      <c r="G40" s="1" t="s">
        <v>1279</v>
      </c>
      <c r="H40" s="8">
        <v>0.30000000000000004</v>
      </c>
      <c r="I40" s="1" t="s">
        <v>1280</v>
      </c>
      <c r="K40" s="9" t="s">
        <v>1281</v>
      </c>
    </row>
    <row r="41" spans="1:13" ht="130.5">
      <c r="A41">
        <v>40</v>
      </c>
      <c r="B41" s="24" t="s">
        <v>13</v>
      </c>
      <c r="C41" s="24" t="s">
        <v>48</v>
      </c>
      <c r="D41" s="24" t="s">
        <v>65</v>
      </c>
      <c r="E41" s="24" t="s">
        <v>66</v>
      </c>
      <c r="F41" s="24" t="s">
        <v>67</v>
      </c>
      <c r="G41" s="24" t="s">
        <v>68</v>
      </c>
      <c r="H41" s="83">
        <v>0.4</v>
      </c>
      <c r="I41" s="24" t="s">
        <v>69</v>
      </c>
      <c r="J41" s="32" t="s">
        <v>70</v>
      </c>
      <c r="K41" s="47" t="s">
        <v>71</v>
      </c>
    </row>
    <row r="42" spans="1:13" ht="130.5">
      <c r="A42">
        <v>41</v>
      </c>
      <c r="B42" t="s">
        <v>13</v>
      </c>
      <c r="C42" s="1" t="s">
        <v>405</v>
      </c>
      <c r="D42" s="1" t="s">
        <v>1282</v>
      </c>
      <c r="E42" s="1" t="s">
        <v>1144</v>
      </c>
      <c r="F42" s="1" t="s">
        <v>352</v>
      </c>
      <c r="G42" s="1" t="s">
        <v>1283</v>
      </c>
      <c r="H42" s="8">
        <v>0.4</v>
      </c>
      <c r="I42" s="1" t="s">
        <v>1284</v>
      </c>
      <c r="J42" s="1" t="s">
        <v>603</v>
      </c>
      <c r="K42" s="10" t="s">
        <v>1285</v>
      </c>
      <c r="L42" t="s">
        <v>1286</v>
      </c>
    </row>
    <row r="43" spans="1:13" ht="72.75">
      <c r="A43">
        <v>42</v>
      </c>
      <c r="B43" t="s">
        <v>13</v>
      </c>
      <c r="C43" s="1" t="s">
        <v>405</v>
      </c>
      <c r="D43" s="1" t="s">
        <v>1287</v>
      </c>
      <c r="E43" s="1" t="s">
        <v>1144</v>
      </c>
      <c r="F43" s="1" t="s">
        <v>352</v>
      </c>
      <c r="G43" s="1" t="s">
        <v>1288</v>
      </c>
      <c r="H43" s="8">
        <v>0.4</v>
      </c>
      <c r="I43" s="1" t="s">
        <v>1289</v>
      </c>
      <c r="J43" s="1" t="s">
        <v>603</v>
      </c>
      <c r="K43" s="10" t="s">
        <v>1290</v>
      </c>
      <c r="L43" t="s">
        <v>1291</v>
      </c>
    </row>
    <row r="44" spans="1:13" ht="101.25" hidden="1">
      <c r="A44">
        <v>43</v>
      </c>
      <c r="B44" t="s">
        <v>13</v>
      </c>
      <c r="C44" s="1" t="s">
        <v>158</v>
      </c>
      <c r="D44" s="1" t="s">
        <v>1292</v>
      </c>
      <c r="E44" s="1" t="s">
        <v>1144</v>
      </c>
      <c r="F44" s="1" t="s">
        <v>352</v>
      </c>
      <c r="G44" s="1" t="s">
        <v>1293</v>
      </c>
      <c r="H44" s="8">
        <v>0.45</v>
      </c>
      <c r="I44" s="1" t="s">
        <v>1294</v>
      </c>
      <c r="J44" s="1" t="s">
        <v>603</v>
      </c>
      <c r="K44" s="10" t="s">
        <v>1295</v>
      </c>
      <c r="L44" t="s">
        <v>1080</v>
      </c>
    </row>
    <row r="45" spans="1:13" ht="130.5" hidden="1">
      <c r="A45">
        <v>44</v>
      </c>
      <c r="B45" t="s">
        <v>13</v>
      </c>
      <c r="C45" s="1" t="s">
        <v>1</v>
      </c>
      <c r="D45" s="1" t="s">
        <v>1296</v>
      </c>
      <c r="E45" s="1" t="s">
        <v>1297</v>
      </c>
      <c r="F45" s="1" t="s">
        <v>630</v>
      </c>
      <c r="G45" s="1" t="s">
        <v>1298</v>
      </c>
      <c r="H45" s="8">
        <v>0.4</v>
      </c>
      <c r="I45" s="1" t="s">
        <v>1299</v>
      </c>
      <c r="J45" s="1" t="s">
        <v>603</v>
      </c>
      <c r="K45" s="10" t="s">
        <v>1300</v>
      </c>
      <c r="L45" s="93"/>
    </row>
    <row r="46" spans="1:13" ht="144.75" hidden="1">
      <c r="A46">
        <v>45</v>
      </c>
      <c r="B46" t="s">
        <v>13</v>
      </c>
      <c r="C46" s="1" t="s">
        <v>1</v>
      </c>
      <c r="D46" s="1" t="s">
        <v>1301</v>
      </c>
      <c r="E46" s="1" t="s">
        <v>1302</v>
      </c>
      <c r="F46" s="1" t="s">
        <v>630</v>
      </c>
      <c r="G46" s="1" t="s">
        <v>1303</v>
      </c>
      <c r="H46" s="8">
        <v>0.65</v>
      </c>
      <c r="I46" s="1" t="s">
        <v>1304</v>
      </c>
      <c r="J46" s="1" t="s">
        <v>603</v>
      </c>
      <c r="K46" s="10" t="s">
        <v>1305</v>
      </c>
      <c r="L46" s="93"/>
    </row>
    <row r="47" spans="1:13" ht="115.5" hidden="1">
      <c r="A47">
        <v>46</v>
      </c>
      <c r="B47" t="s">
        <v>13</v>
      </c>
      <c r="C47" s="1" t="s">
        <v>1</v>
      </c>
      <c r="D47" s="1" t="s">
        <v>1306</v>
      </c>
      <c r="E47" s="1" t="s">
        <v>470</v>
      </c>
      <c r="F47" s="1" t="s">
        <v>1307</v>
      </c>
      <c r="G47" s="1" t="s">
        <v>1308</v>
      </c>
      <c r="H47" s="8">
        <v>0.5</v>
      </c>
      <c r="I47" s="1" t="s">
        <v>1309</v>
      </c>
      <c r="J47" s="1" t="s">
        <v>603</v>
      </c>
      <c r="K47" s="10" t="s">
        <v>1310</v>
      </c>
      <c r="L47" s="93"/>
    </row>
    <row r="48" spans="1:13" ht="101.25" hidden="1">
      <c r="A48">
        <v>47</v>
      </c>
      <c r="B48" t="s">
        <v>1311</v>
      </c>
      <c r="C48" s="45" t="s">
        <v>1</v>
      </c>
      <c r="D48" s="1" t="s">
        <v>1312</v>
      </c>
      <c r="E48" s="1" t="s">
        <v>470</v>
      </c>
      <c r="F48" s="1" t="s">
        <v>242</v>
      </c>
      <c r="G48" s="1" t="s">
        <v>1313</v>
      </c>
      <c r="H48" s="8">
        <v>0.6</v>
      </c>
      <c r="I48" s="1" t="s">
        <v>1314</v>
      </c>
      <c r="J48" s="1" t="s">
        <v>603</v>
      </c>
      <c r="K48" s="10" t="s">
        <v>1315</v>
      </c>
      <c r="L48" s="93"/>
    </row>
    <row r="49" spans="1:12" ht="101.25" hidden="1">
      <c r="A49">
        <v>48</v>
      </c>
      <c r="B49" t="s">
        <v>13</v>
      </c>
      <c r="C49" s="1" t="s">
        <v>1</v>
      </c>
      <c r="D49" s="1" t="s">
        <v>1316</v>
      </c>
      <c r="E49" s="1" t="s">
        <v>1317</v>
      </c>
      <c r="F49" s="1" t="s">
        <v>630</v>
      </c>
      <c r="G49" s="1" t="s">
        <v>1318</v>
      </c>
      <c r="H49" s="8">
        <v>0.4</v>
      </c>
      <c r="I49" s="1" t="s">
        <v>1319</v>
      </c>
      <c r="J49" s="1" t="s">
        <v>603</v>
      </c>
      <c r="K49" s="10" t="s">
        <v>1320</v>
      </c>
      <c r="L49" s="93"/>
    </row>
    <row r="50" spans="1:12" ht="101.25" hidden="1">
      <c r="A50">
        <v>49</v>
      </c>
      <c r="B50" t="s">
        <v>1311</v>
      </c>
      <c r="C50" s="1" t="s">
        <v>393</v>
      </c>
      <c r="D50" s="1" t="s">
        <v>1321</v>
      </c>
      <c r="E50" s="1" t="s">
        <v>1322</v>
      </c>
      <c r="F50" s="1" t="s">
        <v>352</v>
      </c>
      <c r="G50" s="1" t="s">
        <v>1323</v>
      </c>
      <c r="H50" s="8">
        <v>0.4</v>
      </c>
      <c r="I50" s="1" t="s">
        <v>1324</v>
      </c>
      <c r="J50" s="1" t="s">
        <v>603</v>
      </c>
      <c r="K50" s="10" t="s">
        <v>1325</v>
      </c>
      <c r="L50" s="93"/>
    </row>
    <row r="51" spans="1:12" ht="115.5" hidden="1">
      <c r="A51">
        <v>50</v>
      </c>
      <c r="B51" t="s">
        <v>1311</v>
      </c>
      <c r="C51" s="1" t="s">
        <v>1</v>
      </c>
      <c r="D51" s="1" t="s">
        <v>1326</v>
      </c>
      <c r="E51" s="1" t="s">
        <v>1327</v>
      </c>
      <c r="F51" s="1" t="s">
        <v>600</v>
      </c>
      <c r="G51" s="1" t="s">
        <v>1328</v>
      </c>
      <c r="H51" s="8">
        <v>0.6</v>
      </c>
      <c r="I51" s="1" t="s">
        <v>1329</v>
      </c>
      <c r="J51" s="1" t="s">
        <v>603</v>
      </c>
      <c r="K51" s="10" t="s">
        <v>1330</v>
      </c>
      <c r="L51" s="93"/>
    </row>
    <row r="52" spans="1:12" ht="115.5" hidden="1">
      <c r="A52">
        <v>51</v>
      </c>
      <c r="B52" t="s">
        <v>1311</v>
      </c>
      <c r="C52" s="1" t="s">
        <v>1</v>
      </c>
      <c r="D52" s="1" t="s">
        <v>1331</v>
      </c>
      <c r="E52" s="1" t="s">
        <v>470</v>
      </c>
      <c r="F52" s="1" t="s">
        <v>600</v>
      </c>
      <c r="G52" s="1" t="s">
        <v>1332</v>
      </c>
      <c r="H52" s="8">
        <v>0.5</v>
      </c>
      <c r="I52" s="1" t="s">
        <v>1333</v>
      </c>
      <c r="J52" s="1" t="s">
        <v>603</v>
      </c>
      <c r="K52" s="10" t="s">
        <v>1334</v>
      </c>
      <c r="L52" s="93"/>
    </row>
    <row r="53" spans="1:12" ht="115.5" hidden="1">
      <c r="A53">
        <v>52</v>
      </c>
      <c r="B53" t="s">
        <v>1311</v>
      </c>
      <c r="C53" s="1" t="s">
        <v>1</v>
      </c>
      <c r="D53" s="1" t="s">
        <v>1335</v>
      </c>
      <c r="E53" s="1" t="s">
        <v>1336</v>
      </c>
      <c r="F53" s="1" t="s">
        <v>67</v>
      </c>
      <c r="G53" s="1" t="s">
        <v>1337</v>
      </c>
      <c r="H53" s="8">
        <v>0.6</v>
      </c>
      <c r="I53" s="1" t="s">
        <v>1338</v>
      </c>
      <c r="J53" s="1" t="s">
        <v>603</v>
      </c>
      <c r="K53" s="10" t="s">
        <v>1339</v>
      </c>
      <c r="L53" s="93"/>
    </row>
    <row r="54" spans="1:12" ht="115.5" hidden="1">
      <c r="A54">
        <v>53</v>
      </c>
      <c r="B54" t="s">
        <v>1311</v>
      </c>
      <c r="C54" s="1" t="s">
        <v>1</v>
      </c>
      <c r="D54" s="1" t="s">
        <v>1340</v>
      </c>
      <c r="E54" s="1" t="s">
        <v>1341</v>
      </c>
      <c r="F54" s="1" t="s">
        <v>630</v>
      </c>
      <c r="G54" s="1" t="s">
        <v>1342</v>
      </c>
      <c r="H54" s="8">
        <v>0.45</v>
      </c>
      <c r="I54" s="1" t="s">
        <v>1343</v>
      </c>
      <c r="J54" s="1" t="s">
        <v>603</v>
      </c>
      <c r="K54" s="10" t="s">
        <v>1344</v>
      </c>
      <c r="L54" s="93"/>
    </row>
    <row r="55" spans="1:12" ht="115.5" hidden="1">
      <c r="A55">
        <v>54</v>
      </c>
      <c r="B55" t="s">
        <v>1311</v>
      </c>
      <c r="C55" s="1" t="s">
        <v>1</v>
      </c>
      <c r="D55" s="1" t="s">
        <v>1345</v>
      </c>
      <c r="E55" s="1" t="s">
        <v>1346</v>
      </c>
      <c r="F55" s="1" t="s">
        <v>641</v>
      </c>
      <c r="G55" s="1" t="s">
        <v>1347</v>
      </c>
      <c r="H55" s="8">
        <v>0.6</v>
      </c>
      <c r="I55" s="1" t="s">
        <v>1348</v>
      </c>
      <c r="J55" s="1" t="s">
        <v>603</v>
      </c>
      <c r="K55" s="10" t="s">
        <v>1349</v>
      </c>
      <c r="L55" s="93"/>
    </row>
    <row r="56" spans="1:12" ht="115.5" hidden="1">
      <c r="A56">
        <v>55</v>
      </c>
      <c r="B56" t="s">
        <v>1311</v>
      </c>
      <c r="C56" s="1" t="s">
        <v>105</v>
      </c>
      <c r="D56" s="1" t="s">
        <v>1350</v>
      </c>
      <c r="E56" s="1" t="s">
        <v>1351</v>
      </c>
      <c r="F56" s="1" t="s">
        <v>641</v>
      </c>
      <c r="G56" s="1" t="s">
        <v>1352</v>
      </c>
      <c r="H56" s="8">
        <v>0.6</v>
      </c>
      <c r="I56" s="1" t="s">
        <v>1353</v>
      </c>
      <c r="J56" s="1" t="s">
        <v>603</v>
      </c>
      <c r="K56" s="10" t="s">
        <v>1354</v>
      </c>
      <c r="L56" s="93"/>
    </row>
    <row r="57" spans="1:12" ht="115.5" hidden="1">
      <c r="A57">
        <v>56</v>
      </c>
      <c r="B57" t="s">
        <v>1311</v>
      </c>
      <c r="C57" s="1" t="s">
        <v>1</v>
      </c>
      <c r="D57" s="1" t="s">
        <v>1355</v>
      </c>
      <c r="E57" s="1" t="s">
        <v>1356</v>
      </c>
      <c r="F57" s="1" t="s">
        <v>641</v>
      </c>
      <c r="G57" s="1" t="s">
        <v>1357</v>
      </c>
      <c r="H57" s="8">
        <v>0.39</v>
      </c>
      <c r="I57" s="1" t="s">
        <v>1358</v>
      </c>
      <c r="J57" s="1" t="s">
        <v>603</v>
      </c>
      <c r="K57" s="10" t="s">
        <v>1359</v>
      </c>
      <c r="L57" s="93"/>
    </row>
    <row r="58" spans="1:12" ht="115.5" hidden="1">
      <c r="A58">
        <v>57</v>
      </c>
      <c r="B58" t="s">
        <v>1311</v>
      </c>
      <c r="C58" s="1" t="s">
        <v>105</v>
      </c>
      <c r="D58" s="1" t="s">
        <v>1360</v>
      </c>
      <c r="E58" s="1" t="s">
        <v>1361</v>
      </c>
      <c r="F58" s="1" t="s">
        <v>352</v>
      </c>
      <c r="G58" s="1" t="s">
        <v>1362</v>
      </c>
      <c r="H58" s="8">
        <v>0.55000000000000004</v>
      </c>
      <c r="I58" s="1" t="s">
        <v>1363</v>
      </c>
      <c r="J58" s="1" t="s">
        <v>603</v>
      </c>
      <c r="K58" s="10" t="s">
        <v>1364</v>
      </c>
      <c r="L58" s="93"/>
    </row>
    <row r="59" spans="1:12" ht="188.25" hidden="1">
      <c r="A59">
        <v>58</v>
      </c>
      <c r="B59" t="s">
        <v>1311</v>
      </c>
      <c r="C59" s="1" t="s">
        <v>105</v>
      </c>
      <c r="D59" s="1" t="s">
        <v>1365</v>
      </c>
      <c r="E59" s="1" t="s">
        <v>1366</v>
      </c>
      <c r="F59" s="1" t="s">
        <v>623</v>
      </c>
      <c r="G59" s="1" t="s">
        <v>1367</v>
      </c>
      <c r="H59" s="8">
        <v>0.3</v>
      </c>
      <c r="I59" s="1" t="s">
        <v>1368</v>
      </c>
      <c r="J59" s="1" t="s">
        <v>603</v>
      </c>
      <c r="K59" s="10" t="s">
        <v>1369</v>
      </c>
      <c r="L59" s="93"/>
    </row>
    <row r="60" spans="1:12" ht="115.5" hidden="1">
      <c r="A60">
        <v>59</v>
      </c>
      <c r="B60" t="s">
        <v>1311</v>
      </c>
      <c r="C60" s="1" t="s">
        <v>105</v>
      </c>
      <c r="D60" s="1" t="s">
        <v>1370</v>
      </c>
      <c r="E60" s="1" t="s">
        <v>1371</v>
      </c>
      <c r="F60" s="1" t="s">
        <v>67</v>
      </c>
      <c r="G60" s="1" t="s">
        <v>1372</v>
      </c>
      <c r="H60" s="8">
        <v>0.3</v>
      </c>
      <c r="I60" s="1" t="s">
        <v>1373</v>
      </c>
      <c r="J60" s="1" t="s">
        <v>603</v>
      </c>
      <c r="K60" s="10" t="s">
        <v>1374</v>
      </c>
      <c r="L60" s="93"/>
    </row>
    <row r="61" spans="1:12" ht="87" hidden="1">
      <c r="A61">
        <v>60</v>
      </c>
      <c r="B61" t="s">
        <v>1311</v>
      </c>
      <c r="C61" s="1" t="s">
        <v>235</v>
      </c>
      <c r="D61" s="1" t="s">
        <v>1375</v>
      </c>
      <c r="E61" s="1" t="s">
        <v>1144</v>
      </c>
      <c r="F61" s="1" t="s">
        <v>623</v>
      </c>
      <c r="G61" s="1" t="s">
        <v>1376</v>
      </c>
      <c r="H61" s="8">
        <v>0.52</v>
      </c>
      <c r="I61" s="1" t="s">
        <v>1377</v>
      </c>
      <c r="J61" s="1" t="s">
        <v>603</v>
      </c>
      <c r="K61" s="10" t="s">
        <v>1378</v>
      </c>
      <c r="L61" s="93"/>
    </row>
    <row r="62" spans="1:12" ht="87" hidden="1">
      <c r="A62">
        <v>61</v>
      </c>
      <c r="B62" t="s">
        <v>1311</v>
      </c>
      <c r="C62" s="1" t="s">
        <v>235</v>
      </c>
      <c r="D62" s="1" t="s">
        <v>1379</v>
      </c>
      <c r="E62" s="1" t="s">
        <v>1380</v>
      </c>
      <c r="F62" s="1" t="s">
        <v>1381</v>
      </c>
      <c r="G62" s="1" t="s">
        <v>1382</v>
      </c>
      <c r="H62" s="8">
        <v>0.42</v>
      </c>
      <c r="I62" s="1" t="s">
        <v>1383</v>
      </c>
      <c r="J62" s="1" t="s">
        <v>603</v>
      </c>
      <c r="K62" s="10" t="s">
        <v>1384</v>
      </c>
      <c r="L62" s="93"/>
    </row>
    <row r="63" spans="1:12" ht="87" hidden="1">
      <c r="A63">
        <v>62</v>
      </c>
      <c r="B63" t="s">
        <v>1311</v>
      </c>
      <c r="C63" s="1" t="s">
        <v>1</v>
      </c>
      <c r="D63" s="1" t="s">
        <v>1385</v>
      </c>
      <c r="E63" s="1" t="s">
        <v>1386</v>
      </c>
      <c r="F63" s="1" t="s">
        <v>630</v>
      </c>
      <c r="G63" s="1" t="s">
        <v>1387</v>
      </c>
      <c r="H63" s="8">
        <v>0.4</v>
      </c>
      <c r="I63" s="1" t="s">
        <v>1388</v>
      </c>
      <c r="J63" s="1" t="s">
        <v>603</v>
      </c>
      <c r="K63" s="10" t="s">
        <v>1389</v>
      </c>
      <c r="L63" s="93"/>
    </row>
  </sheetData>
  <autoFilter ref="A1:M63" xr:uid="{1BCC15AC-0674-460E-B74A-7CDD33A48AB7}">
    <filterColumn colId="2">
      <filters>
        <filter val="CEO_x000a_COO"/>
        <filter val="CIO_x000a_COO"/>
        <filter val="CIO_x000a_COO_x000a_CEO"/>
        <filter val="COO"/>
        <filter val="COO_x000a_CEO"/>
        <filter val="COO_x000a_CEO_x000a_CIO"/>
      </filters>
    </filterColumn>
  </autoFilter>
  <hyperlinks>
    <hyperlink ref="K2" r:id="rId1" xr:uid="{B187541E-4BCF-41AF-9135-BBCDDEF0D3B7}"/>
    <hyperlink ref="J2" r:id="rId2" display="../../../:w:/g/personal/ashutosh_networkscience_ai/EaQgUXXbPIdMrnzCfuG5tlcBQbUvWpr-_9HEogecNKQO9A?e=cKYhWZ" xr:uid="{DAD3E30D-9D05-4708-BD69-34F90FE2343E}"/>
    <hyperlink ref="J3" r:id="rId3" display="../../../:w:/g/personal/ashutosh_networkscience_ai/EU9AwXKRAG1MoG1xVsE2JJ8BVE-MIn5MbK01XAzYchdHRw?e=M9Om4A" xr:uid="{48D6A725-FDD9-4D07-A905-652FCD4E3C1F}"/>
    <hyperlink ref="K3" r:id="rId4" xr:uid="{849DB9EB-EB9F-4106-8996-134FB8C5908F}"/>
    <hyperlink ref="K4" r:id="rId5" xr:uid="{4BD0AA75-3DEA-43DE-A0E6-AF6D9619D93C}"/>
    <hyperlink ref="K5" r:id="rId6" xr:uid="{D7BD9A86-CB0E-4393-9F29-F8337F19FA70}"/>
    <hyperlink ref="K6" r:id="rId7" xr:uid="{E7FB3A2B-2543-4D43-85F3-41CB8445F5F9}"/>
    <hyperlink ref="K7" r:id="rId8" xr:uid="{971331C7-9F43-4E07-865A-9BFC05199D61}"/>
    <hyperlink ref="K8" r:id="rId9" xr:uid="{86BFA7D0-6A9B-4616-A2E0-3A2F52520397}"/>
    <hyperlink ref="K9" r:id="rId10" xr:uid="{DBFAA5F3-6F13-4E86-81D7-A0714D88102E}"/>
    <hyperlink ref="K10" r:id="rId11" xr:uid="{B13C9DE6-135A-419B-8AC0-E3FC8831712A}"/>
    <hyperlink ref="K11" r:id="rId12" xr:uid="{39D35561-F604-4297-8918-BA78A2CDD0A7}"/>
    <hyperlink ref="K12" r:id="rId13" xr:uid="{10178320-9D8C-44C7-B642-26382E119011}"/>
    <hyperlink ref="K13" r:id="rId14" xr:uid="{46D8AEDF-0901-43DA-93F2-0CC46A031C30}"/>
    <hyperlink ref="K14" r:id="rId15" xr:uid="{70E49635-9596-431B-9EFE-F55738489A67}"/>
    <hyperlink ref="K15" r:id="rId16" xr:uid="{0AE6D249-807F-404C-8A29-5C9E7E828CBE}"/>
    <hyperlink ref="K17" r:id="rId17" xr:uid="{C0B21170-8D38-4A92-8FB6-37018525A3F9}"/>
    <hyperlink ref="K19" r:id="rId18" xr:uid="{61F2371D-DDEF-4DC2-A310-5F77C1D0439D}"/>
    <hyperlink ref="K20" r:id="rId19" xr:uid="{3AA9D12F-C0C2-46E5-B1FE-1EBAA589E970}"/>
    <hyperlink ref="K21" r:id="rId20" xr:uid="{CF5267A2-B11E-404C-8AD1-78209546185B}"/>
    <hyperlink ref="K22" r:id="rId21" xr:uid="{A9DD2876-DBE8-4095-83A2-E213B9A6BE74}"/>
    <hyperlink ref="K23" r:id="rId22" xr:uid="{C7E37ABC-499D-4216-A119-D2277280AEA5}"/>
    <hyperlink ref="K24" r:id="rId23" xr:uid="{E0FF413C-B72F-46E0-9FA3-FA2C01CD722A}"/>
    <hyperlink ref="K25" r:id="rId24" xr:uid="{06592439-FA0E-4F54-A7AF-22A6117DFA20}"/>
    <hyperlink ref="K26" r:id="rId25" xr:uid="{1D7D9DB7-4C3E-4AB2-93F9-F6EF25B806B7}"/>
    <hyperlink ref="K27" r:id="rId26" xr:uid="{BD305A6F-FEA6-411A-9078-3C23B8AA153A}"/>
    <hyperlink ref="K28" r:id="rId27" xr:uid="{C622DE8C-1ACA-4680-A2EA-252E4A314150}"/>
    <hyperlink ref="K29" r:id="rId28" xr:uid="{DC936177-FB77-451B-BF22-3E75AFA04060}"/>
    <hyperlink ref="K30" r:id="rId29" xr:uid="{CED6E75D-6053-4628-878E-10C6C6D5F2CB}"/>
    <hyperlink ref="K31" r:id="rId30" xr:uid="{B37732DF-ECC9-4E3C-A9CF-0FAEE6189C51}"/>
    <hyperlink ref="K32" r:id="rId31" xr:uid="{99593A2D-FC00-482B-A9C0-3B9995E8A4A7}"/>
    <hyperlink ref="K34" r:id="rId32" xr:uid="{DEE7462D-EDED-49D3-B969-3BA481E27744}"/>
    <hyperlink ref="K35" r:id="rId33" xr:uid="{F97440DA-2489-46C6-BD62-F1C484CCDAA0}"/>
    <hyperlink ref="K36" r:id="rId34" xr:uid="{0601E00A-3444-42A8-8383-6418ABE80018}"/>
    <hyperlink ref="K37" r:id="rId35" xr:uid="{D2C99138-EDB4-472E-A8B6-52E1B0D95540}"/>
    <hyperlink ref="K38" r:id="rId36" xr:uid="{94F62CE1-204B-42BF-8B65-1691928BC038}"/>
    <hyperlink ref="K39" r:id="rId37" xr:uid="{295AE147-E58D-4052-B3FC-BC99A052A73B}"/>
    <hyperlink ref="K40" r:id="rId38" xr:uid="{F8A810BF-9BD4-471A-A89C-0ADD19B7F784}"/>
    <hyperlink ref="J12" r:id="rId39" display="../../../:w:/g/personal/ashutosh_networkscience_ai/EQJH56LSpbdNqs1BljCp2mABafuqEtisOEnJHDs_9dmQkA?e=syCTqf" xr:uid="{1536BC6D-1F44-41F8-99F9-48B82E2A8C90}"/>
    <hyperlink ref="J13" r:id="rId40" xr:uid="{B64AA635-2AD2-4312-8E6A-2F3977538222}"/>
    <hyperlink ref="J14" r:id="rId41" xr:uid="{17065936-AAA7-43EF-9876-A235F9F49084}"/>
    <hyperlink ref="J15" r:id="rId42" display="../../../:w:/g/personal/ashutosh_networkscience_ai/EWWqTxhetMBDj6jXzEtqb8EBUo7GZDNUTI15tQonwbcMHg?e=pTqryb" xr:uid="{11865F13-C954-47C7-A605-EDD336B2890E}"/>
    <hyperlink ref="J16" r:id="rId43" xr:uid="{E0C0D3DF-A209-402F-AC02-DE55C300F3A2}"/>
    <hyperlink ref="J17" r:id="rId44" xr:uid="{7E39ACB1-D072-41EB-AC2B-97771E841CAB}"/>
    <hyperlink ref="J11" r:id="rId45" xr:uid="{3E38D907-EBCF-43CB-8DB5-379DA2C9576E}"/>
    <hyperlink ref="M11" r:id="rId46" xr:uid="{5E86789F-21F5-4439-9286-20FBCB67D1C2}"/>
    <hyperlink ref="M13" r:id="rId47" xr:uid="{5D9AE1A2-588D-467A-B2A8-1406FCE969A9}"/>
    <hyperlink ref="M15" r:id="rId48" xr:uid="{442A908F-E30C-44CD-858A-B366172E5461}"/>
    <hyperlink ref="M12" r:id="rId49" xr:uid="{69C8901B-D6C7-4A5B-9744-921FAC7DA85F}"/>
    <hyperlink ref="M2" r:id="rId50" xr:uid="{3B023AF2-6281-46CB-83AE-BC76D67CD7E9}"/>
    <hyperlink ref="M31" r:id="rId51" xr:uid="{FF71DE28-A3D8-416B-8D49-55A0E97E2593}"/>
    <hyperlink ref="M28" r:id="rId52" xr:uid="{E18FF565-B1F1-4E26-8B50-1C4FFB40E9CD}"/>
    <hyperlink ref="M23" r:id="rId53" xr:uid="{60F068BE-BF58-4F16-BBA6-0434ACCEB355}"/>
    <hyperlink ref="M5" r:id="rId54" xr:uid="{557006BD-92BB-485A-9961-AA6BD81DD83A}"/>
    <hyperlink ref="M25" r:id="rId55" xr:uid="{D7A8B20E-563C-4D27-95DF-8F1A6FD606DB}"/>
    <hyperlink ref="M3" r:id="rId56" xr:uid="{51EA85CB-8A0C-4886-8D55-AA5A85904677}"/>
    <hyperlink ref="M4" r:id="rId57" xr:uid="{9C02FC13-07E5-46C1-828F-933D22C23E93}"/>
    <hyperlink ref="M6" r:id="rId58" xr:uid="{66CF9668-8100-42C5-8FF2-7E6478D44FED}"/>
    <hyperlink ref="M7" r:id="rId59" xr:uid="{FB63368C-8157-40D5-AF07-30FC3F97C9A5}"/>
    <hyperlink ref="M8" r:id="rId60" xr:uid="{6F4E4A9E-B2A3-43C1-BDE2-B11C6E6B4C93}"/>
    <hyperlink ref="M9" r:id="rId61" xr:uid="{FE5A4773-2493-4372-90C3-9E600AA84974}"/>
    <hyperlink ref="M10" r:id="rId62" xr:uid="{D1EF984B-2F9B-4B7C-BE23-622B5B3302B9}"/>
    <hyperlink ref="M14" r:id="rId63" xr:uid="{7F423A72-A4C2-45B4-8C19-EBF5AC60EF79}"/>
    <hyperlink ref="M17" r:id="rId64" xr:uid="{30A31A25-344D-497E-88EF-27AFA22BFF88}"/>
    <hyperlink ref="M18" r:id="rId65" xr:uid="{AF70FC89-9CDA-43A6-AF53-193DF3E0CFD1}"/>
    <hyperlink ref="M24" r:id="rId66" xr:uid="{5F1ED2CE-649A-474E-BF0B-9616E519DB41}"/>
    <hyperlink ref="M19" r:id="rId67" xr:uid="{E22B00B1-9DA4-453A-A0AF-86490D3F50CD}"/>
    <hyperlink ref="J25" r:id="rId68" xr:uid="{9CD54DBA-29EB-4E62-98F2-16B57FEC6F2D}"/>
    <hyperlink ref="K33" r:id="rId69" xr:uid="{3A8FD49B-8219-41E4-A511-64C6E2BD3CE6}"/>
    <hyperlink ref="J41" r:id="rId70" xr:uid="{2373A496-195A-4EFE-BB80-DD825E688386}"/>
    <hyperlink ref="K41" r:id="rId71" xr:uid="{6E396D11-9865-4CB7-BCE5-454EF6E26D12}"/>
    <hyperlink ref="K42" r:id="rId72" xr:uid="{43B9DB97-2B6E-4856-BFC3-E1A4A3F92A93}"/>
    <hyperlink ref="K43" r:id="rId73" xr:uid="{D8539022-5254-4867-8731-65EB1FC5BA21}"/>
    <hyperlink ref="K44" r:id="rId74" xr:uid="{3B508483-4323-43F4-90A0-581E6860887C}"/>
    <hyperlink ref="K45" r:id="rId75" xr:uid="{2D047C8A-663F-411C-B5BB-4140F4B02048}"/>
    <hyperlink ref="K46" r:id="rId76" xr:uid="{9EC49A97-20A4-4911-802D-7A14908197A9}"/>
    <hyperlink ref="K47" r:id="rId77" xr:uid="{CCF1C2D4-D7F2-4FBF-BF1E-0EB349732D5B}"/>
    <hyperlink ref="K48" r:id="rId78" xr:uid="{ADB83B92-C811-4FD8-BBED-E0A1D09E7737}"/>
    <hyperlink ref="K49" r:id="rId79" xr:uid="{2AA6BA12-CAC4-443F-88C6-E253F4A95CEA}"/>
    <hyperlink ref="K50" r:id="rId80" xr:uid="{F2519CD8-BA08-4FF8-A49E-A025951F63A2}"/>
    <hyperlink ref="K51" r:id="rId81" xr:uid="{ADEFE378-7D0F-4E9B-9AE9-E442258157CE}"/>
    <hyperlink ref="K52" r:id="rId82" xr:uid="{4C37A373-2D6E-4D20-B32C-01D6BB06B321}"/>
    <hyperlink ref="K53" r:id="rId83" xr:uid="{0CBC28C9-6AC6-45BB-A341-43E9957B2EBD}"/>
    <hyperlink ref="K54" r:id="rId84" xr:uid="{A7FF9C3F-0227-48D6-AF0D-FB88827985D0}"/>
    <hyperlink ref="K55" r:id="rId85" xr:uid="{4FBBE204-1CBD-4EFE-A7D7-7701151A0319}"/>
    <hyperlink ref="K56" r:id="rId86" xr:uid="{DF79348A-64F8-4C5B-966C-831277E6E2CA}"/>
    <hyperlink ref="K57" r:id="rId87" xr:uid="{80C32760-4F25-4902-A73E-C7DE3A9FCF35}"/>
    <hyperlink ref="K58" r:id="rId88" xr:uid="{AD907D77-2885-400A-9A71-AD326DC692F5}"/>
    <hyperlink ref="K59" r:id="rId89" xr:uid="{2F3A1247-783B-4FCA-897F-6FD0BFAA58AE}"/>
    <hyperlink ref="K60" r:id="rId90" xr:uid="{2A9031AF-19D9-426F-B2CF-27284D5B2ECB}"/>
    <hyperlink ref="K61" r:id="rId91" xr:uid="{B126A877-9135-4EB0-BB04-E955DD9D58E0}"/>
    <hyperlink ref="K62" r:id="rId92" xr:uid="{094BF1F5-0D02-4788-8E62-796A8DF065B7}"/>
    <hyperlink ref="K63" r:id="rId93" xr:uid="{55B4044A-D676-4535-8B76-130A504AA9C6}"/>
    <hyperlink ref="K16" r:id="rId94" xr:uid="{3FC50EE9-8B05-491D-893E-E3A4DA1735B0}"/>
  </hyperlinks>
  <pageMargins left="0.7" right="0.7" top="0.75" bottom="0.75" header="0.3" footer="0.3"/>
  <legacyDrawing r:id="rId9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0B198-43CD-4FEF-B654-599314DD20F9}">
  <dimension ref="A1:T17"/>
  <sheetViews>
    <sheetView topLeftCell="A17" zoomScale="76" zoomScaleNormal="76" workbookViewId="0">
      <selection activeCell="L17" sqref="L17"/>
    </sheetView>
  </sheetViews>
  <sheetFormatPr defaultRowHeight="14.45"/>
  <cols>
    <col min="1" max="1" width="8.28515625" bestFit="1" customWidth="1"/>
    <col min="2" max="2" width="28.28515625" bestFit="1" customWidth="1"/>
    <col min="3" max="3" width="17.5703125" style="1" bestFit="1" customWidth="1"/>
    <col min="4" max="4" width="32.5703125" style="1" bestFit="1" customWidth="1"/>
    <col min="5" max="5" width="30.28515625" style="1" customWidth="1"/>
    <col min="6" max="6" width="13.7109375" style="1" bestFit="1" customWidth="1"/>
    <col min="7" max="7" width="44.5703125" style="1" customWidth="1"/>
    <col min="8" max="8" width="10.7109375" style="8" customWidth="1"/>
    <col min="9" max="9" width="60.42578125" style="1" customWidth="1"/>
    <col min="10" max="10" width="24.85546875" style="1" bestFit="1" customWidth="1"/>
    <col min="11" max="11" width="24.85546875" style="1" customWidth="1"/>
    <col min="12" max="12" width="21.7109375" customWidth="1"/>
    <col min="13" max="13" width="14" bestFit="1" customWidth="1"/>
    <col min="15" max="15" width="8.7109375" customWidth="1"/>
  </cols>
  <sheetData>
    <row r="1" spans="1:20" ht="43.5">
      <c r="A1" s="2" t="s">
        <v>33</v>
      </c>
      <c r="B1" s="2" t="s">
        <v>35</v>
      </c>
      <c r="C1" s="3" t="s">
        <v>36</v>
      </c>
      <c r="D1" s="3" t="s">
        <v>37</v>
      </c>
      <c r="E1" s="3" t="s">
        <v>38</v>
      </c>
      <c r="F1" s="3" t="s">
        <v>39</v>
      </c>
      <c r="G1" s="3" t="s">
        <v>40</v>
      </c>
      <c r="H1" s="4" t="s">
        <v>41</v>
      </c>
      <c r="I1" s="5" t="s">
        <v>42</v>
      </c>
      <c r="J1" s="5" t="s">
        <v>43</v>
      </c>
      <c r="K1" s="5" t="s">
        <v>44</v>
      </c>
      <c r="L1" s="6" t="s">
        <v>45</v>
      </c>
      <c r="M1" s="6" t="s">
        <v>136</v>
      </c>
      <c r="N1" s="7"/>
      <c r="O1" s="21" t="s">
        <v>137</v>
      </c>
      <c r="P1" s="22">
        <f>COUNTA(D2:D110)</f>
        <v>16</v>
      </c>
      <c r="Q1" s="21" t="s">
        <v>138</v>
      </c>
      <c r="R1" s="22">
        <f>COUNTA(J2:J127)</f>
        <v>7</v>
      </c>
      <c r="S1" s="24" t="s">
        <v>872</v>
      </c>
      <c r="T1">
        <f>COUNTBLANK(L2:L10)</f>
        <v>1</v>
      </c>
    </row>
    <row r="2" spans="1:20" ht="87">
      <c r="A2">
        <v>1</v>
      </c>
      <c r="B2" t="str">
        <f>OverView!$C$7</f>
        <v>Media-Entertainment and Gaming</v>
      </c>
      <c r="C2" s="1" t="s">
        <v>5</v>
      </c>
      <c r="D2" s="1" t="s">
        <v>1390</v>
      </c>
      <c r="E2" s="1" t="s">
        <v>204</v>
      </c>
      <c r="F2" s="1" t="s">
        <v>151</v>
      </c>
      <c r="G2" s="1" t="s">
        <v>1391</v>
      </c>
      <c r="H2" s="8">
        <v>0.30000000000000004</v>
      </c>
      <c r="I2" s="1" t="s">
        <v>1392</v>
      </c>
      <c r="J2" s="13" t="s">
        <v>1393</v>
      </c>
      <c r="K2" s="9" t="s">
        <v>1394</v>
      </c>
      <c r="L2" t="s">
        <v>1291</v>
      </c>
    </row>
    <row r="3" spans="1:20" ht="87">
      <c r="A3">
        <v>2</v>
      </c>
      <c r="B3" t="str">
        <f>OverView!$C$7</f>
        <v>Media-Entertainment and Gaming</v>
      </c>
      <c r="C3" s="1" t="s">
        <v>749</v>
      </c>
      <c r="D3" s="1" t="s">
        <v>1395</v>
      </c>
      <c r="E3" s="1" t="s">
        <v>470</v>
      </c>
      <c r="F3" s="1" t="s">
        <v>117</v>
      </c>
      <c r="G3" s="1" t="s">
        <v>1396</v>
      </c>
      <c r="H3" s="8">
        <v>0.39</v>
      </c>
      <c r="I3" s="1" t="s">
        <v>1397</v>
      </c>
      <c r="K3" s="9" t="s">
        <v>1398</v>
      </c>
      <c r="L3" t="s">
        <v>1291</v>
      </c>
    </row>
    <row r="4" spans="1:20" ht="72.599999999999994">
      <c r="A4">
        <v>3</v>
      </c>
      <c r="B4" t="str">
        <f>OverView!$C$7</f>
        <v>Media-Entertainment and Gaming</v>
      </c>
      <c r="C4" s="1" t="s">
        <v>1399</v>
      </c>
      <c r="D4" s="1" t="s">
        <v>1400</v>
      </c>
      <c r="E4" s="1" t="s">
        <v>539</v>
      </c>
      <c r="F4" s="1" t="s">
        <v>151</v>
      </c>
      <c r="G4" s="1" t="s">
        <v>1401</v>
      </c>
      <c r="H4" s="8">
        <v>0.30000000000000004</v>
      </c>
      <c r="I4" s="1" t="s">
        <v>1402</v>
      </c>
      <c r="K4" s="9" t="s">
        <v>1403</v>
      </c>
      <c r="L4" t="s">
        <v>1291</v>
      </c>
    </row>
    <row r="5" spans="1:20" ht="87">
      <c r="A5">
        <v>4</v>
      </c>
      <c r="B5" t="str">
        <f>OverView!$C$7</f>
        <v>Media-Entertainment and Gaming</v>
      </c>
      <c r="C5" s="1" t="s">
        <v>405</v>
      </c>
      <c r="D5" s="1" t="s">
        <v>1404</v>
      </c>
      <c r="E5" s="1" t="s">
        <v>131</v>
      </c>
      <c r="F5" s="1" t="s">
        <v>51</v>
      </c>
      <c r="G5" s="1" t="s">
        <v>1405</v>
      </c>
      <c r="H5" s="8">
        <v>0.39</v>
      </c>
      <c r="I5" s="1" t="s">
        <v>1406</v>
      </c>
      <c r="K5" s="9" t="s">
        <v>1407</v>
      </c>
      <c r="L5" t="s">
        <v>939</v>
      </c>
    </row>
    <row r="6" spans="1:20" ht="87">
      <c r="A6">
        <v>5</v>
      </c>
      <c r="B6" t="str">
        <f>OverView!$C$7</f>
        <v>Media-Entertainment and Gaming</v>
      </c>
      <c r="C6" s="1" t="s">
        <v>1408</v>
      </c>
      <c r="D6" s="1" t="s">
        <v>1409</v>
      </c>
      <c r="E6" s="1" t="s">
        <v>413</v>
      </c>
      <c r="F6" s="1" t="s">
        <v>117</v>
      </c>
      <c r="G6" s="1" t="s">
        <v>1410</v>
      </c>
      <c r="H6" s="8">
        <v>0.36</v>
      </c>
      <c r="I6" s="1" t="s">
        <v>1411</v>
      </c>
      <c r="K6" s="9" t="s">
        <v>1412</v>
      </c>
      <c r="L6" t="s">
        <v>500</v>
      </c>
    </row>
    <row r="7" spans="1:20" ht="87">
      <c r="A7">
        <v>6</v>
      </c>
      <c r="B7" t="str">
        <f>OverView!$C$7</f>
        <v>Media-Entertainment and Gaming</v>
      </c>
      <c r="C7" s="1" t="s">
        <v>4</v>
      </c>
      <c r="D7" s="1" t="s">
        <v>1413</v>
      </c>
      <c r="E7" s="1" t="s">
        <v>269</v>
      </c>
      <c r="F7" s="1" t="s">
        <v>59</v>
      </c>
      <c r="G7" s="1" t="s">
        <v>1414</v>
      </c>
      <c r="H7" s="8">
        <v>0.36</v>
      </c>
      <c r="I7" s="1" t="s">
        <v>1415</v>
      </c>
      <c r="K7" s="9" t="s">
        <v>1416</v>
      </c>
      <c r="L7" t="s">
        <v>453</v>
      </c>
    </row>
    <row r="8" spans="1:20" ht="87">
      <c r="A8">
        <v>7</v>
      </c>
      <c r="B8" t="str">
        <f>OverView!$C$7</f>
        <v>Media-Entertainment and Gaming</v>
      </c>
      <c r="C8" s="1" t="s">
        <v>1</v>
      </c>
      <c r="D8" s="1" t="s">
        <v>1417</v>
      </c>
      <c r="E8" s="1" t="s">
        <v>1137</v>
      </c>
      <c r="F8" s="1" t="s">
        <v>242</v>
      </c>
      <c r="G8" s="1" t="s">
        <v>1418</v>
      </c>
      <c r="H8" s="8">
        <v>0.30000000000000004</v>
      </c>
      <c r="I8" s="1" t="s">
        <v>1419</v>
      </c>
      <c r="K8" s="9" t="s">
        <v>1420</v>
      </c>
    </row>
    <row r="9" spans="1:20" ht="87">
      <c r="A9">
        <v>8</v>
      </c>
      <c r="B9" t="str">
        <f>OverView!$C$7</f>
        <v>Media-Entertainment and Gaming</v>
      </c>
      <c r="C9" s="1" t="s">
        <v>6</v>
      </c>
      <c r="D9" s="1" t="s">
        <v>1421</v>
      </c>
      <c r="E9" s="1" t="s">
        <v>395</v>
      </c>
      <c r="F9" s="1" t="s">
        <v>51</v>
      </c>
      <c r="G9" s="1" t="s">
        <v>1422</v>
      </c>
      <c r="H9" s="8">
        <v>0.33</v>
      </c>
      <c r="I9" s="1" t="s">
        <v>1423</v>
      </c>
      <c r="K9" s="9" t="s">
        <v>1424</v>
      </c>
      <c r="L9" t="s">
        <v>1291</v>
      </c>
    </row>
    <row r="10" spans="1:20" ht="87">
      <c r="A10">
        <v>9</v>
      </c>
      <c r="B10" t="str">
        <f>OverView!$C$7</f>
        <v>Media-Entertainment and Gaming</v>
      </c>
      <c r="C10" s="1" t="s">
        <v>1425</v>
      </c>
      <c r="D10" s="1" t="s">
        <v>1426</v>
      </c>
      <c r="E10" s="1" t="s">
        <v>131</v>
      </c>
      <c r="F10" s="1" t="s">
        <v>51</v>
      </c>
      <c r="G10" s="1" t="s">
        <v>1427</v>
      </c>
      <c r="H10" s="8">
        <v>0.44999999999999996</v>
      </c>
      <c r="I10" s="1" t="s">
        <v>1428</v>
      </c>
      <c r="K10" s="9" t="s">
        <v>1429</v>
      </c>
      <c r="L10" s="1" t="s">
        <v>1023</v>
      </c>
    </row>
    <row r="11" spans="1:20" ht="159">
      <c r="A11">
        <v>10</v>
      </c>
      <c r="B11" t="str">
        <f>OverView!$C$7</f>
        <v>Media-Entertainment and Gaming</v>
      </c>
      <c r="C11" s="1" t="s">
        <v>1</v>
      </c>
      <c r="D11" s="1" t="s">
        <v>1430</v>
      </c>
      <c r="E11" s="1" t="s">
        <v>1431</v>
      </c>
      <c r="F11" s="1" t="s">
        <v>117</v>
      </c>
      <c r="G11" s="1" t="s">
        <v>1432</v>
      </c>
      <c r="H11" s="8">
        <v>0.35</v>
      </c>
      <c r="I11" s="1" t="s">
        <v>1433</v>
      </c>
      <c r="J11" s="1" t="s">
        <v>1434</v>
      </c>
      <c r="K11" s="10" t="s">
        <v>1435</v>
      </c>
      <c r="L11" s="97"/>
    </row>
    <row r="12" spans="1:20" ht="201.75">
      <c r="A12">
        <v>11</v>
      </c>
      <c r="B12" t="str">
        <f>OverView!$C$7</f>
        <v>Media-Entertainment and Gaming</v>
      </c>
      <c r="C12" s="1" t="s">
        <v>1</v>
      </c>
      <c r="D12" s="1" t="s">
        <v>1436</v>
      </c>
      <c r="E12" s="1" t="s">
        <v>1437</v>
      </c>
      <c r="F12" s="1" t="s">
        <v>51</v>
      </c>
      <c r="G12" s="1" t="s">
        <v>1438</v>
      </c>
      <c r="H12" s="8">
        <v>0.4</v>
      </c>
      <c r="I12" s="1" t="s">
        <v>1439</v>
      </c>
      <c r="J12" s="1" t="s">
        <v>603</v>
      </c>
      <c r="K12" s="10" t="s">
        <v>1440</v>
      </c>
      <c r="L12" s="97"/>
    </row>
    <row r="13" spans="1:20" ht="260.25">
      <c r="A13">
        <v>12</v>
      </c>
      <c r="B13" t="str">
        <f>OverView!$C$7</f>
        <v>Media-Entertainment and Gaming</v>
      </c>
      <c r="C13" s="1" t="s">
        <v>1</v>
      </c>
      <c r="D13" s="1" t="s">
        <v>1441</v>
      </c>
      <c r="E13" s="1" t="s">
        <v>1442</v>
      </c>
      <c r="F13" s="1" t="s">
        <v>1307</v>
      </c>
      <c r="G13" s="1" t="s">
        <v>1443</v>
      </c>
      <c r="H13" s="8">
        <v>0.35</v>
      </c>
      <c r="I13" s="1" t="s">
        <v>1444</v>
      </c>
      <c r="J13" s="1" t="s">
        <v>1445</v>
      </c>
      <c r="K13" s="10" t="s">
        <v>1446</v>
      </c>
      <c r="L13" s="97"/>
    </row>
    <row r="14" spans="1:20" ht="87">
      <c r="A14">
        <v>13</v>
      </c>
      <c r="B14" t="str">
        <f>OverView!$C$7</f>
        <v>Media-Entertainment and Gaming</v>
      </c>
      <c r="C14" s="1" t="s">
        <v>1</v>
      </c>
      <c r="D14" s="1" t="s">
        <v>1447</v>
      </c>
      <c r="E14" s="1" t="s">
        <v>1448</v>
      </c>
      <c r="F14" s="1" t="s">
        <v>600</v>
      </c>
      <c r="H14" s="8">
        <v>0.4</v>
      </c>
      <c r="I14" s="1" t="s">
        <v>1449</v>
      </c>
      <c r="K14" s="10" t="s">
        <v>1450</v>
      </c>
      <c r="L14" s="97"/>
    </row>
    <row r="15" spans="1:20" ht="115.5">
      <c r="A15">
        <v>14</v>
      </c>
      <c r="B15" t="str">
        <f>OverView!$C$7</f>
        <v>Media-Entertainment and Gaming</v>
      </c>
      <c r="C15" s="1" t="s">
        <v>1</v>
      </c>
      <c r="D15" s="1" t="s">
        <v>1451</v>
      </c>
      <c r="E15" s="1" t="s">
        <v>1452</v>
      </c>
      <c r="F15" s="1" t="s">
        <v>51</v>
      </c>
      <c r="G15" s="1" t="s">
        <v>1453</v>
      </c>
      <c r="H15" s="8">
        <v>0.35</v>
      </c>
      <c r="I15" s="1" t="s">
        <v>1454</v>
      </c>
      <c r="J15" s="1" t="s">
        <v>603</v>
      </c>
      <c r="K15" s="10" t="s">
        <v>1455</v>
      </c>
      <c r="L15" s="97"/>
    </row>
    <row r="16" spans="1:20" ht="72.75">
      <c r="A16">
        <v>15</v>
      </c>
      <c r="B16" t="str">
        <f>OverView!$C$7</f>
        <v>Media-Entertainment and Gaming</v>
      </c>
      <c r="C16" s="1" t="s">
        <v>1425</v>
      </c>
      <c r="D16" s="1" t="s">
        <v>1456</v>
      </c>
      <c r="E16" s="1" t="s">
        <v>1457</v>
      </c>
      <c r="F16" s="1" t="s">
        <v>623</v>
      </c>
      <c r="H16" s="8">
        <v>0.5</v>
      </c>
      <c r="I16" s="1" t="s">
        <v>1458</v>
      </c>
      <c r="J16" s="1" t="s">
        <v>1445</v>
      </c>
      <c r="K16" s="10" t="s">
        <v>1459</v>
      </c>
      <c r="L16" s="97"/>
    </row>
    <row r="17" spans="1:12" ht="245.25">
      <c r="A17">
        <v>16</v>
      </c>
      <c r="B17" t="str">
        <f>OverView!$C$7</f>
        <v>Media-Entertainment and Gaming</v>
      </c>
      <c r="C17" s="1" t="s">
        <v>1</v>
      </c>
      <c r="D17" s="1" t="s">
        <v>1460</v>
      </c>
      <c r="E17" s="1" t="s">
        <v>1461</v>
      </c>
      <c r="F17" s="1" t="s">
        <v>623</v>
      </c>
      <c r="G17" s="1" t="s">
        <v>1462</v>
      </c>
      <c r="H17" s="8">
        <v>0.4</v>
      </c>
      <c r="I17" s="1" t="s">
        <v>1463</v>
      </c>
      <c r="J17" s="1" t="s">
        <v>603</v>
      </c>
      <c r="K17" s="10" t="s">
        <v>1464</v>
      </c>
      <c r="L17" s="97"/>
    </row>
  </sheetData>
  <autoFilter ref="A1:M1" xr:uid="{9330B198-43CD-4FEF-B654-599314DD20F9}"/>
  <hyperlinks>
    <hyperlink ref="J2" r:id="rId1" display="../../../:w:/g/personal/ashutosh_networkscience_ai/Ef4gadMCAvVIkITytVF7WNIBMwIg9jqpJHzM_x_70NZHyA?e=uZg2Ic" xr:uid="{0E59D112-35D6-4135-AF87-7DE222E63FC3}"/>
    <hyperlink ref="K2" r:id="rId2" xr:uid="{A7A5CA9B-1207-4689-9F43-6B1FFB417C88}"/>
    <hyperlink ref="K3" r:id="rId3" xr:uid="{83B52949-25D9-49A5-A1DA-44C9BBB23466}"/>
    <hyperlink ref="K4" r:id="rId4" xr:uid="{6C0405CB-4412-45D9-A021-C8F5DE974DD7}"/>
    <hyperlink ref="K5" r:id="rId5" xr:uid="{5DB803D2-A76A-4E20-9145-B6F35202DD90}"/>
    <hyperlink ref="K6" r:id="rId6" xr:uid="{C6ECB2A8-D8A5-4B48-9BBE-5990BA4FFDD6}"/>
    <hyperlink ref="K7" r:id="rId7" xr:uid="{9C7D870A-BF2C-4304-804D-98ABE3B6E5CA}"/>
    <hyperlink ref="K8" r:id="rId8" xr:uid="{3786A198-EB93-4E43-969E-922F6C7FA2C1}"/>
    <hyperlink ref="K9" r:id="rId9" xr:uid="{672B8119-9071-4875-99A6-F1248C726F47}"/>
    <hyperlink ref="K10" r:id="rId10" xr:uid="{F259538B-9019-4B61-A849-EA9653A3B3AC}"/>
    <hyperlink ref="K11" r:id="rId11" xr:uid="{1554469C-AEC5-4B98-B3BA-0401B3DA3DBF}"/>
    <hyperlink ref="K12" r:id="rId12" xr:uid="{B095EE6C-5C69-40E4-AA26-7EE1CE71132F}"/>
    <hyperlink ref="K13" r:id="rId13" xr:uid="{4BD7122E-D03D-4107-83FC-09D9953B41E3}"/>
    <hyperlink ref="K14" r:id="rId14" xr:uid="{250972BA-5863-4E24-BA81-EDF933670FBF}"/>
    <hyperlink ref="K15" r:id="rId15" xr:uid="{0925B2CC-55B9-4F09-8A17-627E9D7D55EE}"/>
    <hyperlink ref="K16" r:id="rId16" xr:uid="{5FEE7803-84E9-458A-9E39-C25B0A35C934}"/>
    <hyperlink ref="K17" r:id="rId17" xr:uid="{C3FDF538-18A1-4D8E-8298-31774B0EBCD3}"/>
  </hyperlinks>
  <pageMargins left="0.7" right="0.7" top="0.75" bottom="0.75" header="0.3" footer="0.3"/>
  <legacyDrawing r:id="rId18"/>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2A9A6-CA56-4CA8-BE38-87C21608E457}">
  <dimension ref="A1:T73"/>
  <sheetViews>
    <sheetView topLeftCell="A73" zoomScale="68" zoomScaleNormal="68" workbookViewId="0">
      <selection activeCell="A74" sqref="A74"/>
    </sheetView>
  </sheetViews>
  <sheetFormatPr defaultRowHeight="14.45"/>
  <cols>
    <col min="1" max="1" width="8.28515625" bestFit="1" customWidth="1"/>
    <col min="2" max="2" width="25.7109375" customWidth="1"/>
    <col min="3" max="3" width="17.5703125" bestFit="1" customWidth="1"/>
    <col min="4" max="4" width="32.5703125" style="1" bestFit="1" customWidth="1"/>
    <col min="5" max="5" width="30.28515625" style="1" customWidth="1"/>
    <col min="6" max="6" width="13.7109375" style="1" bestFit="1" customWidth="1"/>
    <col min="7" max="7" width="44.5703125" style="1" customWidth="1"/>
    <col min="8" max="8" width="10.7109375" style="8" customWidth="1"/>
    <col min="9" max="9" width="60.42578125" style="1" customWidth="1"/>
    <col min="10" max="10" width="24.85546875" style="1" bestFit="1" customWidth="1"/>
    <col min="11" max="11" width="24.85546875" style="1" customWidth="1"/>
    <col min="12" max="12" width="15.5703125" customWidth="1"/>
    <col min="13" max="13" width="14" bestFit="1" customWidth="1"/>
    <col min="15" max="15" width="8.7109375" customWidth="1"/>
    <col min="2000" max="2000" width="2.5703125" customWidth="1"/>
  </cols>
  <sheetData>
    <row r="1" spans="1:20" s="7" customFormat="1" ht="57.95">
      <c r="A1" s="2" t="s">
        <v>33</v>
      </c>
      <c r="B1" s="2" t="s">
        <v>35</v>
      </c>
      <c r="C1" s="2" t="s">
        <v>36</v>
      </c>
      <c r="D1" s="3" t="s">
        <v>37</v>
      </c>
      <c r="E1" s="3" t="s">
        <v>38</v>
      </c>
      <c r="F1" s="3" t="s">
        <v>39</v>
      </c>
      <c r="G1" s="3" t="s">
        <v>40</v>
      </c>
      <c r="H1" s="4" t="s">
        <v>41</v>
      </c>
      <c r="I1" s="5" t="s">
        <v>42</v>
      </c>
      <c r="J1" s="5" t="s">
        <v>43</v>
      </c>
      <c r="K1" s="5" t="s">
        <v>44</v>
      </c>
      <c r="L1" s="6" t="s">
        <v>45</v>
      </c>
      <c r="M1" s="6" t="s">
        <v>136</v>
      </c>
      <c r="O1" s="12" t="s">
        <v>137</v>
      </c>
      <c r="P1" s="11">
        <f>COUNTA(D2:D109)</f>
        <v>72</v>
      </c>
      <c r="Q1" s="12" t="s">
        <v>138</v>
      </c>
      <c r="R1" s="11">
        <f>COUNTA(J2:J126)</f>
        <v>32</v>
      </c>
      <c r="S1" s="28" t="s">
        <v>1003</v>
      </c>
      <c r="T1" s="7">
        <f>COUNTBLANK(L2:L57)</f>
        <v>7</v>
      </c>
    </row>
    <row r="2" spans="1:20" ht="144.94999999999999">
      <c r="A2">
        <v>1</v>
      </c>
      <c r="B2" t="str">
        <f>OverView!$C$4</f>
        <v>Banking &amp; Financial Services</v>
      </c>
      <c r="C2" s="1" t="s">
        <v>1465</v>
      </c>
      <c r="D2" s="1" t="s">
        <v>1466</v>
      </c>
      <c r="E2" s="1" t="s">
        <v>107</v>
      </c>
      <c r="F2" s="1" t="s">
        <v>59</v>
      </c>
      <c r="G2" s="1" t="s">
        <v>1467</v>
      </c>
      <c r="H2" s="8">
        <v>0.30000000000000004</v>
      </c>
      <c r="I2" s="1" t="s">
        <v>1468</v>
      </c>
      <c r="J2" s="10" t="s">
        <v>1469</v>
      </c>
      <c r="K2" s="10" t="s">
        <v>1470</v>
      </c>
      <c r="L2" t="s">
        <v>252</v>
      </c>
      <c r="M2" s="13" t="s">
        <v>1160</v>
      </c>
      <c r="S2">
        <f>COUNTA(L2:L57)</f>
        <v>49</v>
      </c>
    </row>
    <row r="3" spans="1:20" ht="159.6">
      <c r="A3">
        <v>2</v>
      </c>
      <c r="B3" t="str">
        <f>OverView!$C$4</f>
        <v>Banking &amp; Financial Services</v>
      </c>
      <c r="C3" s="1" t="s">
        <v>634</v>
      </c>
      <c r="D3" s="1" t="s">
        <v>1471</v>
      </c>
      <c r="E3" s="1" t="s">
        <v>107</v>
      </c>
      <c r="F3" s="1" t="s">
        <v>51</v>
      </c>
      <c r="G3" s="1" t="s">
        <v>1472</v>
      </c>
      <c r="H3" s="8">
        <v>0.36</v>
      </c>
      <c r="I3" s="1" t="s">
        <v>1473</v>
      </c>
      <c r="J3" s="10" t="s">
        <v>1474</v>
      </c>
      <c r="K3" s="10" t="s">
        <v>1475</v>
      </c>
    </row>
    <row r="4" spans="1:20" ht="116.1">
      <c r="A4">
        <v>3</v>
      </c>
      <c r="B4" t="str">
        <f>OverView!$C$4</f>
        <v>Banking &amp; Financial Services</v>
      </c>
      <c r="C4" s="1" t="s">
        <v>1476</v>
      </c>
      <c r="D4" s="1" t="s">
        <v>1477</v>
      </c>
      <c r="E4" s="1" t="s">
        <v>107</v>
      </c>
      <c r="F4" s="1" t="s">
        <v>59</v>
      </c>
      <c r="G4" s="1" t="s">
        <v>1478</v>
      </c>
      <c r="H4" s="8">
        <v>0.36</v>
      </c>
      <c r="I4" s="1" t="s">
        <v>1479</v>
      </c>
      <c r="J4" s="10" t="s">
        <v>1480</v>
      </c>
      <c r="K4" s="10" t="s">
        <v>1481</v>
      </c>
      <c r="L4" t="s">
        <v>1482</v>
      </c>
    </row>
    <row r="5" spans="1:20" ht="130.5">
      <c r="A5">
        <v>4</v>
      </c>
      <c r="B5" t="str">
        <f>OverView!$C$4</f>
        <v>Banking &amp; Financial Services</v>
      </c>
      <c r="C5" s="1" t="s">
        <v>1483</v>
      </c>
      <c r="D5" s="1" t="s">
        <v>1484</v>
      </c>
      <c r="E5" s="1" t="s">
        <v>1485</v>
      </c>
      <c r="F5" s="1" t="s">
        <v>59</v>
      </c>
      <c r="G5" s="1" t="s">
        <v>1486</v>
      </c>
      <c r="H5" s="8">
        <v>0.30000000000000004</v>
      </c>
      <c r="I5" s="1" t="s">
        <v>1487</v>
      </c>
      <c r="J5" s="10" t="s">
        <v>1488</v>
      </c>
      <c r="K5" s="10" t="s">
        <v>1489</v>
      </c>
      <c r="L5" t="s">
        <v>1490</v>
      </c>
      <c r="M5" s="13" t="s">
        <v>1491</v>
      </c>
    </row>
    <row r="6" spans="1:20" ht="130.5">
      <c r="A6">
        <v>5</v>
      </c>
      <c r="B6" t="str">
        <f>OverView!$C$4</f>
        <v>Banking &amp; Financial Services</v>
      </c>
      <c r="C6" s="1" t="s">
        <v>393</v>
      </c>
      <c r="D6" s="1" t="s">
        <v>1492</v>
      </c>
      <c r="E6" s="1" t="s">
        <v>150</v>
      </c>
      <c r="F6" s="1" t="s">
        <v>117</v>
      </c>
      <c r="G6" s="1" t="s">
        <v>1493</v>
      </c>
      <c r="H6" s="8">
        <v>0.44999999999999996</v>
      </c>
      <c r="I6" s="1" t="s">
        <v>1494</v>
      </c>
      <c r="J6" s="10" t="s">
        <v>1495</v>
      </c>
      <c r="K6" s="10" t="s">
        <v>1496</v>
      </c>
      <c r="L6" t="s">
        <v>1490</v>
      </c>
      <c r="M6" s="13" t="s">
        <v>1491</v>
      </c>
    </row>
    <row r="7" spans="1:20" ht="130.5">
      <c r="A7">
        <v>6</v>
      </c>
      <c r="B7" t="str">
        <f>OverView!$C$4</f>
        <v>Banking &amp; Financial Services</v>
      </c>
      <c r="C7" s="1" t="s">
        <v>1497</v>
      </c>
      <c r="D7" s="1" t="s">
        <v>1498</v>
      </c>
      <c r="E7" s="1" t="s">
        <v>107</v>
      </c>
      <c r="F7" s="1" t="s">
        <v>117</v>
      </c>
      <c r="G7" s="1" t="s">
        <v>1499</v>
      </c>
      <c r="H7" s="8">
        <v>0.39</v>
      </c>
      <c r="I7" s="1" t="s">
        <v>1500</v>
      </c>
      <c r="K7" s="10" t="s">
        <v>1501</v>
      </c>
      <c r="L7" s="1" t="s">
        <v>1110</v>
      </c>
      <c r="M7" s="13" t="s">
        <v>1111</v>
      </c>
    </row>
    <row r="8" spans="1:20" ht="116.1">
      <c r="A8">
        <v>7</v>
      </c>
      <c r="B8" t="str">
        <f>OverView!$C$4</f>
        <v>Banking &amp; Financial Services</v>
      </c>
      <c r="C8" s="1" t="s">
        <v>1</v>
      </c>
      <c r="D8" s="1" t="s">
        <v>1502</v>
      </c>
      <c r="E8" s="1" t="s">
        <v>150</v>
      </c>
      <c r="F8" s="1" t="s">
        <v>151</v>
      </c>
      <c r="G8" s="1" t="s">
        <v>1503</v>
      </c>
      <c r="H8" s="8">
        <v>0.36</v>
      </c>
      <c r="I8" s="1" t="s">
        <v>1504</v>
      </c>
      <c r="K8" s="10" t="s">
        <v>1505</v>
      </c>
      <c r="L8" t="s">
        <v>1482</v>
      </c>
    </row>
    <row r="9" spans="1:20" ht="130.5">
      <c r="A9">
        <v>8</v>
      </c>
      <c r="B9" t="str">
        <f>OverView!$C$4</f>
        <v>Banking &amp; Financial Services</v>
      </c>
      <c r="C9" t="s">
        <v>1</v>
      </c>
      <c r="D9" s="1" t="s">
        <v>1506</v>
      </c>
      <c r="E9" s="1" t="s">
        <v>204</v>
      </c>
      <c r="F9" s="1" t="s">
        <v>151</v>
      </c>
      <c r="G9" s="1" t="s">
        <v>1507</v>
      </c>
      <c r="H9" s="8">
        <v>0.39</v>
      </c>
      <c r="I9" s="1" t="s">
        <v>1508</v>
      </c>
      <c r="K9" s="10" t="s">
        <v>1509</v>
      </c>
      <c r="L9" s="1" t="s">
        <v>1110</v>
      </c>
      <c r="M9" s="13" t="s">
        <v>1111</v>
      </c>
    </row>
    <row r="10" spans="1:20" ht="130.5">
      <c r="A10">
        <v>9</v>
      </c>
      <c r="B10" t="str">
        <f>OverView!$C$4</f>
        <v>Banking &amp; Financial Services</v>
      </c>
      <c r="C10" s="1" t="s">
        <v>1497</v>
      </c>
      <c r="D10" s="1" t="s">
        <v>1510</v>
      </c>
      <c r="E10" s="1" t="s">
        <v>413</v>
      </c>
      <c r="F10" s="1" t="s">
        <v>59</v>
      </c>
      <c r="G10" s="1" t="s">
        <v>1511</v>
      </c>
      <c r="H10" s="8">
        <v>0.33</v>
      </c>
      <c r="I10" s="1" t="s">
        <v>1512</v>
      </c>
      <c r="K10" s="10" t="s">
        <v>1513</v>
      </c>
      <c r="L10" s="1" t="s">
        <v>234</v>
      </c>
      <c r="M10" s="13" t="s">
        <v>1056</v>
      </c>
    </row>
    <row r="11" spans="1:20" ht="144.75">
      <c r="A11">
        <v>10</v>
      </c>
      <c r="B11" t="str">
        <f>OverView!$C$4</f>
        <v>Banking &amp; Financial Services</v>
      </c>
      <c r="C11" s="1" t="s">
        <v>373</v>
      </c>
      <c r="D11" s="1" t="s">
        <v>1514</v>
      </c>
      <c r="E11" s="1" t="s">
        <v>150</v>
      </c>
      <c r="F11" s="1" t="s">
        <v>242</v>
      </c>
      <c r="G11" s="1" t="s">
        <v>1515</v>
      </c>
      <c r="H11" s="8">
        <v>0.30000000000000004</v>
      </c>
      <c r="I11" s="1" t="s">
        <v>1516</v>
      </c>
      <c r="K11" s="10" t="s">
        <v>1517</v>
      </c>
      <c r="L11" t="s">
        <v>287</v>
      </c>
    </row>
    <row r="12" spans="1:20" ht="116.1">
      <c r="A12">
        <v>11</v>
      </c>
      <c r="B12" t="str">
        <f>OverView!$C$4</f>
        <v>Banking &amp; Financial Services</v>
      </c>
      <c r="C12" s="1" t="s">
        <v>1</v>
      </c>
      <c r="D12" s="1" t="s">
        <v>1518</v>
      </c>
      <c r="E12" s="1" t="s">
        <v>248</v>
      </c>
      <c r="F12" s="1" t="s">
        <v>117</v>
      </c>
      <c r="G12" s="1" t="s">
        <v>1519</v>
      </c>
      <c r="H12" s="8">
        <v>0.33</v>
      </c>
      <c r="I12" s="1" t="s">
        <v>1520</v>
      </c>
      <c r="K12" s="10" t="s">
        <v>1521</v>
      </c>
      <c r="L12" t="s">
        <v>257</v>
      </c>
    </row>
    <row r="13" spans="1:20" ht="130.5">
      <c r="A13">
        <v>12</v>
      </c>
      <c r="B13" t="str">
        <f>OverView!$C$4</f>
        <v>Banking &amp; Financial Services</v>
      </c>
      <c r="C13" s="1" t="s">
        <v>1408</v>
      </c>
      <c r="D13" s="1" t="s">
        <v>1522</v>
      </c>
      <c r="E13" s="1" t="s">
        <v>150</v>
      </c>
      <c r="F13" s="1" t="s">
        <v>59</v>
      </c>
      <c r="G13" s="1" t="s">
        <v>1523</v>
      </c>
      <c r="H13" s="8">
        <v>0.36</v>
      </c>
      <c r="I13" s="1" t="s">
        <v>1524</v>
      </c>
      <c r="K13" s="10" t="s">
        <v>1525</v>
      </c>
      <c r="L13" t="s">
        <v>1482</v>
      </c>
    </row>
    <row r="14" spans="1:20" ht="130.5">
      <c r="A14">
        <v>13</v>
      </c>
      <c r="B14" t="str">
        <f>OverView!$C$4</f>
        <v>Banking &amp; Financial Services</v>
      </c>
      <c r="C14" t="s">
        <v>1</v>
      </c>
      <c r="D14" s="1" t="s">
        <v>1526</v>
      </c>
      <c r="E14" s="1" t="s">
        <v>107</v>
      </c>
      <c r="F14" s="1" t="s">
        <v>117</v>
      </c>
      <c r="G14" s="1" t="s">
        <v>1527</v>
      </c>
      <c r="H14" s="8">
        <v>0.42000000000000004</v>
      </c>
      <c r="I14" s="1" t="s">
        <v>1528</v>
      </c>
      <c r="K14" s="10" t="s">
        <v>1529</v>
      </c>
      <c r="L14" t="s">
        <v>1482</v>
      </c>
    </row>
    <row r="15" spans="1:20" ht="144.94999999999999">
      <c r="A15">
        <v>14</v>
      </c>
      <c r="B15" t="str">
        <f>OverView!$C$4</f>
        <v>Banking &amp; Financial Services</v>
      </c>
      <c r="C15" t="s">
        <v>3</v>
      </c>
      <c r="D15" s="1" t="s">
        <v>1530</v>
      </c>
      <c r="E15" s="1" t="s">
        <v>223</v>
      </c>
      <c r="F15" s="1" t="s">
        <v>117</v>
      </c>
      <c r="G15" s="1" t="s">
        <v>1531</v>
      </c>
      <c r="H15" s="8">
        <v>0.27</v>
      </c>
      <c r="I15" s="1" t="s">
        <v>1532</v>
      </c>
      <c r="K15" s="10" t="s">
        <v>1533</v>
      </c>
      <c r="L15" t="s">
        <v>1291</v>
      </c>
    </row>
    <row r="16" spans="1:20" ht="130.5">
      <c r="A16" s="74">
        <v>15</v>
      </c>
      <c r="B16" t="str">
        <f>OverView!$C$4</f>
        <v>Banking &amp; Financial Services</v>
      </c>
      <c r="C16" s="1" t="s">
        <v>1534</v>
      </c>
      <c r="D16" s="1" t="s">
        <v>1535</v>
      </c>
      <c r="E16" s="1" t="s">
        <v>1536</v>
      </c>
      <c r="F16" s="1" t="s">
        <v>151</v>
      </c>
      <c r="G16" s="1" t="s">
        <v>1537</v>
      </c>
      <c r="H16" s="8">
        <v>0.42</v>
      </c>
      <c r="I16" s="1" t="s">
        <v>1538</v>
      </c>
      <c r="J16" s="10" t="s">
        <v>1539</v>
      </c>
      <c r="K16" s="10" t="s">
        <v>1540</v>
      </c>
      <c r="L16" s="1" t="s">
        <v>156</v>
      </c>
      <c r="M16" s="13" t="s">
        <v>1111</v>
      </c>
    </row>
    <row r="17" spans="1:13" ht="87">
      <c r="A17">
        <v>16</v>
      </c>
      <c r="B17" t="str">
        <f>OverView!$C$4</f>
        <v>Banking &amp; Financial Services</v>
      </c>
      <c r="C17" s="1" t="s">
        <v>1541</v>
      </c>
      <c r="D17" s="1" t="s">
        <v>1542</v>
      </c>
      <c r="E17" s="1" t="s">
        <v>150</v>
      </c>
      <c r="F17" s="1" t="s">
        <v>59</v>
      </c>
      <c r="G17" s="1" t="s">
        <v>1543</v>
      </c>
      <c r="H17" s="8">
        <v>0.33</v>
      </c>
      <c r="I17" s="1" t="s">
        <v>1544</v>
      </c>
      <c r="K17" s="10" t="s">
        <v>1545</v>
      </c>
      <c r="L17" t="s">
        <v>252</v>
      </c>
      <c r="M17" s="13" t="s">
        <v>1160</v>
      </c>
    </row>
    <row r="18" spans="1:13" ht="130.5">
      <c r="A18">
        <v>17</v>
      </c>
      <c r="B18" t="str">
        <f>OverView!$C$4</f>
        <v>Banking &amp; Financial Services</v>
      </c>
      <c r="C18" t="s">
        <v>3</v>
      </c>
      <c r="D18" s="1" t="s">
        <v>1546</v>
      </c>
      <c r="E18" s="1" t="s">
        <v>413</v>
      </c>
      <c r="F18" s="1" t="s">
        <v>91</v>
      </c>
      <c r="G18" s="1" t="s">
        <v>1547</v>
      </c>
      <c r="H18" s="8">
        <v>0.30000000000000004</v>
      </c>
      <c r="I18" s="1" t="s">
        <v>1548</v>
      </c>
      <c r="K18" s="10" t="s">
        <v>1549</v>
      </c>
      <c r="L18" s="1" t="s">
        <v>234</v>
      </c>
      <c r="M18" s="13" t="s">
        <v>1056</v>
      </c>
    </row>
    <row r="19" spans="1:13" ht="116.1">
      <c r="A19">
        <v>18</v>
      </c>
      <c r="B19" t="str">
        <f>OverView!$C$4</f>
        <v>Banking &amp; Financial Services</v>
      </c>
      <c r="C19" t="s">
        <v>3</v>
      </c>
      <c r="D19" s="1" t="s">
        <v>1550</v>
      </c>
      <c r="E19" s="1" t="s">
        <v>1551</v>
      </c>
      <c r="F19" s="1" t="s">
        <v>51</v>
      </c>
      <c r="G19" s="1" t="s">
        <v>1552</v>
      </c>
      <c r="H19" s="8">
        <v>0.39</v>
      </c>
      <c r="I19" s="1" t="s">
        <v>1553</v>
      </c>
      <c r="K19" s="10" t="s">
        <v>1554</v>
      </c>
      <c r="L19" s="1" t="s">
        <v>1555</v>
      </c>
      <c r="M19" s="13" t="s">
        <v>1556</v>
      </c>
    </row>
    <row r="20" spans="1:13" ht="144.94999999999999">
      <c r="A20">
        <v>19</v>
      </c>
      <c r="B20" t="str">
        <f>OverView!$C$4</f>
        <v>Banking &amp; Financial Services</v>
      </c>
      <c r="C20" s="1" t="s">
        <v>434</v>
      </c>
      <c r="D20" s="1" t="s">
        <v>1557</v>
      </c>
      <c r="E20" s="1" t="s">
        <v>413</v>
      </c>
      <c r="F20" s="1" t="s">
        <v>91</v>
      </c>
      <c r="G20" s="1" t="s">
        <v>1558</v>
      </c>
      <c r="H20" s="8">
        <v>0.44999999999999996</v>
      </c>
      <c r="I20" s="1" t="s">
        <v>1559</v>
      </c>
      <c r="K20" s="10" t="s">
        <v>1560</v>
      </c>
      <c r="L20" s="1" t="s">
        <v>234</v>
      </c>
      <c r="M20" s="13" t="s">
        <v>1056</v>
      </c>
    </row>
    <row r="21" spans="1:13" ht="101.45">
      <c r="A21">
        <v>20</v>
      </c>
      <c r="B21" t="str">
        <f>OverView!$C$4</f>
        <v>Banking &amp; Financial Services</v>
      </c>
      <c r="C21" s="1" t="s">
        <v>1561</v>
      </c>
      <c r="D21" s="1" t="s">
        <v>1562</v>
      </c>
      <c r="E21" s="1" t="s">
        <v>1563</v>
      </c>
      <c r="F21" s="1" t="s">
        <v>117</v>
      </c>
      <c r="G21" s="1" t="s">
        <v>1564</v>
      </c>
      <c r="H21" s="8">
        <v>0.44999999999999996</v>
      </c>
      <c r="I21" s="1" t="s">
        <v>1565</v>
      </c>
      <c r="J21" s="13" t="s">
        <v>1566</v>
      </c>
      <c r="K21" s="10" t="s">
        <v>1567</v>
      </c>
      <c r="L21" t="s">
        <v>201</v>
      </c>
      <c r="M21" s="13" t="s">
        <v>1568</v>
      </c>
    </row>
    <row r="22" spans="1:13" ht="87">
      <c r="A22">
        <v>21</v>
      </c>
      <c r="B22" t="str">
        <f>OverView!$C$4</f>
        <v>Banking &amp; Financial Services</v>
      </c>
      <c r="C22" s="1" t="s">
        <v>2</v>
      </c>
      <c r="D22" s="1" t="s">
        <v>1569</v>
      </c>
      <c r="E22" s="1" t="s">
        <v>1570</v>
      </c>
      <c r="F22" s="1" t="s">
        <v>117</v>
      </c>
      <c r="G22" s="1" t="s">
        <v>1571</v>
      </c>
      <c r="H22" s="8">
        <v>0.42000000000000004</v>
      </c>
      <c r="I22" s="1" t="s">
        <v>1572</v>
      </c>
      <c r="J22" s="13" t="s">
        <v>1573</v>
      </c>
      <c r="K22" s="10" t="s">
        <v>1574</v>
      </c>
      <c r="L22" s="1" t="s">
        <v>1110</v>
      </c>
      <c r="M22" s="13" t="s">
        <v>1111</v>
      </c>
    </row>
    <row r="23" spans="1:13" ht="101.45">
      <c r="A23">
        <v>22</v>
      </c>
      <c r="B23" t="str">
        <f>OverView!$C$4</f>
        <v>Banking &amp; Financial Services</v>
      </c>
      <c r="C23" t="s">
        <v>3</v>
      </c>
      <c r="D23" s="1" t="s">
        <v>1575</v>
      </c>
      <c r="E23" s="1" t="s">
        <v>204</v>
      </c>
      <c r="F23" s="1" t="s">
        <v>151</v>
      </c>
      <c r="G23" s="1" t="s">
        <v>1576</v>
      </c>
      <c r="H23" s="8">
        <v>0.30000000000000004</v>
      </c>
      <c r="I23" s="1" t="s">
        <v>1577</v>
      </c>
      <c r="K23" s="10" t="s">
        <v>1578</v>
      </c>
      <c r="L23" t="s">
        <v>1579</v>
      </c>
    </row>
    <row r="24" spans="1:13" ht="101.45">
      <c r="A24">
        <v>23</v>
      </c>
      <c r="B24" t="str">
        <f>OverView!$C$4</f>
        <v>Banking &amp; Financial Services</v>
      </c>
      <c r="C24" s="1" t="s">
        <v>1561</v>
      </c>
      <c r="D24" s="1" t="s">
        <v>1580</v>
      </c>
      <c r="E24" s="1" t="s">
        <v>107</v>
      </c>
      <c r="F24" s="1" t="s">
        <v>117</v>
      </c>
      <c r="G24" s="1" t="s">
        <v>1581</v>
      </c>
      <c r="H24" s="8">
        <v>0.39</v>
      </c>
      <c r="I24" s="1" t="s">
        <v>1582</v>
      </c>
      <c r="J24" s="13" t="s">
        <v>1583</v>
      </c>
      <c r="K24" s="10" t="s">
        <v>1584</v>
      </c>
      <c r="L24" s="1" t="s">
        <v>331</v>
      </c>
      <c r="M24" s="13" t="s">
        <v>1585</v>
      </c>
    </row>
    <row r="25" spans="1:13" ht="87">
      <c r="A25">
        <v>24</v>
      </c>
      <c r="B25" t="str">
        <f>OverView!$C$4</f>
        <v>Banking &amp; Financial Services</v>
      </c>
      <c r="C25" s="1" t="s">
        <v>656</v>
      </c>
      <c r="D25" s="1" t="s">
        <v>1586</v>
      </c>
      <c r="E25" s="1" t="s">
        <v>150</v>
      </c>
      <c r="F25" s="1" t="s">
        <v>59</v>
      </c>
      <c r="G25" s="1" t="s">
        <v>1587</v>
      </c>
      <c r="H25" s="8">
        <v>0.36</v>
      </c>
      <c r="I25" s="1" t="s">
        <v>1588</v>
      </c>
      <c r="J25" s="13" t="s">
        <v>1589</v>
      </c>
      <c r="K25" s="10" t="s">
        <v>1590</v>
      </c>
      <c r="L25" t="s">
        <v>1482</v>
      </c>
    </row>
    <row r="26" spans="1:13" ht="116.1">
      <c r="A26">
        <v>25</v>
      </c>
      <c r="B26" t="str">
        <f>OverView!$C$4</f>
        <v>Banking &amp; Financial Services</v>
      </c>
      <c r="C26" s="1" t="s">
        <v>1591</v>
      </c>
      <c r="D26" s="1" t="s">
        <v>1592</v>
      </c>
      <c r="E26" s="1" t="s">
        <v>413</v>
      </c>
      <c r="F26" s="1" t="s">
        <v>151</v>
      </c>
      <c r="G26" s="1" t="s">
        <v>1593</v>
      </c>
      <c r="H26" s="8">
        <v>0.30000000000000004</v>
      </c>
      <c r="I26" s="1" t="s">
        <v>1594</v>
      </c>
      <c r="J26" s="13" t="s">
        <v>1595</v>
      </c>
      <c r="K26" s="10" t="s">
        <v>1596</v>
      </c>
      <c r="L26" s="1" t="s">
        <v>234</v>
      </c>
      <c r="M26" s="13" t="s">
        <v>1056</v>
      </c>
    </row>
    <row r="27" spans="1:13" ht="87">
      <c r="A27">
        <v>26</v>
      </c>
      <c r="B27" t="str">
        <f>OverView!$C$4</f>
        <v>Banking &amp; Financial Services</v>
      </c>
      <c r="C27" s="1" t="s">
        <v>165</v>
      </c>
      <c r="D27" s="1" t="s">
        <v>1597</v>
      </c>
      <c r="E27" s="1" t="s">
        <v>1598</v>
      </c>
      <c r="F27" s="1" t="s">
        <v>59</v>
      </c>
      <c r="G27" s="1" t="s">
        <v>1599</v>
      </c>
      <c r="H27" s="8">
        <v>0.39</v>
      </c>
      <c r="I27" s="1" t="s">
        <v>1600</v>
      </c>
      <c r="J27" s="13" t="s">
        <v>1601</v>
      </c>
      <c r="K27" s="10" t="s">
        <v>1602</v>
      </c>
      <c r="L27" t="s">
        <v>1482</v>
      </c>
    </row>
    <row r="28" spans="1:13" ht="72.599999999999994">
      <c r="A28">
        <v>27</v>
      </c>
      <c r="B28" t="str">
        <f>OverView!$C$4</f>
        <v>Banking &amp; Financial Services</v>
      </c>
      <c r="C28" s="1" t="s">
        <v>405</v>
      </c>
      <c r="D28" s="1" t="s">
        <v>1603</v>
      </c>
      <c r="E28" s="1" t="s">
        <v>1604</v>
      </c>
      <c r="F28" s="1" t="s">
        <v>91</v>
      </c>
      <c r="G28" s="1" t="s">
        <v>1605</v>
      </c>
      <c r="H28" s="8">
        <v>0.33</v>
      </c>
      <c r="I28" s="1" t="s">
        <v>1606</v>
      </c>
      <c r="J28" s="13" t="s">
        <v>1607</v>
      </c>
      <c r="K28" s="10" t="s">
        <v>1608</v>
      </c>
      <c r="L28" t="s">
        <v>1002</v>
      </c>
    </row>
    <row r="29" spans="1:13" ht="130.5">
      <c r="A29">
        <v>28</v>
      </c>
      <c r="B29" t="str">
        <f>OverView!$C$4</f>
        <v>Banking &amp; Financial Services</v>
      </c>
      <c r="C29" s="1" t="s">
        <v>1</v>
      </c>
      <c r="D29" s="1" t="s">
        <v>1609</v>
      </c>
      <c r="E29" s="1" t="s">
        <v>107</v>
      </c>
      <c r="F29" s="1" t="s">
        <v>59</v>
      </c>
      <c r="G29" s="1" t="s">
        <v>1610</v>
      </c>
      <c r="H29" s="8">
        <v>0.36</v>
      </c>
      <c r="I29" s="1" t="s">
        <v>1611</v>
      </c>
      <c r="K29" s="10" t="s">
        <v>1612</v>
      </c>
    </row>
    <row r="30" spans="1:13" ht="130.5">
      <c r="A30">
        <v>29</v>
      </c>
      <c r="B30" s="19" t="str">
        <f>OverView!$C$4</f>
        <v>Banking &amp; Financial Services</v>
      </c>
      <c r="C30" s="16" t="s">
        <v>1408</v>
      </c>
      <c r="D30" s="16" t="s">
        <v>1613</v>
      </c>
      <c r="E30" s="16" t="s">
        <v>1485</v>
      </c>
      <c r="F30" s="16" t="s">
        <v>59</v>
      </c>
      <c r="G30" s="16" t="s">
        <v>1614</v>
      </c>
      <c r="H30" s="17">
        <v>0.27</v>
      </c>
      <c r="I30" s="16" t="s">
        <v>1615</v>
      </c>
      <c r="K30" s="10" t="s">
        <v>1616</v>
      </c>
    </row>
    <row r="31" spans="1:13" ht="72.599999999999994">
      <c r="A31">
        <v>30</v>
      </c>
      <c r="B31" t="str">
        <f>OverView!$C$4</f>
        <v>Banking &amp; Financial Services</v>
      </c>
      <c r="C31" t="s">
        <v>6</v>
      </c>
      <c r="D31" s="1" t="s">
        <v>1617</v>
      </c>
      <c r="E31" s="1" t="s">
        <v>1563</v>
      </c>
      <c r="F31" s="1" t="s">
        <v>51</v>
      </c>
      <c r="G31" s="1" t="s">
        <v>1618</v>
      </c>
      <c r="H31" s="8">
        <v>0.36</v>
      </c>
      <c r="I31" s="1" t="s">
        <v>1619</v>
      </c>
      <c r="J31" s="13" t="s">
        <v>1620</v>
      </c>
      <c r="K31" s="10" t="s">
        <v>1621</v>
      </c>
      <c r="L31" t="s">
        <v>1291</v>
      </c>
    </row>
    <row r="32" spans="1:13" ht="72.599999999999994">
      <c r="A32">
        <v>31</v>
      </c>
      <c r="B32" t="str">
        <f>OverView!$C$4</f>
        <v>Banking &amp; Financial Services</v>
      </c>
      <c r="C32" s="1" t="s">
        <v>434</v>
      </c>
      <c r="D32" s="1" t="s">
        <v>1622</v>
      </c>
      <c r="E32" s="1" t="s">
        <v>150</v>
      </c>
      <c r="F32" s="1" t="s">
        <v>117</v>
      </c>
      <c r="G32" s="1" t="s">
        <v>1623</v>
      </c>
      <c r="H32" s="8">
        <v>0.44999999999999996</v>
      </c>
      <c r="I32" s="1" t="s">
        <v>1624</v>
      </c>
      <c r="K32" s="10" t="s">
        <v>1625</v>
      </c>
      <c r="L32" t="s">
        <v>1482</v>
      </c>
    </row>
    <row r="33" spans="1:13" ht="72.599999999999994">
      <c r="A33">
        <v>32</v>
      </c>
      <c r="B33" t="str">
        <f>OverView!$C$4</f>
        <v>Banking &amp; Financial Services</v>
      </c>
      <c r="C33" s="1" t="s">
        <v>373</v>
      </c>
      <c r="D33" s="1" t="s">
        <v>1626</v>
      </c>
      <c r="E33" s="1" t="s">
        <v>1627</v>
      </c>
      <c r="F33" s="1" t="s">
        <v>59</v>
      </c>
      <c r="G33" s="1" t="s">
        <v>1628</v>
      </c>
      <c r="H33" s="8">
        <v>0.39</v>
      </c>
      <c r="I33" s="1" t="s">
        <v>1629</v>
      </c>
      <c r="K33" s="10" t="s">
        <v>1630</v>
      </c>
      <c r="L33" t="s">
        <v>252</v>
      </c>
      <c r="M33" s="13" t="s">
        <v>1160</v>
      </c>
    </row>
    <row r="34" spans="1:13" ht="72.599999999999994">
      <c r="A34">
        <v>33</v>
      </c>
      <c r="B34" t="str">
        <f>OverView!$C$4</f>
        <v>Banking &amp; Financial Services</v>
      </c>
      <c r="C34" s="1" t="s">
        <v>7</v>
      </c>
      <c r="D34" s="1" t="s">
        <v>1631</v>
      </c>
      <c r="E34" s="1" t="s">
        <v>1632</v>
      </c>
      <c r="F34" s="1" t="s">
        <v>91</v>
      </c>
      <c r="G34" s="1" t="s">
        <v>1633</v>
      </c>
      <c r="H34" s="8">
        <v>0.30000000000000004</v>
      </c>
      <c r="I34" s="1" t="s">
        <v>1634</v>
      </c>
      <c r="K34" s="10" t="s">
        <v>1635</v>
      </c>
      <c r="L34" s="1" t="s">
        <v>1110</v>
      </c>
      <c r="M34" s="13" t="s">
        <v>1111</v>
      </c>
    </row>
    <row r="35" spans="1:13" ht="144.94999999999999">
      <c r="A35">
        <v>34</v>
      </c>
      <c r="B35" t="str">
        <f>OverView!$C$4</f>
        <v>Banking &amp; Financial Services</v>
      </c>
      <c r="C35" s="1" t="s">
        <v>1408</v>
      </c>
      <c r="D35" s="1" t="s">
        <v>1636</v>
      </c>
      <c r="E35" s="1" t="s">
        <v>204</v>
      </c>
      <c r="F35" s="1" t="s">
        <v>117</v>
      </c>
      <c r="G35" s="1" t="s">
        <v>1637</v>
      </c>
      <c r="H35" s="8">
        <v>0.42000000000000004</v>
      </c>
      <c r="I35" s="1" t="s">
        <v>1638</v>
      </c>
      <c r="K35" s="10" t="s">
        <v>1639</v>
      </c>
      <c r="L35" t="s">
        <v>1482</v>
      </c>
    </row>
    <row r="36" spans="1:13" ht="72.75">
      <c r="A36">
        <v>35</v>
      </c>
      <c r="B36" t="str">
        <f>OverView!$C$4</f>
        <v>Banking &amp; Financial Services</v>
      </c>
      <c r="C36" t="s">
        <v>1</v>
      </c>
      <c r="D36" s="1" t="s">
        <v>1640</v>
      </c>
      <c r="E36" s="1" t="s">
        <v>150</v>
      </c>
      <c r="F36" s="1" t="s">
        <v>242</v>
      </c>
      <c r="G36" s="1" t="s">
        <v>1641</v>
      </c>
      <c r="H36" s="8">
        <v>0.30000000000000004</v>
      </c>
      <c r="I36" s="1" t="s">
        <v>1642</v>
      </c>
      <c r="K36" s="10" t="s">
        <v>1643</v>
      </c>
      <c r="L36" t="s">
        <v>1644</v>
      </c>
    </row>
    <row r="37" spans="1:13" ht="72.599999999999994">
      <c r="A37">
        <v>36</v>
      </c>
      <c r="B37" t="str">
        <f>OverView!$C$4</f>
        <v>Banking &amp; Financial Services</v>
      </c>
      <c r="C37" s="1" t="s">
        <v>7</v>
      </c>
      <c r="D37" s="1" t="s">
        <v>1645</v>
      </c>
      <c r="E37" s="1" t="s">
        <v>1646</v>
      </c>
      <c r="F37" s="1" t="s">
        <v>151</v>
      </c>
      <c r="G37" s="1" t="s">
        <v>1647</v>
      </c>
      <c r="H37" s="8">
        <v>0.33</v>
      </c>
      <c r="I37" s="1" t="s">
        <v>1648</v>
      </c>
      <c r="J37" s="13" t="s">
        <v>1649</v>
      </c>
      <c r="K37" s="18" t="s">
        <v>1650</v>
      </c>
      <c r="L37" t="s">
        <v>1651</v>
      </c>
    </row>
    <row r="38" spans="1:13" ht="87.6" thickTop="1">
      <c r="A38">
        <v>37</v>
      </c>
      <c r="B38" t="str">
        <f>OverView!$C$4</f>
        <v>Banking &amp; Financial Services</v>
      </c>
      <c r="C38" s="1" t="s">
        <v>1652</v>
      </c>
      <c r="D38" s="1" t="s">
        <v>1653</v>
      </c>
      <c r="E38" s="1" t="s">
        <v>107</v>
      </c>
      <c r="F38" s="1" t="s">
        <v>91</v>
      </c>
      <c r="G38" s="1" t="s">
        <v>1654</v>
      </c>
      <c r="H38" s="8">
        <v>0.36</v>
      </c>
      <c r="I38" s="1" t="s">
        <v>1655</v>
      </c>
      <c r="K38" s="10" t="s">
        <v>1656</v>
      </c>
      <c r="L38" t="s">
        <v>1482</v>
      </c>
    </row>
    <row r="39" spans="1:13" ht="72.599999999999994">
      <c r="A39">
        <v>38</v>
      </c>
      <c r="B39" t="str">
        <f>OverView!$C$4</f>
        <v>Banking &amp; Financial Services</v>
      </c>
      <c r="C39" s="1" t="s">
        <v>2</v>
      </c>
      <c r="D39" s="1" t="s">
        <v>1657</v>
      </c>
      <c r="E39" s="1" t="s">
        <v>150</v>
      </c>
      <c r="F39" s="1" t="s">
        <v>151</v>
      </c>
      <c r="G39" s="1" t="s">
        <v>1658</v>
      </c>
      <c r="H39" s="8">
        <v>0.39</v>
      </c>
      <c r="I39" s="1" t="s">
        <v>1659</v>
      </c>
      <c r="K39" s="10" t="s">
        <v>1660</v>
      </c>
      <c r="L39" s="1" t="s">
        <v>1110</v>
      </c>
      <c r="M39" s="13" t="s">
        <v>1111</v>
      </c>
    </row>
    <row r="40" spans="1:13" ht="87">
      <c r="A40">
        <v>39</v>
      </c>
      <c r="B40" t="str">
        <f>OverView!$C$4</f>
        <v>Banking &amp; Financial Services</v>
      </c>
      <c r="C40" s="1" t="s">
        <v>749</v>
      </c>
      <c r="D40" s="1" t="s">
        <v>1661</v>
      </c>
      <c r="E40" s="1" t="s">
        <v>223</v>
      </c>
      <c r="F40" s="1" t="s">
        <v>151</v>
      </c>
      <c r="G40" s="1" t="s">
        <v>1662</v>
      </c>
      <c r="H40" s="8">
        <v>0.42000000000000004</v>
      </c>
      <c r="I40" s="1" t="s">
        <v>1663</v>
      </c>
      <c r="K40" s="10" t="s">
        <v>1664</v>
      </c>
      <c r="L40" s="1" t="s">
        <v>1110</v>
      </c>
      <c r="M40" s="13" t="s">
        <v>1111</v>
      </c>
    </row>
    <row r="41" spans="1:13" ht="87">
      <c r="A41">
        <v>40</v>
      </c>
      <c r="B41" t="str">
        <f>OverView!$C$4</f>
        <v>Banking &amp; Financial Services</v>
      </c>
      <c r="C41" s="1" t="s">
        <v>1665</v>
      </c>
      <c r="D41" s="1" t="s">
        <v>1666</v>
      </c>
      <c r="E41" s="1" t="s">
        <v>90</v>
      </c>
      <c r="F41" s="1" t="s">
        <v>91</v>
      </c>
      <c r="G41" s="1" t="s">
        <v>1667</v>
      </c>
      <c r="H41" s="8">
        <v>0.44999999999999996</v>
      </c>
      <c r="I41" s="1" t="s">
        <v>1668</v>
      </c>
      <c r="K41" s="10" t="s">
        <v>1669</v>
      </c>
      <c r="L41" s="1" t="s">
        <v>171</v>
      </c>
      <c r="M41" s="13" t="s">
        <v>1155</v>
      </c>
    </row>
    <row r="42" spans="1:13" ht="72.599999999999994">
      <c r="A42">
        <v>41</v>
      </c>
      <c r="B42" t="str">
        <f>OverView!$C$4</f>
        <v>Banking &amp; Financial Services</v>
      </c>
      <c r="C42" t="s">
        <v>2</v>
      </c>
      <c r="D42" s="1" t="s">
        <v>1670</v>
      </c>
      <c r="E42" s="1" t="s">
        <v>269</v>
      </c>
      <c r="F42" s="1" t="s">
        <v>59</v>
      </c>
      <c r="G42" s="1" t="s">
        <v>1671</v>
      </c>
      <c r="H42" s="8">
        <v>0.30000000000000004</v>
      </c>
      <c r="I42" s="1" t="s">
        <v>1672</v>
      </c>
      <c r="K42" s="10" t="s">
        <v>1673</v>
      </c>
      <c r="L42" t="s">
        <v>252</v>
      </c>
      <c r="M42" s="13" t="s">
        <v>1160</v>
      </c>
    </row>
    <row r="43" spans="1:13" ht="87">
      <c r="A43">
        <v>42</v>
      </c>
      <c r="B43" t="str">
        <f>OverView!$C$4</f>
        <v>Banking &amp; Financial Services</v>
      </c>
      <c r="C43" t="s">
        <v>2</v>
      </c>
      <c r="D43" s="1" t="s">
        <v>1674</v>
      </c>
      <c r="E43" s="1" t="s">
        <v>182</v>
      </c>
      <c r="F43" s="1" t="s">
        <v>59</v>
      </c>
      <c r="G43" s="1" t="s">
        <v>1675</v>
      </c>
      <c r="H43" s="8">
        <v>0.36</v>
      </c>
      <c r="I43" s="1" t="s">
        <v>1676</v>
      </c>
      <c r="K43" s="10" t="s">
        <v>1677</v>
      </c>
      <c r="L43" t="s">
        <v>1482</v>
      </c>
    </row>
    <row r="44" spans="1:13" ht="72.599999999999994">
      <c r="A44">
        <v>43</v>
      </c>
      <c r="B44" t="str">
        <f>OverView!$C$4</f>
        <v>Banking &amp; Financial Services</v>
      </c>
      <c r="C44" t="s">
        <v>2</v>
      </c>
      <c r="D44" s="1" t="s">
        <v>1678</v>
      </c>
      <c r="E44" s="1" t="s">
        <v>204</v>
      </c>
      <c r="F44" s="1" t="s">
        <v>117</v>
      </c>
      <c r="G44" s="1" t="s">
        <v>1679</v>
      </c>
      <c r="H44" s="8">
        <v>0.39</v>
      </c>
      <c r="I44" s="1" t="s">
        <v>1680</v>
      </c>
      <c r="K44" s="10" t="s">
        <v>1681</v>
      </c>
      <c r="L44" t="s">
        <v>495</v>
      </c>
    </row>
    <row r="45" spans="1:13" ht="87">
      <c r="A45">
        <v>44</v>
      </c>
      <c r="B45" t="str">
        <f>OverView!$C$4</f>
        <v>Banking &amp; Financial Services</v>
      </c>
      <c r="C45" t="s">
        <v>2</v>
      </c>
      <c r="D45" s="1" t="s">
        <v>1682</v>
      </c>
      <c r="E45" s="1" t="s">
        <v>1137</v>
      </c>
      <c r="F45" s="1" t="s">
        <v>242</v>
      </c>
      <c r="G45" s="1" t="s">
        <v>1683</v>
      </c>
      <c r="H45" s="8">
        <v>0.30000000000000004</v>
      </c>
      <c r="I45" s="1" t="s">
        <v>1684</v>
      </c>
      <c r="K45" s="10" t="s">
        <v>1685</v>
      </c>
    </row>
    <row r="46" spans="1:13" ht="72.599999999999994">
      <c r="A46">
        <v>45</v>
      </c>
      <c r="B46" t="str">
        <f>OverView!$C$4</f>
        <v>Banking &amp; Financial Services</v>
      </c>
      <c r="C46" s="1" t="s">
        <v>1116</v>
      </c>
      <c r="D46" s="1" t="s">
        <v>1686</v>
      </c>
      <c r="E46" s="1" t="s">
        <v>269</v>
      </c>
      <c r="F46" s="1" t="s">
        <v>59</v>
      </c>
      <c r="G46" s="1" t="s">
        <v>1687</v>
      </c>
      <c r="H46" s="8">
        <v>0.30000000000000004</v>
      </c>
      <c r="I46" s="1" t="s">
        <v>1688</v>
      </c>
      <c r="K46" s="10" t="s">
        <v>1689</v>
      </c>
      <c r="L46" t="s">
        <v>252</v>
      </c>
      <c r="M46" s="13" t="s">
        <v>1160</v>
      </c>
    </row>
    <row r="47" spans="1:13" ht="72.599999999999994">
      <c r="A47">
        <v>46</v>
      </c>
      <c r="B47" t="str">
        <f>OverView!$C$4</f>
        <v>Banking &amp; Financial Services</v>
      </c>
      <c r="C47" t="s">
        <v>4</v>
      </c>
      <c r="D47" s="1" t="s">
        <v>1690</v>
      </c>
      <c r="E47" s="1" t="s">
        <v>1646</v>
      </c>
      <c r="F47" s="1" t="s">
        <v>91</v>
      </c>
      <c r="G47" s="1" t="s">
        <v>1691</v>
      </c>
      <c r="H47" s="8">
        <v>0.44999999999999996</v>
      </c>
      <c r="I47" s="1" t="s">
        <v>1692</v>
      </c>
      <c r="K47" s="10" t="s">
        <v>1693</v>
      </c>
      <c r="L47" t="s">
        <v>1651</v>
      </c>
    </row>
    <row r="48" spans="1:13" ht="87">
      <c r="A48">
        <v>47</v>
      </c>
      <c r="B48" s="19" t="str">
        <f>OverView!$C$4</f>
        <v>Banking &amp; Financial Services</v>
      </c>
      <c r="C48" s="16" t="s">
        <v>1116</v>
      </c>
      <c r="D48" s="16" t="s">
        <v>1694</v>
      </c>
      <c r="E48" s="16" t="s">
        <v>460</v>
      </c>
      <c r="F48" s="16" t="s">
        <v>91</v>
      </c>
      <c r="G48" s="16" t="s">
        <v>1695</v>
      </c>
      <c r="H48" s="20">
        <v>0.30000000000000004</v>
      </c>
      <c r="I48" s="16" t="s">
        <v>1696</v>
      </c>
      <c r="K48" s="10" t="s">
        <v>1697</v>
      </c>
    </row>
    <row r="49" spans="1:13" ht="72.599999999999994">
      <c r="A49">
        <v>48</v>
      </c>
      <c r="B49" t="str">
        <f>OverView!$C$4</f>
        <v>Banking &amp; Financial Services</v>
      </c>
      <c r="C49" t="s">
        <v>4</v>
      </c>
      <c r="D49" s="1" t="s">
        <v>1698</v>
      </c>
      <c r="E49" s="1" t="s">
        <v>182</v>
      </c>
      <c r="F49" s="1" t="s">
        <v>59</v>
      </c>
      <c r="G49" s="1" t="s">
        <v>1699</v>
      </c>
      <c r="H49" s="8">
        <v>0.36</v>
      </c>
      <c r="I49" s="1" t="s">
        <v>1700</v>
      </c>
      <c r="K49" s="10" t="s">
        <v>1701</v>
      </c>
      <c r="L49" s="1" t="s">
        <v>1110</v>
      </c>
      <c r="M49" s="13" t="s">
        <v>1111</v>
      </c>
    </row>
    <row r="50" spans="1:13" ht="87">
      <c r="A50">
        <v>49</v>
      </c>
      <c r="B50" t="str">
        <f>OverView!$C$4</f>
        <v>Banking &amp; Financial Services</v>
      </c>
      <c r="C50" t="s">
        <v>4</v>
      </c>
      <c r="D50" s="1" t="s">
        <v>1702</v>
      </c>
      <c r="E50" s="1" t="s">
        <v>1703</v>
      </c>
      <c r="F50" s="1" t="s">
        <v>242</v>
      </c>
      <c r="G50" s="1" t="s">
        <v>1704</v>
      </c>
      <c r="H50" s="8">
        <v>0.30000000000000004</v>
      </c>
      <c r="I50" s="1" t="s">
        <v>1705</v>
      </c>
      <c r="K50" s="10" t="s">
        <v>1706</v>
      </c>
    </row>
    <row r="51" spans="1:13" ht="72.599999999999994">
      <c r="A51">
        <v>50</v>
      </c>
      <c r="B51" s="19" t="str">
        <f>OverView!$C$4</f>
        <v>Banking &amp; Financial Services</v>
      </c>
      <c r="C51" s="19" t="s">
        <v>5</v>
      </c>
      <c r="D51" s="16" t="s">
        <v>1707</v>
      </c>
      <c r="E51" s="16" t="s">
        <v>223</v>
      </c>
      <c r="F51" s="16" t="s">
        <v>151</v>
      </c>
      <c r="G51" s="16" t="s">
        <v>1708</v>
      </c>
      <c r="H51" s="20">
        <v>0.42000000000000004</v>
      </c>
      <c r="I51" s="16" t="s">
        <v>1709</v>
      </c>
      <c r="K51" s="10" t="s">
        <v>1710</v>
      </c>
      <c r="L51" t="s">
        <v>1482</v>
      </c>
    </row>
    <row r="52" spans="1:13" ht="72.599999999999994">
      <c r="A52">
        <v>51</v>
      </c>
      <c r="B52" t="str">
        <f>OverView!$C$4</f>
        <v>Banking &amp; Financial Services</v>
      </c>
      <c r="C52" t="s">
        <v>5</v>
      </c>
      <c r="D52" s="1" t="s">
        <v>1711</v>
      </c>
      <c r="E52" s="1" t="s">
        <v>90</v>
      </c>
      <c r="F52" s="1" t="s">
        <v>91</v>
      </c>
      <c r="G52" s="1" t="s">
        <v>1712</v>
      </c>
      <c r="H52" s="8">
        <v>0.39</v>
      </c>
      <c r="I52" s="1" t="s">
        <v>1713</v>
      </c>
      <c r="K52" s="10" t="s">
        <v>1714</v>
      </c>
      <c r="L52" t="s">
        <v>1227</v>
      </c>
    </row>
    <row r="53" spans="1:13" ht="87">
      <c r="A53">
        <v>52</v>
      </c>
      <c r="B53" s="19" t="str">
        <f>OverView!$C$4</f>
        <v>Banking &amp; Financial Services</v>
      </c>
      <c r="C53" s="19" t="s">
        <v>5</v>
      </c>
      <c r="D53" s="16" t="s">
        <v>1686</v>
      </c>
      <c r="E53" s="16" t="s">
        <v>269</v>
      </c>
      <c r="F53" s="16" t="s">
        <v>59</v>
      </c>
      <c r="G53" s="16" t="s">
        <v>1715</v>
      </c>
      <c r="H53" s="20">
        <v>0.33</v>
      </c>
      <c r="I53" s="16" t="s">
        <v>1716</v>
      </c>
      <c r="K53" s="10" t="s">
        <v>1717</v>
      </c>
      <c r="L53" t="s">
        <v>453</v>
      </c>
    </row>
    <row r="54" spans="1:13" ht="72.599999999999994">
      <c r="A54">
        <v>53</v>
      </c>
      <c r="B54" s="19" t="str">
        <f>OverView!$C$4</f>
        <v>Banking &amp; Financial Services</v>
      </c>
      <c r="C54" s="19" t="s">
        <v>5</v>
      </c>
      <c r="D54" s="16" t="s">
        <v>1718</v>
      </c>
      <c r="E54" s="16" t="s">
        <v>189</v>
      </c>
      <c r="F54" s="16" t="s">
        <v>91</v>
      </c>
      <c r="G54" s="16" t="s">
        <v>1719</v>
      </c>
      <c r="H54" s="20">
        <v>0.44999999999999996</v>
      </c>
      <c r="I54" s="16" t="s">
        <v>1720</v>
      </c>
      <c r="K54" s="10" t="s">
        <v>1721</v>
      </c>
      <c r="L54" t="s">
        <v>1651</v>
      </c>
    </row>
    <row r="55" spans="1:13" ht="72.599999999999994">
      <c r="A55">
        <v>54</v>
      </c>
      <c r="B55" t="str">
        <f>OverView!$C$4</f>
        <v>Banking &amp; Financial Services</v>
      </c>
      <c r="C55" s="1" t="s">
        <v>165</v>
      </c>
      <c r="D55" s="1" t="s">
        <v>123</v>
      </c>
      <c r="E55" s="1" t="s">
        <v>124</v>
      </c>
      <c r="F55" s="1" t="s">
        <v>91</v>
      </c>
      <c r="G55" s="1" t="s">
        <v>125</v>
      </c>
      <c r="H55" s="8">
        <v>0.30000000000000004</v>
      </c>
      <c r="I55" s="1" t="s">
        <v>126</v>
      </c>
      <c r="J55" s="1" t="s">
        <v>127</v>
      </c>
      <c r="K55" s="10" t="s">
        <v>128</v>
      </c>
      <c r="L55" s="1" t="s">
        <v>495</v>
      </c>
      <c r="M55" s="13" t="s">
        <v>1722</v>
      </c>
    </row>
    <row r="56" spans="1:13" ht="87">
      <c r="A56">
        <v>55</v>
      </c>
      <c r="B56" s="19" t="str">
        <f>OverView!$C$4</f>
        <v>Banking &amp; Financial Services</v>
      </c>
      <c r="C56" s="19" t="s">
        <v>5</v>
      </c>
      <c r="D56" s="16" t="s">
        <v>1723</v>
      </c>
      <c r="E56" s="16" t="s">
        <v>460</v>
      </c>
      <c r="F56" s="16" t="s">
        <v>151</v>
      </c>
      <c r="G56" s="16" t="s">
        <v>1724</v>
      </c>
      <c r="H56" s="20">
        <v>0.30000000000000004</v>
      </c>
      <c r="I56" s="16" t="s">
        <v>1725</v>
      </c>
      <c r="K56" s="10" t="s">
        <v>1726</v>
      </c>
    </row>
    <row r="57" spans="1:13" ht="87">
      <c r="A57">
        <v>56</v>
      </c>
      <c r="B57" s="19" t="str">
        <f>OverView!$C$4</f>
        <v>Banking &amp; Financial Services</v>
      </c>
      <c r="C57" s="19" t="s">
        <v>5</v>
      </c>
      <c r="D57" s="16" t="s">
        <v>1727</v>
      </c>
      <c r="E57" s="16" t="s">
        <v>182</v>
      </c>
      <c r="F57" s="16" t="s">
        <v>91</v>
      </c>
      <c r="G57" s="16" t="s">
        <v>1728</v>
      </c>
      <c r="H57" s="20">
        <v>0.36</v>
      </c>
      <c r="I57" s="16" t="s">
        <v>1729</v>
      </c>
      <c r="K57" s="10" t="s">
        <v>1730</v>
      </c>
      <c r="L57" t="s">
        <v>1482</v>
      </c>
    </row>
    <row r="58" spans="1:13" ht="115.5">
      <c r="A58">
        <v>57</v>
      </c>
      <c r="B58" t="s">
        <v>1731</v>
      </c>
      <c r="C58" t="s">
        <v>1</v>
      </c>
      <c r="D58" s="1" t="s">
        <v>1732</v>
      </c>
      <c r="E58" s="1" t="s">
        <v>1733</v>
      </c>
      <c r="F58" s="1" t="s">
        <v>51</v>
      </c>
      <c r="G58" s="1" t="s">
        <v>1734</v>
      </c>
      <c r="H58" s="8">
        <v>0.45</v>
      </c>
      <c r="I58" s="1" t="s">
        <v>1735</v>
      </c>
      <c r="J58" s="1" t="s">
        <v>1445</v>
      </c>
      <c r="K58" s="10" t="s">
        <v>1736</v>
      </c>
      <c r="L58" s="97"/>
    </row>
    <row r="59" spans="1:13" ht="130.5">
      <c r="A59">
        <v>58</v>
      </c>
      <c r="B59" t="s">
        <v>1731</v>
      </c>
      <c r="C59" s="1" t="s">
        <v>405</v>
      </c>
      <c r="D59" s="1" t="s">
        <v>1737</v>
      </c>
      <c r="E59" s="1" t="s">
        <v>1738</v>
      </c>
      <c r="F59" s="1" t="s">
        <v>630</v>
      </c>
      <c r="G59" s="1" t="s">
        <v>1739</v>
      </c>
      <c r="H59" s="8">
        <v>0.45</v>
      </c>
      <c r="I59" s="1" t="s">
        <v>1740</v>
      </c>
      <c r="J59" s="1" t="s">
        <v>603</v>
      </c>
      <c r="K59" s="10" t="s">
        <v>1741</v>
      </c>
      <c r="L59" s="97"/>
    </row>
    <row r="60" spans="1:13" ht="115.5">
      <c r="A60">
        <v>59</v>
      </c>
      <c r="B60" t="s">
        <v>1731</v>
      </c>
      <c r="C60" s="1" t="s">
        <v>405</v>
      </c>
      <c r="D60" s="1" t="s">
        <v>1742</v>
      </c>
      <c r="E60" s="1" t="s">
        <v>1743</v>
      </c>
      <c r="F60" s="1" t="s">
        <v>600</v>
      </c>
      <c r="G60" s="1" t="s">
        <v>1744</v>
      </c>
      <c r="H60" s="8">
        <v>0.45</v>
      </c>
      <c r="I60" s="1" t="s">
        <v>1745</v>
      </c>
      <c r="J60" s="1" t="s">
        <v>603</v>
      </c>
      <c r="K60" s="10" t="s">
        <v>1746</v>
      </c>
      <c r="L60" s="97"/>
    </row>
    <row r="61" spans="1:13" ht="115.5">
      <c r="A61">
        <v>60</v>
      </c>
      <c r="B61" t="s">
        <v>1731</v>
      </c>
      <c r="C61" s="1" t="s">
        <v>405</v>
      </c>
      <c r="D61" s="1" t="s">
        <v>1747</v>
      </c>
      <c r="E61" s="1" t="s">
        <v>1327</v>
      </c>
      <c r="F61" s="1" t="s">
        <v>623</v>
      </c>
      <c r="G61" s="1" t="s">
        <v>1748</v>
      </c>
      <c r="H61" s="8">
        <v>0.5</v>
      </c>
      <c r="I61" s="1" t="s">
        <v>1749</v>
      </c>
      <c r="J61" s="1" t="s">
        <v>603</v>
      </c>
      <c r="K61" s="10" t="s">
        <v>1750</v>
      </c>
      <c r="L61" s="97"/>
    </row>
    <row r="62" spans="1:13" ht="130.5">
      <c r="A62">
        <v>61</v>
      </c>
      <c r="B62" t="s">
        <v>1731</v>
      </c>
      <c r="C62" s="1" t="s">
        <v>405</v>
      </c>
      <c r="D62" s="1" t="s">
        <v>1751</v>
      </c>
      <c r="E62" s="1" t="s">
        <v>1327</v>
      </c>
      <c r="F62" s="1" t="s">
        <v>600</v>
      </c>
      <c r="G62" s="1" t="s">
        <v>1752</v>
      </c>
      <c r="H62" s="8">
        <v>0.45</v>
      </c>
      <c r="I62" s="1" t="s">
        <v>1753</v>
      </c>
      <c r="J62" s="1" t="s">
        <v>603</v>
      </c>
      <c r="K62" s="10" t="s">
        <v>1754</v>
      </c>
      <c r="L62" s="97"/>
    </row>
    <row r="63" spans="1:13" ht="115.5">
      <c r="A63">
        <v>62</v>
      </c>
      <c r="B63" t="s">
        <v>1731</v>
      </c>
      <c r="C63" s="1" t="s">
        <v>405</v>
      </c>
      <c r="D63" s="1" t="s">
        <v>1755</v>
      </c>
      <c r="E63" s="1" t="s">
        <v>1327</v>
      </c>
      <c r="F63" s="1" t="s">
        <v>51</v>
      </c>
      <c r="G63" s="1" t="s">
        <v>1756</v>
      </c>
      <c r="H63" s="8">
        <v>0.4</v>
      </c>
      <c r="I63" s="1" t="s">
        <v>1757</v>
      </c>
      <c r="J63" s="1" t="s">
        <v>603</v>
      </c>
      <c r="K63" s="10" t="s">
        <v>1758</v>
      </c>
      <c r="L63" s="97"/>
    </row>
    <row r="64" spans="1:13" ht="130.5">
      <c r="A64">
        <v>63</v>
      </c>
      <c r="B64" t="s">
        <v>1731</v>
      </c>
      <c r="C64" s="1" t="s">
        <v>405</v>
      </c>
      <c r="D64" s="1" t="s">
        <v>1759</v>
      </c>
      <c r="E64" s="1" t="s">
        <v>1327</v>
      </c>
      <c r="F64" s="1" t="s">
        <v>641</v>
      </c>
      <c r="G64" s="1" t="s">
        <v>1760</v>
      </c>
      <c r="H64" s="8">
        <v>0.38</v>
      </c>
      <c r="I64" s="1" t="s">
        <v>1761</v>
      </c>
      <c r="J64" s="1" t="s">
        <v>603</v>
      </c>
      <c r="K64" s="10" t="s">
        <v>1762</v>
      </c>
      <c r="L64" s="97"/>
    </row>
    <row r="65" spans="1:12" ht="174">
      <c r="A65">
        <v>64</v>
      </c>
      <c r="B65" t="s">
        <v>1731</v>
      </c>
      <c r="C65" s="1" t="s">
        <v>1763</v>
      </c>
      <c r="D65" s="1" t="s">
        <v>1764</v>
      </c>
      <c r="E65" s="1" t="s">
        <v>1765</v>
      </c>
      <c r="F65" s="1" t="s">
        <v>623</v>
      </c>
      <c r="G65" s="1" t="s">
        <v>1766</v>
      </c>
      <c r="H65" s="8">
        <v>0.4</v>
      </c>
      <c r="I65" s="1" t="s">
        <v>1767</v>
      </c>
      <c r="J65" s="1" t="s">
        <v>603</v>
      </c>
      <c r="K65" s="95" t="s">
        <v>1768</v>
      </c>
      <c r="L65" s="97"/>
    </row>
    <row r="66" spans="1:12" ht="245.25">
      <c r="A66">
        <v>65</v>
      </c>
      <c r="B66" t="s">
        <v>1731</v>
      </c>
      <c r="C66" s="1" t="s">
        <v>1763</v>
      </c>
      <c r="D66" s="1" t="s">
        <v>1769</v>
      </c>
      <c r="E66" s="1" t="s">
        <v>1770</v>
      </c>
      <c r="F66" s="1" t="s">
        <v>623</v>
      </c>
      <c r="G66" s="1" t="s">
        <v>1771</v>
      </c>
      <c r="H66" s="8">
        <v>0.45</v>
      </c>
      <c r="I66" s="1" t="s">
        <v>1772</v>
      </c>
      <c r="J66" s="1" t="s">
        <v>603</v>
      </c>
      <c r="K66" s="10" t="s">
        <v>1773</v>
      </c>
      <c r="L66" s="97"/>
    </row>
    <row r="67" spans="1:12" ht="144.75">
      <c r="A67">
        <v>66</v>
      </c>
      <c r="B67" t="s">
        <v>1731</v>
      </c>
      <c r="C67" s="1" t="s">
        <v>1763</v>
      </c>
      <c r="D67" s="1" t="s">
        <v>1774</v>
      </c>
      <c r="E67" s="1" t="s">
        <v>1327</v>
      </c>
      <c r="F67" s="1" t="s">
        <v>630</v>
      </c>
      <c r="G67" s="1" t="s">
        <v>1775</v>
      </c>
      <c r="H67" s="8">
        <v>0.45</v>
      </c>
      <c r="I67" s="1" t="s">
        <v>1776</v>
      </c>
      <c r="J67" s="1" t="s">
        <v>1777</v>
      </c>
      <c r="K67" s="10" t="s">
        <v>1778</v>
      </c>
      <c r="L67" s="97"/>
    </row>
    <row r="68" spans="1:12" ht="188.25">
      <c r="A68">
        <v>67</v>
      </c>
      <c r="B68" t="s">
        <v>1731</v>
      </c>
      <c r="C68" t="s">
        <v>1</v>
      </c>
      <c r="D68" s="1" t="s">
        <v>1779</v>
      </c>
      <c r="E68" s="1" t="s">
        <v>1780</v>
      </c>
      <c r="F68" s="1" t="s">
        <v>51</v>
      </c>
      <c r="G68" s="1" t="s">
        <v>1781</v>
      </c>
      <c r="H68" s="8">
        <v>0.45</v>
      </c>
      <c r="I68" s="1" t="s">
        <v>1782</v>
      </c>
      <c r="J68" s="1" t="s">
        <v>603</v>
      </c>
      <c r="K68" s="10" t="s">
        <v>1783</v>
      </c>
      <c r="L68" s="97"/>
    </row>
    <row r="69" spans="1:12" ht="144.75">
      <c r="A69">
        <v>68</v>
      </c>
      <c r="B69" t="s">
        <v>1731</v>
      </c>
      <c r="C69" t="s">
        <v>1</v>
      </c>
      <c r="D69" s="1" t="s">
        <v>1784</v>
      </c>
      <c r="E69" s="1" t="s">
        <v>1785</v>
      </c>
      <c r="F69" s="1" t="s">
        <v>352</v>
      </c>
      <c r="G69" s="1" t="s">
        <v>1786</v>
      </c>
      <c r="H69" s="8">
        <v>0.7</v>
      </c>
      <c r="I69" s="1" t="s">
        <v>1787</v>
      </c>
      <c r="J69" s="1" t="s">
        <v>603</v>
      </c>
      <c r="K69" s="10" t="s">
        <v>1788</v>
      </c>
      <c r="L69" s="97"/>
    </row>
    <row r="70" spans="1:12" ht="130.5">
      <c r="A70">
        <v>69</v>
      </c>
      <c r="B70" t="s">
        <v>1731</v>
      </c>
      <c r="C70" s="1" t="s">
        <v>1789</v>
      </c>
      <c r="D70" s="1" t="s">
        <v>1790</v>
      </c>
      <c r="E70" s="1" t="s">
        <v>1791</v>
      </c>
      <c r="F70" s="1" t="s">
        <v>59</v>
      </c>
      <c r="G70" s="1" t="s">
        <v>1792</v>
      </c>
      <c r="H70" s="8">
        <v>0.6</v>
      </c>
      <c r="I70" s="1" t="s">
        <v>1793</v>
      </c>
      <c r="J70" s="1" t="s">
        <v>603</v>
      </c>
      <c r="K70" s="10" t="s">
        <v>1794</v>
      </c>
      <c r="L70" s="97"/>
    </row>
    <row r="71" spans="1:12" ht="159">
      <c r="A71">
        <v>70</v>
      </c>
      <c r="B71" t="s">
        <v>1731</v>
      </c>
      <c r="C71" t="s">
        <v>1</v>
      </c>
      <c r="D71" s="1" t="s">
        <v>1795</v>
      </c>
      <c r="E71" s="1" t="s">
        <v>1327</v>
      </c>
      <c r="F71" s="1" t="s">
        <v>623</v>
      </c>
      <c r="G71" s="1" t="s">
        <v>1796</v>
      </c>
      <c r="H71" s="8">
        <v>0.65</v>
      </c>
      <c r="I71" s="1" t="s">
        <v>1797</v>
      </c>
      <c r="J71" s="1" t="s">
        <v>603</v>
      </c>
      <c r="K71" s="10" t="s">
        <v>1798</v>
      </c>
      <c r="L71" s="97"/>
    </row>
    <row r="72" spans="1:12" ht="144.75">
      <c r="A72">
        <v>71</v>
      </c>
      <c r="B72" t="s">
        <v>1731</v>
      </c>
      <c r="C72" t="s">
        <v>1</v>
      </c>
      <c r="D72" s="1" t="s">
        <v>1799</v>
      </c>
      <c r="E72" s="1" t="s">
        <v>1800</v>
      </c>
      <c r="F72" s="1" t="s">
        <v>352</v>
      </c>
      <c r="G72" s="1" t="s">
        <v>1801</v>
      </c>
      <c r="H72" s="8">
        <v>0.4</v>
      </c>
      <c r="I72" s="1" t="s">
        <v>1802</v>
      </c>
      <c r="J72" s="1" t="s">
        <v>603</v>
      </c>
      <c r="K72" s="10" t="s">
        <v>1803</v>
      </c>
      <c r="L72" s="97"/>
    </row>
    <row r="73" spans="1:12" ht="130.5">
      <c r="A73">
        <v>72</v>
      </c>
      <c r="B73" t="s">
        <v>1731</v>
      </c>
      <c r="C73" t="s">
        <v>1</v>
      </c>
      <c r="D73" s="1" t="s">
        <v>1804</v>
      </c>
      <c r="E73" s="1" t="s">
        <v>1805</v>
      </c>
      <c r="F73" s="1" t="s">
        <v>623</v>
      </c>
      <c r="G73" s="1" t="s">
        <v>1806</v>
      </c>
      <c r="H73" s="8">
        <v>0.45</v>
      </c>
      <c r="I73" s="1" t="s">
        <v>1807</v>
      </c>
      <c r="J73" s="1" t="s">
        <v>603</v>
      </c>
      <c r="K73" s="10" t="s">
        <v>1808</v>
      </c>
      <c r="L73" s="97"/>
    </row>
  </sheetData>
  <autoFilter ref="A1:M57" xr:uid="{8742A9A6-CA56-4CA8-BE38-87C21608E457}"/>
  <hyperlinks>
    <hyperlink ref="K2" r:id="rId1" xr:uid="{CD354BD5-E5D3-43B3-9ED8-59BD71111CDD}"/>
    <hyperlink ref="K3" r:id="rId2" xr:uid="{3A3DB153-7A46-4999-8116-3DB744CA715D}"/>
    <hyperlink ref="J2" r:id="rId3" xr:uid="{6159517F-5957-45D6-AEBE-E9C4CE4EAA24}"/>
    <hyperlink ref="J3" r:id="rId4" xr:uid="{61601D52-4902-444E-8349-72DBCC5D45E6}"/>
    <hyperlink ref="J4" r:id="rId5" xr:uid="{773FB321-DEC0-4B44-BF92-777DF29858C4}"/>
    <hyperlink ref="K4" r:id="rId6" xr:uid="{145AD2F8-209D-427C-93A5-0FFD7A8D88E8}"/>
    <hyperlink ref="J5" r:id="rId7" display="../../../:w:/g/personal/ashutosh_networkscience_ai/EZ4BXt62HkNIv1n_VWizrNYB97UNKsNDqT5SCMmGmCb-9g?e=AE7hqN" xr:uid="{13E25711-1D02-48A5-AB0C-91A001C84917}"/>
    <hyperlink ref="K5" r:id="rId8" xr:uid="{B17A66C2-D69D-42A2-88B1-6FECDDA56AEB}"/>
    <hyperlink ref="J6" r:id="rId9" xr:uid="{B82B5D93-0BCF-4A28-BA3E-443B1B4FA950}"/>
    <hyperlink ref="K6" r:id="rId10" xr:uid="{8B5BE23D-6EA7-43C0-9863-41D10BBB1E7C}"/>
    <hyperlink ref="K7" r:id="rId11" xr:uid="{02E22B36-BE83-4F14-9DEA-DCC8E508ACDA}"/>
    <hyperlink ref="K8" r:id="rId12" xr:uid="{6A425DE0-661A-4E93-B340-2640609EF363}"/>
    <hyperlink ref="K9" r:id="rId13" xr:uid="{854A50CE-827A-43E2-8864-2DE37482AFB8}"/>
    <hyperlink ref="K10" r:id="rId14" xr:uid="{F42E1057-742D-49A5-BFEC-EBE651B5292E}"/>
    <hyperlink ref="K11" r:id="rId15" xr:uid="{A7681E4F-4879-498B-AC3A-A246EB906722}"/>
    <hyperlink ref="K12" r:id="rId16" xr:uid="{29776678-C7C5-45B5-93DF-A9BEE69B3045}"/>
    <hyperlink ref="K13" r:id="rId17" xr:uid="{C75DD040-5C07-44E7-BF00-FCC8905FE320}"/>
    <hyperlink ref="K14" r:id="rId18" xr:uid="{065F6618-868A-4D9C-AA96-F241C5E12492}"/>
    <hyperlink ref="K17" r:id="rId19" xr:uid="{4A5A3F6E-7A62-42B1-A8AB-F324D0DD61B1}"/>
    <hyperlink ref="K19" r:id="rId20" xr:uid="{D3EDE9E1-0492-4690-B110-726695523FEA}"/>
    <hyperlink ref="K21" r:id="rId21" xr:uid="{A68EB98C-3146-46DA-B9DF-E829956D87D1}"/>
    <hyperlink ref="K23" r:id="rId22" xr:uid="{F06156B8-E19E-486E-B6B8-89934D11A71A}"/>
    <hyperlink ref="K22" r:id="rId23" xr:uid="{6512B0D3-32A8-47C3-A855-84A3F0C874A4}"/>
    <hyperlink ref="K24" r:id="rId24" xr:uid="{D4433A1E-D1D9-4F0D-8272-3F456E8BF80F}"/>
    <hyperlink ref="K18" r:id="rId25" xr:uid="{FB1476FE-DF05-4067-833A-595FCDF080F7}"/>
    <hyperlink ref="K15" r:id="rId26" xr:uid="{250AF9EF-9F71-4FCF-8EEC-BAAFE7616A1C}"/>
    <hyperlink ref="K16" r:id="rId27" xr:uid="{BDC587E7-22B2-4924-9EC8-C5FDD73DEF78}"/>
    <hyperlink ref="K20" r:id="rId28" xr:uid="{E48EEDB1-EF84-473A-A705-44F3478C4FC1}"/>
    <hyperlink ref="K25" r:id="rId29" xr:uid="{A26F8FDF-F6ED-4ACD-AAD2-C475A98978D0}"/>
    <hyperlink ref="K26" r:id="rId30" xr:uid="{0B100A31-575A-41FC-A4C9-F4F56BA6A0A8}"/>
    <hyperlink ref="J26" r:id="rId31" display="../../../:w:/g/personal/ashutosh_networkscience_ai/EfSPif6WwtFCv5NOi-qI_nABoCyhy4GlKQVs63YpLgrzig?e=ZmIkfF" xr:uid="{8EA15902-7745-44F9-84BC-0B85643928C2}"/>
    <hyperlink ref="J25" r:id="rId32" display="../../../:w:/g/personal/ashutosh_networkscience_ai/EUZpfpyNct1BuYnFKQwd2CsB843QFEahn2LYpPghdDpU1A?e=oqdjw8" xr:uid="{BE7A8D5C-5C63-483E-A341-715B487A452D}"/>
    <hyperlink ref="J27" r:id="rId33" display="../../../:w:/g/personal/ashutosh_networkscience_ai/ER_yTqk0zJVDmaE_4O0isP8BQKGg0tyIkSmb70ym1CAHEA?e=eMoW0Q" xr:uid="{67598B86-847F-4E61-A5B8-FCA259819B7A}"/>
    <hyperlink ref="K27" r:id="rId34" xr:uid="{C33E5C9B-F038-44C4-8CED-1174D33CFAA8}"/>
    <hyperlink ref="J28" r:id="rId35" display="../../../:w:/g/personal/ashutosh_networkscience_ai/EULVRXxmSaVHi7b4spWpBkwBVhJvnlND503zxH9II5PRVw?e=UqGVct" xr:uid="{4EA51CE3-F915-4C7A-84C6-72EA5E01E2CE}"/>
    <hyperlink ref="K28" r:id="rId36" xr:uid="{E19E4846-EB33-4BCD-8716-DADC34922391}"/>
    <hyperlink ref="K29" r:id="rId37" xr:uid="{CC4F59D6-7207-4047-B790-8E2F5C316B1B}"/>
    <hyperlink ref="K30" r:id="rId38" xr:uid="{8689D30B-044C-46F6-91E7-D4EEEF9DF7A5}"/>
    <hyperlink ref="K31" r:id="rId39" xr:uid="{012645AC-1982-4BD9-9C4E-2BCD84691484}"/>
    <hyperlink ref="K32" r:id="rId40" xr:uid="{82B0D8F5-8816-4D5B-B533-655483007967}"/>
    <hyperlink ref="K33" r:id="rId41" xr:uid="{ACBD39C8-9E00-49E8-BC3C-023CB63C7B7C}"/>
    <hyperlink ref="K34" r:id="rId42" xr:uid="{16560EEE-4D4F-4CA4-B53D-76EA86626E2C}"/>
    <hyperlink ref="K35" r:id="rId43" xr:uid="{A76E9906-17A1-4D20-AE75-34F673190070}"/>
    <hyperlink ref="K36" r:id="rId44" xr:uid="{58FA3CCC-89FC-49DA-96E5-90C81591A3C8}"/>
    <hyperlink ref="K37" r:id="rId45" xr:uid="{780E92ED-C971-4A9A-9A7E-268B292D59BF}"/>
    <hyperlink ref="J37" r:id="rId46" display="../../../:w:/g/personal/ashutosh_networkscience_ai/EehbQA1O1NpBkJzW2E0jKIYB9m1b3YQBD8WBXa5ptSSBpw?e=tybJtJ" xr:uid="{9795A80F-1E0A-4A21-BFDF-A7997D5FC106}"/>
    <hyperlink ref="K38" r:id="rId47" xr:uid="{D2F7963E-98F4-4769-B4A0-E17606C615BC}"/>
    <hyperlink ref="K39" r:id="rId48" xr:uid="{C231EE9E-4E4A-4B40-B232-B48688CF4E7B}"/>
    <hyperlink ref="K40" r:id="rId49" xr:uid="{250283BB-29B1-421F-B020-89191F4F6CB5}"/>
    <hyperlink ref="K41" r:id="rId50" xr:uid="{5C5FBF6C-CC41-47D7-B320-2A6969446A6C}"/>
    <hyperlink ref="K42" r:id="rId51" xr:uid="{41852B9F-C23B-459C-82E9-A47BE20BF441}"/>
    <hyperlink ref="K43" r:id="rId52" xr:uid="{268AB3BD-B381-454F-BDB6-CF050AA2A7A9}"/>
    <hyperlink ref="K45" r:id="rId53" xr:uid="{A83B2C64-7CA9-43CC-89F2-BDB3EBC8387F}"/>
    <hyperlink ref="K44" r:id="rId54" xr:uid="{8EBEE90C-061B-4B85-B1E7-1C76614C86F3}"/>
    <hyperlink ref="K51" r:id="rId55" xr:uid="{4CACFB9E-8A4F-46A9-9A55-F494429788C6}"/>
    <hyperlink ref="K53" r:id="rId56" xr:uid="{1C588C10-C826-4B50-A481-84C550E56693}"/>
    <hyperlink ref="K54" r:id="rId57" xr:uid="{8E713EAE-3E77-4CB5-B323-ADB302130B1B}"/>
    <hyperlink ref="K55" r:id="rId58" xr:uid="{35C8D9CB-74A7-4781-AE57-BD9E0786E6C3}"/>
    <hyperlink ref="K56" r:id="rId59" xr:uid="{4FCE534E-A12A-4820-AF45-A6E614A109DE}"/>
    <hyperlink ref="K57" r:id="rId60" xr:uid="{BD31384C-7BEB-4EB5-AD43-3693EAAB4DE0}"/>
    <hyperlink ref="J31" r:id="rId61" xr:uid="{C2D6A75E-DC8B-45F8-B906-AA19E7C117FE}"/>
    <hyperlink ref="J21" r:id="rId62" xr:uid="{3B1AB54D-2EED-4C95-9BE8-F16B0CD5EC13}"/>
    <hyperlink ref="J24" r:id="rId63" xr:uid="{B57F1502-451F-4631-B6B8-C28F063ED8F0}"/>
    <hyperlink ref="J22" r:id="rId64" xr:uid="{26BB1449-DFD9-48D8-8D4F-97DE7D3788BF}"/>
    <hyperlink ref="K46" r:id="rId65" xr:uid="{89821280-2DA3-4538-85D1-2F1F2BE325BA}"/>
    <hyperlink ref="K47" r:id="rId66" xr:uid="{05A55F1C-79BB-45AD-A11B-F444046F907F}"/>
    <hyperlink ref="K48" r:id="rId67" xr:uid="{E6486473-A70E-44E7-BC79-DBE7B828428A}"/>
    <hyperlink ref="K49" r:id="rId68" xr:uid="{C5268E56-6D2E-4E8A-A776-3E0F4A00651F}"/>
    <hyperlink ref="K50" r:id="rId69" xr:uid="{AC8A8082-2D54-4750-B48C-944A28CC2E63}"/>
    <hyperlink ref="M2" r:id="rId70" xr:uid="{7EC6E703-6C7C-457F-9DFC-EAA987ADBF6E}"/>
    <hyperlink ref="M21" r:id="rId71" xr:uid="{60CDD59F-4CA2-476F-ADEA-A10655F44AA0}"/>
    <hyperlink ref="M5" r:id="rId72" xr:uid="{0E3323CE-3BC8-4F24-9507-83F0F7B0E980}"/>
    <hyperlink ref="M6" r:id="rId73" xr:uid="{57205519-CE74-4C89-96D4-9F452B760ACD}"/>
    <hyperlink ref="M46" r:id="rId74" xr:uid="{DB8634D1-4CA3-4927-A8F5-0EBA75EC29E3}"/>
    <hyperlink ref="M42" r:id="rId75" xr:uid="{61D73503-5B1E-4EC8-93D0-7E3841350D7D}"/>
    <hyperlink ref="M33" r:id="rId76" xr:uid="{56B8CB82-60C1-4625-99CA-99787A2B3C6E}"/>
    <hyperlink ref="M17" r:id="rId77" xr:uid="{1E755279-3683-40F9-BECF-0AEB9B7749CA}"/>
    <hyperlink ref="M10" r:id="rId78" xr:uid="{76D50383-D2EC-45FC-80D1-F1EE19FA2D93}"/>
    <hyperlink ref="M18" r:id="rId79" xr:uid="{F58689BA-AB7B-49D9-9A6D-BF8C50F7CA7C}"/>
    <hyperlink ref="M20" r:id="rId80" xr:uid="{B0A5342A-25F2-4953-A6CF-2DF8F03D7B34}"/>
    <hyperlink ref="M26" r:id="rId81" xr:uid="{5174F728-8277-4A01-9C18-D8F060DDEAFA}"/>
    <hyperlink ref="M19" r:id="rId82" xr:uid="{588ED7BF-4B32-4A4C-A84C-5E635BBD4A18}"/>
    <hyperlink ref="M49" r:id="rId83" xr:uid="{ED5EB5A0-A879-4A73-9343-63AE9F7048CD}"/>
    <hyperlink ref="M7" r:id="rId84" xr:uid="{CCE2DCAB-E078-4D6C-94EB-9CCEC45DA9AB}"/>
    <hyperlink ref="M9" r:id="rId85" xr:uid="{71851BB4-4956-4ACE-9BB9-235252980A57}"/>
    <hyperlink ref="M22" r:id="rId86" xr:uid="{5F140398-11D3-47F1-95CD-E3686420E75B}"/>
    <hyperlink ref="M34" r:id="rId87" xr:uid="{DFF27261-BFA9-4D84-9B79-8EDDC92ECED1}"/>
    <hyperlink ref="M39" r:id="rId88" xr:uid="{0A4FEAE2-EB8B-4914-9769-4424AF2AA7C5}"/>
    <hyperlink ref="M16" r:id="rId89" xr:uid="{FCD23CD5-807D-44CD-B04C-833FF22364ED}"/>
    <hyperlink ref="M40" r:id="rId90" xr:uid="{718A9EEB-EE9C-48FD-9497-10F67D12C524}"/>
    <hyperlink ref="M41" r:id="rId91" xr:uid="{83E532EF-E26A-42D1-A184-DE27BA6D4763}"/>
    <hyperlink ref="M55" r:id="rId92" xr:uid="{547536D7-49B6-4CCF-B730-59E56B523013}"/>
    <hyperlink ref="M24" r:id="rId93" xr:uid="{8BE10BBC-BF8C-466A-B3AD-9ED5E1192CE0}"/>
    <hyperlink ref="J16" r:id="rId94" xr:uid="{3AC23CCC-40BA-4171-8EB8-93F76147C2A2}"/>
    <hyperlink ref="K52" r:id="rId95" xr:uid="{4C9BDC27-5FB4-4D33-A1BF-07CEC6A9DF02}"/>
    <hyperlink ref="K58" r:id="rId96" xr:uid="{1926197D-7ABC-47BF-99DE-4250DB8F24FC}"/>
    <hyperlink ref="K59" r:id="rId97" xr:uid="{6E90A1E0-79D5-4225-B0B6-54895F9798AF}"/>
    <hyperlink ref="K60" r:id="rId98" xr:uid="{6F452FA8-D67A-4130-BC7B-1F5E550CA5EE}"/>
    <hyperlink ref="K61" r:id="rId99" xr:uid="{1DF70616-5371-4D21-9B3C-1E72326AC49F}"/>
    <hyperlink ref="K62" r:id="rId100" xr:uid="{54F34411-2565-4E49-AE8D-F10EB3878425}"/>
    <hyperlink ref="K63" r:id="rId101" xr:uid="{AFBD20AC-33E8-42AA-B5F8-5CAA81AD21FF}"/>
    <hyperlink ref="K64" r:id="rId102" xr:uid="{BC431847-0E9D-4688-9438-4E02690C0F88}"/>
    <hyperlink ref="K65" r:id="rId103" xr:uid="{DACC1A20-5D97-4593-A361-1B5372D649A9}"/>
    <hyperlink ref="K66" r:id="rId104" xr:uid="{841E4604-5921-4AB9-A879-81C0378B76FC}"/>
    <hyperlink ref="K67" r:id="rId105" xr:uid="{41065A6D-49F8-4575-9741-564861B40A3D}"/>
    <hyperlink ref="K68" r:id="rId106" xr:uid="{99294F28-0419-4FE4-B3E1-090606E19CAE}"/>
    <hyperlink ref="K69" r:id="rId107" xr:uid="{C8C143A4-6C7D-4E36-B6B8-6552024B5F93}"/>
    <hyperlink ref="K70" r:id="rId108" xr:uid="{F7885388-8276-4286-8095-E5ECDEE5162D}"/>
    <hyperlink ref="K71" r:id="rId109" xr:uid="{81927636-4F2B-42EF-B339-A41C1F43D4B1}"/>
    <hyperlink ref="K72" r:id="rId110" xr:uid="{80FF0319-A434-479C-849F-6F0BB06D2450}"/>
    <hyperlink ref="K73" r:id="rId111" xr:uid="{AD717870-6D95-4A53-A795-88447906A2C6}"/>
  </hyperlinks>
  <pageMargins left="0.7" right="0.7" top="0.75" bottom="0.75" header="0.3" footer="0.3"/>
  <legacyDrawing r:id="rId11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D11CB-DAA7-422E-8F86-29558EE31E0D}">
  <dimension ref="A1:T9"/>
  <sheetViews>
    <sheetView topLeftCell="A8" zoomScale="64" zoomScaleNormal="80" workbookViewId="0">
      <selection activeCell="C2" sqref="C2:C9"/>
    </sheetView>
  </sheetViews>
  <sheetFormatPr defaultRowHeight="14.45"/>
  <cols>
    <col min="1" max="1" width="8.28515625" bestFit="1" customWidth="1"/>
    <col min="2" max="2" width="25.7109375" customWidth="1"/>
    <col min="3" max="3" width="18.28515625" bestFit="1" customWidth="1"/>
    <col min="4" max="4" width="32.5703125" style="1" bestFit="1" customWidth="1"/>
    <col min="5" max="5" width="30.28515625" style="1" customWidth="1"/>
    <col min="6" max="6" width="13.7109375" style="1" bestFit="1" customWidth="1"/>
    <col min="7" max="7" width="44.5703125" style="1" customWidth="1"/>
    <col min="8" max="8" width="10.7109375" style="8" customWidth="1"/>
    <col min="9" max="9" width="60.42578125" style="1" customWidth="1"/>
    <col min="10" max="10" width="24.85546875" style="1" bestFit="1" customWidth="1"/>
    <col min="11" max="11" width="24.85546875" style="1" customWidth="1"/>
    <col min="12" max="12" width="11.7109375" customWidth="1"/>
    <col min="13" max="13" width="14" bestFit="1" customWidth="1"/>
    <col min="15" max="15" width="8.7109375" style="1" customWidth="1"/>
    <col min="17" max="17" width="8.85546875" style="1"/>
  </cols>
  <sheetData>
    <row r="1" spans="1:20" s="7" customFormat="1" ht="43.5">
      <c r="A1" s="2" t="s">
        <v>33</v>
      </c>
      <c r="B1" s="2" t="s">
        <v>35</v>
      </c>
      <c r="C1" s="2" t="s">
        <v>36</v>
      </c>
      <c r="D1" s="3" t="s">
        <v>37</v>
      </c>
      <c r="E1" s="3" t="s">
        <v>38</v>
      </c>
      <c r="F1" s="3" t="s">
        <v>39</v>
      </c>
      <c r="G1" s="3" t="s">
        <v>40</v>
      </c>
      <c r="H1" s="4" t="s">
        <v>41</v>
      </c>
      <c r="I1" s="5" t="s">
        <v>42</v>
      </c>
      <c r="J1" s="5" t="s">
        <v>43</v>
      </c>
      <c r="K1" s="5" t="s">
        <v>44</v>
      </c>
      <c r="L1" s="6" t="s">
        <v>45</v>
      </c>
      <c r="M1" s="6" t="s">
        <v>136</v>
      </c>
      <c r="O1" s="12" t="s">
        <v>137</v>
      </c>
      <c r="P1" s="11">
        <f>COUNTA(D2:D111)</f>
        <v>8</v>
      </c>
      <c r="Q1" s="12" t="s">
        <v>138</v>
      </c>
      <c r="R1" s="11">
        <f>COUNTA(J2:J128)</f>
        <v>2</v>
      </c>
      <c r="S1" s="43" t="s">
        <v>1809</v>
      </c>
      <c r="T1" s="7">
        <f>COUNTBLANK(L2:L9)</f>
        <v>6</v>
      </c>
    </row>
    <row r="2" spans="1:20" ht="130.5">
      <c r="A2">
        <v>1</v>
      </c>
      <c r="B2" t="str">
        <f>OverView!$C$3</f>
        <v>Agriculture &amp; Dairy Farming</v>
      </c>
      <c r="C2" s="1" t="s">
        <v>685</v>
      </c>
      <c r="D2" s="1" t="s">
        <v>1810</v>
      </c>
      <c r="E2" s="1" t="s">
        <v>834</v>
      </c>
      <c r="F2" s="1" t="s">
        <v>91</v>
      </c>
      <c r="G2" s="1" t="s">
        <v>1811</v>
      </c>
      <c r="H2" s="8">
        <v>0.33</v>
      </c>
      <c r="I2" s="1" t="s">
        <v>1812</v>
      </c>
      <c r="J2" s="10" t="s">
        <v>1813</v>
      </c>
      <c r="K2" s="9" t="s">
        <v>1814</v>
      </c>
      <c r="L2" s="68"/>
      <c r="M2" s="13" t="s">
        <v>1815</v>
      </c>
    </row>
    <row r="3" spans="1:20" ht="130.5">
      <c r="A3">
        <v>2</v>
      </c>
      <c r="B3" t="str">
        <f>OverView!$C$3</f>
        <v>Agriculture &amp; Dairy Farming</v>
      </c>
      <c r="C3" s="1" t="s">
        <v>1</v>
      </c>
      <c r="D3" s="1" t="s">
        <v>1816</v>
      </c>
      <c r="E3" s="1" t="s">
        <v>834</v>
      </c>
      <c r="F3" s="1" t="s">
        <v>91</v>
      </c>
      <c r="G3" s="1" t="s">
        <v>1817</v>
      </c>
      <c r="H3" s="8">
        <v>0.30000000000000004</v>
      </c>
      <c r="I3" s="1" t="s">
        <v>1818</v>
      </c>
      <c r="J3" s="10" t="s">
        <v>1819</v>
      </c>
      <c r="K3" s="9" t="s">
        <v>1820</v>
      </c>
      <c r="L3" s="68"/>
      <c r="M3" s="13" t="s">
        <v>1821</v>
      </c>
    </row>
    <row r="4" spans="1:20" ht="130.5">
      <c r="A4">
        <v>3</v>
      </c>
      <c r="B4" t="str">
        <f>OverView!$C$3</f>
        <v>Agriculture &amp; Dairy Farming</v>
      </c>
      <c r="C4" t="s">
        <v>1</v>
      </c>
      <c r="D4" s="1" t="s">
        <v>1822</v>
      </c>
      <c r="E4" s="1" t="s">
        <v>1058</v>
      </c>
      <c r="F4" s="1" t="s">
        <v>91</v>
      </c>
      <c r="G4" s="1" t="s">
        <v>1823</v>
      </c>
      <c r="H4" s="8">
        <v>0.36</v>
      </c>
      <c r="I4" s="1" t="s">
        <v>1824</v>
      </c>
      <c r="K4" s="9" t="s">
        <v>1825</v>
      </c>
      <c r="L4" s="68"/>
      <c r="M4" s="13" t="s">
        <v>1821</v>
      </c>
    </row>
    <row r="5" spans="1:20" ht="130.5">
      <c r="A5">
        <v>4</v>
      </c>
      <c r="B5" t="str">
        <f>OverView!$C$3</f>
        <v>Agriculture &amp; Dairy Farming</v>
      </c>
      <c r="C5" t="s">
        <v>5</v>
      </c>
      <c r="D5" s="1" t="s">
        <v>1826</v>
      </c>
      <c r="E5" s="1" t="s">
        <v>1827</v>
      </c>
      <c r="F5" s="1" t="s">
        <v>117</v>
      </c>
      <c r="G5" s="1" t="s">
        <v>1828</v>
      </c>
      <c r="H5" s="8">
        <v>0.44999999999999996</v>
      </c>
      <c r="I5" s="1" t="s">
        <v>1829</v>
      </c>
      <c r="K5" s="9" t="s">
        <v>1830</v>
      </c>
      <c r="L5" s="68" t="s">
        <v>1831</v>
      </c>
      <c r="M5" s="13" t="s">
        <v>1832</v>
      </c>
    </row>
    <row r="6" spans="1:20" ht="144.94999999999999">
      <c r="A6">
        <v>5</v>
      </c>
      <c r="B6" t="str">
        <f>OverView!$C$3</f>
        <v>Agriculture &amp; Dairy Farming</v>
      </c>
      <c r="C6" s="1" t="s">
        <v>1182</v>
      </c>
      <c r="D6" s="1" t="s">
        <v>1833</v>
      </c>
      <c r="E6" s="1" t="s">
        <v>1834</v>
      </c>
      <c r="F6" s="1" t="s">
        <v>117</v>
      </c>
      <c r="G6" s="1" t="s">
        <v>1835</v>
      </c>
      <c r="H6" s="8">
        <v>0.27</v>
      </c>
      <c r="I6" s="1" t="s">
        <v>1836</v>
      </c>
      <c r="K6" s="9" t="s">
        <v>1837</v>
      </c>
      <c r="L6" s="68"/>
      <c r="M6" s="13" t="s">
        <v>1838</v>
      </c>
    </row>
    <row r="7" spans="1:20" ht="116.1">
      <c r="A7">
        <v>6</v>
      </c>
      <c r="B7" t="str">
        <f>OverView!$C$3</f>
        <v>Agriculture &amp; Dairy Farming</v>
      </c>
      <c r="C7" t="s">
        <v>1</v>
      </c>
      <c r="D7" s="1" t="s">
        <v>1839</v>
      </c>
      <c r="E7" s="1" t="s">
        <v>844</v>
      </c>
      <c r="F7" s="1" t="s">
        <v>242</v>
      </c>
      <c r="G7" s="1" t="s">
        <v>1840</v>
      </c>
      <c r="H7" s="8">
        <v>0.39</v>
      </c>
      <c r="I7" s="1" t="s">
        <v>1841</v>
      </c>
      <c r="K7" s="9" t="s">
        <v>1842</v>
      </c>
    </row>
    <row r="8" spans="1:20" ht="144.94999999999999">
      <c r="A8">
        <v>7</v>
      </c>
      <c r="B8" t="str">
        <f>OverView!$C$3</f>
        <v>Agriculture &amp; Dairy Farming</v>
      </c>
      <c r="C8" t="s">
        <v>1</v>
      </c>
      <c r="D8" s="1" t="s">
        <v>1843</v>
      </c>
      <c r="E8" s="1" t="s">
        <v>844</v>
      </c>
      <c r="F8" s="1" t="s">
        <v>242</v>
      </c>
      <c r="G8" s="1" t="s">
        <v>1844</v>
      </c>
      <c r="H8" s="8">
        <v>0.30000000000000004</v>
      </c>
      <c r="I8" s="1" t="s">
        <v>1845</v>
      </c>
      <c r="K8" s="9" t="s">
        <v>1846</v>
      </c>
      <c r="L8" s="1" t="s">
        <v>1030</v>
      </c>
      <c r="M8" s="13"/>
    </row>
    <row r="9" spans="1:20" ht="144.94999999999999">
      <c r="A9">
        <v>8</v>
      </c>
      <c r="B9" t="str">
        <f>OverView!$C$3</f>
        <v>Agriculture &amp; Dairy Farming</v>
      </c>
      <c r="C9" s="1" t="s">
        <v>552</v>
      </c>
      <c r="D9" s="1" t="s">
        <v>1847</v>
      </c>
      <c r="E9" s="1" t="s">
        <v>1848</v>
      </c>
      <c r="F9" s="1" t="s">
        <v>242</v>
      </c>
      <c r="G9" s="1" t="s">
        <v>1849</v>
      </c>
      <c r="H9" s="8">
        <v>0.36</v>
      </c>
      <c r="I9" s="1" t="s">
        <v>1850</v>
      </c>
      <c r="K9" s="9" t="s">
        <v>1851</v>
      </c>
      <c r="L9" s="68"/>
      <c r="M9" s="13" t="s">
        <v>1815</v>
      </c>
    </row>
  </sheetData>
  <autoFilter ref="A1:R1" xr:uid="{01FD11CB-DAA7-422E-8F86-29558EE31E0D}"/>
  <hyperlinks>
    <hyperlink ref="J2" r:id="rId1" display="../../../:w:/g/personal/ashutosh_networkscience_ai/EQIFxm0cTEhPp0oW1ew9f3YByBib78f3DH6HLJKNp9c2fA?e=KrqZoH" xr:uid="{6A3D17B9-6EF4-4EE2-B661-8434537DB3D1}"/>
    <hyperlink ref="K2" r:id="rId2" xr:uid="{4184D4B6-089D-43CD-9CEA-07F89FF0F708}"/>
    <hyperlink ref="K3" r:id="rId3" xr:uid="{E3277576-B0D1-459A-8685-6D7A411CF9B8}"/>
    <hyperlink ref="K4" r:id="rId4" xr:uid="{2F6CD73C-5079-4295-B4D2-7111E9DBBA95}"/>
    <hyperlink ref="J3" r:id="rId5" display="../../../:w:/g/personal/ashutosh_networkscience_ai/ES9x6zTKWu1KnCs2AY6DCzQB1KrE67_To4OqVA0tiyJOQg?e=YXmHqg" xr:uid="{A409A315-4510-4CAC-832C-53495394A421}"/>
    <hyperlink ref="K5" r:id="rId6" xr:uid="{92F641FB-1BBC-4637-B22D-FA74073B028A}"/>
    <hyperlink ref="K6" r:id="rId7" xr:uid="{905ACABB-4A00-45BF-A089-9B387FD55BC0}"/>
    <hyperlink ref="K7" r:id="rId8" xr:uid="{9D150135-2D3A-4A02-987A-EB95F671931A}"/>
    <hyperlink ref="K8" r:id="rId9" xr:uid="{058C2018-39F6-4A7D-A5D3-E222390D1791}"/>
    <hyperlink ref="K9" r:id="rId10" xr:uid="{BE06717A-4D50-4342-A2F6-FD29B071D87A}"/>
    <hyperlink ref="M9" r:id="rId11" xr:uid="{0EC1EECE-7072-41D6-BF2B-87ADED36FEBF}"/>
    <hyperlink ref="M2" r:id="rId12" xr:uid="{C51AF4D2-4BBE-4620-A338-505BAE10CB58}"/>
    <hyperlink ref="M5" r:id="rId13" xr:uid="{E438EE46-1410-43AF-B5B1-99176780AAFE}"/>
    <hyperlink ref="M6" r:id="rId14" xr:uid="{5A1E046D-9B75-40F0-B11B-34E72EAA32AB}"/>
    <hyperlink ref="M4" r:id="rId15" xr:uid="{E48653EF-5BF4-4333-8664-C140199D1E56}"/>
    <hyperlink ref="M3" r:id="rId16" xr:uid="{2016E503-0F60-4AB8-89D6-04C86F44EDB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D35D-2027-4706-B6A4-2EB20BFD662D}">
  <dimension ref="A1:T12"/>
  <sheetViews>
    <sheetView topLeftCell="A10" zoomScale="77" workbookViewId="0">
      <selection activeCell="C2" sqref="C2:C12"/>
    </sheetView>
  </sheetViews>
  <sheetFormatPr defaultRowHeight="14.45"/>
  <cols>
    <col min="1" max="1" width="8.28515625" style="45" bestFit="1" customWidth="1"/>
    <col min="2" max="2" width="25.7109375" style="45" customWidth="1"/>
    <col min="3" max="3" width="18.28515625" style="45" bestFit="1" customWidth="1"/>
    <col min="4" max="4" width="32.5703125" style="45" bestFit="1" customWidth="1"/>
    <col min="5" max="5" width="30.28515625" style="45" customWidth="1"/>
    <col min="6" max="6" width="13.7109375" style="45" bestFit="1" customWidth="1"/>
    <col min="7" max="7" width="44.5703125" style="45" customWidth="1"/>
    <col min="8" max="8" width="10.7109375" style="45" customWidth="1"/>
    <col min="9" max="9" width="60.42578125" style="45" customWidth="1"/>
    <col min="10" max="10" width="24.85546875" style="45" bestFit="1" customWidth="1"/>
    <col min="11" max="11" width="24.85546875" style="45" customWidth="1"/>
    <col min="12" max="12" width="9.140625" style="45"/>
    <col min="13" max="13" width="14" style="45" bestFit="1" customWidth="1"/>
    <col min="14" max="14" width="9.140625" style="45"/>
    <col min="15" max="15" width="8.7109375" style="45" customWidth="1"/>
    <col min="16" max="18" width="9.140625" style="45"/>
  </cols>
  <sheetData>
    <row r="1" spans="1:20" ht="57.95">
      <c r="A1" s="40" t="s">
        <v>33</v>
      </c>
      <c r="B1" s="40" t="s">
        <v>35</v>
      </c>
      <c r="C1" s="40" t="s">
        <v>36</v>
      </c>
      <c r="D1" s="40" t="s">
        <v>37</v>
      </c>
      <c r="E1" s="40" t="s">
        <v>38</v>
      </c>
      <c r="F1" s="40" t="s">
        <v>39</v>
      </c>
      <c r="G1" s="40" t="s">
        <v>40</v>
      </c>
      <c r="H1" s="41" t="s">
        <v>41</v>
      </c>
      <c r="I1" s="42" t="s">
        <v>42</v>
      </c>
      <c r="J1" s="42" t="s">
        <v>43</v>
      </c>
      <c r="K1" s="42" t="s">
        <v>44</v>
      </c>
      <c r="L1" s="42" t="s">
        <v>45</v>
      </c>
      <c r="M1" s="42" t="s">
        <v>136</v>
      </c>
      <c r="N1" s="43"/>
      <c r="O1" s="43" t="s">
        <v>137</v>
      </c>
      <c r="P1" s="44">
        <f>COUNTA(D2:D117)</f>
        <v>11</v>
      </c>
      <c r="Q1" s="43" t="s">
        <v>138</v>
      </c>
      <c r="R1" s="44">
        <f>COUNTA(J2:J28)</f>
        <v>4</v>
      </c>
      <c r="S1" s="24" t="s">
        <v>1003</v>
      </c>
      <c r="T1">
        <f>COUNTBLANK(L2:L10)</f>
        <v>3</v>
      </c>
    </row>
    <row r="2" spans="1:20" s="48" customFormat="1" ht="144.94999999999999">
      <c r="A2" s="73">
        <v>1</v>
      </c>
      <c r="B2" s="43" t="s">
        <v>80</v>
      </c>
      <c r="C2" s="43" t="s">
        <v>1852</v>
      </c>
      <c r="D2" s="43" t="s">
        <v>1853</v>
      </c>
      <c r="E2" s="43" t="s">
        <v>1854</v>
      </c>
      <c r="F2" s="43" t="s">
        <v>91</v>
      </c>
      <c r="G2" s="43" t="s">
        <v>1855</v>
      </c>
      <c r="H2" s="46">
        <v>0.36</v>
      </c>
      <c r="I2" s="43" t="s">
        <v>1856</v>
      </c>
      <c r="J2" s="47" t="s">
        <v>1857</v>
      </c>
      <c r="K2" s="47" t="s">
        <v>1858</v>
      </c>
      <c r="L2" s="43" t="s">
        <v>257</v>
      </c>
      <c r="M2" s="43"/>
      <c r="N2" s="43"/>
      <c r="O2" s="43"/>
      <c r="P2" s="43"/>
      <c r="Q2" s="43"/>
      <c r="R2" s="43"/>
    </row>
    <row r="3" spans="1:20" s="48" customFormat="1" ht="144.94999999999999">
      <c r="A3" s="73">
        <v>2</v>
      </c>
      <c r="B3" s="43" t="s">
        <v>80</v>
      </c>
      <c r="C3" s="43" t="s">
        <v>1859</v>
      </c>
      <c r="D3" s="43" t="s">
        <v>1860</v>
      </c>
      <c r="E3" s="43" t="s">
        <v>1861</v>
      </c>
      <c r="F3" s="43" t="s">
        <v>51</v>
      </c>
      <c r="G3" s="43" t="s">
        <v>1862</v>
      </c>
      <c r="H3" s="46">
        <v>0.33</v>
      </c>
      <c r="I3" s="43" t="s">
        <v>1863</v>
      </c>
      <c r="J3" s="47" t="s">
        <v>1864</v>
      </c>
      <c r="K3" s="47" t="s">
        <v>1865</v>
      </c>
      <c r="L3" s="43" t="s">
        <v>257</v>
      </c>
      <c r="M3" s="43"/>
      <c r="N3" s="43"/>
      <c r="O3" s="43"/>
      <c r="P3" s="43"/>
      <c r="Q3" s="43"/>
      <c r="R3" s="43"/>
    </row>
    <row r="4" spans="1:20" s="48" customFormat="1" ht="116.1">
      <c r="A4" s="43">
        <v>3</v>
      </c>
      <c r="B4" s="43" t="s">
        <v>80</v>
      </c>
      <c r="C4" s="43" t="s">
        <v>1866</v>
      </c>
      <c r="D4" s="43" t="s">
        <v>1867</v>
      </c>
      <c r="E4" s="43" t="s">
        <v>470</v>
      </c>
      <c r="F4" s="43" t="s">
        <v>117</v>
      </c>
      <c r="G4" s="43" t="s">
        <v>1868</v>
      </c>
      <c r="H4" s="46">
        <v>0.3</v>
      </c>
      <c r="I4" s="43" t="s">
        <v>1869</v>
      </c>
      <c r="J4" s="43"/>
      <c r="K4" s="47" t="s">
        <v>1870</v>
      </c>
      <c r="L4" s="43" t="s">
        <v>1871</v>
      </c>
      <c r="M4" s="43"/>
      <c r="N4" s="43"/>
      <c r="O4" s="43"/>
      <c r="P4" s="43"/>
      <c r="Q4" s="43"/>
      <c r="R4" s="43"/>
    </row>
    <row r="5" spans="1:20" s="48" customFormat="1" ht="144.94999999999999">
      <c r="A5" s="43">
        <v>4</v>
      </c>
      <c r="B5" s="43" t="s">
        <v>80</v>
      </c>
      <c r="C5" s="43" t="s">
        <v>1872</v>
      </c>
      <c r="D5" s="43" t="s">
        <v>1873</v>
      </c>
      <c r="E5" s="43" t="s">
        <v>204</v>
      </c>
      <c r="F5" s="43" t="s">
        <v>59</v>
      </c>
      <c r="G5" s="43" t="s">
        <v>1874</v>
      </c>
      <c r="H5" s="46">
        <v>0.24</v>
      </c>
      <c r="I5" s="43" t="s">
        <v>1875</v>
      </c>
      <c r="J5" s="43"/>
      <c r="K5" s="47" t="s">
        <v>1876</v>
      </c>
      <c r="L5" s="43" t="s">
        <v>257</v>
      </c>
      <c r="M5" s="43"/>
      <c r="N5" s="43"/>
      <c r="O5" s="43"/>
      <c r="P5" s="43"/>
      <c r="Q5" s="43"/>
      <c r="R5" s="43"/>
    </row>
    <row r="6" spans="1:20" s="48" customFormat="1" ht="144.94999999999999">
      <c r="A6" s="43">
        <v>5</v>
      </c>
      <c r="B6" s="43" t="s">
        <v>80</v>
      </c>
      <c r="C6" s="43" t="s">
        <v>1877</v>
      </c>
      <c r="D6" s="43" t="s">
        <v>1878</v>
      </c>
      <c r="E6" s="43" t="s">
        <v>1879</v>
      </c>
      <c r="F6" s="43" t="s">
        <v>91</v>
      </c>
      <c r="G6" s="43" t="s">
        <v>1880</v>
      </c>
      <c r="H6" s="46">
        <v>0.39</v>
      </c>
      <c r="I6" s="43" t="s">
        <v>1881</v>
      </c>
      <c r="J6" s="43"/>
      <c r="K6" s="47" t="s">
        <v>1882</v>
      </c>
      <c r="L6" s="72"/>
      <c r="M6" s="43"/>
      <c r="N6" s="43"/>
      <c r="O6" s="43"/>
      <c r="P6" s="43"/>
      <c r="Q6" s="43"/>
      <c r="R6" s="43"/>
    </row>
    <row r="7" spans="1:20" s="48" customFormat="1" ht="144.94999999999999">
      <c r="A7" s="43">
        <v>6</v>
      </c>
      <c r="B7" s="43" t="s">
        <v>80</v>
      </c>
      <c r="C7" s="43" t="s">
        <v>1883</v>
      </c>
      <c r="D7" s="43" t="s">
        <v>1884</v>
      </c>
      <c r="E7" s="43" t="s">
        <v>470</v>
      </c>
      <c r="F7" s="43" t="s">
        <v>59</v>
      </c>
      <c r="G7" s="43" t="s">
        <v>1885</v>
      </c>
      <c r="H7" s="46">
        <v>0.27</v>
      </c>
      <c r="I7" s="43" t="s">
        <v>1886</v>
      </c>
      <c r="J7" s="43"/>
      <c r="K7" s="47" t="s">
        <v>1887</v>
      </c>
      <c r="L7" s="43" t="s">
        <v>1871</v>
      </c>
      <c r="M7" s="43"/>
      <c r="N7" s="43"/>
      <c r="O7" s="43"/>
      <c r="P7" s="43"/>
      <c r="Q7" s="43"/>
      <c r="R7" s="43"/>
    </row>
    <row r="8" spans="1:20" s="48" customFormat="1" ht="159.6">
      <c r="A8" s="43">
        <v>7</v>
      </c>
      <c r="B8" s="43" t="s">
        <v>80</v>
      </c>
      <c r="C8" s="43" t="s">
        <v>1872</v>
      </c>
      <c r="D8" s="43" t="s">
        <v>1888</v>
      </c>
      <c r="E8" s="43" t="s">
        <v>375</v>
      </c>
      <c r="F8" s="43" t="s">
        <v>59</v>
      </c>
      <c r="G8" s="43" t="s">
        <v>1889</v>
      </c>
      <c r="H8" s="46">
        <v>0.3</v>
      </c>
      <c r="I8" s="43" t="s">
        <v>1890</v>
      </c>
      <c r="J8" s="43"/>
      <c r="K8" s="47" t="s">
        <v>1891</v>
      </c>
      <c r="L8" s="72"/>
      <c r="M8" s="43"/>
      <c r="N8" s="43"/>
      <c r="O8" s="43"/>
      <c r="P8" s="43"/>
      <c r="Q8" s="43"/>
      <c r="R8" s="43"/>
    </row>
    <row r="9" spans="1:20" s="48" customFormat="1" ht="144.94999999999999">
      <c r="A9" s="43">
        <v>8</v>
      </c>
      <c r="B9" s="43" t="s">
        <v>80</v>
      </c>
      <c r="C9" s="43" t="s">
        <v>1892</v>
      </c>
      <c r="D9" s="43" t="s">
        <v>1893</v>
      </c>
      <c r="E9" s="43" t="s">
        <v>1894</v>
      </c>
      <c r="F9" s="43" t="s">
        <v>59</v>
      </c>
      <c r="G9" s="43" t="s">
        <v>1895</v>
      </c>
      <c r="H9" s="46">
        <v>0.42</v>
      </c>
      <c r="I9" s="43" t="s">
        <v>1896</v>
      </c>
      <c r="J9" s="43"/>
      <c r="K9" s="47" t="s">
        <v>1897</v>
      </c>
      <c r="L9" s="43"/>
      <c r="M9" s="43"/>
      <c r="N9" s="43"/>
      <c r="O9" s="43"/>
      <c r="P9" s="43"/>
      <c r="Q9" s="43"/>
      <c r="R9" s="43"/>
    </row>
    <row r="10" spans="1:20" s="48" customFormat="1" ht="144.94999999999999">
      <c r="A10" s="43">
        <v>9</v>
      </c>
      <c r="B10" s="43" t="s">
        <v>80</v>
      </c>
      <c r="C10" s="43" t="s">
        <v>1872</v>
      </c>
      <c r="D10" s="43" t="s">
        <v>1898</v>
      </c>
      <c r="E10" s="43" t="s">
        <v>1899</v>
      </c>
      <c r="F10" s="43" t="s">
        <v>59</v>
      </c>
      <c r="G10" s="43" t="s">
        <v>1900</v>
      </c>
      <c r="H10" s="46">
        <v>0.45</v>
      </c>
      <c r="I10" s="43" t="s">
        <v>1901</v>
      </c>
      <c r="J10" s="43"/>
      <c r="K10" s="47" t="s">
        <v>1902</v>
      </c>
      <c r="L10" s="43" t="s">
        <v>557</v>
      </c>
      <c r="M10" s="43"/>
      <c r="N10" s="43"/>
      <c r="O10" s="43"/>
      <c r="P10" s="43"/>
      <c r="Q10" s="43"/>
      <c r="R10" s="43"/>
    </row>
    <row r="11" spans="1:20" ht="87">
      <c r="A11" s="45">
        <v>10</v>
      </c>
      <c r="B11" s="24" t="s">
        <v>80</v>
      </c>
      <c r="C11" s="24" t="s">
        <v>48</v>
      </c>
      <c r="D11" s="24" t="s">
        <v>81</v>
      </c>
      <c r="E11" s="24" t="s">
        <v>82</v>
      </c>
      <c r="F11" s="24" t="s">
        <v>67</v>
      </c>
      <c r="G11" s="24" t="s">
        <v>83</v>
      </c>
      <c r="H11" s="83">
        <v>0.3</v>
      </c>
      <c r="I11" s="24" t="s">
        <v>84</v>
      </c>
      <c r="J11" s="32" t="s">
        <v>85</v>
      </c>
      <c r="K11" s="47" t="s">
        <v>86</v>
      </c>
    </row>
    <row r="12" spans="1:20" ht="87">
      <c r="A12" s="45">
        <v>11</v>
      </c>
      <c r="B12" s="24" t="s">
        <v>80</v>
      </c>
      <c r="C12" s="45" t="s">
        <v>393</v>
      </c>
      <c r="D12" s="45" t="s">
        <v>1903</v>
      </c>
      <c r="E12" s="45" t="s">
        <v>1904</v>
      </c>
      <c r="F12" s="45" t="s">
        <v>630</v>
      </c>
      <c r="G12" s="45" t="s">
        <v>1905</v>
      </c>
      <c r="H12" s="45">
        <v>40</v>
      </c>
      <c r="I12" s="45" t="s">
        <v>1906</v>
      </c>
      <c r="J12" s="45" t="s">
        <v>603</v>
      </c>
      <c r="K12" s="100" t="s">
        <v>1907</v>
      </c>
      <c r="L12" s="101"/>
    </row>
  </sheetData>
  <hyperlinks>
    <hyperlink ref="J2" r:id="rId1" xr:uid="{3B6C72A8-AD5C-4657-86BD-AD9484142EB5}"/>
    <hyperlink ref="K2" r:id="rId2" xr:uid="{ED96E3BA-7896-4896-8D62-662388DFE895}"/>
    <hyperlink ref="J3" r:id="rId3" xr:uid="{0D1920DB-AF20-4620-A2CC-5798B7ABD661}"/>
    <hyperlink ref="K3" r:id="rId4" xr:uid="{0861B519-DC34-43DC-9CCB-2464988E9629}"/>
    <hyperlink ref="K4" r:id="rId5" xr:uid="{14DEE1B6-E04B-445D-AA18-C42BEF420742}"/>
    <hyperlink ref="K5" r:id="rId6" xr:uid="{E29CD875-5D90-422F-81CF-44DCE38AB5FD}"/>
    <hyperlink ref="K6" r:id="rId7" xr:uid="{9DB981A1-5034-4992-B910-2BF64DA6B308}"/>
    <hyperlink ref="K7" r:id="rId8" xr:uid="{BBF69FB9-DA35-418D-96F2-EC4CF95DD8F3}"/>
    <hyperlink ref="K8" r:id="rId9" xr:uid="{46BC3246-541F-4DFE-8C74-31985077A93A}"/>
    <hyperlink ref="K10" r:id="rId10" xr:uid="{8EAC6C04-268D-4E40-A0A1-59BC3BB49757}"/>
    <hyperlink ref="K9" r:id="rId11" xr:uid="{273925F1-7EE6-4F9D-9DEE-DF0E0B63B183}"/>
    <hyperlink ref="J11" r:id="rId12" xr:uid="{7600D6E3-61A3-4261-B0F4-1DE94E553989}"/>
    <hyperlink ref="K11" r:id="rId13" xr:uid="{C7B5C2E5-9C31-4421-9F5F-6203A4620724}"/>
    <hyperlink ref="K12" r:id="rId14" xr:uid="{18481C2D-AEC8-4DE0-93F5-7BEE652CA91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A4ED-3AF5-41EE-AA7D-C88253B59584}">
  <dimension ref="A1:T38"/>
  <sheetViews>
    <sheetView topLeftCell="A17" zoomScale="87" workbookViewId="0">
      <selection activeCell="C2" sqref="C2:C38"/>
    </sheetView>
  </sheetViews>
  <sheetFormatPr defaultRowHeight="14.45"/>
  <cols>
    <col min="1" max="1" width="8.28515625" style="24" bestFit="1" customWidth="1"/>
    <col min="2" max="2" width="25.7109375" style="24" customWidth="1"/>
    <col min="3" max="3" width="18.28515625" style="24" bestFit="1" customWidth="1"/>
    <col min="4" max="4" width="32.5703125" style="24" bestFit="1" customWidth="1"/>
    <col min="5" max="5" width="30.28515625" style="24" customWidth="1"/>
    <col min="6" max="6" width="13.7109375" style="24" bestFit="1" customWidth="1"/>
    <col min="7" max="7" width="44.5703125" style="24" customWidth="1"/>
    <col min="8" max="8" width="10.7109375" style="24" customWidth="1"/>
    <col min="9" max="9" width="60.42578125" style="24" customWidth="1"/>
    <col min="10" max="10" width="24.85546875" style="24" bestFit="1" customWidth="1"/>
    <col min="11" max="11" width="24.85546875" style="24" customWidth="1"/>
    <col min="12" max="12" width="14.140625" style="24" customWidth="1"/>
    <col min="13" max="13" width="14" style="24" bestFit="1" customWidth="1"/>
    <col min="14" max="14" width="9.140625" style="24"/>
    <col min="15" max="15" width="8.7109375" style="24" customWidth="1"/>
    <col min="16" max="18" width="9.140625" style="24"/>
    <col min="2000" max="2000" width="2.5703125" customWidth="1"/>
  </cols>
  <sheetData>
    <row r="1" spans="1:20" ht="57.95">
      <c r="A1" s="25" t="s">
        <v>33</v>
      </c>
      <c r="B1" s="25" t="s">
        <v>35</v>
      </c>
      <c r="C1" s="25" t="s">
        <v>36</v>
      </c>
      <c r="D1" s="25" t="s">
        <v>37</v>
      </c>
      <c r="E1" s="25" t="s">
        <v>38</v>
      </c>
      <c r="F1" s="25" t="s">
        <v>39</v>
      </c>
      <c r="G1" s="25" t="s">
        <v>40</v>
      </c>
      <c r="H1" s="26" t="s">
        <v>41</v>
      </c>
      <c r="I1" s="27" t="s">
        <v>42</v>
      </c>
      <c r="J1" s="27" t="s">
        <v>43</v>
      </c>
      <c r="K1" s="27" t="s">
        <v>44</v>
      </c>
      <c r="L1" s="27" t="s">
        <v>45</v>
      </c>
      <c r="M1" s="27" t="s">
        <v>136</v>
      </c>
      <c r="N1" s="28"/>
      <c r="O1" s="28" t="s">
        <v>137</v>
      </c>
      <c r="P1" s="29">
        <f>COUNTA(D2:D119)</f>
        <v>37</v>
      </c>
      <c r="Q1" s="28" t="s">
        <v>138</v>
      </c>
      <c r="R1" s="29">
        <f>COUNTA(J2:J30)</f>
        <v>11</v>
      </c>
      <c r="S1" s="24" t="s">
        <v>1003</v>
      </c>
      <c r="T1">
        <f>COUNTBLANK(L2:L38)</f>
        <v>8</v>
      </c>
    </row>
    <row r="2" spans="1:20" ht="130.5">
      <c r="A2" s="25">
        <v>1</v>
      </c>
      <c r="B2" s="24" t="str">
        <f>OverView!$C$13</f>
        <v>Travel-Transportation &amp; Logistics</v>
      </c>
      <c r="C2" s="24" t="s">
        <v>1908</v>
      </c>
      <c r="D2" s="24" t="s">
        <v>1909</v>
      </c>
      <c r="E2" s="24" t="s">
        <v>230</v>
      </c>
      <c r="F2" s="34" t="s">
        <v>600</v>
      </c>
      <c r="G2" s="24" t="s">
        <v>1910</v>
      </c>
      <c r="H2" s="35">
        <v>0.27</v>
      </c>
      <c r="I2" s="36" t="s">
        <v>1911</v>
      </c>
      <c r="J2" s="33" t="s">
        <v>1912</v>
      </c>
      <c r="K2" s="33" t="s">
        <v>1913</v>
      </c>
      <c r="L2" s="69" t="s">
        <v>500</v>
      </c>
      <c r="M2" s="27"/>
      <c r="N2" s="28"/>
      <c r="O2" s="28"/>
      <c r="P2" s="29"/>
      <c r="Q2" s="28"/>
      <c r="R2" s="29"/>
    </row>
    <row r="3" spans="1:20" ht="130.5">
      <c r="A3" s="24">
        <v>2</v>
      </c>
      <c r="B3" s="24" t="str">
        <f>OverView!$C$13</f>
        <v>Travel-Transportation &amp; Logistics</v>
      </c>
      <c r="C3" s="24" t="s">
        <v>1914</v>
      </c>
      <c r="D3" s="24" t="s">
        <v>106</v>
      </c>
      <c r="E3" s="23" t="s">
        <v>107</v>
      </c>
      <c r="F3" s="24" t="s">
        <v>51</v>
      </c>
      <c r="G3" s="24" t="s">
        <v>1915</v>
      </c>
      <c r="H3" s="37">
        <v>0.30000000000000004</v>
      </c>
      <c r="I3" s="36" t="s">
        <v>109</v>
      </c>
      <c r="J3" s="32" t="s">
        <v>110</v>
      </c>
      <c r="K3" s="32" t="s">
        <v>1916</v>
      </c>
      <c r="L3" s="36"/>
      <c r="M3" s="36"/>
    </row>
    <row r="4" spans="1:20" ht="101.45">
      <c r="A4" s="24">
        <v>3</v>
      </c>
      <c r="B4" s="24" t="str">
        <f>OverView!$C$13</f>
        <v>Travel-Transportation &amp; Logistics</v>
      </c>
      <c r="C4" s="24" t="s">
        <v>165</v>
      </c>
      <c r="D4" s="24" t="s">
        <v>1917</v>
      </c>
      <c r="E4" s="23" t="s">
        <v>223</v>
      </c>
      <c r="F4" s="24" t="s">
        <v>600</v>
      </c>
      <c r="G4" s="24" t="s">
        <v>1918</v>
      </c>
      <c r="H4" s="37">
        <v>0.48</v>
      </c>
      <c r="I4" s="36" t="s">
        <v>1919</v>
      </c>
      <c r="J4" s="32" t="s">
        <v>1920</v>
      </c>
      <c r="K4" s="32" t="s">
        <v>1921</v>
      </c>
      <c r="L4" s="36" t="s">
        <v>257</v>
      </c>
      <c r="M4" s="36"/>
    </row>
    <row r="5" spans="1:20" ht="87">
      <c r="A5" s="24">
        <v>4</v>
      </c>
      <c r="B5" s="24" t="str">
        <f>OverView!$C$13</f>
        <v>Travel-Transportation &amp; Logistics</v>
      </c>
      <c r="C5" s="24" t="s">
        <v>165</v>
      </c>
      <c r="D5" s="24" t="s">
        <v>1922</v>
      </c>
      <c r="E5" s="23" t="s">
        <v>107</v>
      </c>
      <c r="F5" s="24" t="s">
        <v>600</v>
      </c>
      <c r="G5" s="24" t="s">
        <v>1923</v>
      </c>
      <c r="H5" s="37">
        <v>0.39</v>
      </c>
      <c r="I5" s="36" t="s">
        <v>1924</v>
      </c>
      <c r="J5" s="32" t="s">
        <v>1925</v>
      </c>
      <c r="K5" s="32" t="s">
        <v>1926</v>
      </c>
      <c r="L5" s="36"/>
      <c r="M5" s="36"/>
    </row>
    <row r="6" spans="1:20" ht="87">
      <c r="A6" s="24">
        <v>5</v>
      </c>
      <c r="B6" s="24" t="str">
        <f>OverView!$C$13</f>
        <v>Travel-Transportation &amp; Logistics</v>
      </c>
      <c r="C6" s="24" t="s">
        <v>336</v>
      </c>
      <c r="D6" s="24" t="s">
        <v>1927</v>
      </c>
      <c r="E6" s="23" t="s">
        <v>182</v>
      </c>
      <c r="F6" s="24" t="s">
        <v>117</v>
      </c>
      <c r="G6" s="24" t="s">
        <v>1928</v>
      </c>
      <c r="H6" s="37">
        <v>0.24</v>
      </c>
      <c r="I6" s="36" t="s">
        <v>1929</v>
      </c>
      <c r="J6" s="32" t="s">
        <v>1930</v>
      </c>
      <c r="K6" s="32" t="s">
        <v>1931</v>
      </c>
      <c r="L6" s="36" t="s">
        <v>1831</v>
      </c>
      <c r="M6" s="36"/>
    </row>
    <row r="7" spans="1:20" ht="87">
      <c r="A7" s="24">
        <v>6</v>
      </c>
      <c r="B7" s="24" t="str">
        <f>OverView!$C$13</f>
        <v>Travel-Transportation &amp; Logistics</v>
      </c>
      <c r="C7" s="24" t="s">
        <v>336</v>
      </c>
      <c r="D7" s="24" t="s">
        <v>1932</v>
      </c>
      <c r="E7" s="23" t="s">
        <v>1933</v>
      </c>
      <c r="F7" s="24" t="s">
        <v>91</v>
      </c>
      <c r="G7" s="24" t="s">
        <v>1934</v>
      </c>
      <c r="H7" s="38">
        <v>0.44999999999999996</v>
      </c>
      <c r="I7" s="36" t="s">
        <v>1935</v>
      </c>
      <c r="J7" s="32" t="s">
        <v>1936</v>
      </c>
      <c r="K7" s="32" t="s">
        <v>1937</v>
      </c>
      <c r="L7" s="36" t="s">
        <v>1062</v>
      </c>
      <c r="M7" s="36"/>
    </row>
    <row r="8" spans="1:20" ht="87">
      <c r="A8" s="24">
        <v>7</v>
      </c>
      <c r="B8" s="24" t="str">
        <f>OverView!$C$13</f>
        <v>Travel-Transportation &amp; Logistics</v>
      </c>
      <c r="C8" s="24" t="s">
        <v>405</v>
      </c>
      <c r="D8" s="24" t="s">
        <v>1938</v>
      </c>
      <c r="E8" s="23" t="s">
        <v>1939</v>
      </c>
      <c r="F8" s="64" t="s">
        <v>151</v>
      </c>
      <c r="G8" s="23" t="s">
        <v>1940</v>
      </c>
      <c r="H8" s="38">
        <v>0.44999999999999996</v>
      </c>
      <c r="I8" s="60" t="s">
        <v>1941</v>
      </c>
      <c r="J8" s="32" t="s">
        <v>1942</v>
      </c>
      <c r="K8" s="32" t="s">
        <v>1943</v>
      </c>
      <c r="L8" s="36" t="s">
        <v>257</v>
      </c>
      <c r="M8" s="36"/>
    </row>
    <row r="9" spans="1:20" ht="87">
      <c r="A9" s="24">
        <v>8</v>
      </c>
      <c r="B9" s="24" t="str">
        <f>OverView!$C$13</f>
        <v>Travel-Transportation &amp; Logistics</v>
      </c>
      <c r="C9" s="24" t="s">
        <v>1789</v>
      </c>
      <c r="D9" s="23" t="s">
        <v>1944</v>
      </c>
      <c r="E9" s="23" t="s">
        <v>1945</v>
      </c>
      <c r="F9" s="64" t="s">
        <v>59</v>
      </c>
      <c r="G9" s="23" t="s">
        <v>1946</v>
      </c>
      <c r="H9" s="38">
        <v>0.27</v>
      </c>
      <c r="I9" s="60" t="s">
        <v>1947</v>
      </c>
      <c r="J9" s="32" t="s">
        <v>1948</v>
      </c>
      <c r="K9" s="32" t="s">
        <v>1949</v>
      </c>
      <c r="L9" s="36" t="s">
        <v>891</v>
      </c>
      <c r="M9" s="36"/>
    </row>
    <row r="10" spans="1:20" ht="130.5">
      <c r="A10" s="24">
        <v>9</v>
      </c>
      <c r="B10" s="24" t="str">
        <f>OverView!$C$13</f>
        <v>Travel-Transportation &amp; Logistics</v>
      </c>
      <c r="C10" s="24" t="s">
        <v>1950</v>
      </c>
      <c r="D10" s="24" t="s">
        <v>1951</v>
      </c>
      <c r="E10" s="24" t="s">
        <v>107</v>
      </c>
      <c r="F10" s="24" t="s">
        <v>117</v>
      </c>
      <c r="G10" s="23" t="s">
        <v>1952</v>
      </c>
      <c r="H10" s="30">
        <v>0.45</v>
      </c>
      <c r="I10" s="24" t="s">
        <v>1953</v>
      </c>
      <c r="K10" s="32" t="s">
        <v>1954</v>
      </c>
      <c r="L10" s="24" t="s">
        <v>227</v>
      </c>
    </row>
    <row r="11" spans="1:20" ht="130.5">
      <c r="A11" s="75">
        <v>10</v>
      </c>
      <c r="B11" s="24" t="str">
        <f>OverView!$C$13</f>
        <v>Travel-Transportation &amp; Logistics</v>
      </c>
      <c r="C11" s="24" t="s">
        <v>1908</v>
      </c>
      <c r="D11" s="24" t="s">
        <v>1955</v>
      </c>
      <c r="E11" s="24" t="s">
        <v>248</v>
      </c>
      <c r="F11" s="24" t="s">
        <v>51</v>
      </c>
      <c r="G11" s="24" t="s">
        <v>1956</v>
      </c>
      <c r="H11" s="30">
        <v>0.33</v>
      </c>
      <c r="I11" s="24" t="s">
        <v>1957</v>
      </c>
      <c r="J11" s="32" t="s">
        <v>1958</v>
      </c>
      <c r="K11" s="32" t="s">
        <v>1959</v>
      </c>
      <c r="L11" s="24" t="s">
        <v>1960</v>
      </c>
    </row>
    <row r="12" spans="1:20" ht="144.94999999999999">
      <c r="A12" s="24">
        <v>11</v>
      </c>
      <c r="B12" s="24" t="str">
        <f>OverView!$C$13</f>
        <v>Travel-Transportation &amp; Logistics</v>
      </c>
      <c r="C12" s="24" t="s">
        <v>1961</v>
      </c>
      <c r="D12" s="24" t="s">
        <v>1962</v>
      </c>
      <c r="E12" s="24" t="s">
        <v>1963</v>
      </c>
      <c r="F12" s="24" t="s">
        <v>51</v>
      </c>
      <c r="G12" s="24" t="s">
        <v>1964</v>
      </c>
      <c r="H12" s="30">
        <v>0.42</v>
      </c>
      <c r="I12" s="24" t="s">
        <v>1965</v>
      </c>
      <c r="J12" s="32" t="s">
        <v>1966</v>
      </c>
      <c r="K12" s="32" t="s">
        <v>1967</v>
      </c>
      <c r="L12" s="24" t="s">
        <v>1968</v>
      </c>
    </row>
    <row r="13" spans="1:20" ht="130.5">
      <c r="A13" s="24">
        <v>12</v>
      </c>
      <c r="B13" s="24" t="str">
        <f>OverView!$C$13</f>
        <v>Travel-Transportation &amp; Logistics</v>
      </c>
      <c r="C13" s="24" t="s">
        <v>1961</v>
      </c>
      <c r="D13" s="24" t="s">
        <v>1969</v>
      </c>
      <c r="E13" s="24" t="s">
        <v>1570</v>
      </c>
      <c r="F13" s="24" t="s">
        <v>117</v>
      </c>
      <c r="G13" s="23" t="s">
        <v>1970</v>
      </c>
      <c r="H13" s="38">
        <v>0.30000000000000004</v>
      </c>
      <c r="I13" s="24" t="s">
        <v>1971</v>
      </c>
      <c r="K13" s="32" t="s">
        <v>1972</v>
      </c>
      <c r="L13" s="24" t="s">
        <v>227</v>
      </c>
    </row>
    <row r="14" spans="1:20" ht="130.5">
      <c r="A14" s="24">
        <v>13</v>
      </c>
      <c r="B14" s="24" t="str">
        <f>OverView!$C$13</f>
        <v>Travel-Transportation &amp; Logistics</v>
      </c>
      <c r="C14" s="24" t="s">
        <v>1973</v>
      </c>
      <c r="D14" s="24" t="s">
        <v>1974</v>
      </c>
      <c r="E14" s="24" t="s">
        <v>107</v>
      </c>
      <c r="F14" s="24" t="s">
        <v>59</v>
      </c>
      <c r="G14" s="24" t="s">
        <v>1975</v>
      </c>
      <c r="H14" s="30">
        <v>0.39</v>
      </c>
      <c r="I14" s="24" t="s">
        <v>1976</v>
      </c>
      <c r="K14" s="32" t="s">
        <v>1977</v>
      </c>
      <c r="L14" s="24" t="s">
        <v>510</v>
      </c>
    </row>
    <row r="15" spans="1:20" ht="130.5">
      <c r="A15" s="24">
        <v>14</v>
      </c>
      <c r="B15" s="24" t="str">
        <f>OverView!$C$13</f>
        <v>Travel-Transportation &amp; Logistics</v>
      </c>
      <c r="C15" s="24" t="s">
        <v>105</v>
      </c>
      <c r="D15" s="24" t="s">
        <v>1978</v>
      </c>
      <c r="E15" s="24" t="s">
        <v>204</v>
      </c>
      <c r="F15" s="24" t="s">
        <v>117</v>
      </c>
      <c r="G15" s="24" t="s">
        <v>1979</v>
      </c>
      <c r="H15" s="30">
        <v>0.36</v>
      </c>
      <c r="I15" s="24" t="s">
        <v>1980</v>
      </c>
      <c r="K15" s="32" t="s">
        <v>1981</v>
      </c>
      <c r="L15" s="24" t="s">
        <v>227</v>
      </c>
    </row>
    <row r="16" spans="1:20" ht="130.5">
      <c r="A16" s="24">
        <v>15</v>
      </c>
      <c r="B16" s="24" t="str">
        <f>OverView!$C$13</f>
        <v>Travel-Transportation &amp; Logistics</v>
      </c>
      <c r="C16" s="24" t="s">
        <v>105</v>
      </c>
      <c r="D16" s="24" t="s">
        <v>1982</v>
      </c>
      <c r="E16" s="24" t="s">
        <v>956</v>
      </c>
      <c r="F16" s="24" t="s">
        <v>242</v>
      </c>
      <c r="G16" s="24" t="s">
        <v>1983</v>
      </c>
      <c r="H16" s="30">
        <v>0.3</v>
      </c>
      <c r="I16" s="24" t="s">
        <v>1984</v>
      </c>
      <c r="K16" s="32" t="s">
        <v>1985</v>
      </c>
      <c r="L16" s="70"/>
    </row>
    <row r="17" spans="1:13" ht="87">
      <c r="A17" s="24">
        <v>16</v>
      </c>
      <c r="B17" s="24" t="str">
        <f>OverView!$C$13</f>
        <v>Travel-Transportation &amp; Logistics</v>
      </c>
      <c r="C17" s="24" t="s">
        <v>1986</v>
      </c>
      <c r="D17" s="24" t="s">
        <v>1987</v>
      </c>
      <c r="E17" s="24" t="s">
        <v>269</v>
      </c>
      <c r="F17" s="24" t="s">
        <v>59</v>
      </c>
      <c r="G17" s="24" t="s">
        <v>1988</v>
      </c>
      <c r="H17" s="30">
        <v>0.6</v>
      </c>
      <c r="I17" s="24" t="s">
        <v>1989</v>
      </c>
      <c r="K17" s="32" t="s">
        <v>1990</v>
      </c>
      <c r="L17" s="24" t="s">
        <v>557</v>
      </c>
    </row>
    <row r="18" spans="1:13" ht="72.599999999999994">
      <c r="A18" s="24">
        <v>17</v>
      </c>
      <c r="B18" s="24" t="str">
        <f>OverView!$C$13</f>
        <v>Travel-Transportation &amp; Logistics</v>
      </c>
      <c r="C18" s="24" t="s">
        <v>1991</v>
      </c>
      <c r="D18" s="24" t="s">
        <v>1992</v>
      </c>
      <c r="E18" s="24" t="s">
        <v>1993</v>
      </c>
      <c r="F18" s="24" t="s">
        <v>117</v>
      </c>
      <c r="G18" s="24" t="s">
        <v>1994</v>
      </c>
      <c r="H18" s="30">
        <v>0.42</v>
      </c>
      <c r="I18" s="24" t="s">
        <v>1995</v>
      </c>
      <c r="J18" s="32" t="s">
        <v>1996</v>
      </c>
      <c r="K18" s="32" t="s">
        <v>1997</v>
      </c>
      <c r="L18" s="24" t="s">
        <v>1002</v>
      </c>
      <c r="M18" s="32" t="s">
        <v>1998</v>
      </c>
    </row>
    <row r="19" spans="1:13" ht="72.599999999999994">
      <c r="A19" s="24">
        <v>18</v>
      </c>
      <c r="B19" s="24" t="str">
        <f>OverView!$C$13</f>
        <v>Travel-Transportation &amp; Logistics</v>
      </c>
      <c r="C19" s="24" t="s">
        <v>708</v>
      </c>
      <c r="D19" s="24" t="s">
        <v>1999</v>
      </c>
      <c r="E19" s="24" t="s">
        <v>248</v>
      </c>
      <c r="F19" s="24" t="s">
        <v>51</v>
      </c>
      <c r="G19" s="24" t="s">
        <v>2000</v>
      </c>
      <c r="H19" s="30">
        <v>0.3</v>
      </c>
      <c r="I19" s="24" t="s">
        <v>2001</v>
      </c>
      <c r="K19" s="32" t="s">
        <v>2002</v>
      </c>
      <c r="L19" s="24" t="s">
        <v>2003</v>
      </c>
    </row>
    <row r="20" spans="1:13" ht="87">
      <c r="A20" s="24">
        <v>19</v>
      </c>
      <c r="C20" s="24" t="s">
        <v>2004</v>
      </c>
      <c r="D20" s="24" t="s">
        <v>2005</v>
      </c>
      <c r="E20" s="24" t="s">
        <v>90</v>
      </c>
      <c r="F20" s="24" t="s">
        <v>91</v>
      </c>
      <c r="G20" s="24" t="s">
        <v>2006</v>
      </c>
      <c r="H20" s="30">
        <v>0.45</v>
      </c>
      <c r="I20" s="24" t="s">
        <v>2007</v>
      </c>
      <c r="K20" s="32" t="s">
        <v>2008</v>
      </c>
      <c r="L20" s="24" t="s">
        <v>505</v>
      </c>
    </row>
    <row r="21" spans="1:13" ht="101.45">
      <c r="A21" s="24">
        <v>20</v>
      </c>
      <c r="B21" s="24" t="str">
        <f>OverView!$C$13</f>
        <v>Travel-Transportation &amp; Logistics</v>
      </c>
      <c r="C21" s="24" t="s">
        <v>5</v>
      </c>
      <c r="D21" s="24" t="s">
        <v>2009</v>
      </c>
      <c r="E21" s="24" t="s">
        <v>2010</v>
      </c>
      <c r="F21" s="24" t="s">
        <v>91</v>
      </c>
      <c r="G21" s="24" t="s">
        <v>2011</v>
      </c>
      <c r="H21" s="30">
        <v>0.45</v>
      </c>
      <c r="I21" s="24" t="s">
        <v>2012</v>
      </c>
      <c r="K21" s="32" t="s">
        <v>2013</v>
      </c>
      <c r="L21" s="24" t="s">
        <v>156</v>
      </c>
    </row>
    <row r="22" spans="1:13" ht="87">
      <c r="A22" s="24">
        <v>21</v>
      </c>
      <c r="B22" s="24" t="s">
        <v>21</v>
      </c>
      <c r="C22" s="24" t="s">
        <v>5</v>
      </c>
      <c r="D22" s="24" t="s">
        <v>2014</v>
      </c>
      <c r="E22" s="24" t="s">
        <v>2015</v>
      </c>
      <c r="F22" s="24" t="s">
        <v>117</v>
      </c>
      <c r="G22" s="24" t="s">
        <v>2016</v>
      </c>
      <c r="H22" s="30">
        <v>0.36</v>
      </c>
      <c r="I22" s="24" t="s">
        <v>2017</v>
      </c>
      <c r="K22" s="32" t="s">
        <v>2018</v>
      </c>
      <c r="L22" s="24" t="s">
        <v>1002</v>
      </c>
    </row>
    <row r="23" spans="1:13" ht="87">
      <c r="A23" s="24">
        <v>22</v>
      </c>
      <c r="B23" s="24" t="s">
        <v>21</v>
      </c>
      <c r="C23" s="24" t="s">
        <v>731</v>
      </c>
      <c r="D23" s="24" t="s">
        <v>2019</v>
      </c>
      <c r="E23" s="24" t="s">
        <v>1551</v>
      </c>
      <c r="F23" s="24" t="s">
        <v>51</v>
      </c>
      <c r="G23" s="24" t="s">
        <v>2020</v>
      </c>
      <c r="H23" s="30">
        <v>0.36</v>
      </c>
      <c r="I23" s="24" t="s">
        <v>2021</v>
      </c>
      <c r="K23" s="32" t="s">
        <v>2022</v>
      </c>
      <c r="L23" s="24" t="s">
        <v>1960</v>
      </c>
    </row>
    <row r="24" spans="1:13" ht="116.1">
      <c r="A24" s="24">
        <v>23</v>
      </c>
      <c r="B24" s="24" t="s">
        <v>21</v>
      </c>
      <c r="C24" s="24" t="s">
        <v>1010</v>
      </c>
      <c r="D24" s="24" t="s">
        <v>2023</v>
      </c>
      <c r="E24" s="24" t="s">
        <v>2024</v>
      </c>
      <c r="F24" s="24" t="s">
        <v>91</v>
      </c>
      <c r="G24" s="24" t="s">
        <v>2025</v>
      </c>
      <c r="H24" s="30">
        <v>0.3</v>
      </c>
      <c r="I24" s="24" t="s">
        <v>2026</v>
      </c>
      <c r="K24" s="32" t="s">
        <v>2027</v>
      </c>
      <c r="L24" s="24" t="s">
        <v>1291</v>
      </c>
    </row>
    <row r="25" spans="1:13" ht="72.599999999999994">
      <c r="A25" s="24">
        <v>24</v>
      </c>
      <c r="B25" s="24" t="s">
        <v>21</v>
      </c>
      <c r="C25" s="24" t="s">
        <v>2028</v>
      </c>
      <c r="D25" s="24" t="s">
        <v>1195</v>
      </c>
      <c r="E25" s="24" t="s">
        <v>230</v>
      </c>
      <c r="F25" s="24" t="s">
        <v>59</v>
      </c>
      <c r="G25" s="24" t="s">
        <v>2029</v>
      </c>
      <c r="H25" s="30">
        <v>0.21</v>
      </c>
      <c r="I25" s="24" t="s">
        <v>2030</v>
      </c>
      <c r="K25" s="32" t="s">
        <v>2031</v>
      </c>
      <c r="L25" s="24" t="s">
        <v>257</v>
      </c>
    </row>
    <row r="26" spans="1:13" ht="87">
      <c r="A26" s="24">
        <v>25</v>
      </c>
      <c r="B26" s="24" t="s">
        <v>21</v>
      </c>
      <c r="C26" s="24" t="s">
        <v>7</v>
      </c>
      <c r="D26" s="24" t="s">
        <v>2032</v>
      </c>
      <c r="E26" s="24" t="s">
        <v>241</v>
      </c>
      <c r="F26" s="24" t="s">
        <v>242</v>
      </c>
      <c r="G26" s="24" t="s">
        <v>2033</v>
      </c>
      <c r="H26" s="30">
        <v>0.3</v>
      </c>
      <c r="I26" s="24" t="s">
        <v>2034</v>
      </c>
      <c r="K26" s="32" t="s">
        <v>2035</v>
      </c>
      <c r="L26" s="70"/>
    </row>
    <row r="27" spans="1:13" ht="87">
      <c r="A27" s="71">
        <v>26</v>
      </c>
      <c r="B27" s="24" t="s">
        <v>21</v>
      </c>
      <c r="C27" s="24" t="s">
        <v>2036</v>
      </c>
      <c r="D27" s="24" t="s">
        <v>2037</v>
      </c>
      <c r="E27" s="24" t="s">
        <v>2038</v>
      </c>
      <c r="F27" s="24" t="s">
        <v>117</v>
      </c>
      <c r="G27" s="24" t="s">
        <v>2039</v>
      </c>
      <c r="H27" s="30">
        <v>0.27</v>
      </c>
      <c r="I27" s="24" t="s">
        <v>2040</v>
      </c>
      <c r="K27" s="32" t="s">
        <v>2041</v>
      </c>
      <c r="L27" s="70"/>
    </row>
    <row r="28" spans="1:13" ht="87">
      <c r="A28" s="24">
        <v>27</v>
      </c>
      <c r="B28" s="24" t="s">
        <v>21</v>
      </c>
      <c r="C28" s="24" t="s">
        <v>7</v>
      </c>
      <c r="D28" s="24" t="s">
        <v>2042</v>
      </c>
      <c r="E28" s="24" t="s">
        <v>223</v>
      </c>
      <c r="F28" s="24" t="s">
        <v>117</v>
      </c>
      <c r="G28" s="24" t="s">
        <v>2043</v>
      </c>
      <c r="H28" s="30">
        <v>0.33</v>
      </c>
      <c r="I28" s="24" t="s">
        <v>2044</v>
      </c>
      <c r="K28" s="32" t="s">
        <v>2045</v>
      </c>
      <c r="L28" s="24" t="s">
        <v>257</v>
      </c>
    </row>
    <row r="29" spans="1:13" ht="72.599999999999994">
      <c r="A29" s="24">
        <v>28</v>
      </c>
      <c r="B29" s="24" t="s">
        <v>21</v>
      </c>
      <c r="C29" s="24" t="s">
        <v>7</v>
      </c>
      <c r="D29" s="24" t="s">
        <v>2046</v>
      </c>
      <c r="E29" s="24" t="s">
        <v>182</v>
      </c>
      <c r="F29" s="24" t="s">
        <v>151</v>
      </c>
      <c r="G29" s="24" t="s">
        <v>2047</v>
      </c>
      <c r="H29" s="30">
        <v>0.3</v>
      </c>
      <c r="I29" s="24" t="s">
        <v>2048</v>
      </c>
      <c r="K29" s="32" t="s">
        <v>2049</v>
      </c>
      <c r="L29" s="24" t="s">
        <v>257</v>
      </c>
    </row>
    <row r="30" spans="1:13" ht="87">
      <c r="A30" s="24">
        <v>29</v>
      </c>
      <c r="B30" s="24" t="s">
        <v>21</v>
      </c>
      <c r="C30" s="24" t="s">
        <v>2050</v>
      </c>
      <c r="D30" s="24" t="s">
        <v>2051</v>
      </c>
      <c r="E30" s="24" t="s">
        <v>1211</v>
      </c>
      <c r="F30" s="24" t="s">
        <v>51</v>
      </c>
      <c r="G30" s="24" t="s">
        <v>2052</v>
      </c>
      <c r="H30" s="30">
        <v>0.39</v>
      </c>
      <c r="I30" s="24" t="s">
        <v>2053</v>
      </c>
      <c r="K30" s="32" t="s">
        <v>2054</v>
      </c>
      <c r="L30" s="70"/>
    </row>
    <row r="31" spans="1:13" ht="72.599999999999994">
      <c r="A31" s="24">
        <v>30</v>
      </c>
      <c r="B31" s="24" t="s">
        <v>21</v>
      </c>
      <c r="C31" s="24" t="s">
        <v>1973</v>
      </c>
      <c r="D31" s="24" t="s">
        <v>2055</v>
      </c>
      <c r="E31" s="23" t="s">
        <v>2056</v>
      </c>
      <c r="F31" s="64" t="s">
        <v>59</v>
      </c>
      <c r="G31" s="23" t="s">
        <v>2057</v>
      </c>
      <c r="H31" s="38">
        <v>0.30000000000000004</v>
      </c>
      <c r="I31" s="60" t="s">
        <v>2058</v>
      </c>
      <c r="K31" s="32" t="s">
        <v>2059</v>
      </c>
      <c r="L31" s="24" t="s">
        <v>257</v>
      </c>
    </row>
    <row r="32" spans="1:13" ht="83.25" customHeight="1">
      <c r="A32" s="24">
        <v>31</v>
      </c>
      <c r="B32" s="24" t="s">
        <v>21</v>
      </c>
      <c r="C32" s="24" t="s">
        <v>2060</v>
      </c>
      <c r="D32" s="23" t="s">
        <v>2061</v>
      </c>
      <c r="E32" s="23" t="s">
        <v>2062</v>
      </c>
      <c r="F32" s="64" t="s">
        <v>91</v>
      </c>
      <c r="G32" s="23" t="s">
        <v>2063</v>
      </c>
      <c r="H32" s="38">
        <v>0.36</v>
      </c>
      <c r="I32" s="60" t="s">
        <v>2064</v>
      </c>
      <c r="K32" s="32" t="s">
        <v>2065</v>
      </c>
      <c r="L32" s="24" t="s">
        <v>885</v>
      </c>
    </row>
    <row r="33" spans="1:12" ht="93.75" customHeight="1">
      <c r="A33" s="24">
        <v>32</v>
      </c>
      <c r="B33" s="24" t="s">
        <v>21</v>
      </c>
      <c r="C33" s="24" t="s">
        <v>2060</v>
      </c>
      <c r="D33" s="23" t="s">
        <v>2066</v>
      </c>
      <c r="E33" s="23" t="s">
        <v>1200</v>
      </c>
      <c r="F33" s="64" t="s">
        <v>91</v>
      </c>
      <c r="G33" s="23" t="s">
        <v>2067</v>
      </c>
      <c r="H33" s="38">
        <v>0.24</v>
      </c>
      <c r="I33" s="60" t="s">
        <v>2068</v>
      </c>
      <c r="K33" s="32" t="s">
        <v>2069</v>
      </c>
      <c r="L33" s="70"/>
    </row>
    <row r="34" spans="1:12" ht="84">
      <c r="A34" s="24">
        <v>33</v>
      </c>
      <c r="B34" s="24" t="s">
        <v>21</v>
      </c>
      <c r="C34" s="24" t="s">
        <v>357</v>
      </c>
      <c r="D34" s="24" t="s">
        <v>2070</v>
      </c>
      <c r="E34" s="23" t="s">
        <v>956</v>
      </c>
      <c r="F34" s="64" t="s">
        <v>242</v>
      </c>
      <c r="G34" s="23" t="s">
        <v>2071</v>
      </c>
      <c r="H34" s="38">
        <v>0.42000000000000004</v>
      </c>
      <c r="I34" s="60" t="s">
        <v>2072</v>
      </c>
      <c r="K34" s="32" t="s">
        <v>2073</v>
      </c>
      <c r="L34" s="70"/>
    </row>
    <row r="35" spans="1:12" ht="84">
      <c r="A35" s="24">
        <v>34</v>
      </c>
      <c r="B35" s="24" t="s">
        <v>21</v>
      </c>
      <c r="C35" s="24" t="s">
        <v>2074</v>
      </c>
      <c r="D35" s="24" t="s">
        <v>2075</v>
      </c>
      <c r="E35" s="23" t="s">
        <v>150</v>
      </c>
      <c r="F35" s="64" t="s">
        <v>91</v>
      </c>
      <c r="G35" s="23" t="s">
        <v>2076</v>
      </c>
      <c r="H35" s="38">
        <v>0.33</v>
      </c>
      <c r="I35" s="60" t="s">
        <v>2077</v>
      </c>
      <c r="K35" s="32" t="s">
        <v>2078</v>
      </c>
      <c r="L35" s="24" t="s">
        <v>1831</v>
      </c>
    </row>
    <row r="36" spans="1:12" ht="84">
      <c r="A36" s="24">
        <v>35</v>
      </c>
      <c r="B36" s="24" t="s">
        <v>21</v>
      </c>
      <c r="C36" s="24" t="s">
        <v>105</v>
      </c>
      <c r="D36" s="24" t="s">
        <v>2079</v>
      </c>
      <c r="E36" s="23" t="s">
        <v>223</v>
      </c>
      <c r="F36" s="64" t="s">
        <v>151</v>
      </c>
      <c r="G36" s="23" t="s">
        <v>2080</v>
      </c>
      <c r="H36" s="38">
        <v>0.30000000000000004</v>
      </c>
      <c r="I36" s="60" t="s">
        <v>2081</v>
      </c>
      <c r="K36" s="32" t="s">
        <v>2082</v>
      </c>
      <c r="L36" s="24" t="s">
        <v>1831</v>
      </c>
    </row>
    <row r="37" spans="1:12" ht="96">
      <c r="A37" s="24">
        <v>36</v>
      </c>
      <c r="B37" s="24" t="s">
        <v>21</v>
      </c>
      <c r="C37" s="24" t="s">
        <v>1973</v>
      </c>
      <c r="D37" s="24" t="s">
        <v>2083</v>
      </c>
      <c r="E37" s="23" t="s">
        <v>2084</v>
      </c>
      <c r="F37" s="64" t="s">
        <v>59</v>
      </c>
      <c r="G37" s="23" t="s">
        <v>2085</v>
      </c>
      <c r="H37" s="38">
        <v>0.39</v>
      </c>
      <c r="I37" s="60" t="s">
        <v>2086</v>
      </c>
      <c r="K37" s="32" t="s">
        <v>2087</v>
      </c>
      <c r="L37" s="24" t="s">
        <v>1831</v>
      </c>
    </row>
    <row r="38" spans="1:12" ht="84">
      <c r="A38" s="24">
        <v>37</v>
      </c>
      <c r="B38" s="24" t="s">
        <v>21</v>
      </c>
      <c r="C38" s="24" t="s">
        <v>1973</v>
      </c>
      <c r="D38" s="24" t="s">
        <v>2088</v>
      </c>
      <c r="E38" s="23" t="s">
        <v>269</v>
      </c>
      <c r="F38" s="64" t="s">
        <v>59</v>
      </c>
      <c r="G38" s="23" t="s">
        <v>2089</v>
      </c>
      <c r="H38" s="38">
        <v>0.30000000000000004</v>
      </c>
      <c r="I38" s="60" t="s">
        <v>2090</v>
      </c>
      <c r="K38" s="32" t="s">
        <v>2091</v>
      </c>
      <c r="L38" s="24" t="s">
        <v>2092</v>
      </c>
    </row>
  </sheetData>
  <hyperlinks>
    <hyperlink ref="K10" r:id="rId1" xr:uid="{9B5053EE-5B59-4910-B0BB-690B90629651}"/>
    <hyperlink ref="K2" r:id="rId2" xr:uid="{1176DA32-EC2A-4DAD-A21B-43BFCC3B05AC}"/>
    <hyperlink ref="J2" r:id="rId3" xr:uid="{9EF5DC17-0E98-4DD4-ADAE-6489BE325486}"/>
    <hyperlink ref="K3" r:id="rId4" xr:uid="{CF8B3F3B-1B4A-4930-A55D-7839EE46BE38}"/>
    <hyperlink ref="J4" r:id="rId5" xr:uid="{9F84EF63-3247-48AC-8E8A-8DEFFC106B94}"/>
    <hyperlink ref="K4" r:id="rId6" xr:uid="{C8ADA3C3-32F3-417C-A44D-0D6D2BC1FA2F}"/>
    <hyperlink ref="J5" r:id="rId7" xr:uid="{CF4BA2D6-938B-4E99-BBB3-9D4E368A6BB2}"/>
    <hyperlink ref="K5" r:id="rId8" xr:uid="{FAA05F26-AE06-410C-89B9-A16E73500FD3}"/>
    <hyperlink ref="J6" r:id="rId9" xr:uid="{49E29401-EB5B-4FB1-BC14-28F0CBD0733F}"/>
    <hyperlink ref="K6" r:id="rId10" xr:uid="{95134A24-FD83-401C-9D16-D4806C3677AA}"/>
    <hyperlink ref="J7" r:id="rId11" xr:uid="{04329737-C823-4E75-B80E-47A3C6AF1627}"/>
    <hyperlink ref="K7" r:id="rId12" xr:uid="{909B9A36-A260-4168-8309-E7558C38E030}"/>
    <hyperlink ref="K11" r:id="rId13" xr:uid="{88178270-A023-4FBE-A056-0D6B412CB00F}"/>
    <hyperlink ref="K12" r:id="rId14" xr:uid="{FCB6D0B9-CD5C-437A-95B9-55990798FD84}"/>
    <hyperlink ref="K13" r:id="rId15" xr:uid="{80B6A671-0BBA-450A-B33A-5A801F33C2D8}"/>
    <hyperlink ref="K14" r:id="rId16" xr:uid="{0025271E-7843-42FF-A5FE-860AD8B3ED46}"/>
    <hyperlink ref="K15" r:id="rId17" xr:uid="{51A36820-69C0-465F-B8A5-CC07815B75D0}"/>
    <hyperlink ref="K16" r:id="rId18" xr:uid="{545D70BC-A2B7-478E-8184-060BD50C6C05}"/>
    <hyperlink ref="K17" r:id="rId19" xr:uid="{85703F88-1D91-4C85-876B-842F2D6B4A4B}"/>
    <hyperlink ref="K18" r:id="rId20" xr:uid="{164E0481-9F80-4714-8053-141B02B8AF0B}"/>
    <hyperlink ref="K19" r:id="rId21" xr:uid="{0283A8EC-85EA-4B07-B1EC-9440B15A4801}"/>
    <hyperlink ref="K20" r:id="rId22" xr:uid="{9181EBE8-FE15-429F-8134-6818F02C81B0}"/>
    <hyperlink ref="K21" r:id="rId23" xr:uid="{F36A86A1-3234-435F-9B66-0023B1E9A5A4}"/>
    <hyperlink ref="K22" r:id="rId24" xr:uid="{FCA3A429-42D2-4EAB-A452-D4CA1B1D8040}"/>
    <hyperlink ref="K23" r:id="rId25" xr:uid="{EA310CD1-298E-4D36-BDBA-1450E7783D6E}"/>
    <hyperlink ref="K24" r:id="rId26" xr:uid="{42BC100F-A8AB-4FED-8FDC-3D2756E0B81E}"/>
    <hyperlink ref="K25" r:id="rId27" xr:uid="{645B5FF9-5D2F-423B-9FF4-EAECD2626F3D}"/>
    <hyperlink ref="K26" r:id="rId28" xr:uid="{DACB4388-569F-4303-B6BD-9F036906479A}"/>
    <hyperlink ref="K27" r:id="rId29" xr:uid="{81E23AFF-F127-46AE-ABCE-D8ED8F6A5409}"/>
    <hyperlink ref="K28" r:id="rId30" xr:uid="{E4476887-8D53-4B06-8603-605223138075}"/>
    <hyperlink ref="K29" r:id="rId31" xr:uid="{B389CCC6-4214-48C9-81A9-EC07675DF451}"/>
    <hyperlink ref="K30" r:id="rId32" xr:uid="{2949281A-0C48-4DF5-9FBA-232A5A58E8B9}"/>
    <hyperlink ref="J18" r:id="rId33" xr:uid="{E6811E91-762F-4B53-AEFB-64F2B10CE900}"/>
    <hyperlink ref="M18" r:id="rId34" xr:uid="{E3A33F49-3D2F-46FB-BC8B-17410CE428D6}"/>
    <hyperlink ref="J12" r:id="rId35" xr:uid="{FA7AF334-0EDD-414D-A6CF-68C0DBB93AEC}"/>
    <hyperlink ref="J8" r:id="rId36" xr:uid="{8A177B11-771D-4CEF-89D7-C230EC5D487C}"/>
    <hyperlink ref="K8" r:id="rId37" xr:uid="{6F3E0E02-1615-4D12-B85C-00B8BEDC7AA0}"/>
    <hyperlink ref="J9" r:id="rId38" xr:uid="{BA96BF91-A4E7-4828-B5F3-B13560DB7298}"/>
    <hyperlink ref="K9" r:id="rId39" xr:uid="{58A64127-8BEC-48FC-9889-46FEACEC20B4}"/>
    <hyperlink ref="K31" r:id="rId40" xr:uid="{D2923E7E-F323-4590-B86E-DD98E1451CAE}"/>
    <hyperlink ref="K32" r:id="rId41" xr:uid="{9700FDDD-86DD-4FE4-A05F-AA1C9093B917}"/>
    <hyperlink ref="K33" r:id="rId42" xr:uid="{1A413931-5272-4989-8E81-317400396380}"/>
    <hyperlink ref="K34" r:id="rId43" xr:uid="{86E9E99B-1E45-41FB-9244-B21645690E3B}"/>
    <hyperlink ref="K36" r:id="rId44" xr:uid="{50BA5769-3042-4CBA-8781-2CBBB4E07333}"/>
    <hyperlink ref="K37" r:id="rId45" xr:uid="{C0CABC7E-4BCC-47A1-AF14-596BBF5F3457}"/>
    <hyperlink ref="K38" r:id="rId46" xr:uid="{F51FD4D9-B1A6-4705-805E-DF0F8FBBC6F7}"/>
    <hyperlink ref="J11" r:id="rId47" xr:uid="{2E2B66AC-5B25-4921-B189-C7344EA3EE42}"/>
    <hyperlink ref="J3" r:id="rId48" xr:uid="{7ECDB6A4-5660-4C8A-9F60-4205FB6E071D}"/>
    <hyperlink ref="K35" r:id="rId49" xr:uid="{5ADE98DA-FE99-4577-BC2B-69BBE1C1D27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CD5C6166E69448A7891989C595708F" ma:contentTypeVersion="9" ma:contentTypeDescription="Create a new document." ma:contentTypeScope="" ma:versionID="8d7b46ad651a6a303ec7760689b1e0fe">
  <xsd:schema xmlns:xsd="http://www.w3.org/2001/XMLSchema" xmlns:xs="http://www.w3.org/2001/XMLSchema" xmlns:p="http://schemas.microsoft.com/office/2006/metadata/properties" xmlns:ns3="e5be1864-06b9-4337-af88-a47a8dafc46c" xmlns:ns4="aa0686c1-4a38-46f2-b341-12c8f2e684b5" targetNamespace="http://schemas.microsoft.com/office/2006/metadata/properties" ma:root="true" ma:fieldsID="85a19a3f626f9a0d9c202681adeb4570" ns3:_="" ns4:_="">
    <xsd:import namespace="e5be1864-06b9-4337-af88-a47a8dafc46c"/>
    <xsd:import namespace="aa0686c1-4a38-46f2-b341-12c8f2e684b5"/>
    <xsd:element name="properties">
      <xsd:complexType>
        <xsd:sequence>
          <xsd:element name="documentManagement">
            <xsd:complexType>
              <xsd:all>
                <xsd:element ref="ns3:MediaServiceDateTaken" minOccurs="0"/>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e1864-06b9-4337-af88-a47a8dafc46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0686c1-4a38-46f2-b341-12c8f2e684b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e5be1864-06b9-4337-af88-a47a8dafc46c" xsi:nil="true"/>
  </documentManagement>
</p:properties>
</file>

<file path=customXml/itemProps1.xml><?xml version="1.0" encoding="utf-8"?>
<ds:datastoreItem xmlns:ds="http://schemas.openxmlformats.org/officeDocument/2006/customXml" ds:itemID="{C335DDDB-086E-41B8-941E-DAFAC846FAFE}"/>
</file>

<file path=customXml/itemProps2.xml><?xml version="1.0" encoding="utf-8"?>
<ds:datastoreItem xmlns:ds="http://schemas.openxmlformats.org/officeDocument/2006/customXml" ds:itemID="{99237954-7A4D-4BE2-BDFD-01E3E6B08CFB}"/>
</file>

<file path=customXml/itemProps3.xml><?xml version="1.0" encoding="utf-8"?>
<ds:datastoreItem xmlns:ds="http://schemas.openxmlformats.org/officeDocument/2006/customXml" ds:itemID="{78E83860-23C6-4A01-8B97-86F3FB13C2C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Ashutosh  Mendes</dc:creator>
  <cp:keywords/>
  <dc:description/>
  <cp:lastModifiedBy>Jignyasa Rikame</cp:lastModifiedBy>
  <cp:revision/>
  <dcterms:created xsi:type="dcterms:W3CDTF">2024-07-10T05:27:41Z</dcterms:created>
  <dcterms:modified xsi:type="dcterms:W3CDTF">2024-11-08T07:56:01Z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0x010100EECD5C6166E69448A7891989C595708F</vt:lpwstr>
  </property>
</Properties>
</file>