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codebasics\Excel\"/>
    </mc:Choice>
  </mc:AlternateContent>
  <xr:revisionPtr revIDLastSave="0" documentId="8_{ED3C8818-072E-4598-B175-77C19F9A62E8}" xr6:coauthVersionLast="47" xr6:coauthVersionMax="47" xr10:uidLastSave="{00000000-0000-0000-0000-000000000000}"/>
  <bookViews>
    <workbookView xWindow="-120" yWindow="-120" windowWidth="29040" windowHeight="15720" xr2:uid="{E7062E21-079B-47A2-B7FC-908E0E7D8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B30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C28" i="1"/>
  <c r="D28" i="1"/>
  <c r="E28" i="1"/>
  <c r="F28" i="1"/>
  <c r="G28" i="1"/>
  <c r="H28" i="1"/>
  <c r="I28" i="1"/>
  <c r="J28" i="1"/>
  <c r="K28" i="1"/>
  <c r="L28" i="1"/>
  <c r="M28" i="1"/>
  <c r="B28" i="1"/>
  <c r="N7" i="1"/>
  <c r="N11" i="1" s="1"/>
  <c r="N8" i="1"/>
  <c r="N9" i="1"/>
  <c r="N10" i="1"/>
  <c r="C11" i="1"/>
  <c r="D11" i="1"/>
  <c r="E11" i="1"/>
  <c r="F11" i="1"/>
  <c r="G11" i="1"/>
  <c r="H11" i="1"/>
  <c r="I11" i="1"/>
  <c r="J11" i="1"/>
  <c r="K11" i="1"/>
  <c r="L11" i="1"/>
  <c r="M11" i="1"/>
  <c r="B11" i="1"/>
  <c r="N28" i="1" l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<sst xmlns="http://schemas.openxmlformats.org/spreadsheetml/2006/main" count="52" uniqueCount="38">
  <si>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</si>
  <si>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</si>
  <si>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</si>
  <si>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</si>
  <si>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</si>
  <si>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</si>
  <si>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</si>
  <si>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</si>
  <si>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</si>
  <si>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</si>
  <si>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</si>
  <si>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</si>
  <si>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</si>
  <si>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</si>
  <si>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</si>
  <si>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</si>
  <si>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Year To Date</t>
  </si>
  <si>
    <t>Salary</t>
  </si>
  <si>
    <t>Rental Income</t>
  </si>
  <si>
    <t>Dividend, Stock Gain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</si>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</sst>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0" fillId="6" borderId="0" xfId="0" applyFill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AFF9D-D17B-4CB4-B00E-26FC1A966CA9}" name="Income" displayName="Income" ref="A6:N11" totalsRowCount="1" headerRowDxfId="4">
  <autoFilter ref="A6:N10" xr:uid="{114AFF9D-D17B-4CB4-B00E-26FC1A966CA9}"/>
  <tableColumns count="14">
    <tableColumn id="1" xr3:uid="{1A4B4B0D-345A-4E4B-9F56-8ECF4A459342}" name="Item" totalsRowLabel="Total Income"/>
    <tableColumn id="2" xr3:uid="{109303D6-D345-4E7D-B1F6-AD6F3DF77CCC}" name="Jan" totalsRowFunction="sum"/>
    <tableColumn id="3" xr3:uid="{419683B8-A5D9-4210-BA12-416659C3A1FF}" name="Feb" totalsRowFunction="sum"/>
    <tableColumn id="4" xr3:uid="{5B9131F9-8611-4A04-BD76-DD3C5D8EFCA2}" name="Mar" totalsRowFunction="sum"/>
    <tableColumn id="5" xr3:uid="{B5993A78-1B9F-4043-B7F8-F82F7E941FEE}" name="Apr" totalsRowFunction="sum"/>
    <tableColumn id="6" xr3:uid="{ECD4E531-DE7E-49A7-8E49-880D3E1F37A8}" name="May" totalsRowFunction="sum"/>
    <tableColumn id="7" xr3:uid="{4EADBF20-63C5-4094-B76C-4EB8AB20A915}" name="Jun" totalsRowFunction="sum"/>
    <tableColumn id="8" xr3:uid="{24A98EDB-FF3F-4585-B8F0-2673DB4396AD}" name="Jul" totalsRowFunction="sum"/>
    <tableColumn id="9" xr3:uid="{A3E02316-0E39-4D81-A3C5-54167AF45CB0}" name="Aug" totalsRowFunction="sum"/>
    <tableColumn id="10" xr3:uid="{A0C656CA-13A5-471D-B8C8-B558B5B8EE28}" name="Sep" totalsRowFunction="sum"/>
    <tableColumn id="11" xr3:uid="{DB90A0EE-668C-4EB2-A2B3-2C7D8B97AD98}" name="Oct" totalsRowFunction="sum"/>
    <tableColumn id="12" xr3:uid="{02314E67-744D-402B-B36C-71DFA58A50B9}" name="Nov" totalsRowFunction="sum"/>
    <tableColumn id="13" xr3:uid="{ED05B88A-5128-431E-A4D4-85E15EDF8314}" name="Dec" totalsRowFunction="sum"/>
    <tableColumn id="14" xr3:uid="{5FC8F725-DDE3-42C1-A59B-5420BBD67E02}" name="    Year To Date" totalsRowFunction="sum" dataDxfId="3">
      <calculatedColumnFormula>SUM(Income[[#This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159FD2-76D1-419B-AB52-48EC1C1EB1CC}" name="Expenses" displayName="Expenses" ref="A14:N28" totalsRowCount="1" headerRowDxfId="2">
  <autoFilter ref="A14:N27" xr:uid="{96159FD2-76D1-419B-AB52-48EC1C1EB1CC}"/>
  <tableColumns count="14">
    <tableColumn id="1" xr3:uid="{1EB45B32-F159-404E-95A7-9F0A10547187}" name="Item" totalsRowLabel="Total Expenses"/>
    <tableColumn id="2" xr3:uid="{589F50F9-89FC-455B-A60A-E5FDD6B25E20}" name="Jan" totalsRowFunction="sum"/>
    <tableColumn id="3" xr3:uid="{3A739261-EA73-4D45-B399-760B161CBFEA}" name="Feb" totalsRowFunction="sum"/>
    <tableColumn id="4" xr3:uid="{E207BD63-B1C9-4E9C-B333-A0B1964616EF}" name="Mar" totalsRowFunction="sum"/>
    <tableColumn id="5" xr3:uid="{5D112723-B5E5-4563-BB8F-9352F1439676}" name="Apr" totalsRowFunction="sum"/>
    <tableColumn id="6" xr3:uid="{B4C55974-76A3-41D5-9E8E-BB625C461A8B}" name="May" totalsRowFunction="sum"/>
    <tableColumn id="7" xr3:uid="{6F9FC0F9-441E-4383-9437-DA6154EFD21A}" name="Jun" totalsRowFunction="sum"/>
    <tableColumn id="8" xr3:uid="{076582A5-BAFF-4080-BCA0-B9D3BE62B99D}" name="Jul" totalsRowFunction="sum"/>
    <tableColumn id="9" xr3:uid="{0839F9AE-7DCF-4659-B4B0-366DC69090AA}" name="Aug" totalsRowFunction="sum"/>
    <tableColumn id="10" xr3:uid="{63F5D2E8-2B4F-4EB5-9FA3-37076794E434}" name="Sep" totalsRowFunction="sum"/>
    <tableColumn id="11" xr3:uid="{89B33416-26F4-4DCC-ACFD-A6778A629D7E}" name="Oct" totalsRowFunction="sum"/>
    <tableColumn id="12" xr3:uid="{EE894B77-D26C-4A10-9B44-24C1A7247DA7}" name="Nov" totalsRowFunction="sum"/>
    <tableColumn id="13" xr3:uid="{8E3B7E6A-244E-42D8-BCC4-F4D5EBDCAA32}" name="Dec" totalsRowFunction="sum"/>
    <tableColumn id="14" xr3:uid="{621D5763-4FFD-48FB-AC63-44D51FF70F83}" name="    Year To Date" totalsRowFunction="sum" dataDxfId="1">
      <calculatedColumnFormula>SUM(Expenses[[#This Row],[Jan]:[Dec]])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AC48-543A-4325-B7CB-7F1467CE4D93}">
  <dimension ref="A1:N30"/>
  <sheetViews>
    <sheetView tabSelected="1" zoomScale="110" zoomScaleNormal="110" workbookViewId="0">
      <selection activeCell="G33" sqref="G33"/>
    </sheetView>
  </sheetViews>
  <sheetFormatPr defaultRowHeight="15" x14ac:dyDescent="0.25"/>
  <cols>
    <col min="1" max="1" width="19.42578125" bestFit="1" customWidth="1"/>
    <col min="14" max="14" width="15.2851562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4" x14ac:dyDescent="0.25">
      <c r="A3" s="9" t="s">
        <v>1</v>
      </c>
      <c r="B3" s="9"/>
      <c r="C3" s="9"/>
      <c r="D3" s="10">
        <v>40000</v>
      </c>
    </row>
    <row r="5" spans="1:14" x14ac:dyDescent="0.25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2" t="s">
        <v>3</v>
      </c>
      <c r="B6" s="3" t="s">
        <v>4</v>
      </c>
      <c r="C6" s="3" t="s">
        <v>6</v>
      </c>
      <c r="D6" s="3" t="s">
        <v>5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4" t="s">
        <v>16</v>
      </c>
    </row>
    <row r="7" spans="1:14" x14ac:dyDescent="0.25">
      <c r="A7" t="s">
        <v>17</v>
      </c>
      <c r="B7">
        <v>32000</v>
      </c>
      <c r="C7">
        <v>32000</v>
      </c>
      <c r="D7">
        <v>32000</v>
      </c>
      <c r="E7">
        <v>32000</v>
      </c>
      <c r="F7">
        <v>32000</v>
      </c>
      <c r="G7">
        <v>32000</v>
      </c>
      <c r="N7">
        <f>SUM(Income[[#This Row],[Jan]:[Dec]])</f>
        <v>192000</v>
      </c>
    </row>
    <row r="8" spans="1:14" x14ac:dyDescent="0.25">
      <c r="A8" t="s">
        <v>18</v>
      </c>
      <c r="B8">
        <v>13500</v>
      </c>
      <c r="C8">
        <v>12500</v>
      </c>
      <c r="D8">
        <v>14000</v>
      </c>
      <c r="E8">
        <v>17600</v>
      </c>
      <c r="F8">
        <v>16000</v>
      </c>
      <c r="G8">
        <v>12300</v>
      </c>
      <c r="N8">
        <f>SUM(Income[[#This Row],[Jan]:[Dec]])</f>
        <v>85900</v>
      </c>
    </row>
    <row r="9" spans="1:14" x14ac:dyDescent="0.25">
      <c r="A9" t="s">
        <v>19</v>
      </c>
      <c r="B9">
        <v>7500</v>
      </c>
      <c r="C9">
        <v>3000</v>
      </c>
      <c r="D9">
        <v>2500</v>
      </c>
      <c r="E9">
        <v>3500</v>
      </c>
      <c r="F9">
        <v>4500</v>
      </c>
      <c r="G9">
        <v>14000</v>
      </c>
      <c r="N9">
        <f>SUM(Income[[#This Row],[Jan]:[Dec]])</f>
        <v>35000</v>
      </c>
    </row>
    <row r="10" spans="1:14" x14ac:dyDescent="0.25">
      <c r="A10" t="s">
        <v>20</v>
      </c>
      <c r="B10">
        <v>500</v>
      </c>
      <c r="C10">
        <v>300</v>
      </c>
      <c r="D10">
        <v>450</v>
      </c>
      <c r="E10">
        <v>0</v>
      </c>
      <c r="F10">
        <v>1200</v>
      </c>
      <c r="G10">
        <v>200</v>
      </c>
      <c r="N10">
        <f>SUM(Income[[#This Row],[Jan]:[Dec]])</f>
        <v>2650</v>
      </c>
    </row>
    <row r="11" spans="1:14" x14ac:dyDescent="0.25">
      <c r="A11" t="s">
        <v>21</v>
      </c>
      <c r="B11">
        <f>SUBTOTAL(109,Income[Jan])</f>
        <v>53500</v>
      </c>
      <c r="C11">
        <f>SUBTOTAL(109,Income[Feb])</f>
        <v>47800</v>
      </c>
      <c r="D11">
        <f>SUBTOTAL(109,Income[Mar])</f>
        <v>48950</v>
      </c>
      <c r="E11">
        <f>SUBTOTAL(109,Income[Apr])</f>
        <v>53100</v>
      </c>
      <c r="F11">
        <f>SUBTOTAL(109,Income[May])</f>
        <v>53700</v>
      </c>
      <c r="G11">
        <f>SUBTOTAL(109,Income[Jun])</f>
        <v>58500</v>
      </c>
      <c r="H11">
        <f>SUBTOTAL(109,Income[Jul])</f>
        <v>0</v>
      </c>
      <c r="I11">
        <f>SUBTOTAL(109,Income[Aug])</f>
        <v>0</v>
      </c>
      <c r="J11">
        <f>SUBTOTAL(109,Income[Sep])</f>
        <v>0</v>
      </c>
      <c r="K11">
        <f>SUBTOTAL(109,Income[Oct])</f>
        <v>0</v>
      </c>
      <c r="L11">
        <f>SUBTOTAL(109,Income[Nov])</f>
        <v>0</v>
      </c>
      <c r="M11">
        <f>SUBTOTAL(109,Income[Dec])</f>
        <v>0</v>
      </c>
      <c r="N11">
        <f>SUBTOTAL(109,Income[[    Year To Date]])</f>
        <v>315550</v>
      </c>
    </row>
    <row r="13" spans="1:14" x14ac:dyDescent="0.25">
      <c r="A13" s="1" t="s">
        <v>22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2" t="s">
        <v>3</v>
      </c>
      <c r="B14" s="3" t="s">
        <v>4</v>
      </c>
      <c r="C14" s="3" t="s">
        <v>6</v>
      </c>
      <c r="D14" s="3" t="s">
        <v>5</v>
      </c>
      <c r="E14" s="3" t="s">
        <v>7</v>
      </c>
      <c r="F14" s="3" t="s">
        <v>8</v>
      </c>
      <c r="G14" s="3" t="s">
        <v>9</v>
      </c>
      <c r="H14" s="3" t="s">
        <v>10</v>
      </c>
      <c r="I14" s="3" t="s">
        <v>11</v>
      </c>
      <c r="J14" s="3" t="s">
        <v>12</v>
      </c>
      <c r="K14" s="3" t="s">
        <v>13</v>
      </c>
      <c r="L14" s="3" t="s">
        <v>14</v>
      </c>
      <c r="M14" s="3" t="s">
        <v>15</v>
      </c>
      <c r="N14" s="4" t="s">
        <v>16</v>
      </c>
    </row>
    <row r="15" spans="1:14" x14ac:dyDescent="0.25">
      <c r="A15" s="5" t="s">
        <v>23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f>SUM(Expenses[[#This Row],[Jan]:[Dec]])</f>
        <v>0</v>
      </c>
    </row>
    <row r="16" spans="1:14" x14ac:dyDescent="0.25">
      <c r="A16" t="s">
        <v>24</v>
      </c>
      <c r="B16">
        <v>2100</v>
      </c>
      <c r="C16">
        <v>2100</v>
      </c>
      <c r="D16">
        <v>2100</v>
      </c>
      <c r="E16">
        <v>2100</v>
      </c>
      <c r="F16">
        <v>2100</v>
      </c>
      <c r="G16">
        <v>2100</v>
      </c>
      <c r="N16">
        <f>SUM(Expenses[[#This Row],[Jan]:[Dec]])</f>
        <v>12600</v>
      </c>
    </row>
    <row r="17" spans="1:14" x14ac:dyDescent="0.25">
      <c r="A17" t="s">
        <v>25</v>
      </c>
      <c r="B17">
        <v>235</v>
      </c>
      <c r="C17">
        <v>235</v>
      </c>
      <c r="D17">
        <v>235</v>
      </c>
      <c r="E17">
        <v>235</v>
      </c>
      <c r="F17">
        <v>235</v>
      </c>
      <c r="G17">
        <v>235</v>
      </c>
      <c r="N17">
        <f>SUM(Expenses[[#This Row],[Jan]:[Dec]])</f>
        <v>1410</v>
      </c>
    </row>
    <row r="18" spans="1:14" x14ac:dyDescent="0.25">
      <c r="A18" t="s">
        <v>26</v>
      </c>
      <c r="B18">
        <v>150</v>
      </c>
      <c r="C18">
        <v>180</v>
      </c>
      <c r="D18">
        <v>200</v>
      </c>
      <c r="E18">
        <v>210</v>
      </c>
      <c r="F18">
        <v>230</v>
      </c>
      <c r="G18">
        <v>240</v>
      </c>
      <c r="N18">
        <f>SUM(Expenses[[#This Row],[Jan]:[Dec]])</f>
        <v>1210</v>
      </c>
    </row>
    <row r="19" spans="1:14" x14ac:dyDescent="0.25">
      <c r="A19" t="s">
        <v>27</v>
      </c>
      <c r="B19">
        <v>100</v>
      </c>
      <c r="C19">
        <v>120</v>
      </c>
      <c r="D19">
        <v>120</v>
      </c>
      <c r="E19">
        <v>130</v>
      </c>
      <c r="F19">
        <v>145</v>
      </c>
      <c r="G19">
        <v>121</v>
      </c>
      <c r="N19">
        <f>SUM(Expenses[[#This Row],[Jan]:[Dec]])</f>
        <v>736</v>
      </c>
    </row>
    <row r="20" spans="1:14" x14ac:dyDescent="0.25">
      <c r="A20" t="s">
        <v>28</v>
      </c>
      <c r="B20">
        <v>300</v>
      </c>
      <c r="C20">
        <v>450</v>
      </c>
      <c r="D20">
        <v>2500</v>
      </c>
      <c r="E20">
        <v>4000</v>
      </c>
      <c r="F20">
        <v>300</v>
      </c>
      <c r="G20">
        <v>5000</v>
      </c>
      <c r="N20">
        <f>SUM(Expenses[[#This Row],[Jan]:[Dec]])</f>
        <v>12550</v>
      </c>
    </row>
    <row r="21" spans="1:14" x14ac:dyDescent="0.25">
      <c r="A21" s="5" t="s">
        <v>29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>
        <f>SUM(Expenses[[#This Row],[Jan]:[Dec]])</f>
        <v>0</v>
      </c>
    </row>
    <row r="22" spans="1:14" x14ac:dyDescent="0.25">
      <c r="A22" t="s">
        <v>30</v>
      </c>
      <c r="B22">
        <v>1200</v>
      </c>
      <c r="C22">
        <v>1300</v>
      </c>
      <c r="D22">
        <v>1450</v>
      </c>
      <c r="E22">
        <v>1250</v>
      </c>
      <c r="F22">
        <v>1200</v>
      </c>
      <c r="G22">
        <v>1000</v>
      </c>
      <c r="N22">
        <f>SUM(Expenses[[#This Row],[Jan]:[Dec]])</f>
        <v>7400</v>
      </c>
    </row>
    <row r="23" spans="1:14" x14ac:dyDescent="0.25">
      <c r="A23" t="s">
        <v>31</v>
      </c>
      <c r="B23">
        <v>1500</v>
      </c>
      <c r="C23">
        <v>2000</v>
      </c>
      <c r="D23">
        <v>1800</v>
      </c>
      <c r="E23">
        <v>750</v>
      </c>
      <c r="F23">
        <v>980</v>
      </c>
      <c r="G23">
        <v>1130</v>
      </c>
      <c r="N23">
        <f>SUM(Expenses[[#This Row],[Jan]:[Dec]])</f>
        <v>8160</v>
      </c>
    </row>
    <row r="24" spans="1:14" x14ac:dyDescent="0.25">
      <c r="A24" s="5" t="s">
        <v>32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f>SUM(Expenses[[#This Row],[Jan]:[Dec]])</f>
        <v>0</v>
      </c>
    </row>
    <row r="25" spans="1:14" x14ac:dyDescent="0.25">
      <c r="A25" t="s">
        <v>33</v>
      </c>
      <c r="B25">
        <v>980</v>
      </c>
      <c r="C25">
        <v>1570</v>
      </c>
      <c r="D25">
        <v>2300</v>
      </c>
      <c r="E25">
        <v>1780</v>
      </c>
      <c r="F25">
        <v>2000</v>
      </c>
      <c r="G25">
        <v>1200</v>
      </c>
      <c r="N25">
        <f>SUM(Expenses[[#This Row],[Jan]:[Dec]])</f>
        <v>9830</v>
      </c>
    </row>
    <row r="26" spans="1:14" x14ac:dyDescent="0.25">
      <c r="A26" t="s">
        <v>34</v>
      </c>
      <c r="B26">
        <v>300</v>
      </c>
      <c r="C26">
        <v>250</v>
      </c>
      <c r="D26">
        <v>200</v>
      </c>
      <c r="E26">
        <v>1200</v>
      </c>
      <c r="F26">
        <v>1000</v>
      </c>
      <c r="G26">
        <v>200</v>
      </c>
      <c r="N26">
        <f>SUM(Expenses[[#This Row],[Jan]:[Dec]])</f>
        <v>3150</v>
      </c>
    </row>
    <row r="27" spans="1:14" x14ac:dyDescent="0.25">
      <c r="A27" t="s">
        <v>35</v>
      </c>
      <c r="B27">
        <v>1200</v>
      </c>
      <c r="C27">
        <v>0</v>
      </c>
      <c r="D27">
        <v>0</v>
      </c>
      <c r="E27">
        <v>1350</v>
      </c>
      <c r="F27">
        <v>0</v>
      </c>
      <c r="G27">
        <v>100</v>
      </c>
      <c r="N27">
        <f>SUM(Expenses[[#This Row],[Jan]:[Dec]])</f>
        <v>2650</v>
      </c>
    </row>
    <row r="28" spans="1:14" x14ac:dyDescent="0.25">
      <c r="A28" t="s">
        <v>36</v>
      </c>
      <c r="B28">
        <f>SUBTOTAL(109,Expenses[Jan])</f>
        <v>8065</v>
      </c>
      <c r="C28">
        <f>SUBTOTAL(109,Expenses[Feb])</f>
        <v>8205</v>
      </c>
      <c r="D28">
        <f>SUBTOTAL(109,Expenses[Mar])</f>
        <v>10905</v>
      </c>
      <c r="E28">
        <f>SUBTOTAL(109,Expenses[Apr])</f>
        <v>13005</v>
      </c>
      <c r="F28">
        <f>SUBTOTAL(109,Expenses[May])</f>
        <v>8190</v>
      </c>
      <c r="G28">
        <f>SUBTOTAL(109,Expenses[Jun])</f>
        <v>11326</v>
      </c>
      <c r="H28">
        <f>SUBTOTAL(109,Expenses[Jul])</f>
        <v>0</v>
      </c>
      <c r="I28">
        <f>SUBTOTAL(109,Expenses[Aug])</f>
        <v>0</v>
      </c>
      <c r="J28">
        <f>SUBTOTAL(109,Expenses[Sep])</f>
        <v>0</v>
      </c>
      <c r="K28">
        <f>SUBTOTAL(109,Expenses[Oct])</f>
        <v>0</v>
      </c>
      <c r="L28">
        <f>SUBTOTAL(109,Expenses[Nov])</f>
        <v>0</v>
      </c>
      <c r="M28">
        <f>SUBTOTAL(109,Expenses[Dec])</f>
        <v>0</v>
      </c>
      <c r="N28">
        <f>SUBTOTAL(109,Expenses[[    Year To Date]])</f>
        <v>59696</v>
      </c>
    </row>
    <row r="30" spans="1:14" x14ac:dyDescent="0.25">
      <c r="A30" s="6" t="s">
        <v>37</v>
      </c>
      <c r="B30" s="6">
        <f>Income[#Totals]-Expenses[#Totals]</f>
        <v>45435</v>
      </c>
      <c r="C30" s="6">
        <f>Income[#Totals]-Expenses[#Totals]</f>
        <v>39595</v>
      </c>
      <c r="D30" s="6">
        <f>Income[#Totals]-Expenses[#Totals]</f>
        <v>38045</v>
      </c>
      <c r="E30" s="6">
        <f>Income[#Totals]-Expenses[#Totals]</f>
        <v>40095</v>
      </c>
      <c r="F30" s="6">
        <f>Income[#Totals]-Expenses[#Totals]</f>
        <v>45510</v>
      </c>
      <c r="G30" s="6">
        <f>Income[#Totals]-Expenses[#Totals]</f>
        <v>47174</v>
      </c>
      <c r="H30" s="6">
        <f>Income[#Totals]-Expenses[#Totals]</f>
        <v>0</v>
      </c>
      <c r="I30" s="6">
        <f>Income[#Totals]-Expenses[#Totals]</f>
        <v>0</v>
      </c>
      <c r="J30" s="6">
        <f>Income[#Totals]-Expenses[#Totals]</f>
        <v>0</v>
      </c>
      <c r="K30" s="6">
        <f>Income[#Totals]-Expenses[#Totals]</f>
        <v>0</v>
      </c>
      <c r="L30" s="6">
        <f>Income[#Totals]-Expenses[#Totals]</f>
        <v>0</v>
      </c>
      <c r="M30" s="6">
        <f>Income[#Totals]-Expenses[#Totals]</f>
        <v>0</v>
      </c>
      <c r="N30" s="6">
        <f>Income[#Totals]-Expenses[#Totals]</f>
        <v>255854</v>
      </c>
    </row>
  </sheetData>
  <mergeCells count="4">
    <mergeCell ref="A1:N1"/>
    <mergeCell ref="A3:C3"/>
    <mergeCell ref="A5:N5"/>
    <mergeCell ref="A13:N13"/>
  </mergeCells>
  <conditionalFormatting sqref="B30:N30">
    <cfRule type="cellIs" dxfId="0" priority="1" operator="lessThan">
      <formula>40000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Harthikote</dc:creator>
  <cp:lastModifiedBy>Bharath Harthikote</cp:lastModifiedBy>
  <dcterms:created xsi:type="dcterms:W3CDTF">2023-08-12T16:19:13Z</dcterms:created>
  <dcterms:modified xsi:type="dcterms:W3CDTF">2023-08-12T16:48:04Z</dcterms:modified>
</cp:coreProperties>
</file>