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20280" windowHeight="7980" activeTab="8"/>
  </bookViews>
  <sheets>
    <sheet name="Indt 15" sheetId="1" r:id="rId1"/>
    <sheet name="GPA" sheetId="4" r:id="rId2"/>
    <sheet name="SPA" sheetId="6" r:id="rId3"/>
    <sheet name="RC latest" sheetId="7" r:id="rId4"/>
    <sheet name="RC DSO" sheetId="8" r:id="rId5"/>
    <sheet name="GPA DSO" sheetId="11" r:id="rId6"/>
    <sheet name="SPA DSO" sheetId="12" r:id="rId7"/>
    <sheet name="RC SOs" sheetId="13" r:id="rId8"/>
    <sheet name="GPA SOs" sheetId="14" r:id="rId9"/>
    <sheet name="SPA SOs" sheetId="15" r:id="rId10"/>
    <sheet name="NF List" sheetId="10" r:id="rId11"/>
  </sheets>
  <definedNames>
    <definedName name="_xlnm._FilterDatabase" localSheetId="1" hidden="1">GPA!$K$1:$K$272</definedName>
    <definedName name="_xlnm._FilterDatabase" localSheetId="8" hidden="1">'GPA SOs'!$A$1:$IV$1</definedName>
    <definedName name="_xlnm._FilterDatabase" localSheetId="0" hidden="1">'Indt 15'!$C$1:$C$691</definedName>
    <definedName name="_xlnm._FilterDatabase" localSheetId="4" hidden="1">'RC DSO'!$L$1:$L$31</definedName>
    <definedName name="_xlnm._FilterDatabase" localSheetId="3" hidden="1">'RC latest'!$K$1:$K$76</definedName>
    <definedName name="_xlnm._FilterDatabase" localSheetId="7" hidden="1">'RC SOs'!$A$9:$IW$9</definedName>
    <definedName name="_xlnm._FilterDatabase" localSheetId="2" hidden="1">SPA!$A$1:$IV$82</definedName>
    <definedName name="_xlnm._FilterDatabase" localSheetId="9" hidden="1">'SPA SOs'!$A$1:$M$1</definedName>
    <definedName name="_xlnm.Print_Titles" localSheetId="10">'NF List'!$1:$2</definedName>
  </definedNames>
  <calcPr calcId="124519"/>
</workbook>
</file>

<file path=xl/calcChain.xml><?xml version="1.0" encoding="utf-8"?>
<calcChain xmlns="http://schemas.openxmlformats.org/spreadsheetml/2006/main">
  <c r="K153" i="14"/>
  <c r="K85"/>
  <c r="K81"/>
  <c r="K27" l="1"/>
  <c r="K5"/>
  <c r="K545"/>
  <c r="K15"/>
  <c r="K17" s="1"/>
  <c r="K98" i="15"/>
  <c r="K15"/>
  <c r="K27"/>
  <c r="K7"/>
  <c r="K9" s="1"/>
  <c r="K160"/>
  <c r="K144"/>
  <c r="K134"/>
  <c r="K125"/>
  <c r="K116"/>
  <c r="K108"/>
  <c r="K87"/>
  <c r="K77"/>
  <c r="K68"/>
  <c r="K57"/>
  <c r="K47"/>
  <c r="K532" i="14"/>
  <c r="K521"/>
  <c r="K509"/>
  <c r="K499"/>
  <c r="K488"/>
  <c r="K476"/>
  <c r="K466"/>
  <c r="K454"/>
  <c r="K456" s="1"/>
  <c r="K442"/>
  <c r="K433"/>
  <c r="K425"/>
  <c r="K415"/>
  <c r="K404"/>
  <c r="K392"/>
  <c r="K382"/>
  <c r="K384" s="1"/>
  <c r="K370"/>
  <c r="K77" i="7"/>
  <c r="K83" i="6"/>
  <c r="K270" i="4"/>
  <c r="K358" i="14"/>
  <c r="K346"/>
  <c r="K334"/>
  <c r="K324"/>
  <c r="K315"/>
  <c r="K306"/>
  <c r="K297"/>
  <c r="K281"/>
  <c r="K270"/>
  <c r="K262"/>
  <c r="K250" l="1"/>
  <c r="K238"/>
  <c r="K226"/>
  <c r="K213"/>
  <c r="K200"/>
  <c r="K187"/>
  <c r="K174"/>
  <c r="K162"/>
  <c r="K135"/>
  <c r="K124"/>
  <c r="K116"/>
  <c r="K106"/>
  <c r="K96"/>
  <c r="K75"/>
  <c r="K67"/>
  <c r="K59"/>
  <c r="K50"/>
  <c r="K39"/>
  <c r="K162" i="15" l="1"/>
  <c r="K146"/>
  <c r="K136"/>
  <c r="K127"/>
  <c r="K118"/>
  <c r="K110"/>
  <c r="K79"/>
  <c r="K89"/>
  <c r="K70"/>
  <c r="K59"/>
  <c r="K49"/>
  <c r="I14"/>
  <c r="K14" s="1"/>
  <c r="I97"/>
  <c r="K97" s="1"/>
  <c r="K100" s="1"/>
  <c r="I150"/>
  <c r="K150" s="1"/>
  <c r="K151" s="1"/>
  <c r="K153" s="1"/>
  <c r="I35"/>
  <c r="K35" s="1"/>
  <c r="I34"/>
  <c r="K34" s="1"/>
  <c r="I33"/>
  <c r="K33" s="1"/>
  <c r="I13"/>
  <c r="K13" s="1"/>
  <c r="K29" l="1"/>
  <c r="K17"/>
  <c r="K166"/>
  <c r="K168" s="1"/>
  <c r="K36"/>
  <c r="K38"/>
  <c r="K394" i="14"/>
  <c r="K360"/>
  <c r="K348"/>
  <c r="K417"/>
  <c r="K240"/>
  <c r="K252"/>
  <c r="K228"/>
  <c r="K215"/>
  <c r="K202"/>
  <c r="K189"/>
  <c r="K176"/>
  <c r="K41"/>
  <c r="K29"/>
  <c r="K534"/>
  <c r="K523"/>
  <c r="K511"/>
  <c r="K501"/>
  <c r="K490"/>
  <c r="K478"/>
  <c r="K468"/>
  <c r="K444"/>
  <c r="K435"/>
  <c r="K427"/>
  <c r="K406"/>
  <c r="K336"/>
  <c r="K326"/>
  <c r="K317"/>
  <c r="K308"/>
  <c r="K299"/>
  <c r="K288"/>
  <c r="K290" s="1"/>
  <c r="K283"/>
  <c r="K272"/>
  <c r="K264"/>
  <c r="K164"/>
  <c r="K155"/>
  <c r="K142"/>
  <c r="K144" s="1"/>
  <c r="K137"/>
  <c r="K126"/>
  <c r="K118"/>
  <c r="K108"/>
  <c r="K98"/>
  <c r="K87"/>
  <c r="K77"/>
  <c r="K69"/>
  <c r="K61"/>
  <c r="K52"/>
  <c r="K7" l="1"/>
  <c r="K89" i="13"/>
  <c r="K4"/>
  <c r="K6" s="1"/>
  <c r="K144"/>
  <c r="K128"/>
  <c r="K130" s="1"/>
  <c r="K119"/>
  <c r="K121" s="1"/>
  <c r="K80"/>
  <c r="K57"/>
  <c r="K59" s="1"/>
  <c r="K36"/>
  <c r="K20"/>
  <c r="K22" s="1"/>
  <c r="E12" i="10"/>
  <c r="K172" i="13"/>
  <c r="K174" s="1"/>
  <c r="K165"/>
  <c r="K167" s="1"/>
  <c r="K158"/>
  <c r="K160" s="1"/>
  <c r="K151"/>
  <c r="K153" s="1"/>
  <c r="K146"/>
  <c r="K135"/>
  <c r="K137" s="1"/>
  <c r="K110"/>
  <c r="K112" s="1"/>
  <c r="K103"/>
  <c r="K105" s="1"/>
  <c r="K96"/>
  <c r="K98" s="1"/>
  <c r="K82"/>
  <c r="K71"/>
  <c r="K73" s="1"/>
  <c r="K43"/>
  <c r="K45" s="1"/>
  <c r="K38"/>
  <c r="K27"/>
  <c r="K29" s="1"/>
  <c r="K64"/>
  <c r="K66" s="1"/>
  <c r="K11"/>
  <c r="K13" s="1"/>
  <c r="K91" l="1"/>
  <c r="I51" i="6"/>
  <c r="K51" s="1"/>
  <c r="I139" i="4"/>
  <c r="K139" s="1"/>
  <c r="I78"/>
  <c r="K78" s="1"/>
  <c r="K21" i="12" l="1"/>
  <c r="K34" i="11"/>
  <c r="E27" i="10"/>
  <c r="E28"/>
  <c r="E29"/>
  <c r="E30"/>
  <c r="E31"/>
  <c r="E32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E4"/>
  <c r="E3"/>
  <c r="I82" i="6"/>
  <c r="K82" s="1"/>
  <c r="I78"/>
  <c r="K78" s="1"/>
  <c r="I77"/>
  <c r="K77" s="1"/>
  <c r="I38" l="1"/>
  <c r="K38" s="1"/>
  <c r="I37"/>
  <c r="K37" s="1"/>
  <c r="I116" i="4" l="1"/>
  <c r="K116" s="1"/>
  <c r="I117"/>
  <c r="K117" s="1"/>
  <c r="I118"/>
  <c r="K118" s="1"/>
  <c r="I134"/>
  <c r="K134" s="1"/>
  <c r="I27" i="7" l="1"/>
  <c r="I167" i="4"/>
  <c r="K167" s="1"/>
  <c r="K64" i="8"/>
  <c r="I63" i="7" l="1"/>
  <c r="I61"/>
  <c r="K61" s="1"/>
  <c r="I33"/>
  <c r="K33" s="1"/>
  <c r="I26"/>
  <c r="K26" s="1"/>
  <c r="I19"/>
  <c r="I7"/>
  <c r="K7" s="1"/>
  <c r="K63"/>
  <c r="I3"/>
  <c r="K3" s="1"/>
  <c r="I4"/>
  <c r="K4" s="1"/>
  <c r="I5"/>
  <c r="K5" s="1"/>
  <c r="I6"/>
  <c r="K6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K19"/>
  <c r="I20"/>
  <c r="K20" s="1"/>
  <c r="I21"/>
  <c r="K21" s="1"/>
  <c r="I22"/>
  <c r="K22" s="1"/>
  <c r="I23"/>
  <c r="K23" s="1"/>
  <c r="I24"/>
  <c r="K24" s="1"/>
  <c r="I25"/>
  <c r="K25" s="1"/>
  <c r="K27"/>
  <c r="I28"/>
  <c r="K28" s="1"/>
  <c r="I29"/>
  <c r="K29" s="1"/>
  <c r="I30"/>
  <c r="K30" s="1"/>
  <c r="I31"/>
  <c r="K31" s="1"/>
  <c r="I32"/>
  <c r="K32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2"/>
  <c r="K62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2"/>
  <c r="K2" s="1"/>
  <c r="I241" i="4" l="1"/>
  <c r="K241" s="1"/>
  <c r="I268"/>
  <c r="K268" s="1"/>
  <c r="I81" i="6"/>
  <c r="K81" s="1"/>
  <c r="K256" i="4"/>
  <c r="I244"/>
  <c r="K244" s="1"/>
  <c r="I234" l="1"/>
  <c r="K234" s="1"/>
  <c r="I233"/>
  <c r="K233" s="1"/>
  <c r="I231"/>
  <c r="K231" s="1"/>
  <c r="I228"/>
  <c r="K228" s="1"/>
  <c r="I227"/>
  <c r="K227" s="1"/>
  <c r="I225"/>
  <c r="K225" s="1"/>
  <c r="I80" i="6"/>
  <c r="K80" s="1"/>
  <c r="I219" i="4"/>
  <c r="K219" s="1"/>
  <c r="I218"/>
  <c r="K218" s="1"/>
  <c r="I215" l="1"/>
  <c r="K215" s="1"/>
  <c r="I214"/>
  <c r="K214" s="1"/>
  <c r="I79" i="6" l="1"/>
  <c r="K79" s="1"/>
  <c r="I76"/>
  <c r="K76" s="1"/>
  <c r="I75"/>
  <c r="K75" s="1"/>
  <c r="I74"/>
  <c r="K74" s="1"/>
  <c r="I204" i="4"/>
  <c r="K204" s="1"/>
  <c r="I203"/>
  <c r="K203" s="1"/>
  <c r="I73" i="6"/>
  <c r="K73" s="1"/>
  <c r="I72" l="1"/>
  <c r="K72" s="1"/>
  <c r="I71"/>
  <c r="K71" s="1"/>
  <c r="I70"/>
  <c r="K70" s="1"/>
  <c r="I69" l="1"/>
  <c r="K69" s="1"/>
  <c r="I68"/>
  <c r="K68" s="1"/>
  <c r="I173" i="4"/>
  <c r="K173" s="1"/>
  <c r="I171"/>
  <c r="K171" s="1"/>
  <c r="I170"/>
  <c r="K170" s="1"/>
  <c r="I154"/>
  <c r="K154" s="1"/>
  <c r="I67" i="6"/>
  <c r="K67" s="1"/>
  <c r="I66"/>
  <c r="K66" s="1"/>
  <c r="I151" i="4"/>
  <c r="K151" s="1"/>
  <c r="I45" i="6"/>
  <c r="K45" s="1"/>
  <c r="I46"/>
  <c r="K46" s="1"/>
  <c r="I47"/>
  <c r="K47" s="1"/>
  <c r="I48"/>
  <c r="K48" s="1"/>
  <c r="I49"/>
  <c r="K49" s="1"/>
  <c r="I50"/>
  <c r="K50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140" i="4"/>
  <c r="K140" s="1"/>
  <c r="I135"/>
  <c r="K135" s="1"/>
  <c r="I136"/>
  <c r="K136" s="1"/>
  <c r="I112" l="1"/>
  <c r="K112" s="1"/>
  <c r="I106"/>
  <c r="K106" s="1"/>
  <c r="I98"/>
  <c r="K98" s="1"/>
  <c r="T50" i="7"/>
  <c r="I93" i="4"/>
  <c r="K93" s="1"/>
  <c r="I44" i="6" l="1"/>
  <c r="K44" s="1"/>
  <c r="I43"/>
  <c r="K43" s="1"/>
  <c r="I72" i="4"/>
  <c r="K72" s="1"/>
  <c r="I42" i="6"/>
  <c r="K42" s="1"/>
  <c r="I41"/>
  <c r="K41" s="1"/>
  <c r="I69" i="4"/>
  <c r="K69" s="1"/>
  <c r="I39" i="6"/>
  <c r="K39" s="1"/>
  <c r="I40"/>
  <c r="K40" s="1"/>
  <c r="I36"/>
  <c r="K36" s="1"/>
  <c r="I35"/>
  <c r="K35" s="1"/>
  <c r="I30"/>
  <c r="K30" s="1"/>
  <c r="I56" i="4"/>
  <c r="K56" s="1"/>
  <c r="I33" i="6"/>
  <c r="K33" s="1"/>
  <c r="I34"/>
  <c r="K34" s="1"/>
  <c r="I32"/>
  <c r="K32" s="1"/>
  <c r="I31"/>
  <c r="K31" s="1"/>
  <c r="I29" l="1"/>
  <c r="K29" s="1"/>
  <c r="I28"/>
  <c r="K28" s="1"/>
  <c r="I27"/>
  <c r="K27" s="1"/>
  <c r="I26" l="1"/>
  <c r="K26" s="1"/>
  <c r="I25"/>
  <c r="K25" s="1"/>
  <c r="I23"/>
  <c r="K23" s="1"/>
  <c r="I24"/>
  <c r="K24" s="1"/>
  <c r="I22"/>
  <c r="K22" s="1"/>
  <c r="I21"/>
  <c r="K21" s="1"/>
  <c r="I16"/>
  <c r="K16" s="1"/>
  <c r="I20"/>
  <c r="K20" s="1"/>
  <c r="I19"/>
  <c r="K19" s="1"/>
  <c r="I41" i="4"/>
  <c r="K41" s="1"/>
  <c r="I40"/>
  <c r="K40" s="1"/>
  <c r="I38"/>
  <c r="K38" s="1"/>
  <c r="I37"/>
  <c r="K37" s="1"/>
  <c r="I18" i="6"/>
  <c r="K18" s="1"/>
  <c r="I17"/>
  <c r="K17" s="1"/>
  <c r="I15" l="1"/>
  <c r="K15" s="1"/>
  <c r="I14"/>
  <c r="K14" s="1"/>
  <c r="I13"/>
  <c r="K13" s="1"/>
  <c r="I12"/>
  <c r="K12" s="1"/>
  <c r="I11"/>
  <c r="K11" s="1"/>
  <c r="I10"/>
  <c r="K10" s="1"/>
  <c r="I9"/>
  <c r="K9" s="1"/>
  <c r="I8" l="1"/>
  <c r="K8" s="1"/>
  <c r="I7"/>
  <c r="K7" s="1"/>
  <c r="I6" l="1"/>
  <c r="K6" s="1"/>
  <c r="I11" i="4"/>
  <c r="K11" s="1"/>
  <c r="I10"/>
  <c r="K10" s="1"/>
  <c r="I5" i="6"/>
  <c r="K5" s="1"/>
  <c r="I5" i="4" l="1"/>
  <c r="K5" s="1"/>
  <c r="I4" i="6" l="1"/>
  <c r="K4" s="1"/>
  <c r="I3"/>
  <c r="K3" s="1"/>
  <c r="I2"/>
  <c r="K2" s="1"/>
  <c r="I269" i="4"/>
  <c r="K269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K259"/>
  <c r="I258"/>
  <c r="K258" s="1"/>
  <c r="I257"/>
  <c r="K257" s="1"/>
  <c r="I255"/>
  <c r="K255" s="1"/>
  <c r="I254"/>
  <c r="K254" s="1"/>
  <c r="K253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3"/>
  <c r="K243" s="1"/>
  <c r="I242"/>
  <c r="K242" s="1"/>
  <c r="I240"/>
  <c r="K240" s="1"/>
  <c r="I239"/>
  <c r="K239" s="1"/>
  <c r="I238"/>
  <c r="K238" s="1"/>
  <c r="I237"/>
  <c r="K237" s="1"/>
  <c r="I236"/>
  <c r="K236" s="1"/>
  <c r="I235"/>
  <c r="K235" s="1"/>
  <c r="I232"/>
  <c r="K232" s="1"/>
  <c r="I230"/>
  <c r="K230" s="1"/>
  <c r="I229"/>
  <c r="K229" s="1"/>
  <c r="I226"/>
  <c r="K226" s="1"/>
  <c r="I224"/>
  <c r="K224" s="1"/>
  <c r="I223"/>
  <c r="K223" s="1"/>
  <c r="I222"/>
  <c r="K222" s="1"/>
  <c r="I221"/>
  <c r="K221" s="1"/>
  <c r="I220"/>
  <c r="K220" s="1"/>
  <c r="I217"/>
  <c r="K217" s="1"/>
  <c r="I216"/>
  <c r="K216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2"/>
  <c r="K202" s="1"/>
  <c r="I201"/>
  <c r="K201" s="1"/>
  <c r="I200"/>
  <c r="K200" s="1"/>
  <c r="I199"/>
  <c r="K199" s="1"/>
  <c r="I198"/>
  <c r="K198" s="1"/>
  <c r="I197"/>
  <c r="K197" s="1"/>
  <c r="I196"/>
  <c r="K196" s="1"/>
  <c r="I195"/>
  <c r="K195" s="1"/>
  <c r="I194"/>
  <c r="K194" s="1"/>
  <c r="I193"/>
  <c r="K193" s="1"/>
  <c r="I192"/>
  <c r="K192" s="1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I172"/>
  <c r="K172" s="1"/>
  <c r="I169"/>
  <c r="K169" s="1"/>
  <c r="I168"/>
  <c r="K168" s="1"/>
  <c r="I166"/>
  <c r="K166" s="1"/>
  <c r="I165"/>
  <c r="K165" s="1"/>
  <c r="I164"/>
  <c r="K164" s="1"/>
  <c r="I163"/>
  <c r="K163" s="1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3"/>
  <c r="K153" s="1"/>
  <c r="I152"/>
  <c r="K152" s="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38"/>
  <c r="K138" s="1"/>
  <c r="I137"/>
  <c r="K137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5"/>
  <c r="K115" s="1"/>
  <c r="I114"/>
  <c r="K114" s="1"/>
  <c r="I113"/>
  <c r="K113" s="1"/>
  <c r="I111"/>
  <c r="K111" s="1"/>
  <c r="I110"/>
  <c r="K110" s="1"/>
  <c r="I109"/>
  <c r="K109" s="1"/>
  <c r="I108"/>
  <c r="K108" s="1"/>
  <c r="I107"/>
  <c r="K107" s="1"/>
  <c r="I105"/>
  <c r="K105" s="1"/>
  <c r="I104"/>
  <c r="K104" s="1"/>
  <c r="I103"/>
  <c r="K103" s="1"/>
  <c r="I102"/>
  <c r="K102" s="1"/>
  <c r="I101"/>
  <c r="K101" s="1"/>
  <c r="I100"/>
  <c r="K100" s="1"/>
  <c r="I99"/>
  <c r="K99" s="1"/>
  <c r="I97"/>
  <c r="K97" s="1"/>
  <c r="I96"/>
  <c r="K96" s="1"/>
  <c r="I95"/>
  <c r="K95" s="1"/>
  <c r="I94"/>
  <c r="K94" s="1"/>
  <c r="I92"/>
  <c r="K92" s="1"/>
  <c r="I91"/>
  <c r="K91" s="1"/>
  <c r="I90"/>
  <c r="K90" s="1"/>
  <c r="I89"/>
  <c r="K89" s="1"/>
  <c r="I88"/>
  <c r="K88" s="1"/>
  <c r="I87"/>
  <c r="K87" s="1"/>
  <c r="I86"/>
  <c r="K86" s="1"/>
  <c r="I85"/>
  <c r="K85" s="1"/>
  <c r="I84"/>
  <c r="K84" s="1"/>
  <c r="I83"/>
  <c r="K83" s="1"/>
  <c r="I82"/>
  <c r="K82" s="1"/>
  <c r="I81"/>
  <c r="K81" s="1"/>
  <c r="I80"/>
  <c r="K80" s="1"/>
  <c r="I79"/>
  <c r="K79" s="1"/>
  <c r="I77"/>
  <c r="K77" s="1"/>
  <c r="I76"/>
  <c r="K76" s="1"/>
  <c r="I75"/>
  <c r="K75" s="1"/>
  <c r="I74"/>
  <c r="K74" s="1"/>
  <c r="I73"/>
  <c r="K73" s="1"/>
  <c r="I71"/>
  <c r="K71" s="1"/>
  <c r="I70"/>
  <c r="K70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5"/>
  <c r="K55" s="1"/>
  <c r="I54"/>
  <c r="K54" s="1"/>
  <c r="I53"/>
  <c r="K53" s="1"/>
  <c r="I52"/>
  <c r="K52" s="1"/>
  <c r="I51"/>
  <c r="K51" s="1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39"/>
  <c r="K39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9"/>
  <c r="K9" s="1"/>
  <c r="I8"/>
  <c r="K8" s="1"/>
  <c r="I7"/>
  <c r="K7" s="1"/>
  <c r="I6"/>
  <c r="K6" s="1"/>
  <c r="I4"/>
  <c r="K4" s="1"/>
  <c r="I3"/>
  <c r="K3" s="1"/>
  <c r="I2"/>
  <c r="K2" s="1"/>
  <c r="E691" i="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372" i="14"/>
  <c r="K547" s="1"/>
</calcChain>
</file>

<file path=xl/sharedStrings.xml><?xml version="1.0" encoding="utf-8"?>
<sst xmlns="http://schemas.openxmlformats.org/spreadsheetml/2006/main" count="10035" uniqueCount="2791">
  <si>
    <t>S No</t>
  </si>
  <si>
    <t>PVMS No</t>
  </si>
  <si>
    <t>Nomenclature</t>
  </si>
  <si>
    <t>A/U</t>
  </si>
  <si>
    <t>MMF</t>
  </si>
  <si>
    <t>Qty Demand</t>
  </si>
  <si>
    <t>NIV/27</t>
  </si>
  <si>
    <t>CAPD 2.5% Dextrose 2 Ltr Bag</t>
  </si>
  <si>
    <t>Bag</t>
  </si>
  <si>
    <t>CAPD 7.5% Dextrose 2 Ltr Bag</t>
  </si>
  <si>
    <t>Minicaps</t>
  </si>
  <si>
    <t>No</t>
  </si>
  <si>
    <t>NIV</t>
  </si>
  <si>
    <t>INJ DARBEPOETIN 40 MCG</t>
  </si>
  <si>
    <t>PFS</t>
  </si>
  <si>
    <t>TAB DIMETHYL FUMERATE 240 MG</t>
  </si>
  <si>
    <t>NO</t>
  </si>
  <si>
    <t>Inj Erythropoietin Human Recombinant 2000 IU</t>
  </si>
  <si>
    <t>Vial/PFS</t>
  </si>
  <si>
    <t xml:space="preserve">Inj Erythropoietin Recombinant Human 4000 IU </t>
  </si>
  <si>
    <t>INJ ETANERCEPT 50 MG</t>
  </si>
  <si>
    <t xml:space="preserve">NIV </t>
  </si>
  <si>
    <t>INJ MIRCERA 100MG (Recombinant Human Erythropoietin)</t>
  </si>
  <si>
    <t>VIAL</t>
  </si>
  <si>
    <t xml:space="preserve">INJ OCTREOTIDE LAR 30MG IM </t>
  </si>
  <si>
    <t>AMP</t>
  </si>
  <si>
    <t>INJ TERIPARATIDE 250MCG</t>
  </si>
  <si>
    <t xml:space="preserve">VIAL </t>
  </si>
  <si>
    <t xml:space="preserve">Tab Anastrozole 1 mg </t>
  </si>
  <si>
    <t>TAB AZATHIOPRINE 100MG</t>
  </si>
  <si>
    <t>TAB BICALUTAMIDE  50 MG</t>
  </si>
  <si>
    <t>Tab Everolimus 0.25 mg</t>
  </si>
  <si>
    <t>Tab Everolimus 0.5 mg</t>
  </si>
  <si>
    <t>TAB IMATINIB 400 MG</t>
  </si>
  <si>
    <t>Tab Letrozole 2.5 mg</t>
  </si>
  <si>
    <t>Tab Nilotinib 150 mg ( bottle of 28 tabs)</t>
  </si>
  <si>
    <t>Tab Pazopanib Hydrochloride 200 mg</t>
  </si>
  <si>
    <t>Tab Sevelamer 400 mg</t>
  </si>
  <si>
    <t xml:space="preserve">Tab Tacrolimus 1 mg </t>
  </si>
  <si>
    <t>TAB TAMOXIFEN CITRATE 20 mg</t>
  </si>
  <si>
    <t>CAP NIFEDIPINE 10 mg</t>
  </si>
  <si>
    <t>Cap Nifedipine Retard 20 mg</t>
  </si>
  <si>
    <t>TAB AMILORIDE 2.5MG + Hydrochlorthiazide 25MG</t>
  </si>
  <si>
    <t xml:space="preserve">TAB AMLODIPINE 2.5 MG </t>
  </si>
  <si>
    <t>Tab Amlodipine Besylate 5 mg</t>
  </si>
  <si>
    <t>Tab Amlodipine 2.5 mg + Atenolol 50 mg</t>
  </si>
  <si>
    <t>TAB AMIODARONE HYDROCHLORIDE  200 mg</t>
  </si>
  <si>
    <t>Tab Apixaban 5 mg</t>
  </si>
  <si>
    <t>Tab Aspirin 75 mg</t>
  </si>
  <si>
    <t>Tab Aspirin 150 mg</t>
  </si>
  <si>
    <t>TAB ASPIRIN SOLUBLE 350 MG</t>
  </si>
  <si>
    <t>Tab Atenolol 25 mg</t>
  </si>
  <si>
    <t>TAB ATORVASTATIN 5 MG</t>
  </si>
  <si>
    <t>TAB ATORVASTATIN  10 mg</t>
  </si>
  <si>
    <t>TAB ATORVASTATIN  20 mg</t>
  </si>
  <si>
    <t>Tab Atorvastatin 40 mg</t>
  </si>
  <si>
    <t>TAB ATORVASTATIN 80 MG</t>
  </si>
  <si>
    <t>TAB ATORVASTATIN 10 MG + CLOPIDOGREL 75 MG</t>
  </si>
  <si>
    <t>TAB ATORVASTATIN 10 MG + FENOFIBRATE 145 MG</t>
  </si>
  <si>
    <t>TAB AZILSARTAN 40 MG</t>
  </si>
  <si>
    <t xml:space="preserve">TAB BENIDIPINE 4 MG </t>
  </si>
  <si>
    <t>TAB BISOPROLOL 2.5 MG</t>
  </si>
  <si>
    <t>Tab Bisoprolol 5 mg</t>
  </si>
  <si>
    <t>Tab Bosentan 62.5 mg</t>
  </si>
  <si>
    <t>Tab Carvedilol 3.125 mg</t>
  </si>
  <si>
    <t>Tab Carvedilol 12.5 mg</t>
  </si>
  <si>
    <t>TAB CARVEDILOL CR 10 MG</t>
  </si>
  <si>
    <t>Tab Carvedilol CR 20 mg</t>
  </si>
  <si>
    <t>TAB CARVEDILOL 25 mg</t>
  </si>
  <si>
    <t>TAB CARVEDILOL 50 MG</t>
  </si>
  <si>
    <t>Tab Clinidipine 10 mg</t>
  </si>
  <si>
    <t>TAB CLONIDINE 100 mcg</t>
  </si>
  <si>
    <t>Tab Clopidogrel 75 mg</t>
  </si>
  <si>
    <t>TAB DABIGATRAN 110 MG</t>
  </si>
  <si>
    <t xml:space="preserve">TAB DABIGATRAN 150 MG </t>
  </si>
  <si>
    <t>Tab DIGOXIN 0.25 mg</t>
  </si>
  <si>
    <t xml:space="preserve">Tab Ecosprin 75 mg + Rosuvastatin 10 mg </t>
  </si>
  <si>
    <t xml:space="preserve">Tab Ecosprin 75 mg + Atorvastatin 10 mg </t>
  </si>
  <si>
    <t>Tab Enalapril Maleate 2.5 mg</t>
  </si>
  <si>
    <t>Tab Enalapril 5 mg</t>
  </si>
  <si>
    <t>Tab Enalapril Maleate 10 mg</t>
  </si>
  <si>
    <t>TAB EZETIMIBE 10MG</t>
  </si>
  <si>
    <t>TAB FENOFIBRATE 200 MG</t>
  </si>
  <si>
    <t>TAB FENOFIBRATE 160 MG</t>
  </si>
  <si>
    <t>TAB FINASTERIDE 5 MG</t>
  </si>
  <si>
    <t>TAB FRUSEMIDE 40MG + AMILORIDE 5 MG</t>
  </si>
  <si>
    <t>TAB Glyceryl Trinitrate CR 2.6 mg</t>
  </si>
  <si>
    <t>TAB HYDROCHLOROTHIAZIDE 12.5 MG</t>
  </si>
  <si>
    <t>TAB INDAPAMIDE SR 1.5 mg</t>
  </si>
  <si>
    <t>Tab Isosorbide Dinitrate 10 mg</t>
  </si>
  <si>
    <t>TAB ISOSORBIDE-5 MONONITRATE 20 mg</t>
  </si>
  <si>
    <t>TAB ISOSORBIDE DINITRATE + HYDRALZINE37.5MG</t>
  </si>
  <si>
    <t xml:space="preserve">Tab Ivabradine 5 mg </t>
  </si>
  <si>
    <t>Tab Labetalol Hcl 100 mg</t>
  </si>
  <si>
    <t>TAB LISINOPRIL 5 MG</t>
  </si>
  <si>
    <t>Tab Losartan 25 mg</t>
  </si>
  <si>
    <t>Tab Losartan 50 mg</t>
  </si>
  <si>
    <t>TAB LOSARTAN 50 MG + Hydrochlorthiazide 12.5 MG</t>
  </si>
  <si>
    <t>TAB METOLAZONE 5 MG</t>
  </si>
  <si>
    <t>Tab Metoprolol - extended release 50 mg</t>
  </si>
  <si>
    <t>Tab Metoprolol Tarterate 50 mg</t>
  </si>
  <si>
    <t xml:space="preserve">TAB METOPROLOL XL 12.5 MG </t>
  </si>
  <si>
    <t xml:space="preserve">NO </t>
  </si>
  <si>
    <t>TAB METOPROLOL XL 25 MG</t>
  </si>
  <si>
    <t xml:space="preserve">TAB MOXONIDINE 0.3 MG </t>
  </si>
  <si>
    <t xml:space="preserve">TAB NEBIVOLOL 2.5 MG </t>
  </si>
  <si>
    <t>TAB NEBIVOLOL 5 mg</t>
  </si>
  <si>
    <t>TAB NICORANDIL 5 MG</t>
  </si>
  <si>
    <t>TAB NICORANDIL 10 mg</t>
  </si>
  <si>
    <t>TAB OLMESARTAN 20 MG</t>
  </si>
  <si>
    <t>TAB OLMASARTAN 40 MG</t>
  </si>
  <si>
    <t>TAB OLMESARTAN 20 MG + Hydrochlorthiazide 12.5MG</t>
  </si>
  <si>
    <t>TAB OLMESARTAN 40MG + Hydrochlorthiazide 12.5MG</t>
  </si>
  <si>
    <t>TAB OLMESARTAN 40 MG + CLINIDIPINE 10 MG + CHLIORTHALIDONE 12.5 MG</t>
  </si>
  <si>
    <t>Tab Perindopril 4 mg</t>
  </si>
  <si>
    <t xml:space="preserve">Tab Prasugrel HCl 5 mg </t>
  </si>
  <si>
    <t>Tab Prasugrel HCl 10 mg</t>
  </si>
  <si>
    <t>Tab Prazosin 2.5 mg sustained release/slow release</t>
  </si>
  <si>
    <t>TAB PROPRANOLOL 10 MG</t>
  </si>
  <si>
    <t>TAB RAMIPRIL 2.5 mg</t>
  </si>
  <si>
    <t xml:space="preserve">Tab Ramipril 5 mg </t>
  </si>
  <si>
    <t>Tab Ramipril 10 mg</t>
  </si>
  <si>
    <t>Tab Ramipril 2.5 mg + Hydrochlorthiazide 12.5 mg</t>
  </si>
  <si>
    <t xml:space="preserve">Tab Ramipril 5 mg + Hydrochlorthiazide 12.5 mg </t>
  </si>
  <si>
    <t>Tab Ranolazine 500 mg</t>
  </si>
  <si>
    <t>TAB ROSUVASTATIN 5 MG</t>
  </si>
  <si>
    <t>Tab Rosuvastatin 10 mg</t>
  </si>
  <si>
    <t>Tab Rosuvastatin 20 mg</t>
  </si>
  <si>
    <t>TAB ROSUVASTATIN 20 MG + CLOPIDOGREL  75MG + ECOSPRIN 75 MG</t>
  </si>
  <si>
    <t>TAB SACUBITRIL 24 MG + VALSARTAN 26 MG</t>
  </si>
  <si>
    <t>TAB SIMVASTATIN 20 mg</t>
  </si>
  <si>
    <t xml:space="preserve">TAB SPIRONOLACTONE 25 mg </t>
  </si>
  <si>
    <t>TAB TELMISARTAN 20 MG</t>
  </si>
  <si>
    <t>Tab Telmisartan 40 mg</t>
  </si>
  <si>
    <t>TAB TELMISARTAN 80 MG</t>
  </si>
  <si>
    <t>Tab Telmisartan 40 mg + Amlodipine 10 mg + Hydrochlorthiazide 12.5 mg</t>
  </si>
  <si>
    <t xml:space="preserve">Tab Telmisartan 40 mg + Hydrochlorthiazide 12.5 mg </t>
  </si>
  <si>
    <t>TAB TELMISARTAN 80 MG +  Hydrochlorthiazide 12.5MG</t>
  </si>
  <si>
    <t>TAB TELMISARTAN 40MG + CLINIDIPINE 5 MG + CHLORTHALIDONE 6.25 MG</t>
  </si>
  <si>
    <t>NIV/01</t>
  </si>
  <si>
    <t>Tab Ticagrelor 90mg</t>
  </si>
  <si>
    <t>Tab TRIMETAZIDINE MR 35 mg</t>
  </si>
  <si>
    <t>TAB TRIMETAZIDINE CR 60 MG</t>
  </si>
  <si>
    <t>TAB VALSARTAN 160 MG</t>
  </si>
  <si>
    <t>Tab Valsartan 40 mg</t>
  </si>
  <si>
    <t>TAB VALSARTAN 80MG + Hydrochlorthiazide 12.5MG</t>
  </si>
  <si>
    <t>TAB SERTRALINE 25MG</t>
  </si>
  <si>
    <t>Inj Adrenaline Tartrate (1:1000), 1ml</t>
  </si>
  <si>
    <t>VIAL/AMP</t>
  </si>
  <si>
    <t xml:space="preserve">CAP TAMSULOSIN HCL 0.4 MG </t>
  </si>
  <si>
    <t>Inj Frusemide 20 mg, 2 ml</t>
  </si>
  <si>
    <t xml:space="preserve">TAB FRUSEMIDE 40 mg </t>
  </si>
  <si>
    <t>TAB CHLORTHALIDONE 12.5 MG</t>
  </si>
  <si>
    <t>TAB EPLERENONE 25 MG</t>
  </si>
  <si>
    <t>TAB EPLERENONE 25 MG + TORSEMIDE 10 MG</t>
  </si>
  <si>
    <t xml:space="preserve">TAB SPIRANOLACTONE 50 MG + TORSEMIDE 10 MG </t>
  </si>
  <si>
    <t>Tab Torsemide 10 mg</t>
  </si>
  <si>
    <t>TAB TORSEMIDE 5 MG</t>
  </si>
  <si>
    <t xml:space="preserve">TAB TORSEMIDE 100 MG </t>
  </si>
  <si>
    <t>TAB TRIAMTERENE 50mg IP and Benzthiazide 25mg</t>
  </si>
  <si>
    <t>Tab Acarbose 25 mg</t>
  </si>
  <si>
    <t>Tab Acarbose 50 mg</t>
  </si>
  <si>
    <t>Tab Empagliflozin 25 mg</t>
  </si>
  <si>
    <t>Tab Empagliflozin 10 mg</t>
  </si>
  <si>
    <t>TAB GLIBENCLAMIDE 2.5 MG</t>
  </si>
  <si>
    <t>Tab Glibenclamide 5 mg</t>
  </si>
  <si>
    <t>TAB GLIBENCLAMIDE 5 MG + METFORMIN 800 MG</t>
  </si>
  <si>
    <t>TAB GLICLAZIDE 40 MG</t>
  </si>
  <si>
    <t>Tab GLICLAZIDE(DIAMCRON)XR 80</t>
  </si>
  <si>
    <t>Tab Glimepiride 1 mg</t>
  </si>
  <si>
    <t xml:space="preserve">Tab Glimepiride 2 mg </t>
  </si>
  <si>
    <t>TAB GLIMEPRIDE 0.5 MG + METFORMIN 500 MG</t>
  </si>
  <si>
    <t>TAB GLIMEPRIDE 1 MG + METFORMIN 500 MG</t>
  </si>
  <si>
    <t>TAB GLIMEPRIDE 2 MG + METFORMIN 500 MG</t>
  </si>
  <si>
    <t>TAB GLIMEPRIDE 3 MG + METFORMIN 1000 MG</t>
  </si>
  <si>
    <t>Tab Glipizide 5 mg</t>
  </si>
  <si>
    <t>TAB LINAGLIPTIN 5 MG</t>
  </si>
  <si>
    <t xml:space="preserve">Tab Metformin 0.5 gm </t>
  </si>
  <si>
    <t>Tab Metformin SR 0.5 gm</t>
  </si>
  <si>
    <t>Tab Metformin SR 1 gm</t>
  </si>
  <si>
    <t>Tab Pioglitazone Hydrochloride 15 mg</t>
  </si>
  <si>
    <t>TAB PIOGLITAZONE 30 MG</t>
  </si>
  <si>
    <t>Tab Saxagliptin 5 mg</t>
  </si>
  <si>
    <t>TAB SITAGLIPTIN PHOSPHATE 50 MG</t>
  </si>
  <si>
    <t>Tab Sitagliptin 50 mg + Metformin  1000 mg</t>
  </si>
  <si>
    <t>Tab Teneligliptin 20 mg</t>
  </si>
  <si>
    <t xml:space="preserve">Tab Vildagliptin 50 mg </t>
  </si>
  <si>
    <t>TAB VILDAGLIPTIN 50 MG + METFORMIN 500 MG</t>
  </si>
  <si>
    <t>Tab Vildagliptin 50 mg + Metformin 1000 mg</t>
  </si>
  <si>
    <t>Tab Voglibose 0.2 mg</t>
  </si>
  <si>
    <t>Tab Vogliboase 0.3 mg</t>
  </si>
  <si>
    <t>Inj Highly purified human Natural Insulin  40u/ml10 ml vial</t>
  </si>
  <si>
    <t>Inj INSULIN Degludec</t>
  </si>
  <si>
    <t xml:space="preserve">Inj Human insulin analogue long acting basal 100iu/ml (recombinant DNA origin) 3ml PFS </t>
  </si>
  <si>
    <t>PEN</t>
  </si>
  <si>
    <t xml:space="preserve">Inj Human insulin analogue rapid acting 100iu/ml (recombinant DNA origin) 3ml PFS </t>
  </si>
  <si>
    <t>Inj Insulin highly purified Isophane Inj.(Human NPH) 40 IU/10 ml</t>
  </si>
  <si>
    <t xml:space="preserve">INJ INSULIN LISPRO 25/75 </t>
  </si>
  <si>
    <t>CART</t>
  </si>
  <si>
    <t>Inj INSULIN MIXTARD 50/50 VIAL OF 10ML</t>
  </si>
  <si>
    <t xml:space="preserve">Inj Human Insulin Analogue Aspart Premix 30% Insulin/ 70% Insulin protamine aspart suspension 100IU/ml (Monocomonent insulin, Recombinant DNA origin) 3 ml PFP/PFS </t>
  </si>
  <si>
    <t>Pen</t>
  </si>
  <si>
    <t>Inj Insulin premixed biphasic 40 iu/ml (30% human neutral + 70% human isophane insulin) , 10 ml</t>
  </si>
  <si>
    <t>vial/amp</t>
  </si>
  <si>
    <t>TAB CANAGLIFLOZIN 100MG</t>
  </si>
  <si>
    <t>INSULIN SYRINGE 1 Ml</t>
  </si>
  <si>
    <t>INJ DEXAMETHASONESODIUM PHOSPHATE 4.4 MG  2  ML</t>
  </si>
  <si>
    <t>INJ HYDROCORTISONE SODIUM SUCCINATE 100 mg</t>
  </si>
  <si>
    <t xml:space="preserve">INJ METHYL PREDNISOLONE SODIUM SUCCINATE 0.5 GM </t>
  </si>
  <si>
    <t xml:space="preserve">INJ NANDROLONE DECANOATE 25mg/ml </t>
  </si>
  <si>
    <t>Tab Carbimazole 5 mg</t>
  </si>
  <si>
    <t>TAB CINACALCET 30 MG</t>
  </si>
  <si>
    <t>TAB DEFLAZACORT 6 MG</t>
  </si>
  <si>
    <t>Tab Medroxy progesterone 10 mg</t>
  </si>
  <si>
    <t xml:space="preserve">TAB METHOTREXATE  2.5 MG </t>
  </si>
  <si>
    <t xml:space="preserve">TAB METHOTREXATE 5 MG </t>
  </si>
  <si>
    <t>Tab Methylprednisolone 4 mg</t>
  </si>
  <si>
    <t>Tab Nor-Ethisterone 5 mg</t>
  </si>
  <si>
    <t xml:space="preserve">TAB PREDNISOLONE 5 mg </t>
  </si>
  <si>
    <t>Tab Prednisolone 20MG</t>
  </si>
  <si>
    <t>Tab Thyroxine Sodium 0.25 mg</t>
  </si>
  <si>
    <t>Tab Thyroxin 50 mcg</t>
  </si>
  <si>
    <t>TAB Thyroxin 75 mcg</t>
  </si>
  <si>
    <t xml:space="preserve">Tab Thyroxine Sodium 0.1 mg </t>
  </si>
  <si>
    <t>TAB THYROXIN SODIUM 125 MCG</t>
  </si>
  <si>
    <t>Cap Amantadine 100 mg</t>
  </si>
  <si>
    <t>Cap Doxepin HCl 25 mg</t>
  </si>
  <si>
    <t>Cap DOXEPIN HCL 75 MG</t>
  </si>
  <si>
    <t>Cap Fluoxetine HCL 20 mg</t>
  </si>
  <si>
    <t xml:space="preserve">Cap GABAPENTIN 100 MG </t>
  </si>
  <si>
    <t xml:space="preserve">CAP GABAPENTIN 300 MG </t>
  </si>
  <si>
    <t xml:space="preserve">CAP GABAPENTIN 400 MG </t>
  </si>
  <si>
    <t>Cap Pregabalin 75 mg</t>
  </si>
  <si>
    <t>Inj HALOPERIDOL 5 MG</t>
  </si>
  <si>
    <t>Vial</t>
  </si>
  <si>
    <t xml:space="preserve">Tab Alprazolam 0.25 mg </t>
  </si>
  <si>
    <t xml:space="preserve">TAB AMISULPRIDE 200 MG </t>
  </si>
  <si>
    <t>TAB AMITRIPTYLINE 10 MG</t>
  </si>
  <si>
    <t xml:space="preserve">TAB ARIPIPRAZOLE 10 MG </t>
  </si>
  <si>
    <t>Tab Betahistine  16 mg</t>
  </si>
  <si>
    <t>Tab Betahistine Dihydrochloride 8 mg</t>
  </si>
  <si>
    <t xml:space="preserve">TAB BUPROPION HCL SR 150 MG </t>
  </si>
  <si>
    <t xml:space="preserve">TAB CARBAMAZEPINE 200 mg </t>
  </si>
  <si>
    <t xml:space="preserve">TAB CARBAMAZEPINE CR 200 MG  </t>
  </si>
  <si>
    <t xml:space="preserve">Tab Chlordiazepoxide 10 mg </t>
  </si>
  <si>
    <t xml:space="preserve">Tab Chlorpromazine 25 mg </t>
  </si>
  <si>
    <t xml:space="preserve">Tab Cinnarizine 25 mg </t>
  </si>
  <si>
    <t>Tab Citicoline 500 mg</t>
  </si>
  <si>
    <t xml:space="preserve">TAB CLOBAZAM 10 MG </t>
  </si>
  <si>
    <t xml:space="preserve">TAB CLOBAZAM 5 MG </t>
  </si>
  <si>
    <t>TAB CLONAZEPAM 1 MG</t>
  </si>
  <si>
    <t>TAB CLOZAPINE 25 MG</t>
  </si>
  <si>
    <t xml:space="preserve">TAB DIAZEPAM 5 mg </t>
  </si>
  <si>
    <t>TAB DIVALPROX SODIUM 500 MG</t>
  </si>
  <si>
    <t>TAB DIVALPROX SODIUM ER 750MG</t>
  </si>
  <si>
    <t>TAB DONEPEZIL 5 MG</t>
  </si>
  <si>
    <t>TAB DOTHEIPIN 75 MG</t>
  </si>
  <si>
    <t xml:space="preserve">Tab Duloxetine 20 mg </t>
  </si>
  <si>
    <t>TAB DULOXETINE 30 MG</t>
  </si>
  <si>
    <t>Tab Escitalopram 5 mg</t>
  </si>
  <si>
    <t xml:space="preserve">Tab Escitalopram 10 mg </t>
  </si>
  <si>
    <t>TAB FLUNARIZINE 10MG</t>
  </si>
  <si>
    <t xml:space="preserve">TAB GABAPENTIN 300 MG + METHYLCOBALAMINE 0.5 MG + ALPHA LIPOLICACID 100 MG </t>
  </si>
  <si>
    <t>TAB GABAPENTIN 400 MG + NORTRYPTILLIN 10 MG</t>
  </si>
  <si>
    <t xml:space="preserve">Tab Haloperidol 5 mg </t>
  </si>
  <si>
    <t>Tab Hydroxyzine 25 mg</t>
  </si>
  <si>
    <t>TAB IMIPRAMINE 25MG</t>
  </si>
  <si>
    <t xml:space="preserve">TAB LAMOTRIGINE 25 MG </t>
  </si>
  <si>
    <t xml:space="preserve">TAB LEVETERICETAM 500 MG </t>
  </si>
  <si>
    <t>TAB LEVODOPA 100MG + CARBIDOPA 10MG</t>
  </si>
  <si>
    <t>TAB LEVODOPA 100MG + CARBIDOPA 25 MG</t>
  </si>
  <si>
    <t xml:space="preserve">Tab LEVODOPA 250 mg with CARBIDOPA 25 mg </t>
  </si>
  <si>
    <t>TAB LEVOSULPRIDE 25MG</t>
  </si>
  <si>
    <t xml:space="preserve">Tab Lorazepam 1 mg </t>
  </si>
  <si>
    <t>TAB LORAZEPAM 2 MG</t>
  </si>
  <si>
    <t xml:space="preserve">Tab MEMANTINE 10 MG + DONEPEZIL 10 MG </t>
  </si>
  <si>
    <t xml:space="preserve">TAB MIGRANIL </t>
  </si>
  <si>
    <t>Tab Mirtazapine 15 mg</t>
  </si>
  <si>
    <t xml:space="preserve">TAB MYCOPHENOLATE MOFETIL 500 MG </t>
  </si>
  <si>
    <t>Tab Mycophenolate Sodium 360 mg</t>
  </si>
  <si>
    <t>TAB NITRAZEPAM 5 MG</t>
  </si>
  <si>
    <t>TAB NORTRIPTYLINE 10 MG</t>
  </si>
  <si>
    <t xml:space="preserve">Tab OLANZAPINE 10 MG </t>
  </si>
  <si>
    <t xml:space="preserve">TAB OLANZAPINE 5 MG </t>
  </si>
  <si>
    <t xml:space="preserve">TAB OXCARBAZEPINE 150 MG </t>
  </si>
  <si>
    <t xml:space="preserve">TAB OXCARBAZEPINE 300 MG </t>
  </si>
  <si>
    <t>Tab Oxcarbazepine 450 mg</t>
  </si>
  <si>
    <t>no</t>
  </si>
  <si>
    <t xml:space="preserve">TAB OXCARBAZEPINE 600 MG </t>
  </si>
  <si>
    <t xml:space="preserve">TAB PHENOBARBITONE 30 mg </t>
  </si>
  <si>
    <t xml:space="preserve">TAB PHENYTOIN SODIUM 100 MG </t>
  </si>
  <si>
    <t>TAB PHENYTOIN SODIUM ER 300 MG</t>
  </si>
  <si>
    <t>TAB PIRACETAM 1200 MG</t>
  </si>
  <si>
    <t>TAB PIRACETAM 800 MG</t>
  </si>
  <si>
    <t>TAB PRAMIPEXOLE 0.5 MG</t>
  </si>
  <si>
    <t>TAB PRAMIPEXOLE0.25 MG</t>
  </si>
  <si>
    <t xml:space="preserve">TAB PREGABALIN 75 MG + METHYLCOBALAMINE 750 MCG </t>
  </si>
  <si>
    <t>Tab Pyridostigmine 60 mg</t>
  </si>
  <si>
    <t>TAB QUETIAPINE 25 MG</t>
  </si>
  <si>
    <t>TAB QUETIAPINE  50 MG</t>
  </si>
  <si>
    <t>TAB QUETIAPINE 100 MG</t>
  </si>
  <si>
    <t>Tab Rasagiline 1 mg</t>
  </si>
  <si>
    <t xml:space="preserve">TAB RISPERIDONE 2 MG </t>
  </si>
  <si>
    <t xml:space="preserve">TAB RISPERIDONE 4 MG </t>
  </si>
  <si>
    <t xml:space="preserve">TAB RISPERIDONE 2 MG + TRIHEXYPHENYDIL 2 MG </t>
  </si>
  <si>
    <t xml:space="preserve">TAB RIZATRIPTAN 5 MG </t>
  </si>
  <si>
    <t xml:space="preserve">TAB ROPINIROLE 1 MG </t>
  </si>
  <si>
    <t xml:space="preserve">Tab Selegiline HCL 5 mg </t>
  </si>
  <si>
    <t xml:space="preserve">TAB SERTRALINE 50 MG </t>
  </si>
  <si>
    <t>TAB SODIUM VALPROATE 133 MG + VALPROIC ACID 58MG</t>
  </si>
  <si>
    <t xml:space="preserve">TAB SODIUM VALPROATE 200 MG </t>
  </si>
  <si>
    <t xml:space="preserve">TAB SODIUM VALPROATE 200 MG +VALPROIC ACID 87 MG  </t>
  </si>
  <si>
    <t>TAB SUMATRIPTAN 50 MG</t>
  </si>
  <si>
    <t>TAB TOPIRAMATE 25MG</t>
  </si>
  <si>
    <t xml:space="preserve">Tab Topiramate 50 mg </t>
  </si>
  <si>
    <t xml:space="preserve">TAB TRIHEXYPHENIDYL HCL 2 mg </t>
  </si>
  <si>
    <t xml:space="preserve">TAB VENLAFAXINE 37.5 MG </t>
  </si>
  <si>
    <t xml:space="preserve">TAB ZOLPIDEM 10 MG </t>
  </si>
  <si>
    <t>Tab S-Adenosyl Methionine</t>
  </si>
  <si>
    <t>Cap Alfacalcidol Vit D3 0.25 mcg</t>
  </si>
  <si>
    <t>CAP CALCITRIOL 0.25 MG</t>
  </si>
  <si>
    <t xml:space="preserve">CAP ALPHALIPOLIC ACID + VIT D3 + VIT B-COMPLEX </t>
  </si>
  <si>
    <t>CAP CALCIUM CARBONATE 500 MG + CALCITRIOL 0.25 MCG + VIT K2-7 50 MCG + ZINC 7.5 MG + MAGNESIUM 50 MG</t>
  </si>
  <si>
    <t>CAP CALCIUM CARBONATE SOFT GEL</t>
  </si>
  <si>
    <t>TAB CALCIUM  CARBONATE 500 MG (ELEMEN TAL) &amp; VITD-3 200 IU  TO 250 IU</t>
  </si>
  <si>
    <t>Tab Calcium acetate 500 mg</t>
  </si>
  <si>
    <t>Tab CALCIUM CARBONATE 1.5 Gm</t>
  </si>
  <si>
    <t>Tab Calcium Gluconate 0.5 g</t>
  </si>
  <si>
    <t xml:space="preserve">TAB CHONDROITIN SULPHATE 200 MG + COLLAGEN PEPTIDE40 MG + SODIUM HYALURONATE 30 MG + VIT C 35 MG </t>
  </si>
  <si>
    <t>CAP GLUCOSAMINE 250 MG + CHONDROITIN SULPHATE 200 MG</t>
  </si>
  <si>
    <t>Tab Glucosamine 500 MG</t>
  </si>
  <si>
    <t>Cap Lycopene</t>
  </si>
  <si>
    <t>CAP MULTIVITAMIN&amp; MINERALS</t>
  </si>
  <si>
    <t>CAP OMEGA 3 FATTY ACIDS</t>
  </si>
  <si>
    <t>CAP VITAMIN  A &amp; D</t>
  </si>
  <si>
    <t>CAP VITAMIN A 50000  IU</t>
  </si>
  <si>
    <t>Cap Vitamin E 200 mg</t>
  </si>
  <si>
    <t>Cap Vitamin E 400 mg</t>
  </si>
  <si>
    <t xml:space="preserve">TAB VITAMIN  B-COMPLEX WITH A MINIMUM  CONCENTRATION OF                                                                                                                  V IT B1-5 MG,VIT B6-3 MG &amp; VITB12-5 MCG THERAPEUTIC </t>
  </si>
  <si>
    <t>TAB L-CARNITINE L TARTATE 500MG + METHYLCOBALAMIN 1500MCG + FOLIC ACID 15MG</t>
  </si>
  <si>
    <t>TAB METHYLCOBALAMINE 500 MCG</t>
  </si>
  <si>
    <t>Tab Methylcobalamine 1500 mcg</t>
  </si>
  <si>
    <t>Tab Nephrocaps</t>
  </si>
  <si>
    <t>TAB PYRIDOXINE 100 MG</t>
  </si>
  <si>
    <t>TAB PYRIDOXINE 40 MG</t>
  </si>
  <si>
    <t>TAB SODIUM FEREDETATE (for anaemia)</t>
  </si>
  <si>
    <t>TAB ASCORBIC  ACID  100 MG</t>
  </si>
  <si>
    <t xml:space="preserve">TAB ASCORBIC  ACID  500 MG </t>
  </si>
  <si>
    <t>INJ METHYLCOBALAMINE</t>
  </si>
  <si>
    <t>Inj Neurobion</t>
  </si>
  <si>
    <t>Inj Iron Succinate/ Fractionate dextran 100 mg</t>
  </si>
  <si>
    <t xml:space="preserve">Protein supplement formula for renal patient </t>
  </si>
  <si>
    <t>SACHET</t>
  </si>
  <si>
    <t>PROTEINS + VITAMINS + MINERALS 400 GMS POWDER</t>
  </si>
  <si>
    <t>TIN</t>
  </si>
  <si>
    <t>SACHET VIT D-3,60000 IUPER 1 GM</t>
  </si>
  <si>
    <t>CHOLECALCIFEROL GRANULES 1GRM (VIT D3 60000 IU /GRM)</t>
  </si>
  <si>
    <t>COLLACEE GS SACHETS</t>
  </si>
  <si>
    <t>ENTERAL FEED POWDER,PROTEIN 85% SHORTCHAIN PEPTIDES 15%,FREE AMINO ACIDS,FAT 50%,MCT 25% VET FAT CARBOHYDRATE MALTO DESTRI SACHET OF 126 GM (Protein X)</t>
  </si>
  <si>
    <t>IMMUNOBOOSTER ENTERAL FEED</t>
  </si>
  <si>
    <t>PKT</t>
  </si>
  <si>
    <t>SYP IRON 200 ml</t>
  </si>
  <si>
    <t>BOTTLE</t>
  </si>
  <si>
    <t>SYP CALCIUM + VIT D3  + ZINC</t>
  </si>
  <si>
    <t>BOTT</t>
  </si>
  <si>
    <t>SYP MULTIVITAMIN (ADULT)</t>
  </si>
  <si>
    <t>Cap Probiotic ( multibacillary- 4 or more organisms )</t>
  </si>
  <si>
    <t>CAP MEFENAMIC ACID 500 mg</t>
  </si>
  <si>
    <t>Cap Omeprazole 20 mg</t>
  </si>
  <si>
    <t>Cap Pancreatic enzyme with a lipase content of 10000 to 20000 units</t>
  </si>
  <si>
    <t>CAP RABEPRAZOLE 20 mg + LEVOSULPRIDE</t>
  </si>
  <si>
    <t>Inj Dicyclomine HCL 20 mg</t>
  </si>
  <si>
    <t xml:space="preserve">Inj HYOSCINE BROMIDE Inj 20mg/ml,1 ml </t>
  </si>
  <si>
    <t>Inj Ondansetron 8mg</t>
  </si>
  <si>
    <t>Inj Pantoprazole 40 mg</t>
  </si>
  <si>
    <t xml:space="preserve">Inj Ranitidine HCL 50 mg , 2 ml </t>
  </si>
  <si>
    <t>ISABGOL/ISPAGHULA HUSK 3.5 gm</t>
  </si>
  <si>
    <t xml:space="preserve">MESALAZINE 2 GM SACHET </t>
  </si>
  <si>
    <t>PARAFFIN LIQ 100 ml</t>
  </si>
  <si>
    <t>Syp Antacid (each 5 ml containing dried Aluminium hydroxide gel IP250 mg , magnesium hydroxide NF 250 mg and Methyl Polysiloxane 50 mg bott of 170 ml)</t>
  </si>
  <si>
    <t>Syp Cremaffin (white each 15 ml containing milk of magnesia 11.25 ml , liq Paraffin 3.75 ml bott of 170 ml)</t>
  </si>
  <si>
    <t>SYP DIASTASE 50MG + PEPSIN 10 MG</t>
  </si>
  <si>
    <t>Syp LACTULOSE each 5 ml containing 3.325 gm bottl of 100ml</t>
  </si>
  <si>
    <t>SYP POTTASSIUM CITRATE 1100 MG,CITRIC ACID OR MAG CITRATE 300 TO 400 MG PER 5 ML BOTT OF 200 ML</t>
  </si>
  <si>
    <t>Syp Sucralfate  1 gm/ 5ml bott of 200 ml</t>
  </si>
  <si>
    <t>Tab Antispasmodic (containing Dicyclomine HCL 10 mg, Dextropropoxyphen HCL 65 mg Acetaminophen IP 400 mg)</t>
  </si>
  <si>
    <t>Tab Bisacodyl 5 mg</t>
  </si>
  <si>
    <t>Tab Cabergolin 0.25 mg</t>
  </si>
  <si>
    <t xml:space="preserve">TAB CINITAPRIDE 3 MG </t>
  </si>
  <si>
    <t>TAB CISAPRIDE 10 mg</t>
  </si>
  <si>
    <t>Tab Dicyclomine + Mefenamic Acid</t>
  </si>
  <si>
    <t>TAB DOMPERIDONE 10 mg</t>
  </si>
  <si>
    <t xml:space="preserve">TAB ESOMEPRAZOLE 40 MG </t>
  </si>
  <si>
    <t>TAB ESOMEPRAZOLE 40 MG + DOMPERIDONE 10 MG</t>
  </si>
  <si>
    <t>TAB ESOMEPRAZOLE 40 MG + ITOPRIDE 150 MG</t>
  </si>
  <si>
    <t xml:space="preserve">TAB ESOMEPRAZOLE40 MG + LEVOSULPRIDE 75MG </t>
  </si>
  <si>
    <t>Tab Flavoxate 200 mg</t>
  </si>
  <si>
    <t>Tab Loperamide 2 mg</t>
  </si>
  <si>
    <t>TAB MEBEVERINE 200 MG</t>
  </si>
  <si>
    <t>Tab Mesacol 800 mg</t>
  </si>
  <si>
    <t>TAB METOCLOPRAMIDE 10 mg</t>
  </si>
  <si>
    <t>Tab Ondansetron 8mg</t>
  </si>
  <si>
    <t>Tab Pancreatin</t>
  </si>
  <si>
    <t>TAB PANTAPROZOLE 40 MG + DOMPERIDONE 10 MG</t>
  </si>
  <si>
    <t>Tab Pantoprazole 40 mg</t>
  </si>
  <si>
    <t>TAB PRUCALOPRIDE 2 MG</t>
  </si>
  <si>
    <t xml:space="preserve">TAB RABEPRAZOLE 20 MG </t>
  </si>
  <si>
    <t>TAB RABEPRAZOLE 20 MG + DOMPERIDONE 30 MG</t>
  </si>
  <si>
    <t>Tab Ranitidine 150 mg</t>
  </si>
  <si>
    <t xml:space="preserve">Tab Sodium Bicarbonate 500 mg </t>
  </si>
  <si>
    <t>TAB MEFINAMIC ACID + TRANEXAMIC ACID</t>
  </si>
  <si>
    <t>TAB URSODEOXYCHOLIC ACID 300MG</t>
  </si>
  <si>
    <t>Tab Ursodexycholic acid 150 mg</t>
  </si>
  <si>
    <t>NASAL SPRAY AZELASTINE HCL 140 MCG AND FLUTICASONE FUROATE 27.5 MCG PER DOSE</t>
  </si>
  <si>
    <t>Syp Cetirizine 5mg/5ml Bottle of 60 ml</t>
  </si>
  <si>
    <t>SYP COUGH EXPECTORANT (5 ML CONTAINING DIPHENHYDRAMINE HCL 14.08 MG,AMMONIUM CHLORIDE0.138GM,SODIUM CHLORIDE 0.138 GM,SODIUM CITRATE 57.03 MG, MENTHOL 1.14 MG IN FLAVOURED SYP BASE BOTT OF 100 ML)</t>
  </si>
  <si>
    <t>Bott</t>
  </si>
  <si>
    <t>SYP COUGH SEDATIVE (EACH 5 ML CONTAINING CHLORPHEMNIRAMINE MALEATE 2.5 MG GUAPHENESIN 100 MG NOSCAPINE 15 MG SODIUM CITRATE 60 MG IN FLAVOURED BOTT OF 100 ML)</t>
  </si>
  <si>
    <t>SYP CODEINE PHOSPHATE (10 MG+CHLORPHENIRAMINE MALEATE 4 MG PER 5 ML BOTTLE OF 100 ML)</t>
  </si>
  <si>
    <t>SYP CYPROHEPATIDINE 2MG/5 ML BOTT OG 100 ML</t>
  </si>
  <si>
    <t>SYP TERBUTALINE 2.5 MG + BROMHEXINE8MG + GUAIPHENESIN 100 MG</t>
  </si>
  <si>
    <t>TAB CYPROHEPATIDINE 4 mg</t>
  </si>
  <si>
    <t>TAB FLUPIRTINE  100MG + PARACETMOL 325MG</t>
  </si>
  <si>
    <t>TAB LUPIVESTIN 500MG</t>
  </si>
  <si>
    <t>TAB OLOPATADINE 5MG</t>
  </si>
  <si>
    <t>ANTISEPTIC ORAL PAIN RELIEVING TOPICAL GEL- TUBE OF 15 GM/ML</t>
  </si>
  <si>
    <t>Tube</t>
  </si>
  <si>
    <t xml:space="preserve">CAP INDOMETHACIN 25MG </t>
  </si>
  <si>
    <t>CAP THIOCOLCHICOSIDE 4 MG</t>
  </si>
  <si>
    <t xml:space="preserve">CAP THIOCOLCHISIDE 8 MG </t>
  </si>
  <si>
    <t xml:space="preserve">CAP TRAMADOL HCL 50M </t>
  </si>
  <si>
    <t xml:space="preserve">INJ DICLOFENAC25MG/ML IP 3 ML </t>
  </si>
  <si>
    <t xml:space="preserve">Inj TRAMADOL HCL 50MG/ML  1 ML AMP </t>
  </si>
  <si>
    <t>Oint Diclofenac + Capsaicin + methyl salicylate + menthol</t>
  </si>
  <si>
    <t>OINT DICLOFENAC 1% TUBE OF 30 GM</t>
  </si>
  <si>
    <t>TUBE</t>
  </si>
  <si>
    <t>SPRAY DICLOFENAC +LINSEED OIL+METHYL SALICYLATE+MENTHOL</t>
  </si>
  <si>
    <t>TAB ACECLOFENAC 100 MG</t>
  </si>
  <si>
    <t>Tab Aceclofenac 100 mg + Paracetmol 325 mg</t>
  </si>
  <si>
    <t>TAB BACLOFEN 5 MG</t>
  </si>
  <si>
    <t>TAB BACLOFEN 10 mg</t>
  </si>
  <si>
    <t>Tab Celecoxib 200 mg</t>
  </si>
  <si>
    <t>TAB DESLORATEDINE + FOLIC ACID</t>
  </si>
  <si>
    <t xml:space="preserve">TAB DICLOFENAC SODIUM 50 mg, ENTERIC COATED </t>
  </si>
  <si>
    <t>TAB ETODOLAC 400 MG</t>
  </si>
  <si>
    <t>TAB ETODOLAC 600 MG</t>
  </si>
  <si>
    <t>TAB ETODOLAC 400 MG + PARACETAMOL 325 MG</t>
  </si>
  <si>
    <t>TAB ETORICOXIB 60MG</t>
  </si>
  <si>
    <t>Tab Etoricoxib 90 mg</t>
  </si>
  <si>
    <t xml:space="preserve">TAB ETORICOXIB 120MG </t>
  </si>
  <si>
    <t>TAB ETORICOXIB 60 MG + THIOCOLCHISIDE 4 MG</t>
  </si>
  <si>
    <t xml:space="preserve">TAB IBUPROFEN 200 mg </t>
  </si>
  <si>
    <t xml:space="preserve">TAB IBUPROFEN 400 mg </t>
  </si>
  <si>
    <t xml:space="preserve">TAB KETOROLAC 10 MG </t>
  </si>
  <si>
    <t>TAB KETOROLAC 100 MG + NAPROXEN 500 MG</t>
  </si>
  <si>
    <t>TAB NAPROXEN 250 mg</t>
  </si>
  <si>
    <t xml:space="preserve">TAB PARACETAMOL 500 mg </t>
  </si>
  <si>
    <t>TAB PARACETMOL 650 MG</t>
  </si>
  <si>
    <t xml:space="preserve">TAB PARACETAMOL + TOLPERISONE 150 MG </t>
  </si>
  <si>
    <t>nO</t>
  </si>
  <si>
    <t>TAB PARACETAMOL 325 MG AND IBUPROFEN 400 MG</t>
  </si>
  <si>
    <t xml:space="preserve">TAB PARACETAMOL 500 MG + THIOCOLCHISIDE 4 MG </t>
  </si>
  <si>
    <t>TAB THIOCOLCHISIDE 4 MG + ACECLOFENAC 100 MG + PARACETAMOL 325 MG</t>
  </si>
  <si>
    <t xml:space="preserve">TAB PIROXICAM 20 mg </t>
  </si>
  <si>
    <t>TAB TOLPERISONE150 MG + DICLOFENAC 50 MG</t>
  </si>
  <si>
    <t xml:space="preserve">TAB TRAMADOL 37.5 MG + PARACETMOL 325 MG </t>
  </si>
  <si>
    <t>Tab Trypsin and Chymotrypsin each tab contains 100000 AU of Trypsin and Chymotrypsin</t>
  </si>
  <si>
    <t xml:space="preserve">Cap Amoxycillin 250 mg </t>
  </si>
  <si>
    <t>Cap Amoxycillin 500 mg</t>
  </si>
  <si>
    <t>CAP AMOXYCILLIN 500 MG + DICLOXACILLIN 250 MG</t>
  </si>
  <si>
    <t xml:space="preserve">Cap Clindamycin 300 mg </t>
  </si>
  <si>
    <t>Cap Doxycycline 100 mg</t>
  </si>
  <si>
    <t xml:space="preserve">CAP Itraconazole 100 mg </t>
  </si>
  <si>
    <t>Clotrimazole pulv 1 % bott of 75 mg</t>
  </si>
  <si>
    <t>Clotrimazole Vaginal pessary 100 mg</t>
  </si>
  <si>
    <t xml:space="preserve">Inj Ciprofloxacin 200 mg/100 ml </t>
  </si>
  <si>
    <t>Ketoconazole lotion 2 %bott of 75 ml</t>
  </si>
  <si>
    <t xml:space="preserve">Tab Levofloxacin 500 mg </t>
  </si>
  <si>
    <t xml:space="preserve">TAB OFLOXACIN 400 MG </t>
  </si>
  <si>
    <t>POWDER FLUCONAZOLE</t>
  </si>
  <si>
    <t>TAB SULPHAMETHOXAZOLE 400MG&amp;TRIMETHOPRIM 80 MG</t>
  </si>
  <si>
    <t>Syp Amoxycillin (containing Amoxycillin base 125 mg per 5 ml after reconstitution)</t>
  </si>
  <si>
    <t>Syp Amoxycillin 200 mg/5ml + Clavulanic Acid 28.5 mg/5ml Syp in 30 ml bott</t>
  </si>
  <si>
    <t>Syp Cefixime  50mg/5 ml bottle of 30 ml</t>
  </si>
  <si>
    <t xml:space="preserve">TAB ACYCLOVIR 200 MG </t>
  </si>
  <si>
    <t xml:space="preserve">TAB ACYCLOVIR 800 MG </t>
  </si>
  <si>
    <t>TAB ALBENDAZOLE 400 mg</t>
  </si>
  <si>
    <t>Tab Amoxycillin 500 mg + Clavulanic Acid 125 mg</t>
  </si>
  <si>
    <t xml:space="preserve">Tab Amoxycillin 875 mg + Clavulanic Acid 125 mg </t>
  </si>
  <si>
    <t>TAB ARTEMETHER 80 MG + LUMEFANTRINE 480 MG</t>
  </si>
  <si>
    <t>Tab Azithromycin 500 mg</t>
  </si>
  <si>
    <t>Tab Azithromycin Dihydrate 250 mg</t>
  </si>
  <si>
    <t>Tab Cefixime 100 mg</t>
  </si>
  <si>
    <t>TAB CEFIXIME 200 MG</t>
  </si>
  <si>
    <t>TAB Cefpodoxime 200 mg + clavulanic acid 125 mg</t>
  </si>
  <si>
    <t>Tab Cefpodoxime proxetil 200 mg</t>
  </si>
  <si>
    <t xml:space="preserve">Tab Cefuroxime 250 mg </t>
  </si>
  <si>
    <t xml:space="preserve">TAB CIPROFLOXACIN 250 MG </t>
  </si>
  <si>
    <t xml:space="preserve">TAB CIPROFLOXACIN 500 MG </t>
  </si>
  <si>
    <t xml:space="preserve">Tab Clarithromycin 500 mg </t>
  </si>
  <si>
    <t>Tab EFFAVIRENZ 600 MG + EMTRICITABINE 200MG + TENOFOVIR 300 MG</t>
  </si>
  <si>
    <t>Tab Entacavir 0.5 mg</t>
  </si>
  <si>
    <t xml:space="preserve">TAB FLUCONAZOLE 150 MG </t>
  </si>
  <si>
    <t xml:space="preserve">TAB FLUCONAZOLE 50 MG </t>
  </si>
  <si>
    <t xml:space="preserve">TAB FURAZOLIDONE 100 MG </t>
  </si>
  <si>
    <t>Tab Nitrofurantoin 50 mg</t>
  </si>
  <si>
    <t>Tab Norflox 400 mg + Tinidazole 600 mg</t>
  </si>
  <si>
    <t>TAB NORFLOXACIN 400 MG</t>
  </si>
  <si>
    <t xml:space="preserve">TAB OFLOXACIN 200 MG </t>
  </si>
  <si>
    <t xml:space="preserve">Tab Ornidazole 500 mg + Ofloxacin 200 mg </t>
  </si>
  <si>
    <t>Tab Terbinafine HCL 250 gm</t>
  </si>
  <si>
    <t>TAB TINIDAZOLE 500 mg</t>
  </si>
  <si>
    <t>Tab Zidovudine 300mg + Lamivudine 150mg</t>
  </si>
  <si>
    <t xml:space="preserve">TAB Zidovudine 300 mg + Lamivudine 150mg + Nevirapine 200mg </t>
  </si>
  <si>
    <t>Cap Cough Lozenges each containing Noscapine 10 mg</t>
  </si>
  <si>
    <t xml:space="preserve">CAP RIFAMPICIN 150MG </t>
  </si>
  <si>
    <t xml:space="preserve">CAP RIFAMPICIN 450MG+ISONEX 300 MG COMBINATION </t>
  </si>
  <si>
    <t>CAP RIFAMPICIN 600+INH 300 COMBINATION</t>
  </si>
  <si>
    <t>INHALER BECLOMETHASONE DIPROPIONATE 50 MCG AND LEVOSOLBUTAMOL 50 MCG / LTR DOSE AEROSALINE CFC FREE MDI</t>
  </si>
  <si>
    <t>INHALER FORMETEROL 6 MCG&amp;BUDESONIDE 400 MCG,CFC FREE,MDI 120  METERD   DOSES</t>
  </si>
  <si>
    <t>INHALER LEVOSALBUTAMOL 50 MCG+IPRATROPIUM 20 MCG METERED DOSE 200 DOSE UNITS</t>
  </si>
  <si>
    <t>INHALER LEVOSOLBUTAMOL AEROISOL INHALATION PACK OF 200 METERED DOSAGE (EACH METERED DOSE SUPPLIES 50MCG OF LEVOSOLBUTAMOL)</t>
  </si>
  <si>
    <t xml:space="preserve">INHALER SALMETEROL 50 MCG+FLUTICASONE 250 MCG EACH OF 60 DOSES                                                                        </t>
  </si>
  <si>
    <t>INHALER TIOTROPIUM BROMIDE 9MCG 120 METERD DOSAGE / UNIT</t>
  </si>
  <si>
    <t>RESPULES  BUDESONIDE 0.5 mg</t>
  </si>
  <si>
    <t>RESPULES LEVOSALBUTAMOL 1.25 MG + IPRATROPIUM 500 MCG IN 2.5 ML</t>
  </si>
  <si>
    <t>ROTACAPS  AEROCORT</t>
  </si>
  <si>
    <t>ROTACAPS FORMETEROL + BUDESONIDE ROTACAPS 100 MCG</t>
  </si>
  <si>
    <t xml:space="preserve">ROTACAPS LEVOSALBUTAMOL  </t>
  </si>
  <si>
    <t>ROTACAPS LEVOSALBUTAMOL+ IPRATROPIUM</t>
  </si>
  <si>
    <t xml:space="preserve">ROTACAPS SALMETEROL 50 MCG+FLUTICASONE 250 MCG PULVERISED FOR INHALATION                                                                         </t>
  </si>
  <si>
    <t xml:space="preserve">ROTACAPS TIOTROPIUM + FORMOTEROL </t>
  </si>
  <si>
    <t xml:space="preserve">ROTAHALER </t>
  </si>
  <si>
    <t>SYP BROMHEXINE 5 ML CONTAINING DIPHENHYDRAMINE HCL BOTTLE OF 100 ML</t>
  </si>
  <si>
    <t xml:space="preserve">TAB ACEBROPHYLLINE 100 MG + ACETYL CYSTEINE 600 MG </t>
  </si>
  <si>
    <t xml:space="preserve">TAB ACEBROPHYLLINE SR 200 MG </t>
  </si>
  <si>
    <t>TAB ACETYL CYSTEINE EFFERVESCENT 600 MG</t>
  </si>
  <si>
    <t>TAB CETIRIZINE DIHYDROCHLORIDE 10 MG</t>
  </si>
  <si>
    <t>TAB COMMON COLD (ANTIHISTAMINICS +PARACETAMOL 500 mg WITHOUT PSEUDO EPHEDRINE)</t>
  </si>
  <si>
    <t>TAB DERIPHYLLIN RETARD  300 MG</t>
  </si>
  <si>
    <t xml:space="preserve">TAB DIETHYLCARBAMAZINE 50 mg </t>
  </si>
  <si>
    <t>Tab Doxofylline 400 mg</t>
  </si>
  <si>
    <t xml:space="preserve">Tab Fexofenadine 180 MG </t>
  </si>
  <si>
    <t>TAB FEXOFENADINE HYDROCHLORIDE 120 MG</t>
  </si>
  <si>
    <t>TAB ISONIAZID 300 MG</t>
  </si>
  <si>
    <t>TAB LEVOCETIRIZINE 5 MG</t>
  </si>
  <si>
    <t xml:space="preserve">TAB MONTELEUKAST  5 MG </t>
  </si>
  <si>
    <t>niv</t>
  </si>
  <si>
    <t xml:space="preserve">Tab Montelukast 10 mg </t>
  </si>
  <si>
    <t>TAB MONTELUKAST 10 MG+LEVOCETRIZINE5MG</t>
  </si>
  <si>
    <t>TAB MONTELUKAST 10MG+FEXOFINADINE 120MG</t>
  </si>
  <si>
    <t>TAB NASAL DECONGESTANT (PHENYLPROPANOLAMINE WITH CHLORPHENARAMINE)</t>
  </si>
  <si>
    <t>TAB PYRAZINAMIDE 1500 MG</t>
  </si>
  <si>
    <t>TAB Salbutamol 4 mg</t>
  </si>
  <si>
    <t xml:space="preserve">Tab Etophylline 115 mg and Theophylline 35 mg in slow release form </t>
  </si>
  <si>
    <t>INJ ETOPHILLINE BP 84.7 MG AND THEOPHYLLIN IP 25.3 MG / ML,AMP OF 2ML</t>
  </si>
  <si>
    <t>EAR DROP CLEAR WAX</t>
  </si>
  <si>
    <t>Eye Drop Betamethasone 0.1% sodium phosphate with 0.5% Neomycin Sulphate w/v bott of 5 ml</t>
  </si>
  <si>
    <t>Eye Drop Bimatoprost 0.03% bottle of 3 ml</t>
  </si>
  <si>
    <t>Eye Drop Brimonidine Tartrate 0.2%</t>
  </si>
  <si>
    <t>EYE DROP BRINZOLAMIDE</t>
  </si>
  <si>
    <t>Eye Drop Carboxy Methyl Cellulose 1% bott of 10 ml</t>
  </si>
  <si>
    <t>Eye Drop Ciprofloxacin 0.3% 3mg/ml bott of 5ml</t>
  </si>
  <si>
    <t>Eye Drop Ciprofloxacin HCL 0.3% + Dexamethasone 0.1% Bott of 5 ml</t>
  </si>
  <si>
    <t>Eye Drop Dorzolamide + Timolol</t>
  </si>
  <si>
    <t>Eye Drop Dorzolamide 2%</t>
  </si>
  <si>
    <t>Eye Drop Latanoprost 0.005% with 0.5% Timolol bott of 2.5 ml</t>
  </si>
  <si>
    <t>Eye Drop Loteprednol etabonate 0.5% bott of 5 ml</t>
  </si>
  <si>
    <t>Eye Drop Methyl cellulose 2% solution bottle of 5 ml</t>
  </si>
  <si>
    <t xml:space="preserve">Eye Drop Moxifloxacin 0.5% </t>
  </si>
  <si>
    <t>Eye Drop Oflaxacin 0.3% bottle of 5 ml</t>
  </si>
  <si>
    <t>Eye Drop Gatifloxacin 0.3%  bott of 5 ml</t>
  </si>
  <si>
    <t>Ear Drop Clotrimazole 1 %w/v IP + Lignocaine 2% w/v IP  bottle of 10 ml</t>
  </si>
  <si>
    <t>Eye Drop Para dichlorobenzene 2% w/v Benzocaine 2.7% w/v Chlorbutol 5 % Turpentine oil 15% w/v) bottle of 10 ml</t>
  </si>
  <si>
    <t>Eye Drop Pilocarpine Nitrate  2 % bottleof 5 ml</t>
  </si>
  <si>
    <t>Eye Drop Prednisolone acetetate 1% w/v bottle of 5 ml</t>
  </si>
  <si>
    <t>EYE DROP TIMOLOL 5MG + BRIMONIDINE 2 MG (COMBIGAN)</t>
  </si>
  <si>
    <t>Vial/Amp</t>
  </si>
  <si>
    <t>Eye Drop Timolol Maleate 0.5% Bottle of 5 ml</t>
  </si>
  <si>
    <t>Eye Drop Travoprost 0.004% bott of 2.5ml</t>
  </si>
  <si>
    <t>Nasal Drop Nasoclear</t>
  </si>
  <si>
    <t>Nasal Spray Fluticasone Propionate 50 mcg BP</t>
  </si>
  <si>
    <t xml:space="preserve">Cap Acitretin 25 mg </t>
  </si>
  <si>
    <t xml:space="preserve">Lotion DERMADEW </t>
  </si>
  <si>
    <t>Lotion Minoxidil 5% bott of 60 ml</t>
  </si>
  <si>
    <t>Neosporin powder (each g contains polymixin B sulphate 5000 units , zinc bacitracin 400 units and neomycin sulphate 3400 units in water soluble base in sprinkler bottle of 10 gm</t>
  </si>
  <si>
    <t>Oint Anti Haemorrhoidal containing hydrocortisone acetate 5.58 mg framycetin 10 mg , heparin 100 IU, esculoside 10 mg , ethyl amino benzoate 10 mg , butyl amino benzoate 10 mg per gm tube of 10 gm with applicator</t>
  </si>
  <si>
    <t>OINT SILVER SULFADIAZINE 1%(sterilic) Tube of 25 g</t>
  </si>
  <si>
    <t>Oint Adapalene 0.1% tube of 15 gm</t>
  </si>
  <si>
    <t xml:space="preserve">Oint ADAPALENE 0.1% + CLINDAMYCIN 1% </t>
  </si>
  <si>
    <t>Oint Benzoyl peroxide 2.5 % tube of 20 gm</t>
  </si>
  <si>
    <t>Oint BETAMETHASONE CREAM containing BETAMETHASONE VALERATE 0.12% with salicylic acid IP 3.0%  tube of 20 gm</t>
  </si>
  <si>
    <t>Oint Betamethasone dipropionate 0.025% w/w , neomycin 0.5% w/w , clotrimazole 1% w/w cream tube of 20 g</t>
  </si>
  <si>
    <t>Oint Betamethasone dipropionate USP 5 mg and Gentamycin sulphate 1 mg /gm tube of 5 gm</t>
  </si>
  <si>
    <t xml:space="preserve">CALAMINE LOTION </t>
  </si>
  <si>
    <t>OINT CLINDAMYCIN 1%+NICOTINAMIDE4% GEL</t>
  </si>
  <si>
    <t>Oint Clindamycin phosphate 1% topical gel tube of 10 gm</t>
  </si>
  <si>
    <t>Oint CLOBETASOL + SALICYLIC ACID</t>
  </si>
  <si>
    <t>Oint Clobetasol propionate cream 0.05% in tube of 10 gm</t>
  </si>
  <si>
    <t xml:space="preserve">Oint Fusidic acid cream 2% w/w 10g </t>
  </si>
  <si>
    <t>PACK</t>
  </si>
  <si>
    <t>Oint Hydroquinone 2% tube of 50 gm</t>
  </si>
  <si>
    <t>Nos</t>
  </si>
  <si>
    <t>OINT LIGNOCAINE 1.5%+NEFEDIPINE 0.3%</t>
  </si>
  <si>
    <t xml:space="preserve">Oint MELALITE </t>
  </si>
  <si>
    <t>Oint Miconazole nitrate 2 % skin tube of 15 g</t>
  </si>
  <si>
    <t>Oint Mometasone 0.1% tube of 10 gm</t>
  </si>
  <si>
    <t>OINT MOMETASONE WITH SALICYLIC ACID</t>
  </si>
  <si>
    <t>Oint Mupirocin 2% oint tube of 5 gm</t>
  </si>
  <si>
    <t xml:space="preserve">Oint Permethrin 5 % tube of 30 gm </t>
  </si>
  <si>
    <t>Oint Antibiotic (each gm containing POLYMYXIN B SULPHATE 5000 units, ZINC BACITRACIN 400 units, NEOMYCIN SULPHATE 3400 units 5 gm)</t>
  </si>
  <si>
    <t>Oint Ketoconazole 2% 30 g tube</t>
  </si>
  <si>
    <t>Oint Terbinafine 1 % tube of 10 gm</t>
  </si>
  <si>
    <t>Oint SILVER SULPHADIAZINE 1% w/v jar of 500 g</t>
  </si>
  <si>
    <t>Jar</t>
  </si>
  <si>
    <t>Oint Tretinoin 0.025% tube of 15 gm</t>
  </si>
  <si>
    <t>Oint VENUSIA MAX</t>
  </si>
  <si>
    <t>Urea cream , urea 10 to 12 % lactic acid 5 to 10 % in pack of 50 gm</t>
  </si>
  <si>
    <t>CHLORHEXIDINE MOUTHWASH 0.12%, sugar and alcohol free bottle of 450-500 ml  bottle</t>
  </si>
  <si>
    <t xml:space="preserve">Hydrogen peroxide solution with stabilizer IP ( 20 vol) 500ml bott </t>
  </si>
  <si>
    <t>OINT Povidone Iodine 10% (containing Iodine 1%) tube of 10 g</t>
  </si>
  <si>
    <t>CAP DIACEREIN 50MG</t>
  </si>
  <si>
    <t xml:space="preserve">CERVICAL COLLAR HARD </t>
  </si>
  <si>
    <t>CERVICAL COLLAR L/XL/XXL</t>
  </si>
  <si>
    <t xml:space="preserve">CORNCAPS </t>
  </si>
  <si>
    <t>Crepe Bandage 10 cm</t>
  </si>
  <si>
    <t>CREPE BANDAGE 15 CM</t>
  </si>
  <si>
    <t xml:space="preserve">Cuff wrist splint </t>
  </si>
  <si>
    <t xml:space="preserve">FOREARM SLING LARGE </t>
  </si>
  <si>
    <t xml:space="preserve">FOREARM SPLINT </t>
  </si>
  <si>
    <t>Heel cup (silicon or carbon)</t>
  </si>
  <si>
    <t>INJ ZOLEDRONIC ACID 4MG</t>
  </si>
  <si>
    <t xml:space="preserve">TAB ALLOPURINOL 100 mg </t>
  </si>
  <si>
    <t>TAB Colchicine 0.5 mg</t>
  </si>
  <si>
    <t>TAB DISOMIN 450MG+HESPERIDIN 50MG (DAFLON)</t>
  </si>
  <si>
    <t>Tab Darifenacin 15 mg</t>
  </si>
  <si>
    <t>TAB DIACERINE 50MG + GLUCOSAMINE SULPHATE POTASSIUM CHLORIDE 750MG + METHYL SULFONYL METHANE 250MG</t>
  </si>
  <si>
    <t>TAB PENTOXYFYLLINE 400 mg</t>
  </si>
  <si>
    <t xml:space="preserve">Tab Serratiopeptidase 5 mg </t>
  </si>
  <si>
    <t>TAB SERRATIOPEPTIDASE 10 MG</t>
  </si>
  <si>
    <t xml:space="preserve">TAB SOLIFENACIN 5 MG </t>
  </si>
  <si>
    <t>Tab SILODOSIN  8 mg</t>
  </si>
  <si>
    <t>TAB SILODOSIN 8MG + DUTASTERIDE 0.5MG</t>
  </si>
  <si>
    <t xml:space="preserve">Tab Dutasteride 0.5 Mg </t>
  </si>
  <si>
    <t>Tab Febuxostat 80 mg</t>
  </si>
  <si>
    <t xml:space="preserve">Tab Ibandronate 150 mg </t>
  </si>
  <si>
    <t>TAB LEFLUNOMIDE 10 MG</t>
  </si>
  <si>
    <t xml:space="preserve">TAB LEFLUNOMIDE 20 MG </t>
  </si>
  <si>
    <t>TAB ALFUZOSIN 100 MG</t>
  </si>
  <si>
    <t>TAB ALFUZOSIN 100 mg + DUTASTERIDE 0.5 mg</t>
  </si>
  <si>
    <t>Gauze surgical, open wove, unmedicated: 60 cm wide</t>
  </si>
  <si>
    <t>METRES</t>
  </si>
  <si>
    <t>Gauze surgical, open wove, unmedicated: 60 cm x 3 metres packet</t>
  </si>
  <si>
    <t>TAB CILOSTAZOL 100 MG</t>
  </si>
  <si>
    <t>TAB FEBUXOSTAT 40MG</t>
  </si>
  <si>
    <t xml:space="preserve">ACETONE COMMERCIAL </t>
  </si>
  <si>
    <t>LITRE</t>
  </si>
  <si>
    <t>ALCOHOL DEHYDRATED</t>
  </si>
  <si>
    <t>ALCOHOL SWAB</t>
  </si>
  <si>
    <t>Benedict solution, qualitative</t>
  </si>
  <si>
    <t>litre</t>
  </si>
  <si>
    <t>BLOOD GROUPING SERUM ANTI D</t>
  </si>
  <si>
    <t>Ml</t>
  </si>
  <si>
    <t>BLOOD GROUPING SYSTEM AHG</t>
  </si>
  <si>
    <t>MI</t>
  </si>
  <si>
    <t>Blood sedimentation rate Pipette,(Westen gren) graduatedfrom 0-200 mm in 1 mm divisions.</t>
  </si>
  <si>
    <t>Centrifuge, tube, conical, graduated 10 ml in 0.1 ml</t>
  </si>
  <si>
    <t>Centrifuge, tube, conical, plain 15 ml</t>
  </si>
  <si>
    <t>CLEANING BRUSH VARIOUS TYPES FOR TEST TUBES/HB TUBES</t>
  </si>
  <si>
    <t xml:space="preserve">DENGUE IGM, IgG, NSI CARD </t>
  </si>
  <si>
    <t>CARD</t>
  </si>
  <si>
    <t>DISTILLED WATER</t>
  </si>
  <si>
    <t>LTR</t>
  </si>
  <si>
    <t>Drabkin's solution (Diluting solution for haemoglobin estimation byn cyanmet haemoglobin method)</t>
  </si>
  <si>
    <t>ESR DISPOSSABLE TUBES</t>
  </si>
  <si>
    <t>HBsAG RAPID TEST</t>
  </si>
  <si>
    <t>TEST</t>
  </si>
  <si>
    <t>HCV RAPID TEST KIT</t>
  </si>
  <si>
    <t>HIV TEST KIT TRIDOT</t>
  </si>
  <si>
    <t xml:space="preserve">Keto diastix bott of 50 strips </t>
  </si>
  <si>
    <t>KIT  for estimation of ASO TITRE</t>
  </si>
  <si>
    <t>KIT</t>
  </si>
  <si>
    <t>Kit  for Estimation of C reactive protien (kit for 50 tests)</t>
  </si>
  <si>
    <t>Kit</t>
  </si>
  <si>
    <t>Kit For Estimation of  Cholesterol</t>
  </si>
  <si>
    <t>Kit For estimation of  Triglycerides 100 ml</t>
  </si>
  <si>
    <t>Kit for estimation of Amylase</t>
  </si>
  <si>
    <t>Kit for estimation of Bilirubin</t>
  </si>
  <si>
    <t>Kit for estimation of calcium (520 ml)</t>
  </si>
  <si>
    <t>KIT FOR ESTIMATION OF HDL Cholestrol 2x25 ml</t>
  </si>
  <si>
    <t xml:space="preserve">KIT FOR LDL CHOLESTEROL by  DIRECT ESTIMATION </t>
  </si>
  <si>
    <t>Kits for estimation of albumin</t>
  </si>
  <si>
    <t>Kits for estimation of alkaline phosphatase</t>
  </si>
  <si>
    <t>Kits for estimation of creatinine</t>
  </si>
  <si>
    <t>ML</t>
  </si>
  <si>
    <t xml:space="preserve">Kits for estimation of Total protein </t>
  </si>
  <si>
    <t>Kits for estimation of SGOT (AST)</t>
  </si>
  <si>
    <t>Kits for estimation of SGPT (ALT)</t>
  </si>
  <si>
    <t xml:space="preserve">Kits for estimation of urea </t>
  </si>
  <si>
    <t>Kits for estimation of uric acid</t>
  </si>
  <si>
    <t>MALARIA CARD(PF/PV)</t>
  </si>
  <si>
    <t>160280N</t>
  </si>
  <si>
    <t xml:space="preserve">Marking Pen </t>
  </si>
  <si>
    <t>160292N</t>
  </si>
  <si>
    <t>Micropipettes, tips for 1-200 ul</t>
  </si>
  <si>
    <t>MICROTIPS 500ul-1000ul</t>
  </si>
  <si>
    <t>PIPETTE BULB FROM 1ML</t>
  </si>
  <si>
    <t>Plastic test tube normal size</t>
  </si>
  <si>
    <t>PROTHROMBIN TIME REAGENTS TO GIVE CONTROL OF 10-14 SECS</t>
  </si>
  <si>
    <t>160417N</t>
  </si>
  <si>
    <t>Semi auto analyser, printing paper roll for</t>
  </si>
  <si>
    <t>Roll</t>
  </si>
  <si>
    <t>Semi auto analyser, wash solution for</t>
  </si>
  <si>
    <t xml:space="preserve">SLIDE TEST FOR PREGNANCY KIT OF 25TESTS </t>
  </si>
  <si>
    <t>SPIRIT Bott of 100 ml</t>
  </si>
  <si>
    <t>Strips 'albumin' and glucose bottle of 100 strips</t>
  </si>
  <si>
    <t>Tube, test, 100 mm x 12 mm, rimless</t>
  </si>
  <si>
    <t>Tube, test, 125 mm x 16 mm, rimless</t>
  </si>
  <si>
    <t>Tube, wintrobe, graduated 0-10 cm in 1 mm divisions downwards for sedimention rate and upwards for determining haematocrit value</t>
  </si>
  <si>
    <t>N-17-015</t>
  </si>
  <si>
    <t>Uristix bottle of 100 strips</t>
  </si>
  <si>
    <t>Vaccum blood collection tubes with needles and additives sodium flouride + potassium 3 edta in tubes of vol 2ml</t>
  </si>
  <si>
    <t>Vaccum blood collection tubes with needles: EDTA 3ml</t>
  </si>
  <si>
    <t>Vaccum blood collection tubes with needles: Sodium citrate 3 ml</t>
  </si>
  <si>
    <t>Vaccum blood collection tubes with needles: Sterile tube with gel 5 ml</t>
  </si>
  <si>
    <t>Adult Diapers Size Large</t>
  </si>
  <si>
    <t xml:space="preserve">AEROSAL SPRAY DRESSING CONTAINING POLYVINYL POLYMER UPTO 3%W/W CETRIMIDE UPTO 3% NON CFC PROPELLENT,NONTOXIC PERFUME </t>
  </si>
  <si>
    <t>CAN</t>
  </si>
  <si>
    <t>Dextrose monohydrate for oral use in pack of 100gm with or without vitamins and minerals</t>
  </si>
  <si>
    <t>ECG Electrodes ( disposable)</t>
  </si>
  <si>
    <t xml:space="preserve">ECG PAPER ROLL 44MM*50MM*20METERS </t>
  </si>
  <si>
    <t>ROL</t>
  </si>
  <si>
    <t>ECG PAPER ROLL SIZE 210MM*20MM</t>
  </si>
  <si>
    <t>ROLL</t>
  </si>
  <si>
    <t>Electrocardiograph paste/jelly bottle of 250ml</t>
  </si>
  <si>
    <t>Gentamycin Sulphate 0.3% w/v Gentamycin base with hydrocortisone acetetate IP 1% w/v eye/ear dropsbottle of 5 ml</t>
  </si>
  <si>
    <t>GLUCOSE SALINE ISOTONIC SOLUTION BOTTLE OF 500 ML</t>
  </si>
  <si>
    <t>GLUCOSE TEST STRIPS</t>
  </si>
  <si>
    <t>JELLY LIGNOCAINE HCL 2% TUBE OF 30 gm WITH PLASTIC NOZZLE</t>
  </si>
  <si>
    <t>SODIUM LACTATE COMPOUND SOLUTION BOTTLE OF 500 ML (RL)</t>
  </si>
  <si>
    <t>STERILE WATER FOR AMP OF 10 ML</t>
  </si>
  <si>
    <t>TAB OXACEPROL 600 MG</t>
  </si>
  <si>
    <t>TAB OXYBUTYNIN 2.5 MG</t>
  </si>
  <si>
    <t>TEETHING GEL CONSISTING PASTE OF CHOLINE SALICYLATE 9% W/V, CETRIMIDE IP 0.01% W/V BOTT OF 10ML</t>
  </si>
  <si>
    <t>INJ LIGNOCAINE HCL 2% WITHOUT ADRENALINE 30 ML</t>
  </si>
  <si>
    <t>INJ PNEUMOVAX 23 ADULT</t>
  </si>
  <si>
    <t>INJ TETANUS TOXOID 0.5ML</t>
  </si>
  <si>
    <t>Cell culture Rabies vaccine vial of 1 ml</t>
  </si>
  <si>
    <t>Sl No</t>
  </si>
  <si>
    <t>Ref Indent</t>
  </si>
  <si>
    <t>Item No of Contract</t>
  </si>
  <si>
    <t>Description of Goods</t>
  </si>
  <si>
    <t>coy</t>
  </si>
  <si>
    <t>Rate per unit in ₹</t>
  </si>
  <si>
    <t>Qty</t>
  </si>
  <si>
    <t>Total amount in ₹</t>
  </si>
  <si>
    <t>GST %</t>
  </si>
  <si>
    <t>Total Cost in ₹</t>
  </si>
  <si>
    <t>Vendar</t>
  </si>
  <si>
    <t>Indt 15 S No 04</t>
  </si>
  <si>
    <t>GPA 6 Sl No 94</t>
  </si>
  <si>
    <t>DARBEPOIETIN ALPHA 40 MCG INJ</t>
  </si>
  <si>
    <t>Vial/ Amp</t>
  </si>
  <si>
    <t>Hetero</t>
  </si>
  <si>
    <t>ABHISHEK</t>
  </si>
  <si>
    <t>Indt 15 S No 09</t>
  </si>
  <si>
    <t>GPA 6 Sl No 61</t>
  </si>
  <si>
    <t>METHOXY POLYETHYLENE 100 MG INJ</t>
  </si>
  <si>
    <t>Roche</t>
  </si>
  <si>
    <t>CHANDRA</t>
  </si>
  <si>
    <t>GPA 6 Sl No 10</t>
  </si>
  <si>
    <t xml:space="preserve">ANASTRAZOLE 1 MG TAB </t>
  </si>
  <si>
    <t xml:space="preserve">East West </t>
  </si>
  <si>
    <t>SVS</t>
  </si>
  <si>
    <t>GPA 9 Sl No 15</t>
  </si>
  <si>
    <t xml:space="preserve">AZATHIOPRINE 50 MG TAB </t>
  </si>
  <si>
    <t>CMG BIOTECH</t>
  </si>
  <si>
    <t>SRI DURGA</t>
  </si>
  <si>
    <t>GPA 7 Sl No 172</t>
  </si>
  <si>
    <t>LETROZOLE 2.5Mg TAB</t>
  </si>
  <si>
    <t>EASTWEST</t>
  </si>
  <si>
    <t>GPA 7 Sl No 166</t>
  </si>
  <si>
    <t>PAZOPANIB 200MG ( VOTRIENT)</t>
  </si>
  <si>
    <t>NOVARTIS</t>
  </si>
  <si>
    <t>LG</t>
  </si>
  <si>
    <t>GPA 7 Sl No 111</t>
  </si>
  <si>
    <t>SEVELAMER 400MG</t>
  </si>
  <si>
    <t>USV</t>
  </si>
  <si>
    <t>CHANDRA/ABHISHEK</t>
  </si>
  <si>
    <t>GPA 7 Sl No 153</t>
  </si>
  <si>
    <t xml:space="preserve">TAMOXIFEN CITRATE 20 MG TAB </t>
  </si>
  <si>
    <t>EastWest</t>
  </si>
  <si>
    <t>CMG</t>
  </si>
  <si>
    <t xml:space="preserve">Bal Pharma </t>
  </si>
  <si>
    <t>SURGICHEM</t>
  </si>
  <si>
    <t>GPA 8 Sl No 7</t>
  </si>
  <si>
    <t>ATORVASTATIN TAB 20 Mg</t>
  </si>
  <si>
    <t>CMG Biotech</t>
  </si>
  <si>
    <t>GPA 8 Sl No 6</t>
  </si>
  <si>
    <t>ATORVASTATIN 80 MG</t>
  </si>
  <si>
    <t>JOHNLEE</t>
  </si>
  <si>
    <t>Bal Pharma</t>
  </si>
  <si>
    <t>GPA 6 Sl No 13</t>
  </si>
  <si>
    <t>ATORVASTATIN + FENOFIBRATE TAB</t>
  </si>
  <si>
    <t>Johnlee</t>
  </si>
  <si>
    <t>GPA 6 Sl No 58</t>
  </si>
  <si>
    <t>LUPIBOSE 62.5 MG  (BOSENTAS)</t>
  </si>
  <si>
    <t>Cipla</t>
  </si>
  <si>
    <t>GPA 7 Sl No 21</t>
  </si>
  <si>
    <t xml:space="preserve">CLINIDIPINE 10MG TAB </t>
  </si>
  <si>
    <t>AGPAA BIOCHEM</t>
  </si>
  <si>
    <t>GPA 9 Sl No 54</t>
  </si>
  <si>
    <t xml:space="preserve">CLONIDINE 100 MCG TAB </t>
  </si>
  <si>
    <t>GPA 8 Sl No 12</t>
  </si>
  <si>
    <t xml:space="preserve">DABIGATRON (PRADEXA) 110MG TAB </t>
  </si>
  <si>
    <t>BOERINGER</t>
  </si>
  <si>
    <t>GPA 8 Sl No 13</t>
  </si>
  <si>
    <t xml:space="preserve">DABIGATRON (PRADEXA) 150 MG TAB </t>
  </si>
  <si>
    <t>GPA 8 Sl No 16</t>
  </si>
  <si>
    <t xml:space="preserve">DIGOXIN 0.25 MG TAB </t>
  </si>
  <si>
    <t>JACKSON</t>
  </si>
  <si>
    <t>GPA 8 Sl No 23</t>
  </si>
  <si>
    <t>ECOSPRIN 75 MG + ROSUVASTATIN 10 MG</t>
  </si>
  <si>
    <t>AGPAA BIOCHE</t>
  </si>
  <si>
    <t>GPA 8 Sl No 22</t>
  </si>
  <si>
    <t>ECOSPRIN 75 MG + ATROVASTATIN 10 MG</t>
  </si>
  <si>
    <t>SUN</t>
  </si>
  <si>
    <t>GPA 8 Sl No 24</t>
  </si>
  <si>
    <t xml:space="preserve">ENALAPRILL 5 MG TAB </t>
  </si>
  <si>
    <t>GPA 9 Sl No 76</t>
  </si>
  <si>
    <t xml:space="preserve">FINASTERIDE 5MG TAB </t>
  </si>
  <si>
    <t>GPA 8 Sl No 38</t>
  </si>
  <si>
    <t xml:space="preserve">GLYCERL TRINITRATE CR 2.6MG TAB </t>
  </si>
  <si>
    <t>BIOCHEM</t>
  </si>
  <si>
    <t>SRI MAHESH</t>
  </si>
  <si>
    <t>GPA 6 Sl No 49</t>
  </si>
  <si>
    <t xml:space="preserve">ISOSORBIDE DINITRATE 10 MG TAB </t>
  </si>
  <si>
    <t>GPA 6 Sl No 48</t>
  </si>
  <si>
    <t xml:space="preserve">ISOSORBIDE 5 MONONITRATE 20 MG TAB </t>
  </si>
  <si>
    <t>GPA 6 Sl No 54</t>
  </si>
  <si>
    <t xml:space="preserve">LABETALOL HYDROCHLORIDE 100 MG TAB </t>
  </si>
  <si>
    <t>Jackson</t>
  </si>
  <si>
    <t>GPA 7 Sl No 182</t>
  </si>
  <si>
    <t>LISINOPRIL 5MG TAB</t>
  </si>
  <si>
    <t>LUPIN</t>
  </si>
  <si>
    <t>GPA 8 Sl No 53</t>
  </si>
  <si>
    <t xml:space="preserve">LOSARTAN 25 MG TAB </t>
  </si>
  <si>
    <t>GPA 8 Sl No 54</t>
  </si>
  <si>
    <t xml:space="preserve">LOSARTAN 50 MG TAB </t>
  </si>
  <si>
    <t>GPA 8 Sl No 62</t>
  </si>
  <si>
    <t xml:space="preserve">METOPROLOL EXTENDED REALEASE 50MG TAB </t>
  </si>
  <si>
    <t>GPA 8 Sl No 65</t>
  </si>
  <si>
    <t>NEBIVOLOL 5MG</t>
  </si>
  <si>
    <t>GPA 6 Sl No 65</t>
  </si>
  <si>
    <t>NICORANDIL 5 MG TAB</t>
  </si>
  <si>
    <t>Johnlee / Biochem</t>
  </si>
  <si>
    <t>GPA 8 Sl No 68</t>
  </si>
  <si>
    <t>NICORANDIL 10MG TAB</t>
  </si>
  <si>
    <t>ABISHEK</t>
  </si>
  <si>
    <t>GPA 6 Sl No 70</t>
  </si>
  <si>
    <t>OLMESARTAN 40MG</t>
  </si>
  <si>
    <t>Agpaa Biochem</t>
  </si>
  <si>
    <t>GPA 6 Sl No 86</t>
  </si>
  <si>
    <t xml:space="preserve">TELMISARTAN 40 MG + HYDROCHLORTHIAXIDE 12.5MG TAB </t>
  </si>
  <si>
    <t>DRUG STORES</t>
  </si>
  <si>
    <t>GPA 6 Sl No 87</t>
  </si>
  <si>
    <t xml:space="preserve">TELMISARTAN 80 MG TAB </t>
  </si>
  <si>
    <t>GPA 8 Sl No 80</t>
  </si>
  <si>
    <t>TELMISARTAN 40 MG + AMLODIPINE 10MG + HYDROCHLOROTHILAZIDE 12.5MG</t>
  </si>
  <si>
    <t>GLENMARK</t>
  </si>
  <si>
    <t>GPA 8 Sl No 81</t>
  </si>
  <si>
    <t>VALSARTAN 40 MG</t>
  </si>
  <si>
    <t>GPA 7 Sl No 110</t>
  </si>
  <si>
    <t>GPA 5 Sl No 143</t>
  </si>
  <si>
    <t>ADRENALINE TARTRATE (1:1000), 1ML INJ</t>
  </si>
  <si>
    <t>GPA 7 Sl No 46</t>
  </si>
  <si>
    <t>FRUSEMIDE 20MG 2ML INJ</t>
  </si>
  <si>
    <t>VIAL /AMP</t>
  </si>
  <si>
    <t>SANOFI</t>
  </si>
  <si>
    <t>GPA 7 Sl No 47</t>
  </si>
  <si>
    <t xml:space="preserve">FRUSEMIDE 40MG TAB </t>
  </si>
  <si>
    <t>GPA 6 Sl No 1</t>
  </si>
  <si>
    <t xml:space="preserve">Tab Acarbose 50 Mg </t>
  </si>
  <si>
    <t>GPA 8 Sl No 33</t>
  </si>
  <si>
    <t xml:space="preserve">GLIBENCLAMIDE 5 MG TAB </t>
  </si>
  <si>
    <t>INTAS</t>
  </si>
  <si>
    <t>GPA 8 Sl No 37</t>
  </si>
  <si>
    <t xml:space="preserve">GLIPIZIDE 5 MG TAB </t>
  </si>
  <si>
    <t>GPA 8 Sl No 55</t>
  </si>
  <si>
    <t>METFORMIN 0.5GM</t>
  </si>
  <si>
    <t>PIL</t>
  </si>
  <si>
    <t>GPA 6 Sl No 73</t>
  </si>
  <si>
    <t xml:space="preserve">PIOGLITAZONE HYDROCHLIRIDE 15 MG TAB </t>
  </si>
  <si>
    <t>MSD</t>
  </si>
  <si>
    <t>GPA 8 Sl No 82</t>
  </si>
  <si>
    <t>VILDAGLIPTIN 50 MG + METFORMIN 500MG</t>
  </si>
  <si>
    <t>GPA 8 Sl No 83</t>
  </si>
  <si>
    <t>VOGLIBOSE 0.2MG TAB</t>
  </si>
  <si>
    <t>GPA 6 Sl No 90</t>
  </si>
  <si>
    <t>VOGLIBOSE 0.3 MG</t>
  </si>
  <si>
    <t>GPA 6 Sl No 20</t>
  </si>
  <si>
    <t>DEGLUDEC INSULIN INJ</t>
  </si>
  <si>
    <t>Novanordisk</t>
  </si>
  <si>
    <t>GPA 6 Sl No 44</t>
  </si>
  <si>
    <t>HUMAN INSULIN ANALOGUE LONG ACTING BASAL INJ 100 IU/ML 3 ML PFS</t>
  </si>
  <si>
    <t>Sanofi</t>
  </si>
  <si>
    <t>GPA 8 Sl No 45</t>
  </si>
  <si>
    <t xml:space="preserve">INSULIN HIGHLY PURIFIED ISOPHANE INJ (HUMAN NPH) 40 IU/10ML INJ </t>
  </si>
  <si>
    <t>SHREYA</t>
  </si>
  <si>
    <t>GPA 7 Sl No 194</t>
  </si>
  <si>
    <t>DEXAMETHASONE SODIUM PHOSPHATE 4.4MG 2 ML INJ</t>
  </si>
  <si>
    <t>GPA 7 Sl No 77</t>
  </si>
  <si>
    <t xml:space="preserve">NANDROLONE DECANOATE 25MG/ML INJ </t>
  </si>
  <si>
    <t>LABORATE</t>
  </si>
  <si>
    <t>GPA 8 Sl No 57</t>
  </si>
  <si>
    <t xml:space="preserve">METHOTREXATE 2.5 MG TAB </t>
  </si>
  <si>
    <t>GPA 8 Sl No 58</t>
  </si>
  <si>
    <t>METHOTREXATE 5 MG TAB</t>
  </si>
  <si>
    <t>GPA 9 Sl No 144</t>
  </si>
  <si>
    <t xml:space="preserve">NORETHISTERONE 5MG TAB </t>
  </si>
  <si>
    <t>GPA 9 Sl No 165</t>
  </si>
  <si>
    <t>PREDNISOLONE 5 MG TAB</t>
  </si>
  <si>
    <t>GPA 9 Sl No 193</t>
  </si>
  <si>
    <t xml:space="preserve">THYROXINE SODIUM 0.025MG TAB </t>
  </si>
  <si>
    <t>GPA 9 Sl No 192</t>
  </si>
  <si>
    <t>GPA 7 Sl No 43</t>
  </si>
  <si>
    <t>FLUOXETINE HYDROCHLORIDE 20MG CAP</t>
  </si>
  <si>
    <t>GPA 7 Sl No 48</t>
  </si>
  <si>
    <t xml:space="preserve">GABAPENTIN 100MG </t>
  </si>
  <si>
    <t>PULSE</t>
  </si>
  <si>
    <t>SVR</t>
  </si>
  <si>
    <t>GPA 7 Sl No 49</t>
  </si>
  <si>
    <t xml:space="preserve">GABAPENTIN 300MG TAB </t>
  </si>
  <si>
    <t>BACTOLAC</t>
  </si>
  <si>
    <t>SHRI KESHAV</t>
  </si>
  <si>
    <t>GPA 7 Sl No 102</t>
  </si>
  <si>
    <t>PREGABALIN 75 MG CAP</t>
  </si>
  <si>
    <t>BOT</t>
  </si>
  <si>
    <t>GPA 7 Sl No 2</t>
  </si>
  <si>
    <t>ALPRAZOLAM 0.25MG TAB</t>
  </si>
  <si>
    <t>ZYDUS CADIILA</t>
  </si>
  <si>
    <t>GR</t>
  </si>
  <si>
    <t>GPA 7 Sl No 5</t>
  </si>
  <si>
    <t>BETAHISTINE 16MG TAB</t>
  </si>
  <si>
    <t>GPA 7 Sl No 10</t>
  </si>
  <si>
    <t xml:space="preserve">CARBAMAZIPINE 200 MG </t>
  </si>
  <si>
    <t>GPA 7 Sl No 9</t>
  </si>
  <si>
    <t xml:space="preserve">CARBAMAZEPINE 200MG CR TAB </t>
  </si>
  <si>
    <t>GPA 9 Sl No 46</t>
  </si>
  <si>
    <t xml:space="preserve">CHLORDIAZEPOXIDE 10 MG TAB </t>
  </si>
  <si>
    <t>GPA 7 Sl No 25</t>
  </si>
  <si>
    <t xml:space="preserve">DIAZEPAM 5MG TAB </t>
  </si>
  <si>
    <t>GPA 9 Sl No 62</t>
  </si>
  <si>
    <t xml:space="preserve">DULOXETINE 20 MG TAB </t>
  </si>
  <si>
    <t>GPA 7 Sl No 50</t>
  </si>
  <si>
    <t xml:space="preserve">HALOPERIDOL 5MG TAB </t>
  </si>
  <si>
    <t>GPA 8 Sl No 49</t>
  </si>
  <si>
    <t xml:space="preserve">LAMOTRIGINE 25 MG TAB </t>
  </si>
  <si>
    <t>GPA 7 Sl No 64</t>
  </si>
  <si>
    <t xml:space="preserve">LEVETIRACETAM 500MG TAB </t>
  </si>
  <si>
    <t>GPA 7 Sl No 68</t>
  </si>
  <si>
    <t>LORAZEPAM 1MG TAB</t>
  </si>
  <si>
    <t>GPA 8 Sl No 64</t>
  </si>
  <si>
    <t xml:space="preserve">MYCOPHENOLATE SODIUM 360 MG TAB </t>
  </si>
  <si>
    <t>GPA 9 Sl No 149</t>
  </si>
  <si>
    <t>OLANZAPINE 10 MG TAB</t>
  </si>
  <si>
    <t>GPA 9 Sl No 148</t>
  </si>
  <si>
    <t>OLANZAPINE 5 MG TAB</t>
  </si>
  <si>
    <t>GPA 7 Sl No 81</t>
  </si>
  <si>
    <t xml:space="preserve">OXCARBAZEPINE 150MG TAB </t>
  </si>
  <si>
    <t>GPA 7 Sl No 82</t>
  </si>
  <si>
    <t xml:space="preserve">OXCARBAZEPINE 300 MG </t>
  </si>
  <si>
    <t>GPA 7 Sl No 92</t>
  </si>
  <si>
    <t xml:space="preserve">PHENOBARBITONE 30 MG TAB </t>
  </si>
  <si>
    <t>GPA 7 Sl No 99</t>
  </si>
  <si>
    <t>PIRACETAM 800MG</t>
  </si>
  <si>
    <t>GPA 9 Sl No 172</t>
  </si>
  <si>
    <t xml:space="preserve">QUITIAPINE 25MG TAB </t>
  </si>
  <si>
    <t>GPA 9 Sl No 173</t>
  </si>
  <si>
    <t xml:space="preserve">QUITIAPINE 50MG TAB </t>
  </si>
  <si>
    <t xml:space="preserve">SERTRALINE 50MG TAB </t>
  </si>
  <si>
    <t>GPA 7 Sl No 123</t>
  </si>
  <si>
    <t xml:space="preserve">TOPIRAMATE 50 MG </t>
  </si>
  <si>
    <t>GPA 9 Sl No 206</t>
  </si>
  <si>
    <t xml:space="preserve">TRIHEXYPHENIDYL HCL 2 MG TAB </t>
  </si>
  <si>
    <t>GPA 9 Sl No 38</t>
  </si>
  <si>
    <t>CALCIUM ACETATE 500 MG TAB</t>
  </si>
  <si>
    <t>GPA 9 Sl No 40</t>
  </si>
  <si>
    <t>CALCIUM GLUCONATE 0.5 G TAB</t>
  </si>
  <si>
    <t>GPA 9 Sl No 150</t>
  </si>
  <si>
    <t>OMEGA -3 FATTY ACID</t>
  </si>
  <si>
    <t>GPA 9 Sl No 129</t>
  </si>
  <si>
    <t>METHYL COBALAMINE 500 MCG TAB</t>
  </si>
  <si>
    <t>GPA 9 Sl No 128</t>
  </si>
  <si>
    <t>METHYL COBALAMINE 1500 MCG</t>
  </si>
  <si>
    <t>GPA 4 Sl No 149</t>
  </si>
  <si>
    <t xml:space="preserve">PYRIDOXINE 100 MG TAB </t>
  </si>
  <si>
    <t>GPA 9 Sl No 13</t>
  </si>
  <si>
    <t xml:space="preserve">ASCORBIC ACID 100 MG TAB </t>
  </si>
  <si>
    <t>GPA 9 Sl No 14</t>
  </si>
  <si>
    <t xml:space="preserve">ASCORBIC ACID 500 MG </t>
  </si>
  <si>
    <t>GPA 9 Sl No 112</t>
  </si>
  <si>
    <t>IRON SUCCINATE/FRACTIONATE DEXTRAN 100 MG INJ</t>
  </si>
  <si>
    <t>ELDER</t>
  </si>
  <si>
    <t xml:space="preserve">BOT </t>
  </si>
  <si>
    <t xml:space="preserve">LG </t>
  </si>
  <si>
    <t>GPA 9 Sl No 43</t>
  </si>
  <si>
    <t xml:space="preserve">CAP PROBIOTIC </t>
  </si>
  <si>
    <t>GPA 8 Sl No 70</t>
  </si>
  <si>
    <t xml:space="preserve">OMEPRAZOLE 20MG CAP </t>
  </si>
  <si>
    <t>GPA 7 Sl No 30</t>
  </si>
  <si>
    <t>DICYCLOMINE HYDROCHLORIDE 20MG INJ</t>
  </si>
  <si>
    <t>GPA 7 Sl No 55</t>
  </si>
  <si>
    <t xml:space="preserve">HYOSCINE BROMIDE INJ 20MG /ML 1ML INJ </t>
  </si>
  <si>
    <t>GPA 9 Sl No 151</t>
  </si>
  <si>
    <t>ONDANSETRON 8 MG INJ</t>
  </si>
  <si>
    <t>GPA 7 Sl No 162</t>
  </si>
  <si>
    <t>PANTOPRAZOLE 40 MG INJ</t>
  </si>
  <si>
    <t>GPA 5 Sl No 144</t>
  </si>
  <si>
    <t>ANTACID GEL</t>
  </si>
  <si>
    <t>GPA 7 Sl No 189</t>
  </si>
  <si>
    <t>CREMAFFIN SYRUP</t>
  </si>
  <si>
    <t>GPA 9 Sl No 118</t>
  </si>
  <si>
    <t xml:space="preserve">LACTULOSE SYP </t>
  </si>
  <si>
    <t>GPA 8 Sl No 8</t>
  </si>
  <si>
    <t xml:space="preserve">BISACODYL 5 MG TAB </t>
  </si>
  <si>
    <t>GPA 9 Sl No 119</t>
  </si>
  <si>
    <t>MEFENAMIC ACID + DICYCLOMINE (MEFTAL SPAS)</t>
  </si>
  <si>
    <t>GPA 7 Sl No 203</t>
  </si>
  <si>
    <t xml:space="preserve">DOMPERIDONE 10 MG TAB </t>
  </si>
  <si>
    <t>GPA 6 Sl No 27</t>
  </si>
  <si>
    <t xml:space="preserve">ESMOPRAZOLE 40 MG TAB </t>
  </si>
  <si>
    <t>GPA 6 Sl No 56</t>
  </si>
  <si>
    <t xml:space="preserve">LOPERAMIDE 2 MG </t>
  </si>
  <si>
    <t>Wockhardt</t>
  </si>
  <si>
    <t>GPA 8 Sl No 60</t>
  </si>
  <si>
    <t xml:space="preserve">METOCLOPRAMIDE 10 MG TAB </t>
  </si>
  <si>
    <t>GPA 9 Sl No 152</t>
  </si>
  <si>
    <t xml:space="preserve">ONDANSETRON 8 MG TAB </t>
  </si>
  <si>
    <t>GPA 7 Sl No 163</t>
  </si>
  <si>
    <t>PANTOPRAZOLE 40 MG TAB</t>
  </si>
  <si>
    <t>GPA 9 Sl No 174</t>
  </si>
  <si>
    <t>RABEPRAZOLE 20MG</t>
  </si>
  <si>
    <t>GPA 9 Sl No 202</t>
  </si>
  <si>
    <t>TRANEXAMIC ACID 500 MG+ MEFENAMIC ACID 250 MG</t>
  </si>
  <si>
    <t>GPA 9 Sl No 209</t>
  </si>
  <si>
    <t>URSODEOXYCHOLIC ACID 300 MG</t>
  </si>
  <si>
    <t>GPA 9 Sl No 210</t>
  </si>
  <si>
    <t xml:space="preserve">URSODEOXYCHOLIC ACID 150 MG TAB </t>
  </si>
  <si>
    <t>GPA 9 Sl No 45</t>
  </si>
  <si>
    <t xml:space="preserve">CETRIZINE SYP 5 MG/5 ML BOT OF 60 ML </t>
  </si>
  <si>
    <t>GPA 9 Sl No 57</t>
  </si>
  <si>
    <t xml:space="preserve">COUGH EXPECTORANT SYP 5 ML CONTAINING DIPHENHYDRAMINE HCL 14.08 MG </t>
  </si>
  <si>
    <t>GPA 8 Sl No 11</t>
  </si>
  <si>
    <t xml:space="preserve">CYPROHEPTADINE 4MG TAB </t>
  </si>
  <si>
    <t>GPA 7 Sl No 126</t>
  </si>
  <si>
    <t xml:space="preserve">TRAMADOL HYDROCHLORIDE 50 MG CAP /TAB </t>
  </si>
  <si>
    <t>GPA 7 Sl No 26</t>
  </si>
  <si>
    <t>DICLOFENAC 25MG/ML IP 3ML INJ</t>
  </si>
  <si>
    <t>GPA 7 Sl No 4</t>
  </si>
  <si>
    <t>GPA 7 Sl No 29</t>
  </si>
  <si>
    <t>DICLOFENAC SODIUM 50 MG ENTERIC COATED TAB</t>
  </si>
  <si>
    <t xml:space="preserve">ELDER    </t>
  </si>
  <si>
    <t>GPA 6 Sl No 29</t>
  </si>
  <si>
    <t>ETORICOXIB 90 MG TAB</t>
  </si>
  <si>
    <t>GPA 7 Sl No 57</t>
  </si>
  <si>
    <t xml:space="preserve">IBUPROFEN 400 MG TAB </t>
  </si>
  <si>
    <t>VIKRAM</t>
  </si>
  <si>
    <t>GPA 7 Sl No 87</t>
  </si>
  <si>
    <t xml:space="preserve">PARACETAMOL 500MG TAB </t>
  </si>
  <si>
    <t>GPA 7 Sl No 88</t>
  </si>
  <si>
    <t>PARACETAMOL 650MG</t>
  </si>
  <si>
    <t>GPA 7 Sl No 86</t>
  </si>
  <si>
    <t xml:space="preserve">PARACETAMOL 325MG AND IBUPROFEN 400 MG TAB </t>
  </si>
  <si>
    <t>ABBOTT</t>
  </si>
  <si>
    <t>GPA 7 Sl No 100</t>
  </si>
  <si>
    <t xml:space="preserve">PIROXICAM  20 MG TAB </t>
  </si>
  <si>
    <t>GPA 4 Sl No 16</t>
  </si>
  <si>
    <t xml:space="preserve">AMOXYCILLIN 250 MG CAP </t>
  </si>
  <si>
    <t>GPA 4 Sl No 54</t>
  </si>
  <si>
    <t>CLINDAMYCIN 300 MG CAP</t>
  </si>
  <si>
    <t>GPA 4 Sl No 64</t>
  </si>
  <si>
    <t xml:space="preserve">DOXYCYCLINE </t>
  </si>
  <si>
    <t>GPA 4 Sl No 82</t>
  </si>
  <si>
    <t xml:space="preserve">ITRACONAZOLE 100 MG </t>
  </si>
  <si>
    <t>SLMH</t>
  </si>
  <si>
    <t>GPA 4 Sl No 58</t>
  </si>
  <si>
    <t xml:space="preserve">CLOTRIMAZOLE PULV 1% BOTT OF 75 GM </t>
  </si>
  <si>
    <t>GPA 4 Sl No 49</t>
  </si>
  <si>
    <t xml:space="preserve">CIPROFLOXACIN 200 MG /100 ML INJ </t>
  </si>
  <si>
    <t>BIOCHEM/AXA</t>
  </si>
  <si>
    <t>Chandra</t>
  </si>
  <si>
    <t>GPA 4 Sl No 106</t>
  </si>
  <si>
    <t xml:space="preserve">OFLOXACIN 400 MG TAB </t>
  </si>
  <si>
    <t>GPA 4 Sl No 18</t>
  </si>
  <si>
    <t>AMOXYCILLIN FOR ORAL SUSP CONTAINING 125 MG /5 ML</t>
  </si>
  <si>
    <t>GPA 4 Sl No 13</t>
  </si>
  <si>
    <t xml:space="preserve">AMOXYCILLINE 200MG /5ML + CLAVULANIC ACID 28.5 MG IN 30 ML BOT </t>
  </si>
  <si>
    <t>GPA 4 Sl No 33</t>
  </si>
  <si>
    <t xml:space="preserve">CEFIXIME SYP 50MG/5 ML BOT OF 30 ML BOT </t>
  </si>
  <si>
    <t>GPA 4 Sl No 1</t>
  </si>
  <si>
    <t xml:space="preserve">ACYCLOVIR 200 MG TAB </t>
  </si>
  <si>
    <t>GPA 4 Sl No 3</t>
  </si>
  <si>
    <t xml:space="preserve">ACYCLOVIR 800 MG TAB </t>
  </si>
  <si>
    <t>GPA 4 Sl No 8</t>
  </si>
  <si>
    <t xml:space="preserve">ALBENDAZOLE 400 MG TAB </t>
  </si>
  <si>
    <t>GPA 4 Sl No 17</t>
  </si>
  <si>
    <t xml:space="preserve">AMOXYCILLIN 500MG + POTASSIUM CLAVULANIC ACID 125 MG </t>
  </si>
  <si>
    <t>GPA 4 Sl No 15</t>
  </si>
  <si>
    <t xml:space="preserve">AMOXYCILLIN 875 MG + POTASSIUM CLAVULANIC ACID 125MG </t>
  </si>
  <si>
    <t>GPA 4 Sl No 27</t>
  </si>
  <si>
    <t>AZITHROMYCIN DIHYDRATE 250 MG TAB /CAP</t>
  </si>
  <si>
    <t>GPA 4 Sl No 31</t>
  </si>
  <si>
    <t xml:space="preserve">CEFIXIME 100 MG TAB </t>
  </si>
  <si>
    <t>GPA 4 Sl No 40</t>
  </si>
  <si>
    <t xml:space="preserve">CEFUROXIME 250 MG TAB </t>
  </si>
  <si>
    <t>GPA 4 Sl No 50</t>
  </si>
  <si>
    <t xml:space="preserve">CIPROFLOXACIN 250 MG TAB </t>
  </si>
  <si>
    <t>EMCURE</t>
  </si>
  <si>
    <t>GPA 4 Sl No 68</t>
  </si>
  <si>
    <t xml:space="preserve">FLUCONAZOLE 150 MG TAB </t>
  </si>
  <si>
    <t>GPA 4 Sl No 69</t>
  </si>
  <si>
    <t>FLUCONAZOLE 50 MG CAP</t>
  </si>
  <si>
    <t>GPA 4 Sl No 101</t>
  </si>
  <si>
    <t xml:space="preserve">NORFLOX 400 MG + TINIDAZOLE 600 MG TAB </t>
  </si>
  <si>
    <t>ALKEM</t>
  </si>
  <si>
    <t>GPA 4 Sl No 104</t>
  </si>
  <si>
    <t xml:space="preserve">NORFLOXACIN 400 MG TAB </t>
  </si>
  <si>
    <t>GPA 4 Sl No 108</t>
  </si>
  <si>
    <t xml:space="preserve">ORNIDAZOLE 500 MG + OFLOXACIN 200 MG TAB </t>
  </si>
  <si>
    <t>GPA 7 Sl No 157</t>
  </si>
  <si>
    <t>TERBINAFINE 250MG</t>
  </si>
  <si>
    <t>GPA 4 Sl No 142</t>
  </si>
  <si>
    <t xml:space="preserve">ZIDOVUDINE TAB 300 MG + LAMIVUDINE 150MG  TAB </t>
  </si>
  <si>
    <t>GPA 4 Sl No 141</t>
  </si>
  <si>
    <t>ZIDOVUDINE 300 MG + LAMIVUDINE 150 MG + NEVIRAPINE 200 MG</t>
  </si>
  <si>
    <t>GPA 4 Sl No 122</t>
  </si>
  <si>
    <t>RIFAMPICIN 150 MG CAP</t>
  </si>
  <si>
    <t>GPA 9 Sl No 21</t>
  </si>
  <si>
    <t>BECLOMETHASONE DIPROPIONATE 50 MCG AND LEVOSALBUTAMOL 50 MCG PER METERED DOSE</t>
  </si>
  <si>
    <t>CIPLA</t>
  </si>
  <si>
    <t>GPA 9 Sl No 198</t>
  </si>
  <si>
    <t>TIOTROPIUM BROMIDE 9MCG 120 METERED/UNIT INH</t>
  </si>
  <si>
    <t>PRECEPT</t>
  </si>
  <si>
    <t>GPA 9 Sl No 34</t>
  </si>
  <si>
    <t>BROMHEXINE SYP 5 ML CONTAINING 4MG  100ML</t>
  </si>
  <si>
    <t>GPA 9 Sl No 44</t>
  </si>
  <si>
    <t xml:space="preserve">CETRIZINE HCL 10 MG TAB </t>
  </si>
  <si>
    <t>GPA 7 Sl No 31</t>
  </si>
  <si>
    <t xml:space="preserve">DIETHYLCARBAMAZINE 50 MG TAB </t>
  </si>
  <si>
    <t>GPA 4 Sl No 81</t>
  </si>
  <si>
    <t xml:space="preserve">ISONIAZID 300 MG TAB </t>
  </si>
  <si>
    <t>GPA 7 Sl No 75</t>
  </si>
  <si>
    <t>MONTELUKAST 10MG+LEVOCETRIZINE 5MG TAB</t>
  </si>
  <si>
    <t>GPA 4 Sl No 118</t>
  </si>
  <si>
    <t xml:space="preserve">PYRAZINAMIDE 1500 MG TAB </t>
  </si>
  <si>
    <t>GPA 9 Sl No 180</t>
  </si>
  <si>
    <t>SALBUTAMOL 4MG TAB</t>
  </si>
  <si>
    <t>GPA 9 Sl No 71</t>
  </si>
  <si>
    <t xml:space="preserve">ETOPHYLLINE BP 84.7MG AND THEOPHYLLINE IP 25.3, PER ML 2ML INJ </t>
  </si>
  <si>
    <t>GPA 9 Sl No 64</t>
  </si>
  <si>
    <t>EAR DROP WAXONIL</t>
  </si>
  <si>
    <t>ZEE</t>
  </si>
  <si>
    <t>GPA 9 Sl No 30</t>
  </si>
  <si>
    <t>BIMATOPROST 0.03% BOTT OF 3ML</t>
  </si>
  <si>
    <t>URSA</t>
  </si>
  <si>
    <t>GPA 9 Sl No 31</t>
  </si>
  <si>
    <t>BRIMONIDINE TARTRATE 0.2% EYE DROPS</t>
  </si>
  <si>
    <t>GPA 7 Sl No 36</t>
  </si>
  <si>
    <t>DORZOLAMIDE EYE DROPS</t>
  </si>
  <si>
    <t>GPA 7 Sl No 13</t>
  </si>
  <si>
    <t xml:space="preserve">CARBOXIMETHYLECELLULOSE 1% eye drop </t>
  </si>
  <si>
    <t>URSA PHARMA</t>
  </si>
  <si>
    <t>GPA 4 Sl No 48</t>
  </si>
  <si>
    <t>CIPROFLOXACIN 0.3% EYE DROP 3 MG /ML BOT OF 5 ML</t>
  </si>
  <si>
    <t>GPA 4 Sl No 51</t>
  </si>
  <si>
    <t>CIPROFLOXACIN HYDROCHLORIDE 0.3% + DEXAMETHASONE 0.1% BOT OF 5%</t>
  </si>
  <si>
    <t>GPA 7 Sl No 170</t>
  </si>
  <si>
    <t>LATANOPROST EYE DROP 2.5ML</t>
  </si>
  <si>
    <t>GPA 9 Sl No 127</t>
  </si>
  <si>
    <t>METHYL CELLULOSE 2% SOLUTION BOTTLE OF 5 ML</t>
  </si>
  <si>
    <t>GPA 4 Sl No 96</t>
  </si>
  <si>
    <t xml:space="preserve">MOXIFLOXACIN 0.5% PRESERVATIVE FREE EYE DROPS </t>
  </si>
  <si>
    <t>GPA 4 Sl No 105</t>
  </si>
  <si>
    <t>OFLOXACIN 0.3% BOTTLE OF 5 ML</t>
  </si>
  <si>
    <t>ABHISHEK/Sri Mahesh</t>
  </si>
  <si>
    <t>GPA 4 Sl No 103</t>
  </si>
  <si>
    <t xml:space="preserve">NORFLOXACIN 0.3% EYE DROP </t>
  </si>
  <si>
    <t>GPA 4 Sl No 56</t>
  </si>
  <si>
    <t xml:space="preserve">CLOTRIMAZOLE 1% + LIGNOCAINE 2% EAR DROP BOT </t>
  </si>
  <si>
    <t>GPA 5 Sl No 146</t>
  </si>
  <si>
    <t xml:space="preserve">ANTI HAEMORRHOIDAL OINTMENT </t>
  </si>
  <si>
    <t>Panacea</t>
  </si>
  <si>
    <t xml:space="preserve">TUBE </t>
  </si>
  <si>
    <t>GPA 4 Sl No 74</t>
  </si>
  <si>
    <t xml:space="preserve">HYDROQUINONE 2% TUBE OF 50 MG </t>
  </si>
  <si>
    <t>Medzine</t>
  </si>
  <si>
    <t>Sri Gayatri</t>
  </si>
  <si>
    <t>GPA 9 Sl No 120</t>
  </si>
  <si>
    <t xml:space="preserve">MELALITE XL CREAM </t>
  </si>
  <si>
    <t>GPA 9 Sl No 135</t>
  </si>
  <si>
    <t>MOMETASONE 0.1% TUBE OF 10 GM</t>
  </si>
  <si>
    <t>MOREPEN</t>
  </si>
  <si>
    <t>GPA 7 Sl No 156</t>
  </si>
  <si>
    <t xml:space="preserve">TERBINAFINE 15gm CREAM TUBE </t>
  </si>
  <si>
    <t>GPA 9 Sl No 207</t>
  </si>
  <si>
    <t xml:space="preserve">UREA CREAM UREA 10-12% LACTIC ACID 5-10 % IN PACK OF 50 GM </t>
  </si>
  <si>
    <t>STAUNCH</t>
  </si>
  <si>
    <t>GPA 9 Sl No 48</t>
  </si>
  <si>
    <t xml:space="preserve">CHLORHEXIDINE MOUTH WASH 0.12% </t>
  </si>
  <si>
    <t>GPA 3 Sl No 12</t>
  </si>
  <si>
    <t>HARD CERVICAL COLLAR (S,M,L)</t>
  </si>
  <si>
    <t>MEDIFIT</t>
  </si>
  <si>
    <t>GPA 3 Sl No 11</t>
  </si>
  <si>
    <t>SOFT CERVICAL COLLAR (S,M,L,XL)</t>
  </si>
  <si>
    <t>ASCENT H C</t>
  </si>
  <si>
    <t>GPA 3 Sl No 31</t>
  </si>
  <si>
    <t>WRIST &amp; FOREARM SPLINT -COOLTEX (UNIVERSAL)</t>
  </si>
  <si>
    <t>VISCO</t>
  </si>
  <si>
    <t>GPA 3 Sl No 121</t>
  </si>
  <si>
    <t>SILICON HEEL CUP (S,M,L,XL)</t>
  </si>
  <si>
    <t>GPA 7 Sl No 132</t>
  </si>
  <si>
    <t xml:space="preserve">SERRATIOPEPTIDASE  5MG TAB </t>
  </si>
  <si>
    <t>GPA 6 Sl No 32</t>
  </si>
  <si>
    <t>FEBUXOSTAT 80 MG TAB</t>
  </si>
  <si>
    <t>GPA 7 Sl No 60</t>
  </si>
  <si>
    <t xml:space="preserve">LEFLUNOMIDE 10MG </t>
  </si>
  <si>
    <t>GPA 7 Sl No 61</t>
  </si>
  <si>
    <t>LEFLUNOMIDE 20MG TAB</t>
  </si>
  <si>
    <t>GPA 5 Sl No 60</t>
  </si>
  <si>
    <t xml:space="preserve">GAUZE SURGICAL OPEN WOVE </t>
  </si>
  <si>
    <t>Meter</t>
  </si>
  <si>
    <t>BMT</t>
  </si>
  <si>
    <t>GPA 6 Sl No 31</t>
  </si>
  <si>
    <t>FEBUXOSTAT 40 MG TAB</t>
  </si>
  <si>
    <t>GPA 1 S No 50</t>
  </si>
  <si>
    <t>Dengue igm ,igg,ns1ag card</t>
  </si>
  <si>
    <t>Nectar</t>
  </si>
  <si>
    <t>GPA 1 S No 54</t>
  </si>
  <si>
    <t>Distilled water (deionised water) 5 ltrs can</t>
  </si>
  <si>
    <t>Can</t>
  </si>
  <si>
    <t>General</t>
  </si>
  <si>
    <t>Sri Durga</t>
  </si>
  <si>
    <t>GPA 1 S No 69</t>
  </si>
  <si>
    <t>Hbsag rapid test (1x30ml)</t>
  </si>
  <si>
    <t>Meril</t>
  </si>
  <si>
    <t>Abhishek</t>
  </si>
  <si>
    <t>GPA 1 S No 82</t>
  </si>
  <si>
    <t>Alere (100 Test)</t>
  </si>
  <si>
    <t>Shree Agencies</t>
  </si>
  <si>
    <t>GPA 1 S No 34</t>
  </si>
  <si>
    <t xml:space="preserve">Aso titer test kit 50 test </t>
  </si>
  <si>
    <t>Rapid</t>
  </si>
  <si>
    <t>GPA 1 S No 102</t>
  </si>
  <si>
    <t>Kits for estimation of protien (1x50ml)</t>
  </si>
  <si>
    <t>ERBA (5 x 50 ml)</t>
  </si>
  <si>
    <t>GPA 1 S No 97</t>
  </si>
  <si>
    <t>Kits for estimation of cholesterol (1x50ml)</t>
  </si>
  <si>
    <t xml:space="preserve">Robonik India </t>
  </si>
  <si>
    <t>GPA 1 S No 93</t>
  </si>
  <si>
    <t>Kit for triglyceride estimation (100ml)</t>
  </si>
  <si>
    <t>Robonik India (5 x 10 ml)</t>
  </si>
  <si>
    <t>GPA 1 S No 83</t>
  </si>
  <si>
    <t xml:space="preserve">Kit for estimation of amylase </t>
  </si>
  <si>
    <t>ADI Diagnostic</t>
  </si>
  <si>
    <t>GPA 1 S No 86</t>
  </si>
  <si>
    <t>Kit for estimation of calcium 50ml</t>
  </si>
  <si>
    <t>NECTAR (2 x 25 Ml)</t>
  </si>
  <si>
    <t>GPA 1 S No 90</t>
  </si>
  <si>
    <t>Kit for estimation of hdl cholestrol (1x50ml)</t>
  </si>
  <si>
    <t>GPA 1 S No 95</t>
  </si>
  <si>
    <t>Kits for estimation of albumin (5x50ml)</t>
  </si>
  <si>
    <t>GPA 1 S No 96</t>
  </si>
  <si>
    <t>Kits for estimation of alkaline phosphatase (10x2.2ml)</t>
  </si>
  <si>
    <t>ERBA</t>
  </si>
  <si>
    <t>GPA 1 S No 98</t>
  </si>
  <si>
    <t>Kits for estimation of creatinine reagent 2x120ml</t>
  </si>
  <si>
    <t>GPA 1 S No 94</t>
  </si>
  <si>
    <t>Kits for estimation of  protein (5x50ml)</t>
  </si>
  <si>
    <t>GPA 1 S No 103</t>
  </si>
  <si>
    <t>Kits for estimation of sgot (ast) (1x100ml)</t>
  </si>
  <si>
    <t>GPA 1 S No 104</t>
  </si>
  <si>
    <t>Kits for estimation of sgpt (alt) (1x100ml)</t>
  </si>
  <si>
    <t>GPA 1 S No 105</t>
  </si>
  <si>
    <t>Kits for estimation of urea 6x20ml</t>
  </si>
  <si>
    <t>GPA 1 S No 106</t>
  </si>
  <si>
    <t>Kits for estimation of uric acid (1x50ml)</t>
  </si>
  <si>
    <t>GPA 1 S No 123</t>
  </si>
  <si>
    <t>Paracheck pv&amp;pf (1 x 50)(Malaria)</t>
  </si>
  <si>
    <t>viola  ( 1 tst)</t>
  </si>
  <si>
    <t>GPA 1 S No 114</t>
  </si>
  <si>
    <t>Micro tips (02 - 200ml) (1000pcs)</t>
  </si>
  <si>
    <t>Pkt(Pkt of 1000 Pcs)</t>
  </si>
  <si>
    <t>Astra</t>
  </si>
  <si>
    <t>GPA 1 S No 115</t>
  </si>
  <si>
    <t>Micro tips (200 - 1000ml) (1000pcs)</t>
  </si>
  <si>
    <t>GPA 1 S No 128</t>
  </si>
  <si>
    <t>Prothrombin time reagents to give control of 10-14 secs (10ml)</t>
  </si>
  <si>
    <t>Tulip</t>
  </si>
  <si>
    <t>GPA 1 S No 169</t>
  </si>
  <si>
    <t>Urine pregnancy test strips</t>
  </si>
  <si>
    <t xml:space="preserve">No </t>
  </si>
  <si>
    <t>Excel</t>
  </si>
  <si>
    <t>GPA 2 Sl No 122</t>
  </si>
  <si>
    <t>SPIRIT</t>
  </si>
  <si>
    <t>Regular</t>
  </si>
  <si>
    <t>335 (4.5 Ltr)</t>
  </si>
  <si>
    <t>Metro</t>
  </si>
  <si>
    <t>GPA 1 S No 161</t>
  </si>
  <si>
    <t>Test tubes 100 mm x12mm rimless</t>
  </si>
  <si>
    <t>Pack</t>
  </si>
  <si>
    <t>Borosilecate (100 Nos)</t>
  </si>
  <si>
    <t>GPA 1 S No 172</t>
  </si>
  <si>
    <t>Uristix  for detecting ketone bodies in urine (bottle of 100 strips)</t>
  </si>
  <si>
    <t>GPA 1 S No 175</t>
  </si>
  <si>
    <t>Vaccum blood collection tubes with needle edta 3ml</t>
  </si>
  <si>
    <t>GPA 1 S No 173</t>
  </si>
  <si>
    <t>Vaccum blood collection tube with needle:sodium citreta 3ml</t>
  </si>
  <si>
    <t>GPA 7 Sl No 198</t>
  </si>
  <si>
    <t xml:space="preserve">DEXTROSE MONOHYDRATE FOR ORAL USE IN BOT OF 100GM </t>
  </si>
  <si>
    <t>TUDOR</t>
  </si>
  <si>
    <t>GPA 8 Sl No 21</t>
  </si>
  <si>
    <t xml:space="preserve">ECG ELECTRODES </t>
  </si>
  <si>
    <t>3M</t>
  </si>
  <si>
    <t>GPA 1 S No 66</t>
  </si>
  <si>
    <t>Glucose strip accucheck (100 strips)</t>
  </si>
  <si>
    <t>Bott (Bott of 100 nos)</t>
  </si>
  <si>
    <t>GPA 1 S No 142</t>
  </si>
  <si>
    <t>Sodium lactate comp solution bott of 500 ml</t>
  </si>
  <si>
    <t>AXA</t>
  </si>
  <si>
    <t>GPA 2 Sl No 80</t>
  </si>
  <si>
    <t>LIGNOCAINE WITHOUT ADRENALINE 2% (30ML)</t>
  </si>
  <si>
    <t>Indoco</t>
  </si>
  <si>
    <t>14-15/104/73</t>
  </si>
  <si>
    <t>Peritoneal Dialysis Solution IP (2.5% for CAPD: 2Ltr Bag) with Mini Cap</t>
  </si>
  <si>
    <t xml:space="preserve">M/s Baxter (India) Pvt Ltd
2nd Floor, Plot No. 18, Community Centre,
Mayapuri Phase-1, New Delhi-110064
Tele : 011-45667500 - 530,  Fax : 011-45566304
</t>
  </si>
  <si>
    <t>Rs. 129.42 per bag+ GST as applicable</t>
  </si>
  <si>
    <t>270545B</t>
  </si>
  <si>
    <t>16-17/462/107</t>
  </si>
  <si>
    <t>Erythropoeitin Human Recombinant 4000 IU</t>
  </si>
  <si>
    <t xml:space="preserve">M/s Reliance Life Sciences,
Dhirubhai Ambani Life Sciences Centre
R-282, TTC Area of MIDC,
Thane-Belapur Road Rabale
Navi Mumbai-400701 (INDIA)
Tele-022-40678000, Fax-022-40678099
</t>
  </si>
  <si>
    <t>011969</t>
  </si>
  <si>
    <t xml:space="preserve">M/s Novartis India Ltd.,
201, Palika Bhawan
RK Puram, Sec-13
New Delhi-110066 
Tele: 011-24101307
</t>
  </si>
  <si>
    <t>13-14/376/49</t>
  </si>
  <si>
    <t xml:space="preserve">Bicalutamide 50 mg Tab </t>
  </si>
  <si>
    <t xml:space="preserve">M/s Intas Pharmaceuticals Ltd, 
2nd Floor, Chinubhai Centre, Off, Nehru Bridge,
Ashram Road, Ahmedabad-380009  
Tele: 079-55523120, Fax: 079-26578862
</t>
  </si>
  <si>
    <t>010870</t>
  </si>
  <si>
    <t>16-17/459/117</t>
  </si>
  <si>
    <t>Everolimus 0.25mg tab</t>
  </si>
  <si>
    <t>Rs. 52.759 per tab + GST @ 5% extra or as applicable</t>
  </si>
  <si>
    <t>011985</t>
  </si>
  <si>
    <t>180</t>
  </si>
  <si>
    <t>14-15/176/52</t>
  </si>
  <si>
    <t xml:space="preserve">Imatinib Mesylate 400mg Cap </t>
  </si>
  <si>
    <t xml:space="preserve">M/s Khandelwal Laboratories Pvt Ltd 
79/87, D Lad Path, Mumbai (INDIA)
Web- www.khandelwallab.com
Tele: 022-23718238/46 Fax: 022-23739381/23719665
</t>
  </si>
  <si>
    <t>Rs. 18.36 Per Cap + GST as applicable</t>
  </si>
  <si>
    <t>010863</t>
  </si>
  <si>
    <t>16-17/25/42</t>
  </si>
  <si>
    <t>Tab Nilotinib 150mg</t>
  </si>
  <si>
    <t xml:space="preserve">M/s Novartis Healthcare Pvt. Ltd,
201, Palika Bhawan, Sector-XIII,
R.K Puram, New Delhi-110066
Tele: 011-24101306/ 07, Fax- 011-26874021
</t>
  </si>
  <si>
    <t>Rs. 5591.42 per 4 caps +GST as applicable</t>
  </si>
  <si>
    <t>011015</t>
  </si>
  <si>
    <t>14-15/87/77</t>
  </si>
  <si>
    <t>Tacrolimus 1 mg tab</t>
  </si>
  <si>
    <t xml:space="preserve">M/s Panacea Biotec Ltd.
B-1 Extn/ A-27, Mohan Co-Operative,
Industrial Estate, Mathura Road
New Delhi - 110044
Tele: 011-41679000 Fax : 011-41679090
</t>
  </si>
  <si>
    <t>Rs. 62.65 per 10 tab+ GST as applicable</t>
  </si>
  <si>
    <t>011979</t>
  </si>
  <si>
    <t>17-18/69/168</t>
  </si>
  <si>
    <t>Amiodarone Hcl 200 mg tab</t>
  </si>
  <si>
    <t xml:space="preserve">M/s Micro Labs Ltd.
# 27, Race Course Road,
Bangalore-560001
Tele: 91-80-22370451 Fax : 91 80 22370463
</t>
  </si>
  <si>
    <t xml:space="preserve">Rs. 2.30 per tab + GST @ 12% extra </t>
  </si>
  <si>
    <t>011127</t>
  </si>
  <si>
    <t>16-17/343/111</t>
  </si>
  <si>
    <t xml:space="preserve">M/s Medipol Pharmaceuticals India Ltd,
128/5, Swiss House, Vishwas Nagar,
Delhi-110032
Tele: 011-22380624 Fax: 011-22305399
</t>
  </si>
  <si>
    <t>Rs. 0.25 per tab + GST @ 12% extra or as applicable</t>
  </si>
  <si>
    <t>011174</t>
  </si>
  <si>
    <t>Aspirin 150 mg Tab</t>
  </si>
  <si>
    <t>16-17/347/78</t>
  </si>
  <si>
    <t>Aspirin (Soluble) 350 mg tab</t>
  </si>
  <si>
    <t xml:space="preserve">M/s Unicure (I) Ltd.,   
C-21, 22 &amp; 23, Sector-3, Noida-201301,
Distt- Gautam Budh Nagar (UP)
Tele: 0120-4786786, 4786701 Fax : 0120-4320184
</t>
  </si>
  <si>
    <t>Rs. 30.10 per 100 tab + GST rate as applicable</t>
  </si>
  <si>
    <t>010253</t>
  </si>
  <si>
    <t>14-15/205/81</t>
  </si>
  <si>
    <t>Carvedilol 3.125 mg Tab</t>
  </si>
  <si>
    <t xml:space="preserve">M/s CMG Biotech Pvt Ltd.,
410, 4th Floor, DDA Building, 
Laxmi Nagar, District Centre, 
Laxmi Nagar, Delhi-110092  
Tele: 011-43081191, Fax: 011-42448542
</t>
  </si>
  <si>
    <t>Rs. 2.59 per 10 Tabs + GST as applicable</t>
  </si>
  <si>
    <t>011101</t>
  </si>
  <si>
    <t>271</t>
  </si>
  <si>
    <t>15-16/34/89</t>
  </si>
  <si>
    <t>Carvedilol 12.5mg tab</t>
  </si>
  <si>
    <t>Rs. 5.60 per 10 Tab+ GST as applicable</t>
  </si>
  <si>
    <t>011102</t>
  </si>
  <si>
    <t>16-17/420/166</t>
  </si>
  <si>
    <t>Clopidogrel 75mg tab</t>
  </si>
  <si>
    <t xml:space="preserve">M/s Pulse Pharmaceuticals Pvt Ltd.
4 F 10, Ballad Estates,
Tarnaka, Secunderabad-500017
Tele-04027007049, Fax-04027014274
</t>
  </si>
  <si>
    <t xml:space="preserve">Rs. 0.67 per tab + GST @ 12% extra </t>
  </si>
  <si>
    <t>011168</t>
  </si>
  <si>
    <t>231</t>
  </si>
  <si>
    <t>17-18/58/143</t>
  </si>
  <si>
    <t>Enalapril Maleate 2.5mg Tab</t>
  </si>
  <si>
    <t xml:space="preserve">Rs. 0.13 per tab + GST @ 12% extra </t>
  </si>
  <si>
    <t>011144</t>
  </si>
  <si>
    <t>14-15/199/67</t>
  </si>
  <si>
    <t>Metoprolol Tarterate 50 mg tab</t>
  </si>
  <si>
    <t xml:space="preserve">M/s Psychotropics India Ltd.
Plot No-A-32, DLF, Sector-11,
Faridabad, Haryana-121006
Tele: 0129-2282691 Fax : 0129-2296764
</t>
  </si>
  <si>
    <t>Rs. 4.65 per 14 tab+ GST as applicable</t>
  </si>
  <si>
    <t>011147</t>
  </si>
  <si>
    <t xml:space="preserve">M/s Micron  Pharmaceuticals.
Plot No. 2117, A-2, Phase-III, 
G.I.D.C., VAPI-396795
Tele: 0260-2405400/ 05/ 06/ 07, Fax: 0260-2405419
</t>
  </si>
  <si>
    <t>111</t>
  </si>
  <si>
    <t>262</t>
  </si>
  <si>
    <t>011129</t>
  </si>
  <si>
    <t>17-18/232/59</t>
  </si>
  <si>
    <t>Tab Apixaban 5mg</t>
  </si>
  <si>
    <t>CDL</t>
  </si>
  <si>
    <t>SPA 10 S N 28</t>
  </si>
  <si>
    <t>Recombinant human erythropoietin 2000 iu inj</t>
  </si>
  <si>
    <t>RELIANCE</t>
  </si>
  <si>
    <t>Life Care D &amp; S</t>
  </si>
  <si>
    <t>SPA 10 S N 7</t>
  </si>
  <si>
    <t>Nifedipine retard 20mg cap/tap</t>
  </si>
  <si>
    <t>CADILA PH</t>
  </si>
  <si>
    <t>Phoenix</t>
  </si>
  <si>
    <t>SPA 10 S N 30</t>
  </si>
  <si>
    <t>Amlodipine 2.5 mg tab</t>
  </si>
  <si>
    <t>Abhishek Medicals</t>
  </si>
  <si>
    <t>SANDOZ</t>
  </si>
  <si>
    <t>Life Guard</t>
  </si>
  <si>
    <t>Chandra Pharma</t>
  </si>
  <si>
    <t>SPA 10 S N 46</t>
  </si>
  <si>
    <t>Fenofibrate 160 mg tab</t>
  </si>
  <si>
    <t>SPA 10 S N 32</t>
  </si>
  <si>
    <t>Hydrochlorthiazide 12.5 mg tab</t>
  </si>
  <si>
    <t>SPA 10 S N 52</t>
  </si>
  <si>
    <t>Ivabradin 5 mg tab</t>
  </si>
  <si>
    <t>SPA 10 S N 34</t>
  </si>
  <si>
    <t>Losartan 50mg + hydrochlorothiazide 12.5mg tab</t>
  </si>
  <si>
    <t>Sri Mahesh</t>
  </si>
  <si>
    <t>SPA 10 S N 55</t>
  </si>
  <si>
    <t>SPA 10 S N 58</t>
  </si>
  <si>
    <t>Rosuvastatin 10 mg tab</t>
  </si>
  <si>
    <t>GR Labs</t>
  </si>
  <si>
    <t>UNICURE</t>
  </si>
  <si>
    <t>Gowri Enterpricises</t>
  </si>
  <si>
    <t xml:space="preserve">Indt 15 S No 92 </t>
  </si>
  <si>
    <t>Olmesartan 20 mg</t>
  </si>
  <si>
    <t>Indt 15 S No 116</t>
  </si>
  <si>
    <t>SPA 5 S N 33</t>
  </si>
  <si>
    <t>Telmisartan 40mg tab</t>
  </si>
  <si>
    <t>Indt 15 S No 12</t>
  </si>
  <si>
    <t>Indt 15 S No 13</t>
  </si>
  <si>
    <t>50*2</t>
  </si>
  <si>
    <t>Indt 15 S No 18</t>
  </si>
  <si>
    <t>Indt 15 S No 20</t>
  </si>
  <si>
    <t>Indt 15 S No 21</t>
  </si>
  <si>
    <t>Indt 15 S No 23</t>
  </si>
  <si>
    <t>Indt 15 S No 28</t>
  </si>
  <si>
    <t>Indt 15 S No 38</t>
  </si>
  <si>
    <t>Indt 15 S No 42</t>
  </si>
  <si>
    <t>Indt 15 S No 40&amp;39</t>
  </si>
  <si>
    <t>Indt 15 S No 54</t>
  </si>
  <si>
    <t>Indt 15 S No 55</t>
  </si>
  <si>
    <t>Indt 15 S No 57</t>
  </si>
  <si>
    <t>Indt 15 S No 58</t>
  </si>
  <si>
    <t>Indt 15 S No 59</t>
  </si>
  <si>
    <t>Indt 15 S No 60</t>
  </si>
  <si>
    <t>Indt 15 S No 61</t>
  </si>
  <si>
    <t>Indt 15 S No 68</t>
  </si>
  <si>
    <t>Indt 15 S No 70</t>
  </si>
  <si>
    <t>Indt 15 S No 73</t>
  </si>
  <si>
    <t>Indt 15 S No 74</t>
  </si>
  <si>
    <t>Indt 15 S No 77</t>
  </si>
  <si>
    <t>184</t>
  </si>
  <si>
    <t xml:space="preserve">Indt 15 S No 6 </t>
  </si>
  <si>
    <t>87</t>
  </si>
  <si>
    <t>Rs. 93.00 per vial + GST as applicable</t>
  </si>
  <si>
    <t>36</t>
  </si>
  <si>
    <t>Rs. 73.86 Per 10 Tab strip + GST as applicable</t>
  </si>
  <si>
    <t>15&amp;16</t>
  </si>
  <si>
    <t>76</t>
  </si>
  <si>
    <t>100</t>
  </si>
  <si>
    <t>196</t>
  </si>
  <si>
    <t>Indt 15 S No 25</t>
  </si>
  <si>
    <t xml:space="preserve">Indt 15 S No 27 </t>
  </si>
  <si>
    <t>SPA 1 S N 20</t>
  </si>
  <si>
    <t>Amlodipin besylate 5mg tab</t>
  </si>
  <si>
    <t>233</t>
  </si>
  <si>
    <t xml:space="preserve">M/s Pfizer Ltd
Unit 601-604, 6th Floor, Block A,
Hyatt Regency Delhi,
Bhikaji Cama Place, New Delhi
Tele: 91 11 66125300 Fax: 91 11 26791602 
</t>
  </si>
  <si>
    <t xml:space="preserve">Rs. 52.98 per tab + GST @ 12% extra </t>
  </si>
  <si>
    <t>GPA 8 Sl No 86</t>
  </si>
  <si>
    <t xml:space="preserve">ASPIRIN 75MG TAB </t>
  </si>
  <si>
    <t>Indt 15 S No 32</t>
  </si>
  <si>
    <t>107</t>
  </si>
  <si>
    <t>14</t>
  </si>
  <si>
    <t>GPA 8 Sl No 5</t>
  </si>
  <si>
    <t xml:space="preserve">ATENOLOL 25 MG TAB </t>
  </si>
  <si>
    <t>Indt 15 S No 35</t>
  </si>
  <si>
    <t>282</t>
  </si>
  <si>
    <t>011132</t>
  </si>
  <si>
    <t>Atorvastatin 10 mg Tab</t>
  </si>
  <si>
    <t>17-18/172/33</t>
  </si>
  <si>
    <t xml:space="preserve">Rs. 0.22 per tab + GST @ 12% extra </t>
  </si>
  <si>
    <t>37&amp;36</t>
  </si>
  <si>
    <t>Indt 15 S No 47</t>
  </si>
  <si>
    <t>199</t>
  </si>
  <si>
    <t>219</t>
  </si>
  <si>
    <t>49&amp;52</t>
  </si>
  <si>
    <t>168</t>
  </si>
  <si>
    <t>SPA 10 S N 3</t>
  </si>
  <si>
    <t>Enalapril meleate 10mg tab</t>
  </si>
  <si>
    <t>Indt 15 S No 64</t>
  </si>
  <si>
    <t>Indt 15 S No 63</t>
  </si>
  <si>
    <t>011106</t>
  </si>
  <si>
    <t>Fenofibrate 200 mg tab</t>
  </si>
  <si>
    <t>17-18/98/19</t>
  </si>
  <si>
    <t xml:space="preserve">Rs. 0.81 per tab + GST @ 12% extra </t>
  </si>
  <si>
    <t>Indt 15 S No 67</t>
  </si>
  <si>
    <t>Indt 15 S No 71</t>
  </si>
  <si>
    <t>Indt 15 S No 76</t>
  </si>
  <si>
    <t>Indt 15 S No 78</t>
  </si>
  <si>
    <t>Indt 15 S No 79</t>
  </si>
  <si>
    <t>Indt 15 S No 80</t>
  </si>
  <si>
    <t>Indt 15 S No 81</t>
  </si>
  <si>
    <t>Indt 15 S No 83</t>
  </si>
  <si>
    <t>SPA 10 S N 35</t>
  </si>
  <si>
    <t>Metoprolol 25 mg tab</t>
  </si>
  <si>
    <t>Indt 15 S No 86&amp;85</t>
  </si>
  <si>
    <t>600 tab on lieu of S No 88</t>
  </si>
  <si>
    <t>Indt 15 S No 89&amp;88</t>
  </si>
  <si>
    <t xml:space="preserve">Indt 15 S No 90 </t>
  </si>
  <si>
    <t>Indt 15 S No 91</t>
  </si>
  <si>
    <t>Indt 15 S No 93</t>
  </si>
  <si>
    <t>277</t>
  </si>
  <si>
    <t>011195</t>
  </si>
  <si>
    <t>Perindopril 4mg Tab</t>
  </si>
  <si>
    <t>17-18/127/27</t>
  </si>
  <si>
    <t xml:space="preserve">M/s Ciron Drugs &amp; Pharmaceuticals Pvt Ltd
C-1101/1102, Lotus Corporate Park,
Graham Firth Steel Compound, Jay Coach Junction,
Western Express Highway, Goregaon (East) Mumbai-400063
Tele: +9122-33598000 Fax: + 9122-26780784
</t>
  </si>
  <si>
    <t xml:space="preserve">Rs. 2.52 per tab + GST @ 12% extra </t>
  </si>
  <si>
    <t>SPA 4 S N 76</t>
  </si>
  <si>
    <t>Prazocin 2.5mg sr tab</t>
  </si>
  <si>
    <t>Indt 15 S No 100</t>
  </si>
  <si>
    <t>312</t>
  </si>
  <si>
    <t>011152</t>
  </si>
  <si>
    <t>Ramipril 2.5 mg tab</t>
  </si>
  <si>
    <t>17-18/170/77</t>
  </si>
  <si>
    <t xml:space="preserve">Rs. 0.28 per tab + GST @ 12% extra </t>
  </si>
  <si>
    <t>310</t>
  </si>
  <si>
    <t>011191</t>
  </si>
  <si>
    <t>Ramipril 5 mg tab</t>
  </si>
  <si>
    <t>17-18/93/74</t>
  </si>
  <si>
    <t xml:space="preserve">M/s Micron  Pharmaceuticals.
Plot No. 2117, A-2, Phase-III, 
G.I.D.C., VAPI-396795
Tele: 0260-2405400/ 05/ 06/ 07, Fax: 0260-2405419 
</t>
  </si>
  <si>
    <t xml:space="preserve">Rs. 0.39 per tab + GST @ 12% extra </t>
  </si>
  <si>
    <t>221</t>
  </si>
  <si>
    <t>011192</t>
  </si>
  <si>
    <t>Ramipril 10mg Tab</t>
  </si>
  <si>
    <t>15-16/05/91</t>
  </si>
  <si>
    <t>Rs. 10.99 per 10 Tab+ GST as applicable</t>
  </si>
  <si>
    <t>290</t>
  </si>
  <si>
    <t>011198</t>
  </si>
  <si>
    <t>Ramipril 5mg + Hydrochlorothilazide 12.mg tab</t>
  </si>
  <si>
    <t>17-18/195/44</t>
  </si>
  <si>
    <t xml:space="preserve">M/s C I Laboratories.
24-B Basant Lal Shah Road,
Kolkata-700 053
Tele-91 33 2409 5253/5254, Fax- 91 33 2215 4506
</t>
  </si>
  <si>
    <t xml:space="preserve">Rs. 0.78 per tab + GST @ 12% extra </t>
  </si>
  <si>
    <t>SPA 10 S N 10</t>
  </si>
  <si>
    <t>Ramipril 2.5mg + hydrochlorothiazide 12.5mg tab</t>
  </si>
  <si>
    <t>Indt 15 S No 105</t>
  </si>
  <si>
    <t>Indt 15 S No 109&amp;108&amp;110</t>
  </si>
  <si>
    <t>278</t>
  </si>
  <si>
    <t>011120</t>
  </si>
  <si>
    <t>Simvastatin 20 mg Tab</t>
  </si>
  <si>
    <t>17-18/96/28</t>
  </si>
  <si>
    <t xml:space="preserve">Rs. 0.50 per tab + GST @ 12% extra </t>
  </si>
  <si>
    <t>SPA 10 S N 36</t>
  </si>
  <si>
    <t>Telmisartan 20 mg tab</t>
  </si>
  <si>
    <t>Indt 15 S No 115</t>
  </si>
  <si>
    <t>Indt 15 S No 117</t>
  </si>
  <si>
    <t>Indt 15 S No 119</t>
  </si>
  <si>
    <t>Indt 15 S No 118</t>
  </si>
  <si>
    <t>Indt 15 S No 126</t>
  </si>
  <si>
    <t>Indt 15 S No 128</t>
  </si>
  <si>
    <t>Indt 15 S No 129</t>
  </si>
  <si>
    <t>119</t>
  </si>
  <si>
    <t>012686</t>
  </si>
  <si>
    <t>Tamsulosin HCL 0.4 mg Cap</t>
  </si>
  <si>
    <t>15-16/07/64</t>
  </si>
  <si>
    <t xml:space="preserve">M/s Cipla Ltd.,
A-37, Connaught Place,
New Delhi - 110001
Tele: 011-23323080 Fax: 011-23327340
</t>
  </si>
  <si>
    <t>Rs. 13.12 per 15 Cap + GST as applicable</t>
  </si>
  <si>
    <t>Indt 15 S No 131</t>
  </si>
  <si>
    <t>Indt 15 S No 132</t>
  </si>
  <si>
    <t>SPA 10 S N 57</t>
  </si>
  <si>
    <t>Chlorthalidone 25mg</t>
  </si>
  <si>
    <t xml:space="preserve">Vishal Medicals </t>
  </si>
  <si>
    <t>Indt 15 S No 133</t>
  </si>
  <si>
    <t>SPA 10 S N 60</t>
  </si>
  <si>
    <t>Eplerenone 25 mg tab</t>
  </si>
  <si>
    <t>MSN LABAS</t>
  </si>
  <si>
    <t>Indt 15 S No 134</t>
  </si>
  <si>
    <t>SPA 5 S N 20</t>
  </si>
  <si>
    <t>Spironolactone 25mg tab</t>
  </si>
  <si>
    <t>Indt 15 S No 114</t>
  </si>
  <si>
    <t>308</t>
  </si>
  <si>
    <t>011115</t>
  </si>
  <si>
    <t>Torsemide 10mg (scored tab)</t>
  </si>
  <si>
    <t>17-18/157/71</t>
  </si>
  <si>
    <t>M/s CMG Biotech Pvt Ltd.,
410, 4th Floor, DDA Building, 
Laxmi Nagar, District Centre, 
Laxmi Nagar, Delhi-110092  
Tele: 011-43081191, Fax: 011-42448542</t>
  </si>
  <si>
    <t>137&amp;138</t>
  </si>
  <si>
    <t>SPA 1 S N 1</t>
  </si>
  <si>
    <t xml:space="preserve">Acarbose 25mg Tab </t>
  </si>
  <si>
    <t>GLEMARK</t>
  </si>
  <si>
    <t>Indt 15 S No 141</t>
  </si>
  <si>
    <t>Indt 15 S No 142</t>
  </si>
  <si>
    <t>38</t>
  </si>
  <si>
    <t>011782</t>
  </si>
  <si>
    <t>Tab Empagliflozin 25mg</t>
  </si>
  <si>
    <t>16-17/378/88</t>
  </si>
  <si>
    <t xml:space="preserve">M/s Boehringer Ingelheim India Pvt Ltd.,
1102, 11th Floor, Hallmark Business Plaza,
Gurunanak Hospital Road, Bandra East
 Mumbai-400 051
</t>
  </si>
  <si>
    <t>Rs. 35.06 per tab + GST @ 12% extra</t>
  </si>
  <si>
    <t>109</t>
  </si>
  <si>
    <t>011781</t>
  </si>
  <si>
    <t>Tab Empagliflozin 10mg</t>
  </si>
  <si>
    <t>17-18/27/119</t>
  </si>
  <si>
    <t>Rs. 31.75 per tab + GST @ 12% extra or as applicable</t>
  </si>
  <si>
    <t>Indt 15 S No 146&amp;145</t>
  </si>
  <si>
    <t>SPA 11 S N 10</t>
  </si>
  <si>
    <t>Gliclazide 40 mg tab</t>
  </si>
  <si>
    <t>Indt 15 S No 148</t>
  </si>
  <si>
    <t>SPA 3 S N 27</t>
  </si>
  <si>
    <t>Glimepride 1mg tab</t>
  </si>
  <si>
    <t>SPA 3 S N 28</t>
  </si>
  <si>
    <t>Glimepride 2mg tab</t>
  </si>
  <si>
    <t>Indt 15 S No 150</t>
  </si>
  <si>
    <t>Indt 15 S No 151</t>
  </si>
  <si>
    <t>SPA 11 S N 15</t>
  </si>
  <si>
    <t>Metformin500mg + glimepiride 2mg</t>
  </si>
  <si>
    <t>Indt 15 S No 154</t>
  </si>
  <si>
    <t>Indt 15 S No 156</t>
  </si>
  <si>
    <t>43</t>
  </si>
  <si>
    <t>011783</t>
  </si>
  <si>
    <t>Linagliptin 5mg</t>
  </si>
  <si>
    <t>16-17/332/158</t>
  </si>
  <si>
    <t>Rs. 32.02 per tab  + GST as applicable</t>
  </si>
  <si>
    <t>131</t>
  </si>
  <si>
    <t>011707</t>
  </si>
  <si>
    <t>Metformin SR 0.5gm</t>
  </si>
  <si>
    <t>16-17/189/125</t>
  </si>
  <si>
    <t xml:space="preserve">M/s Mascot Health Series Pvt Ltd.
75, 76,77, IInd Floor, LSC DDA Market,
J Block, Vikas Puri, New Delhi-110 018
Tele-011 28542407, 28542408
</t>
  </si>
  <si>
    <t>Rs. 0.43 per tab + GST @ 12% extra or as applicable</t>
  </si>
  <si>
    <t>Indt 15 S No 158</t>
  </si>
  <si>
    <t>81</t>
  </si>
  <si>
    <t>011708</t>
  </si>
  <si>
    <t>Metformin SR 1gm tab</t>
  </si>
  <si>
    <t>16-17/449/53</t>
  </si>
  <si>
    <t xml:space="preserve">M/s Zim Laboratories Ltd.
Sadoday Gyan, (Ground Floor), 
Opp. NADT, Nelson Square, Nagpur-(MS)
Tele: 07118-271370/ 271990, 
Fax: 07118-271470/ 271780
</t>
  </si>
  <si>
    <t xml:space="preserve">Rs. 0.64 per tab + GST as applicable </t>
  </si>
  <si>
    <t>Indt 15 S No 161&amp;162</t>
  </si>
  <si>
    <t>SPA 11 S N 6</t>
  </si>
  <si>
    <t>Saxagliptin  5 mg Tab</t>
  </si>
  <si>
    <t>ASTRAZENECA</t>
  </si>
  <si>
    <t>Indt 15 S No 163</t>
  </si>
  <si>
    <t>Indt 15 S No 164</t>
  </si>
  <si>
    <t>SPA 12 S N 2</t>
  </si>
  <si>
    <t>Sitagliptin phosphate 25 mg tab</t>
  </si>
  <si>
    <t>LIFEGUARD MEDICALS</t>
  </si>
  <si>
    <t>SPA 12 S N 1</t>
  </si>
  <si>
    <t xml:space="preserve">Sitagliptin 50mg + metformin 1000mg Tab </t>
  </si>
  <si>
    <t>SRI LAKSHMI MEDICAL HALL</t>
  </si>
  <si>
    <t>Indt 15 S No 165</t>
  </si>
  <si>
    <t>2130 tab in lieu of Indt 15 S No 39</t>
  </si>
  <si>
    <t>150 tab in lieu of Indt 15 S No 145</t>
  </si>
  <si>
    <t>6000 tab in lieu of Indt 15 S No 162</t>
  </si>
  <si>
    <t>tab in lieu of Indt 15 S No 128</t>
  </si>
  <si>
    <t>700 tab in lieu of Indt 15 S No 85</t>
  </si>
  <si>
    <t>600 tab in lieu of Indt 15 S No 108, 12600 tab in lieu of Indt 15 S No 110 tab in lieu of Indt 15 S No 110</t>
  </si>
  <si>
    <t>500 tab in lieu of Indt 15 S No 133</t>
  </si>
  <si>
    <t>in lieu of Indt 15 S No 164</t>
  </si>
  <si>
    <t>180 tab in lieu of Indt 15 S No 16</t>
  </si>
  <si>
    <t>600 tab in lieu of Indt 15 S No 36</t>
  </si>
  <si>
    <t>1200 tab in lieu of Indt 15 S No 52</t>
  </si>
  <si>
    <t>90 tab in lieu of Indt 15 S No 138</t>
  </si>
  <si>
    <t>SPA 11 S N 17</t>
  </si>
  <si>
    <t>Teneligliptin 20mg tab</t>
  </si>
  <si>
    <t>Indt 15 S No 166</t>
  </si>
  <si>
    <t>123</t>
  </si>
  <si>
    <t>011773</t>
  </si>
  <si>
    <t>Tab Vildagliptin 50 mg</t>
  </si>
  <si>
    <t>15-16/6/46</t>
  </si>
  <si>
    <t>Rs. 420.40 per 28 tabs  + GST as applicable</t>
  </si>
  <si>
    <t>Indt 15 S No 168</t>
  </si>
  <si>
    <t>173</t>
  </si>
  <si>
    <t>011757</t>
  </si>
  <si>
    <t>Metformin 1000mg + Vildagliptin 50mg tab</t>
  </si>
  <si>
    <t>16-17270/24</t>
  </si>
  <si>
    <t xml:space="preserve"> Rs. 16.90 per tab GST as applicable.</t>
  </si>
  <si>
    <t>Indt 15 S No 170</t>
  </si>
  <si>
    <t>Indt 15 S No 171</t>
  </si>
  <si>
    <t>Human insulin analogue rapid acting inj 100 iu/ml,300iu disposible pen with 5 needles/ pen</t>
  </si>
  <si>
    <t>SPA 7 S N 2</t>
  </si>
  <si>
    <t>Inj human insulin analouge premix 25/75 insulin lispro 3ml pfs/pfp</t>
  </si>
  <si>
    <t>pfs/pfp</t>
  </si>
  <si>
    <t>ELI LILLY</t>
  </si>
  <si>
    <t xml:space="preserve">Life Guard </t>
  </si>
  <si>
    <t>SPA 7 S N 9</t>
  </si>
  <si>
    <t>Insulin human 50/50 40iu ml inj vial of 10ml</t>
  </si>
  <si>
    <t>vial</t>
  </si>
  <si>
    <t>WOCKHARDT</t>
  </si>
  <si>
    <t>SPA 11 S N 14</t>
  </si>
  <si>
    <t>Insulin syringe</t>
  </si>
  <si>
    <t>POLYMED</t>
  </si>
  <si>
    <t>Indt 15 S No 177</t>
  </si>
  <si>
    <t>Indt 15 S No 178</t>
  </si>
  <si>
    <t>Indt 15 S No 179</t>
  </si>
  <si>
    <t>Indt 15 S No 182</t>
  </si>
  <si>
    <t>Indt 15 S No 172</t>
  </si>
  <si>
    <t>Indt 15 S No 173</t>
  </si>
  <si>
    <t>Indt 15 S No 174</t>
  </si>
  <si>
    <t>Indt 15 S No 176</t>
  </si>
  <si>
    <t>SPA 7 S N 3</t>
  </si>
  <si>
    <t>Insulin human analogue aspart premix 30% insulin / 70% insulin  protamine aspart suspension 100 iu/ml (monocomponent insulin recombinant dna origin)n3ml pfs/pfp inj</t>
  </si>
  <si>
    <t>PFS/PFP</t>
  </si>
  <si>
    <t>NOVONORDISK</t>
  </si>
  <si>
    <t>GPA 8 Sl No 47</t>
  </si>
  <si>
    <t xml:space="preserve">INSULIN PREMIXED BIPHASIC 40 IU PER ML(30%HUMAN NEUTRAL PLUS 70% HUMAN ISOPHANE INSULIN) 10ML INJ </t>
  </si>
  <si>
    <t>Indt 15 S No 180</t>
  </si>
  <si>
    <t>SPA 7 S N 1</t>
  </si>
  <si>
    <t>Insulin highly purified natural 40iu/ml,10 ml inj</t>
  </si>
  <si>
    <t>amp/vial</t>
  </si>
  <si>
    <t>CADILA</t>
  </si>
  <si>
    <t>105</t>
  </si>
  <si>
    <t>010582</t>
  </si>
  <si>
    <t>Canagliflozin 100mg tab</t>
  </si>
  <si>
    <t>17-18/53/115</t>
  </si>
  <si>
    <t xml:space="preserve">M/s Johnson &amp; Johnson Pvt Ltd,
L B S Marg, Mulund (W),
Mumbai-400 080
Tele: 91 22 2564 4441, Fax: 91 22 2564 3410
</t>
  </si>
  <si>
    <t>Rs. 35.19 per tab + GST @ 12% extra or as applicable</t>
  </si>
  <si>
    <t>Indt 15 S No 183</t>
  </si>
  <si>
    <t>Indt 15 S No 184</t>
  </si>
  <si>
    <t>Indt 15 S No 186</t>
  </si>
  <si>
    <t>SPA 3 S N 46</t>
  </si>
  <si>
    <t>Hydrocortisone sodium succinate inj 100mg</t>
  </si>
  <si>
    <t>SPA 1 S N 74</t>
  </si>
  <si>
    <t>Carbimazol 5mg tab</t>
  </si>
  <si>
    <t>EAST WEST</t>
  </si>
  <si>
    <t>Indt 15 S No 187</t>
  </si>
  <si>
    <t>270</t>
  </si>
  <si>
    <t>011749</t>
  </si>
  <si>
    <t>Medroxy Progesterone 10 mg Tab</t>
  </si>
  <si>
    <t>17-18/171/18</t>
  </si>
  <si>
    <t xml:space="preserve">Rs. 1.02 per tab + GST @ 12% extra </t>
  </si>
  <si>
    <t>Indt 15 S No 191</t>
  </si>
  <si>
    <t>Indt 15 S No 192</t>
  </si>
  <si>
    <t>Indt 15 S No 194</t>
  </si>
  <si>
    <t>Indt 15 S No 195</t>
  </si>
  <si>
    <t>Indt 15 S No 197</t>
  </si>
  <si>
    <t>THYROXINE 50 MCG</t>
  </si>
  <si>
    <t>296</t>
  </si>
  <si>
    <t>011790</t>
  </si>
  <si>
    <t>Thyroxine Sodium 0.1mg tab</t>
  </si>
  <si>
    <t>17-18/197/53</t>
  </si>
  <si>
    <t xml:space="preserve">M/s Abbott India Ltd.,
Godrej BKC, Plot C-68, G Block.
16th Floor, Bandra Kurla Complex, 
Near MCA Club, Bandra (E), Mumbai-400 708
Tele: 02238161000, Fax: 02238162401
</t>
  </si>
  <si>
    <t>Rs. 0.41 per tab + GST @ 12% extra</t>
  </si>
  <si>
    <t>159</t>
  </si>
  <si>
    <t>010910</t>
  </si>
  <si>
    <t>Amantadine 100mg Cap</t>
  </si>
  <si>
    <t>16-17/306/68</t>
  </si>
  <si>
    <t>Rs. 2.78 per cap + GST rate as applicable</t>
  </si>
  <si>
    <t>SPA 13 S N 66</t>
  </si>
  <si>
    <t>CAP DOXEPIN (25 MG)</t>
  </si>
  <si>
    <t>Gowri</t>
  </si>
  <si>
    <t>SPA 13 S N 30</t>
  </si>
  <si>
    <t>TAB DOXEPINE 75 MG</t>
  </si>
  <si>
    <t>Indt 15 S No 203</t>
  </si>
  <si>
    <t>Indt 15 S No 204</t>
  </si>
  <si>
    <t>Indt 15 S No 198</t>
  </si>
  <si>
    <t>Indt 15 S No 205</t>
  </si>
  <si>
    <t>Indt 15 S No 206</t>
  </si>
  <si>
    <t>Indt 15 S No 207</t>
  </si>
  <si>
    <t>Indt 15 S No 209</t>
  </si>
  <si>
    <t>GPA 7 Sl No 51</t>
  </si>
  <si>
    <t>HALOPERIDOL 5MG/ML INJ</t>
  </si>
  <si>
    <t>Indt 15 S No 210</t>
  </si>
  <si>
    <t>Indt 15 S No 211</t>
  </si>
  <si>
    <t>SPA 13 S N 7</t>
  </si>
  <si>
    <t>TAB AMISULPRIDE 100 MG</t>
  </si>
  <si>
    <t>MSN</t>
  </si>
  <si>
    <t>Indt 15 S No 212</t>
  </si>
  <si>
    <t>in lieu of Indt 15 S No 212</t>
  </si>
  <si>
    <t>SPA 13 S N 9</t>
  </si>
  <si>
    <t>TAB ARIPIPRAZOLE 10 MG</t>
  </si>
  <si>
    <t>SAG</t>
  </si>
  <si>
    <t>Indt 15 S No 213</t>
  </si>
  <si>
    <t>Indt 15 S No 215</t>
  </si>
  <si>
    <t>GPA 7 Sl No 6</t>
  </si>
  <si>
    <t>BETAHISTINE 8MG TAB</t>
  </si>
  <si>
    <t>Indt 15 S No 216</t>
  </si>
  <si>
    <t>Indt 15 S No 218</t>
  </si>
  <si>
    <t>Indt 15 S No 219</t>
  </si>
  <si>
    <t>Indt 15 S No 220</t>
  </si>
  <si>
    <t>114</t>
  </si>
  <si>
    <t>010541</t>
  </si>
  <si>
    <t>Clobazam 5 mg Tab</t>
  </si>
  <si>
    <t>14-15/78/63</t>
  </si>
  <si>
    <t>Rs. 7.39 per 10 Tab + GST as applicable</t>
  </si>
  <si>
    <t>225&amp;224</t>
  </si>
  <si>
    <t>2700 tab in lieu of 224</t>
  </si>
  <si>
    <t>SPA 13 S N 26</t>
  </si>
  <si>
    <t>Indt 15 S No 226</t>
  </si>
  <si>
    <t>SPA 13 S N 23</t>
  </si>
  <si>
    <t>Indt 15 S No 227</t>
  </si>
  <si>
    <t>Indt 15 S No 228</t>
  </si>
  <si>
    <t>300</t>
  </si>
  <si>
    <t>010545</t>
  </si>
  <si>
    <t>Donepezil 5mg tab</t>
  </si>
  <si>
    <t>18-19/23/61</t>
  </si>
  <si>
    <t xml:space="preserve">Rs. 0.95 per tab + GST @ 12% extra </t>
  </si>
  <si>
    <t>Indt 15 S No 233</t>
  </si>
  <si>
    <t>011766</t>
  </si>
  <si>
    <t>17-18/158/82</t>
  </si>
  <si>
    <t xml:space="preserve">M/S novo Nordisk India Pvt Ltd.
Plot No 32, 47-50
EPIP Area Whitefield Bangalore-560066
Tele-080-40303200, Fax-080-41123518
</t>
  </si>
  <si>
    <t>Rs.298.89/pen+ GST 5%</t>
  </si>
  <si>
    <t>SPA 13 S N 39</t>
  </si>
  <si>
    <t>TAB ESCITALOPARAM 5 MG</t>
  </si>
  <si>
    <t>Indt 15 S No 235</t>
  </si>
  <si>
    <t>Indt 15 S No 240</t>
  </si>
  <si>
    <t>SPA 10 S N 66</t>
  </si>
  <si>
    <t>Imipramine 25 mg tab</t>
  </si>
  <si>
    <t>Indt 15 S No 243</t>
  </si>
  <si>
    <t>Indt 15 S No 244</t>
  </si>
  <si>
    <t>Indt 15 S No 249</t>
  </si>
  <si>
    <t>SPA 13 S N 67</t>
  </si>
  <si>
    <t>TAB LORAZEPAM (2 MG)</t>
  </si>
  <si>
    <t>SBS BIOTECH</t>
  </si>
  <si>
    <t>Indt 15 S No 242</t>
  </si>
  <si>
    <t>Indt 15 S No 250</t>
  </si>
  <si>
    <t>214</t>
  </si>
  <si>
    <t>012332</t>
  </si>
  <si>
    <t>Mirtazapine 15mg Tab</t>
  </si>
  <si>
    <t>15-16/01/84</t>
  </si>
  <si>
    <t>Rs. 13.30 per 10 Tab+ GST as applicable</t>
  </si>
  <si>
    <t>126</t>
  </si>
  <si>
    <t>010725</t>
  </si>
  <si>
    <t xml:space="preserve">Mycophenolate Mofetil 500mg Tab </t>
  </si>
  <si>
    <t>16-17/456/123</t>
  </si>
  <si>
    <t>Rs. 9.39 per tab + GST @ 5% extra or as applicable</t>
  </si>
  <si>
    <t>Indt 15 S No 255</t>
  </si>
  <si>
    <t>Indt 15 S No 258</t>
  </si>
  <si>
    <t>Indt 15 S No 259</t>
  </si>
  <si>
    <t>Indt 15 S No 260 &amp; 262</t>
  </si>
  <si>
    <t>Indt 15 S No 261,262 &amp; 263</t>
  </si>
  <si>
    <t>Indt 15 S No 264</t>
  </si>
  <si>
    <t>151</t>
  </si>
  <si>
    <t>010554</t>
  </si>
  <si>
    <t>Phenytoin Sodium 100mg tab</t>
  </si>
  <si>
    <t>16-17/417/132</t>
  </si>
  <si>
    <t>M/s Syncom Healthcare Ltd.,
502 Advent Atria, Chincholl Bunder, 
Malad (W) Mumbai-400064 
Tele: 91 (135) 2699131, Fax: 91 (135) 2698220</t>
  </si>
  <si>
    <t>Rs. 0.44 per tab + GST as applicable</t>
  </si>
  <si>
    <t>Indt 15 S No 268</t>
  </si>
  <si>
    <t>Indt 15 S No 273</t>
  </si>
  <si>
    <t>Indt 15 S No 274</t>
  </si>
  <si>
    <t>SPA 13 S N 74</t>
  </si>
  <si>
    <t>TAB QUTIAPINE (100 MG)</t>
  </si>
  <si>
    <t>Indt 15 S No 275</t>
  </si>
  <si>
    <t>SPA 13 S N 53</t>
  </si>
  <si>
    <t>TAB RISPERIDONE (2 MG)</t>
  </si>
  <si>
    <t>Indt 15 S No 277</t>
  </si>
  <si>
    <t>SPA 13 S N 54</t>
  </si>
  <si>
    <t>TAB RISPERIDONE (4 MG)</t>
  </si>
  <si>
    <t>Indt 15 S No 278</t>
  </si>
  <si>
    <t>104</t>
  </si>
  <si>
    <t>010568</t>
  </si>
  <si>
    <t>Rizatriptan 5mg tab</t>
  </si>
  <si>
    <t>16-17/520/113</t>
  </si>
  <si>
    <t>Rs. 6.55 per tab + GST @ 12% extra or as applicable</t>
  </si>
  <si>
    <t>Indt 15 S No 283</t>
  </si>
  <si>
    <t>GPA 7 Sl No 116</t>
  </si>
  <si>
    <t xml:space="preserve">SODIUM VALPORATE 200 MG TAB </t>
  </si>
  <si>
    <t>Indt 15 S No 285</t>
  </si>
  <si>
    <t>95</t>
  </si>
  <si>
    <t>010565</t>
  </si>
  <si>
    <t>Sumatriptan 50mg tab</t>
  </si>
  <si>
    <t>16-17/410/56</t>
  </si>
  <si>
    <t>Rs. 7.65 per tab + GST as applicable</t>
  </si>
  <si>
    <t>279</t>
  </si>
  <si>
    <t>010567</t>
  </si>
  <si>
    <t>Topiramate 25mg tab</t>
  </si>
  <si>
    <t>17-18/164/29</t>
  </si>
  <si>
    <t xml:space="preserve">M/s Alkem Laboratories Ltd.,
‘Alkem House’ Senapati Bapat Marg, 
Lower Parel, Mumbai – 400013
Tele-022-3982 9999, Fax-022-2495 29559
Email: contact@alkem.com
</t>
  </si>
  <si>
    <t xml:space="preserve">Rs. 0.75 per tab + GST @ 12% extra </t>
  </si>
  <si>
    <t>Indt 15 S No 289</t>
  </si>
  <si>
    <t>Indt 15 S No 290</t>
  </si>
  <si>
    <t>SPA 5 S N 66</t>
  </si>
  <si>
    <t>Zolpidem 10mg tab</t>
  </si>
  <si>
    <t>HETERO</t>
  </si>
  <si>
    <t>Indt 15 S No 293</t>
  </si>
  <si>
    <t>110</t>
  </si>
  <si>
    <t>011955</t>
  </si>
  <si>
    <t>Alfacalcidol Vit D 3 0.25mcg cap</t>
  </si>
  <si>
    <t>17-18/39/118</t>
  </si>
  <si>
    <t>Rs. 0.83 per  cap GST  as applicable</t>
  </si>
  <si>
    <t>72</t>
  </si>
  <si>
    <t>Calcium Carbonate 500mg Tab (elemental) and Vit-D-3200iu to 250iu Tab</t>
  </si>
  <si>
    <t>16-17/450/97</t>
  </si>
  <si>
    <t>Rs. 0.1975 per tab + GST as applicable</t>
  </si>
  <si>
    <t>Indt 15 S No 301</t>
  </si>
  <si>
    <t>Indt 15 S No 303</t>
  </si>
  <si>
    <t>GPA 9 Sl No 93</t>
  </si>
  <si>
    <t xml:space="preserve">GLUCOSAMINE 500MG + CHONDROITIN SULPHATE 400 MG TAB </t>
  </si>
  <si>
    <t>Indt 15 S No 305</t>
  </si>
  <si>
    <t>251</t>
  </si>
  <si>
    <t>012924</t>
  </si>
  <si>
    <t xml:space="preserve">Glucosamine 500mg Tab </t>
  </si>
  <si>
    <t>17-18/114/24</t>
  </si>
  <si>
    <t xml:space="preserve">Rs. 0.65 per tab + GST @ 12% extra </t>
  </si>
  <si>
    <t>SPA 11 S N 19</t>
  </si>
  <si>
    <t>Zinc + multivitamin cap (equivalent to zevit)</t>
  </si>
  <si>
    <t>SRI MAHESH PHARMA</t>
  </si>
  <si>
    <t>Indt 15 S No 308</t>
  </si>
  <si>
    <t>Indt 15 S No 309</t>
  </si>
  <si>
    <t>248</t>
  </si>
  <si>
    <t>012741</t>
  </si>
  <si>
    <t>Vitamin E 200 mg Cap</t>
  </si>
  <si>
    <t>17-18/76/15</t>
  </si>
  <si>
    <t xml:space="preserve">M/s Jyoti Capsulations Pvt Ltd.,   
123/37 Saresh Bagh, Factory Area,
Kanpur-208012
Tele: 0512-2236423 Fax : 0512-2240015
E-mail: JCPL@jyoticapsule.com
</t>
  </si>
  <si>
    <t xml:space="preserve">Rs. 0.85 per cap + GST @ 12% extra </t>
  </si>
  <si>
    <t>312 &amp; 313</t>
  </si>
  <si>
    <t>201</t>
  </si>
  <si>
    <t>012705</t>
  </si>
  <si>
    <t>Vitamin B complex with a minimum concentration of Vit B-15mg, B6-3mg &amp; Vit B-12-5mcg therapeutic tab/cap</t>
  </si>
  <si>
    <t>17-18/66/151</t>
  </si>
  <si>
    <t>Rs. 0.17 per tab + GST @ 12% extra or as applicable</t>
  </si>
  <si>
    <t>Indt 15 S No 316</t>
  </si>
  <si>
    <t>Indt 15 S No 317</t>
  </si>
  <si>
    <t>Indt 15 S No 319</t>
  </si>
  <si>
    <t>Indt 15 S No 322</t>
  </si>
  <si>
    <t>Indt 15 S No 323</t>
  </si>
  <si>
    <t>SPA 11 S N 23</t>
  </si>
  <si>
    <t>Methylcobalamin 500 mcg inj</t>
  </si>
  <si>
    <t>Indt 15 S No 324</t>
  </si>
  <si>
    <t>Indt 15 S No 326</t>
  </si>
  <si>
    <t>SPA 6 S N 2</t>
  </si>
  <si>
    <t>Protein Supp Powder</t>
  </si>
  <si>
    <t>Sachet</t>
  </si>
  <si>
    <t>Indt 15 S No 327</t>
  </si>
  <si>
    <t>SPA 5 S N 61</t>
  </si>
  <si>
    <t>Vit  D-3 6000u /1gm sachet</t>
  </si>
  <si>
    <t>ZYDUS/CADILA</t>
  </si>
  <si>
    <t>Indt 15 S No 329</t>
  </si>
  <si>
    <t>SPA 13 S N 5</t>
  </si>
  <si>
    <t>Collagen + glucosamine + vit powder (kondroflex)</t>
  </si>
  <si>
    <t>PANACEA</t>
  </si>
  <si>
    <t>Indt 15 S No 331</t>
  </si>
  <si>
    <t>SPA 11 S N 26</t>
  </si>
  <si>
    <t>Multivitamin 100ml syrup</t>
  </si>
  <si>
    <t>GSK</t>
  </si>
  <si>
    <t>Indt 15 S No 336</t>
  </si>
  <si>
    <t>SPA 3 S N 93</t>
  </si>
  <si>
    <t>Levodopa 250mg with carbidopa25 mg tab</t>
  </si>
  <si>
    <t>Indt 15 S No 247</t>
  </si>
  <si>
    <t>215</t>
  </si>
  <si>
    <t>012335</t>
  </si>
  <si>
    <t>Nortriptyline 25mg Tab</t>
  </si>
  <si>
    <t>14-15/125/85</t>
  </si>
  <si>
    <t>Rs. 03.73 per 10 Tab+ GST as applicable</t>
  </si>
  <si>
    <t>Indt 15 S No 337</t>
  </si>
  <si>
    <t>Indt 15 S No 339</t>
  </si>
  <si>
    <t>Indt 15 S No 342</t>
  </si>
  <si>
    <t>Indt 15 S No 343</t>
  </si>
  <si>
    <t>Indt 15 S No 344</t>
  </si>
  <si>
    <t>Indt 15 S No 345</t>
  </si>
  <si>
    <t>GPA 9 Sl No 175</t>
  </si>
  <si>
    <t xml:space="preserve">RANITIDINE HCL 50 MG 2ML INJ </t>
  </si>
  <si>
    <t>Indt 15 S No 346</t>
  </si>
  <si>
    <t>SPA 4 S N 59</t>
  </si>
  <si>
    <t>Parafin liq in bott of 100ml</t>
  </si>
  <si>
    <t>bott</t>
  </si>
  <si>
    <t>MEDICHEM</t>
  </si>
  <si>
    <t>Shri Mahesh</t>
  </si>
  <si>
    <t>Indt 15 S No 349</t>
  </si>
  <si>
    <t>Indt 15 S No 350</t>
  </si>
  <si>
    <t>Indt 15 S No 351</t>
  </si>
  <si>
    <t>Indt 15 S No 353</t>
  </si>
  <si>
    <t>SPA 5 S N 24</t>
  </si>
  <si>
    <t>Sucralfate susp 1gm/5ml bott of 200ml</t>
  </si>
  <si>
    <t>Indt 15 S No 355</t>
  </si>
  <si>
    <t>GPA 5 Sl No 148</t>
  </si>
  <si>
    <t>ANTISPASMODIC CAP</t>
  </si>
  <si>
    <t>Indt 15 S No 356</t>
  </si>
  <si>
    <t>MAHESH</t>
  </si>
  <si>
    <t>Indt 15 S No 357</t>
  </si>
  <si>
    <t>Indt 15 S No 361</t>
  </si>
  <si>
    <t>Indt 15 S No 362</t>
  </si>
  <si>
    <t>228</t>
  </si>
  <si>
    <t>011962</t>
  </si>
  <si>
    <t>Flavoxate 200mg Tab</t>
  </si>
  <si>
    <t>14-15/197/98</t>
  </si>
  <si>
    <t xml:space="preserve">M/s Windlas Biotech Limited
40/1 Mohabewala Industrial Area, 
Dehradun-248110 (Uttarakhand)
Tele: 0135-6608000, Fax: 0135-6608199
</t>
  </si>
  <si>
    <t>Rs. 36.00 per 10 tab +GST as applicable</t>
  </si>
  <si>
    <t>Indt 15 S No 363</t>
  </si>
  <si>
    <t>Indt 15 S No 368</t>
  </si>
  <si>
    <t>244</t>
  </si>
  <si>
    <t>011689</t>
  </si>
  <si>
    <t>Pancreatin Microspheres 150 mg and above cap</t>
  </si>
  <si>
    <t>17-18/70/09</t>
  </si>
  <si>
    <t xml:space="preserve">M/s Anglo French Drugs &amp; Industries Ltd.
41, 3rd Cross, V Block,
Rajaji Nagar, Bangalaore-560 010
Tele: 23154770 Fax : 080 23389963
E-mail:contact@afdil.com
</t>
  </si>
  <si>
    <t xml:space="preserve">Rs. 2.70 per tab + GST @ 12% extra </t>
  </si>
  <si>
    <t>Indt 15 S No 372</t>
  </si>
  <si>
    <t>Indt 15 S No 375</t>
  </si>
  <si>
    <t>Indt 15 S No 377</t>
  </si>
  <si>
    <t>SPA 4 S N 85</t>
  </si>
  <si>
    <t>Ranitidine 150mg tab</t>
  </si>
  <si>
    <t>Indt 15 S No 379</t>
  </si>
  <si>
    <t>Indt 15 S No 381</t>
  </si>
  <si>
    <t>Indt 15 S No 382</t>
  </si>
  <si>
    <t>Indt 15 S No 383</t>
  </si>
  <si>
    <t>202</t>
  </si>
  <si>
    <t>012810</t>
  </si>
  <si>
    <t>Azelastine HCL 140mcg and Fluticasone Furoate 27.5mcg per dose (Nasal Spray)</t>
  </si>
  <si>
    <t>16-17/497/152</t>
  </si>
  <si>
    <t xml:space="preserve">M/s Vivimed Labs Ltd.
Veernag Towers, Habsiguda,
Hyderabad, A.P – 500007 
Web- www.vivimedlabs.com
Tele: 040-27176005  Fax: 040-27150599
</t>
  </si>
  <si>
    <t>Rs. 90.00 per bott of 10ml (70 metered doses) + GST @ 12% extra or as applicable</t>
  </si>
  <si>
    <t>Indt 15 S No 385</t>
  </si>
  <si>
    <t>Indt 15 S No 386</t>
  </si>
  <si>
    <t>SPA 2 S N 35</t>
  </si>
  <si>
    <t>Cough sadative syp 5ml cont chlorpheneramine maleate 2.5 mg guiafenesin 100mg noscapin 15mg sod citrate ,60mg in flav base bott 100ml</t>
  </si>
  <si>
    <t>GR LABS</t>
  </si>
  <si>
    <t>Indt 15 S No 387</t>
  </si>
  <si>
    <t>213</t>
  </si>
  <si>
    <t>012214</t>
  </si>
  <si>
    <t>Cyproheptadine HCl 2 mg/5 ml Bott of 100 ml</t>
  </si>
  <si>
    <t>14-15/139/82</t>
  </si>
  <si>
    <t xml:space="preserve">M/s Cadila Healthcare Limited  
‘Zydus Tower’, Satellite Cross Roads, 
Ahmedabad-380 015, India
Web- www.zyduscadila.com
Tele: 079-2686 8100, Fax : 079-2686 2369
</t>
  </si>
  <si>
    <t>Rs. 9.62 per Bott + GST as applicable</t>
  </si>
  <si>
    <t>229</t>
  </si>
  <si>
    <t>012493</t>
  </si>
  <si>
    <t>Syrup Terbutaline Sulphate 1.25mg + Bromhexine HCL 4mg + Guaiphenesin 50mg per 5ml Bottle of 100ml</t>
  </si>
  <si>
    <t>14-15/209/99</t>
  </si>
  <si>
    <t xml:space="preserve">M/s Ciron Drugs &amp; Pharmaceuticals Pvt Ltd
1 Prabhat Nagar, Ground Floor,
Jogeshwari (West) Mumbai-400102
Tele: +9122-40298000 Fax: +9122-26780784
</t>
  </si>
  <si>
    <t>Rs. 12.10 per bott +GST as applicable</t>
  </si>
  <si>
    <t>Indt 15 S No 391</t>
  </si>
  <si>
    <t>SPA 5 S N 51</t>
  </si>
  <si>
    <t>Tramadol 50mg inj</t>
  </si>
  <si>
    <t>Indt 15 S No 401</t>
  </si>
  <si>
    <t>Indt 15 S No 399</t>
  </si>
  <si>
    <t>Indt 15 S No 400</t>
  </si>
  <si>
    <t>GPA 7 Sl No 1</t>
  </si>
  <si>
    <t>ACECLOFENAC + PARACETAMOL 500MG</t>
  </si>
  <si>
    <t>Indt 15 S No 406</t>
  </si>
  <si>
    <r>
      <t>BACLOFEN 10 MG TAB</t>
    </r>
    <r>
      <rPr>
        <b/>
        <sz val="11"/>
        <color indexed="8"/>
        <rFont val="Calibri"/>
        <family val="2"/>
        <scheme val="minor"/>
      </rPr>
      <t xml:space="preserve"> </t>
    </r>
  </si>
  <si>
    <t>Indt 15 S No 411</t>
  </si>
  <si>
    <t>Indt 15 S No 416</t>
  </si>
  <si>
    <t>GPA 7 Sl No 56</t>
  </si>
  <si>
    <t>IBUPROFEN 200 MG TAB</t>
  </si>
  <si>
    <t>Indt 15 S No 419</t>
  </si>
  <si>
    <t>Indt 15 S No 420</t>
  </si>
  <si>
    <t>SPA 4 S N 38</t>
  </si>
  <si>
    <t>Naproxen 250mgtab</t>
  </si>
  <si>
    <t>RPG L/S</t>
  </si>
  <si>
    <t>Vishal (m)</t>
  </si>
  <si>
    <t>Indt 15 S No 423</t>
  </si>
  <si>
    <t>Indt 15 S No 424</t>
  </si>
  <si>
    <t>Indt 15 S No 425</t>
  </si>
  <si>
    <t>Indt 15 S No 427</t>
  </si>
  <si>
    <t>Indt 15 S No 430</t>
  </si>
  <si>
    <t>8600 tab in lieu of Indt 15 S No 435</t>
  </si>
  <si>
    <t>Indt 15 S No 434&amp;435</t>
  </si>
  <si>
    <t>Indt 15 S No 437</t>
  </si>
  <si>
    <t>Indt 15 S No 438</t>
  </si>
  <si>
    <t>Indt 15 S No 439</t>
  </si>
  <si>
    <t>Indt 15 S No 440</t>
  </si>
  <si>
    <t>GPA 4 Sl No 59</t>
  </si>
  <si>
    <t xml:space="preserve">CLOTRIMAZOLE VAGINAL PESSARY 100 MG </t>
  </si>
  <si>
    <t>Indt 15 S No 441</t>
  </si>
  <si>
    <t>Indt 15 S No 442</t>
  </si>
  <si>
    <t>SPA 3 S N 78</t>
  </si>
  <si>
    <t>Ketoconazole lot 2% bott 75ml</t>
  </si>
  <si>
    <t>Indt 15 S No 443</t>
  </si>
  <si>
    <t>SPA 3 S N 94</t>
  </si>
  <si>
    <t>Levofloxacin 500mg tab</t>
  </si>
  <si>
    <t>Indt 15 S No 444</t>
  </si>
  <si>
    <t>Indt 15 S No 445</t>
  </si>
  <si>
    <t>GPA 4 Sl No 131</t>
  </si>
  <si>
    <t>SULPHAMETHOXAZOLE 400 MG  + TRIMETHOPRIM 80 MG TAB</t>
  </si>
  <si>
    <t>Indt 15 S No 447</t>
  </si>
  <si>
    <t>Indt 15 S No 448</t>
  </si>
  <si>
    <t>Indt 15 S No 449</t>
  </si>
  <si>
    <t>Indt 15 S No 450</t>
  </si>
  <si>
    <t>Indt 15 S No 451</t>
  </si>
  <si>
    <t>Indt 15 S No 452</t>
  </si>
  <si>
    <t>Indt 15 S No 453</t>
  </si>
  <si>
    <t>Indt 15 S No 454</t>
  </si>
  <si>
    <t>Indt 15 S No 455</t>
  </si>
  <si>
    <t>32340 tab in lieu of Indt 15 S No 457</t>
  </si>
  <si>
    <t>Indt 15 S No 458&amp;457</t>
  </si>
  <si>
    <t>Indt 15 S No 459&amp;460</t>
  </si>
  <si>
    <t>5400 tab in lieu of Indt 15 S No 460</t>
  </si>
  <si>
    <t>Indt 15 S No 463</t>
  </si>
  <si>
    <t>Indt 15 S No 464&amp;465</t>
  </si>
  <si>
    <t>6600 tab in lieu of Indt 15 S No 465</t>
  </si>
  <si>
    <t>226</t>
  </si>
  <si>
    <t>013241</t>
  </si>
  <si>
    <t>Clarithromycin 250mg Tab</t>
  </si>
  <si>
    <t>14-15/179/95</t>
  </si>
  <si>
    <t xml:space="preserve">M/s Morepen Laboratories Ltd,
4th Floor, Antriksh Bhawan, 
22 K.G. Marg, New Delhi-110001
Tele: 011-43105806 Fax: 011-43105809
</t>
  </si>
  <si>
    <t>Rs. 4.25 per tab + GST as applicable</t>
  </si>
  <si>
    <t>Indt 15 S No 469</t>
  </si>
  <si>
    <t>Indt 15 S No 470</t>
  </si>
  <si>
    <t>GPA 9 Sl No 91</t>
  </si>
  <si>
    <t>FURAZOLIDONE 100 MG TAB</t>
  </si>
  <si>
    <t>Indt 15 S No 471</t>
  </si>
  <si>
    <t>Indt 15 S No 473</t>
  </si>
  <si>
    <t>Indt 15 S No 474</t>
  </si>
  <si>
    <t>Indt 15 S No 475</t>
  </si>
  <si>
    <t>Indt 15 S No 476</t>
  </si>
  <si>
    <t>Indt 15 S No 477</t>
  </si>
  <si>
    <t>SPA 5 S N 44</t>
  </si>
  <si>
    <t>Tinidazole 500mg tab</t>
  </si>
  <si>
    <t>Indt 15 S No 478</t>
  </si>
  <si>
    <t>Indt 15 S No 479</t>
  </si>
  <si>
    <t>Indt 15 S No 480</t>
  </si>
  <si>
    <t>Indt 15 S No 482</t>
  </si>
  <si>
    <t>302</t>
  </si>
  <si>
    <t>010636</t>
  </si>
  <si>
    <t>Rifampicin 450 mg+Isoniazid 300mg combination cap/tab</t>
  </si>
  <si>
    <t>17-18/174/65</t>
  </si>
  <si>
    <t xml:space="preserve">M/s Shreya Life Sciences Pvt Ltd.
Shreya House, 301/A, Periera Hill Road,
Andheri (E), Mumbai-400 099 
Tele-91-22 6693 8222, Fax-91 22 6693 9222
</t>
  </si>
  <si>
    <t xml:space="preserve">Rs. 4.11 per tab + GST @ 12% extra </t>
  </si>
  <si>
    <t>SPA 5 S N 5</t>
  </si>
  <si>
    <t>Rifampicin 600mg + inh 300 mg</t>
  </si>
  <si>
    <t>Indt 15 S No 484</t>
  </si>
  <si>
    <t>Indt 15 S No 485</t>
  </si>
  <si>
    <t>SPA 3 S N 21</t>
  </si>
  <si>
    <t>Formeterol 6mcg &amp; budesonide 400mcg cfc free mdi 120 mtr</t>
  </si>
  <si>
    <t>Indt 15 S No 486</t>
  </si>
  <si>
    <t>SPA 4 S N 4</t>
  </si>
  <si>
    <t>Levosalbutamol 50mcg +Ipratropium 20mcg mdi</t>
  </si>
  <si>
    <t>Indt 15 S No 487</t>
  </si>
  <si>
    <t>SPA 4 S N 5</t>
  </si>
  <si>
    <t>Levosalbutamol aerosol inh pack of 200 mdi</t>
  </si>
  <si>
    <t>Indt 15 S No 488</t>
  </si>
  <si>
    <t>269</t>
  </si>
  <si>
    <t>012858</t>
  </si>
  <si>
    <t>Salmeterol 50 mcg + Fluticasone 250 mcg multi dose dry powder inhaler of 60 doses</t>
  </si>
  <si>
    <t>17-18/126/14</t>
  </si>
  <si>
    <t xml:space="preserve">M/s Glaxo SmithKline Pharmaceuticals Ltd.
252, Dr. Annie Besant Road,
Worli, Mumbai-400 030
Tel : 91 22 2495 9596, Fax : 91 22 2495 9494 
</t>
  </si>
  <si>
    <t xml:space="preserve">Rs. 4.95 per dose + GST @ 12% extra </t>
  </si>
  <si>
    <t>Indt 15 S No 490</t>
  </si>
  <si>
    <t>33</t>
  </si>
  <si>
    <t>012814</t>
  </si>
  <si>
    <t>Budesonide 0.5mg respules</t>
  </si>
  <si>
    <t>16-17/110/61</t>
  </si>
  <si>
    <t>Rs. 4.44 per respule +GST as applicable</t>
  </si>
  <si>
    <t>17-</t>
  </si>
  <si>
    <t>299</t>
  </si>
  <si>
    <t>012856</t>
  </si>
  <si>
    <t>Salmeterol 50 mcg + Fluticasone 250 mcg pulverised for inhlation rotacaps, pack of 30</t>
  </si>
  <si>
    <t>17-18/213/60</t>
  </si>
  <si>
    <t xml:space="preserve">M/s Zydus Healthcare Ltd.,
Zydus Tower, CTS No 460/6, I B Patel Road,
Village Pahadi, Goregaon East, Mumbai-400063
Tele: 022 62721700/8130717779 Fax: 91 22 24950327
</t>
  </si>
  <si>
    <t>Rs. 44.40 per pack of 30 caps + GST @ 12% extra</t>
  </si>
  <si>
    <t>Indt 15 S No 500</t>
  </si>
  <si>
    <t>Indt 15 S No 504</t>
  </si>
  <si>
    <t>Indt 15 S No 507</t>
  </si>
  <si>
    <t>Indt 15 S No 511</t>
  </si>
  <si>
    <t>Indt 15 S No 515</t>
  </si>
  <si>
    <t>Indt 15 S No 518</t>
  </si>
  <si>
    <t>Indt 15 S No 519</t>
  </si>
  <si>
    <t>91</t>
  </si>
  <si>
    <t>011328</t>
  </si>
  <si>
    <t>Fexofenadine 180mg Tab</t>
  </si>
  <si>
    <t>13-14/303/55</t>
  </si>
  <si>
    <t xml:space="preserve">M/s Wings Pharmaceuticals Pvt Ltd.,
J-13, Udyog Nagar Industrial Area,
Near Peera Garhi Metro station, Delhi-110041
Tele: 011-45922222 Fax: 011-25483248
Website: www.wingsharma.com
</t>
  </si>
  <si>
    <t>Rs. 18.50 per 10 tab+ GST as applicable</t>
  </si>
  <si>
    <t>74</t>
  </si>
  <si>
    <t>012846</t>
  </si>
  <si>
    <t>Monteleukast 5 mg Tab</t>
  </si>
  <si>
    <t>16-17/442/99</t>
  </si>
  <si>
    <t>Rs. 0.43 per tab + GST as applicable</t>
  </si>
  <si>
    <t>12960 tab in lieu of 514</t>
  </si>
  <si>
    <t>513&amp;514</t>
  </si>
  <si>
    <t>Indt 15 S No 521</t>
  </si>
  <si>
    <t>Indt 15 S No 522</t>
  </si>
  <si>
    <t>Indt 15 S No 524</t>
  </si>
  <si>
    <t>Indt 15 S No 525</t>
  </si>
  <si>
    <t>Indt 15 S No 526</t>
  </si>
  <si>
    <t>Indt 15 S No 527</t>
  </si>
  <si>
    <t>Indt 15 S No 528</t>
  </si>
  <si>
    <t>Indt 15 S No 529</t>
  </si>
  <si>
    <t>Indt 15 S No 531</t>
  </si>
  <si>
    <t>Indt 15 S No 532</t>
  </si>
  <si>
    <t>Indt 15 S No 534</t>
  </si>
  <si>
    <t>Indt 15 S No 535</t>
  </si>
  <si>
    <t>Indt 15 S No 536</t>
  </si>
  <si>
    <t>Indt 15 S No 537</t>
  </si>
  <si>
    <t>Indt 15 S No 538</t>
  </si>
  <si>
    <t>SPA 4 S N 56</t>
  </si>
  <si>
    <t>Paradichlorobenzene 2% +benzocaine 2.7% chlorbutol 5%+terpentine oil 15% bott 10 ml</t>
  </si>
  <si>
    <t>NULIFE</t>
  </si>
  <si>
    <t>GPA 9 Sl No 195</t>
  </si>
  <si>
    <t>TIMOLOL MALEATE EYE DROPS 0.5% BOTT OF 5ML</t>
  </si>
  <si>
    <t>Indt 15 S No 539</t>
  </si>
  <si>
    <t>Indt 15 S No 543</t>
  </si>
  <si>
    <t>GPA 9 Sl No 81</t>
  </si>
  <si>
    <t>FLUTICASONE PROPIONATE 50 MCG NASAL SPRAY</t>
  </si>
  <si>
    <t>Indt 15 S No 546</t>
  </si>
  <si>
    <t>Indt 15 S No 551</t>
  </si>
  <si>
    <t>210</t>
  </si>
  <si>
    <t>011301</t>
  </si>
  <si>
    <t>Adapalene 0.1% Tube of 15gm</t>
  </si>
  <si>
    <t>16-17/448/161</t>
  </si>
  <si>
    <t xml:space="preserve">M/s Glenmark Pharmaceuticals Ltd.
KLJ Complex –II, 2nd Floor, 70,
Najafgarh Road Industrial Area, 
Moti Nagar, New Delhi-110015
Tele: 011-45014444 Fax : 011-45014499
</t>
  </si>
  <si>
    <t>Rs. 41.00 per tube of 15gm + GST @ 12% extra or as applicable</t>
  </si>
  <si>
    <t>SPA 1 S N 53</t>
  </si>
  <si>
    <t>Benzoyl peroxide 2.5% tube of 20 gm</t>
  </si>
  <si>
    <t>234</t>
  </si>
  <si>
    <t>011309</t>
  </si>
  <si>
    <t>Oint Betamethasone Dipropionate 0.05% and Salicylic Acid 3%Tube of 20 gm</t>
  </si>
  <si>
    <t>16-17/373/169</t>
  </si>
  <si>
    <t xml:space="preserve">Rs. 8.48 per tube + GST @ 12% extra </t>
  </si>
  <si>
    <t>SPA 1 S N 56</t>
  </si>
  <si>
    <t>Betamethasone diproprionate usp 0.05mg +gentamycin sulfate 1mg/gm tube of 5 gm</t>
  </si>
  <si>
    <t>tube</t>
  </si>
  <si>
    <t>MICRO</t>
  </si>
  <si>
    <t>Indt 15 S No 555</t>
  </si>
  <si>
    <t>Indt 15 S No 558</t>
  </si>
  <si>
    <t>258</t>
  </si>
  <si>
    <t>011318</t>
  </si>
  <si>
    <t>Clindamycin Phosphate 1% Topical Gel Tube of 10 gm</t>
  </si>
  <si>
    <t>17-18/75/52</t>
  </si>
  <si>
    <t>Rs. 6.80 per tube + GST @ 12% extra</t>
  </si>
  <si>
    <t>176</t>
  </si>
  <si>
    <t>011320</t>
  </si>
  <si>
    <t>Clobetasol Propionate Cream 0.05% in Tube of 10 gm</t>
  </si>
  <si>
    <t>16-17/398/72</t>
  </si>
  <si>
    <t>Rs. 5.19 per tube + GST rate as applicable</t>
  </si>
  <si>
    <t>37</t>
  </si>
  <si>
    <t>011391</t>
  </si>
  <si>
    <t>Fusidic Acid Cream 2% w/w 10gm tube</t>
  </si>
  <si>
    <t>16-17/405/87</t>
  </si>
  <si>
    <t>Rs. 17.99 per tube + GST rate as applicable</t>
  </si>
  <si>
    <t>Indt 15 S No 565</t>
  </si>
  <si>
    <t>Indt 15 S No 567</t>
  </si>
  <si>
    <t>Indt 15 S No 569</t>
  </si>
  <si>
    <t>307</t>
  </si>
  <si>
    <t>011346</t>
  </si>
  <si>
    <t>Mupirocin 2% oint tube of 5gm</t>
  </si>
  <si>
    <t>17-18/151/70</t>
  </si>
  <si>
    <t xml:space="preserve">Rs. 18.27 per tube + GST @ 12% extra </t>
  </si>
  <si>
    <t>247</t>
  </si>
  <si>
    <t>011350</t>
  </si>
  <si>
    <t>Permethrin 5% tube of 30 gm</t>
  </si>
  <si>
    <t>16-17/298//13</t>
  </si>
  <si>
    <t xml:space="preserve">Rs. 11.11 per tube + GST @ 12% extra </t>
  </si>
  <si>
    <t>155</t>
  </si>
  <si>
    <t>011382</t>
  </si>
  <si>
    <t>Ketoconazole cream 2% 30g tube</t>
  </si>
  <si>
    <t>16-17/400/137</t>
  </si>
  <si>
    <t xml:space="preserve">M/s Eurolife Healthcare Pvt Ltd.
69-A, Mittal Chambers,
Nariman Point,  Mumbai-400 021
Tele-9122 42207220
</t>
  </si>
  <si>
    <t xml:space="preserve">Rs. 12.00 per tube + GST @ 12% extra </t>
  </si>
  <si>
    <t>Indt 15 S No 575</t>
  </si>
  <si>
    <t>SPA 5 S N 13</t>
  </si>
  <si>
    <t>Silver sulfadazine  1% cream jar of 500 gms</t>
  </si>
  <si>
    <t>JAR</t>
  </si>
  <si>
    <t>Indt 15 S No 576</t>
  </si>
  <si>
    <t>Indt 15 S No 579</t>
  </si>
  <si>
    <t>Indt 15 S No 580</t>
  </si>
  <si>
    <t>SPA 3 S N 47</t>
  </si>
  <si>
    <t>Hydrogen peroxide sol with stebilizer ip 500ml bott</t>
  </si>
  <si>
    <t>ltr</t>
  </si>
  <si>
    <t>ARIHANT</t>
  </si>
  <si>
    <t>Vijaya (m)</t>
  </si>
  <si>
    <t>Indt 15 S No 581</t>
  </si>
  <si>
    <t>Indt 15 S No 584</t>
  </si>
  <si>
    <t>Indt 15 S No 585</t>
  </si>
  <si>
    <t>GPA 3 Sl No 177</t>
  </si>
  <si>
    <t>COTTON CREPE BANDAGE ( 10CM X 4MTR)</t>
  </si>
  <si>
    <t>MGRM</t>
  </si>
  <si>
    <t>GPA 3 Sl No 178</t>
  </si>
  <si>
    <t>COTTON CREPE BANDAGE ( 15CM X 4MTR)</t>
  </si>
  <si>
    <t>Indt 15 S No 587</t>
  </si>
  <si>
    <t>Indt 15 S No 588</t>
  </si>
  <si>
    <t>Indt 15 S No 591</t>
  </si>
  <si>
    <t>Indt 15 S No 592</t>
  </si>
  <si>
    <t>GPA 6 Sl No 91</t>
  </si>
  <si>
    <t>ZOLEDRONIC ACID 5 MG INJ</t>
  </si>
  <si>
    <t>Indt 15 S No 593</t>
  </si>
  <si>
    <t>GPA 6 Sl No 6</t>
  </si>
  <si>
    <t>ALLOPURINOL 100 MG TAB</t>
  </si>
  <si>
    <t>Bactolac</t>
  </si>
  <si>
    <t>Indt 15 S No 594</t>
  </si>
  <si>
    <t>Indt 15 S No 600&amp;601</t>
  </si>
  <si>
    <t>4600 tab in lieu of Indt 15 S No 601</t>
  </si>
  <si>
    <t>160</t>
  </si>
  <si>
    <t>011503</t>
  </si>
  <si>
    <t>Tab Dutasteride 0.5mg</t>
  </si>
  <si>
    <t>16-17/208/15</t>
  </si>
  <si>
    <t>Rs. 2.85 per tab + GST as applicable</t>
  </si>
  <si>
    <t>Indt 15 S No 606</t>
  </si>
  <si>
    <t>SPA 10 S N 64</t>
  </si>
  <si>
    <t>Ibandronate 150mg tab</t>
  </si>
  <si>
    <t>DR REDDYS</t>
  </si>
  <si>
    <t>Indt 15 S No 607</t>
  </si>
  <si>
    <t>Indt 15 S No 608</t>
  </si>
  <si>
    <t>Indt 15 S No 609</t>
  </si>
  <si>
    <t>Indt 15 S No 612</t>
  </si>
  <si>
    <t>GPA 7 Sl No 17</t>
  </si>
  <si>
    <t xml:space="preserve">CILOSTAZOLE TAB 100MG </t>
  </si>
  <si>
    <t>Indt 15 S No 614</t>
  </si>
  <si>
    <t>Indt 15 S No 615</t>
  </si>
  <si>
    <t>GPA 1 S No 35</t>
  </si>
  <si>
    <t>Ltr</t>
  </si>
  <si>
    <t>Indt 15 S No 619</t>
  </si>
  <si>
    <t>Nice ( 500 ml )</t>
  </si>
  <si>
    <t>Benedict solution qualitative (500 ml)</t>
  </si>
  <si>
    <t>GPA 1 S No 135</t>
  </si>
  <si>
    <t>Serum anti d (for saline tube test) (1x10ml)</t>
  </si>
  <si>
    <t>Indt 15 S No 621</t>
  </si>
  <si>
    <t>Indt 15 S No 626</t>
  </si>
  <si>
    <t>Indt 15 S No 627</t>
  </si>
  <si>
    <t>GPA 1 S No 56</t>
  </si>
  <si>
    <t>Excel (5 Ltr)</t>
  </si>
  <si>
    <t>Indt 15 S No 628</t>
  </si>
  <si>
    <t>Drabkins soulution (5 Ltr)</t>
  </si>
  <si>
    <t>Indt 15 S No 630</t>
  </si>
  <si>
    <t>GPA 1 S No 70</t>
  </si>
  <si>
    <t>Hcv rapid test kit (1x30)</t>
  </si>
  <si>
    <t>Test</t>
  </si>
  <si>
    <t>Indt 15 S No 631</t>
  </si>
  <si>
    <t>GPA 1 S No 73</t>
  </si>
  <si>
    <t>Hiv i &amp; ii rapid (tridot) 100tests</t>
  </si>
  <si>
    <t>Pkt</t>
  </si>
  <si>
    <t>Indt 15 S No 632</t>
  </si>
  <si>
    <t>Indt 15 S No 633</t>
  </si>
  <si>
    <t>Indt 15 S No 634</t>
  </si>
  <si>
    <t>Indt 15 S No 635</t>
  </si>
  <si>
    <t>Indt 15 S No 636</t>
  </si>
  <si>
    <t>Indt 15 S No 637</t>
  </si>
  <si>
    <t>Indt 15 S No 638</t>
  </si>
  <si>
    <t>Indt 15 S No 640</t>
  </si>
  <si>
    <t>Indt 15 S No 641</t>
  </si>
  <si>
    <t>GPA 1 S No 92</t>
  </si>
  <si>
    <t>Kit for ldl cholesterol by direct estimation (1x50ml)</t>
  </si>
  <si>
    <t>becon ( 1 x 40 ml)</t>
  </si>
  <si>
    <t>Indt 15 S No 642</t>
  </si>
  <si>
    <t>Indt 15 S No 643</t>
  </si>
  <si>
    <t>Indt 15 S No 644</t>
  </si>
  <si>
    <t>Indt 15 S No 645</t>
  </si>
  <si>
    <t>Indt 15 S No 646</t>
  </si>
  <si>
    <t>Indt 15 S No 647</t>
  </si>
  <si>
    <t>Indt 15 S No 648</t>
  </si>
  <si>
    <t>Indt 15 S No 649</t>
  </si>
  <si>
    <t>Indt 15 S No 650</t>
  </si>
  <si>
    <t>500 tests</t>
  </si>
  <si>
    <t>Indt 15 S No 651</t>
  </si>
  <si>
    <t>Indt 15 S No 653</t>
  </si>
  <si>
    <t>Indt 15 S No 654</t>
  </si>
  <si>
    <t>GPA 1 S No 64</t>
  </si>
  <si>
    <t>Glass test tubes (1 x 100)</t>
  </si>
  <si>
    <t>Borosilecate</t>
  </si>
  <si>
    <t>Indt 15 S No 656</t>
  </si>
  <si>
    <t>25 packet</t>
  </si>
  <si>
    <t>Pkt (100 Nos)</t>
  </si>
  <si>
    <t>Indt 15 S No 657</t>
  </si>
  <si>
    <t>Indt 15 S No 660</t>
  </si>
  <si>
    <t>Indt 15 S No 661</t>
  </si>
  <si>
    <t>Indt 15 S No 663</t>
  </si>
  <si>
    <t>Indt 15 S No 666</t>
  </si>
  <si>
    <t>Indt 15 S No 668</t>
  </si>
  <si>
    <t>Indt 15 S No 669</t>
  </si>
  <si>
    <t>Indt 15 S No 673</t>
  </si>
  <si>
    <t>Indt 15 S No 674</t>
  </si>
  <si>
    <t>Indt 15 S No 680</t>
  </si>
  <si>
    <t>SPA 3 S N 29</t>
  </si>
  <si>
    <t>Glucose saline isotonic sol self collapsible bags D 5%with ns</t>
  </si>
  <si>
    <t>Indt 15 S No 679</t>
  </si>
  <si>
    <t>Indt 15 S No 682</t>
  </si>
  <si>
    <t>Indt 15 S No 687</t>
  </si>
  <si>
    <t>112</t>
  </si>
  <si>
    <t>020182</t>
  </si>
  <si>
    <t>Pneumococcal vaccine 0.5ml</t>
  </si>
  <si>
    <t>17-18/50/116</t>
  </si>
  <si>
    <t xml:space="preserve">M/s MSD Pharmaceuticals Pvt. Ltd.
10th Floor, Platina, C-59,
G Block, Bandra Kurla Complex,
Bandra (E) Mumbai-400098
Tel : 91 22 6789 8888, Fax : 91 22 6789 8889
</t>
  </si>
  <si>
    <t>Rs. 620.00 per vial + GST @ 5% extra or as applicable</t>
  </si>
  <si>
    <t>77</t>
  </si>
  <si>
    <t>012683</t>
  </si>
  <si>
    <t>Oxybutynin 2.5mg Tab</t>
  </si>
  <si>
    <t>15-16/13/53</t>
  </si>
  <si>
    <t>Rs. 15.00 Per 10 Tab + GST as applicable</t>
  </si>
  <si>
    <t>GPA 7 Sl No 145</t>
  </si>
  <si>
    <t xml:space="preserve">STERILE WATER -AMP OF 10ML </t>
  </si>
  <si>
    <t>Indt 15 S No 683</t>
  </si>
  <si>
    <t>GPA 1 S No 84</t>
  </si>
  <si>
    <t>Kit for estimation of bilirubin (1x50ml)</t>
  </si>
  <si>
    <t xml:space="preserve">Robonik India (2 x 50 ml) </t>
  </si>
  <si>
    <t>Indt 15 S No 639</t>
  </si>
  <si>
    <t>Indt 15 S No 1</t>
  </si>
  <si>
    <t>Indt 15 S No 7</t>
  </si>
  <si>
    <t>Indt 15 S No 14</t>
  </si>
  <si>
    <t>Indt 15 S No 17</t>
  </si>
  <si>
    <t>Indt 15 S No 19</t>
  </si>
  <si>
    <t>Indt 15 S No 22</t>
  </si>
  <si>
    <t>Indt 15 S No 30</t>
  </si>
  <si>
    <t>Indt 15 S No 31</t>
  </si>
  <si>
    <t>Indt 15 S No 33</t>
  </si>
  <si>
    <t>Indt 15 S No 34</t>
  </si>
  <si>
    <t>Indt 15 S No 15&amp;16</t>
  </si>
  <si>
    <t>Indt 15 S No 37&amp;36</t>
  </si>
  <si>
    <t>Indt 15 S No 48</t>
  </si>
  <si>
    <t>Indt 15 S No 49&amp;52</t>
  </si>
  <si>
    <t>Indt 15 S No 56</t>
  </si>
  <si>
    <t>Indt 15 S No 62</t>
  </si>
  <si>
    <t>Indt 15 S No 66</t>
  </si>
  <si>
    <t>Indt 15 S No 84</t>
  </si>
  <si>
    <t>Indt 15 S No 97</t>
  </si>
  <si>
    <t>Indt 15 S No 102</t>
  </si>
  <si>
    <t>Indt 15 S No 103</t>
  </si>
  <si>
    <t>Indt 15 S No 104</t>
  </si>
  <si>
    <t>Indt 15 S No 106</t>
  </si>
  <si>
    <t>Indt 15 S No 113</t>
  </si>
  <si>
    <t>Indt 15 S No 130</t>
  </si>
  <si>
    <t>Indt 15 S No 137&amp;138</t>
  </si>
  <si>
    <t>Indt 15 S No 143</t>
  </si>
  <si>
    <t>Indt 15 S No 144</t>
  </si>
  <si>
    <t>Indt 15 S No 157</t>
  </si>
  <si>
    <t>Indt 15 S No 159</t>
  </si>
  <si>
    <t>Indt 15 S No 160</t>
  </si>
  <si>
    <t>Indt 15 S No 167</t>
  </si>
  <si>
    <t>Indt 15 S No 169</t>
  </si>
  <si>
    <t>Indt 15 S No 175</t>
  </si>
  <si>
    <t>Indt 15 S No 181</t>
  </si>
  <si>
    <t>Indt 15 S No 190</t>
  </si>
  <si>
    <t>Indt 15 S No 200</t>
  </si>
  <si>
    <t>Indt 15 S No 202</t>
  </si>
  <si>
    <t>Indt 15 S No 225&amp;224</t>
  </si>
  <si>
    <t>Indt 15 S No 231</t>
  </si>
  <si>
    <t>Indt 15 S No 236</t>
  </si>
  <si>
    <t>Indt 15 S No 253</t>
  </si>
  <si>
    <t>Indt 15 S No 254</t>
  </si>
  <si>
    <t>Indt 15 S No 257</t>
  </si>
  <si>
    <t>Indt 15 S No 265</t>
  </si>
  <si>
    <t>Indt 15 S No 280</t>
  </si>
  <si>
    <t>Indt 15 S No 287</t>
  </si>
  <si>
    <t>Indt 15 S No 288</t>
  </si>
  <si>
    <t>Indt 15 S No 291&amp;292</t>
  </si>
  <si>
    <t>Indt 15 S No 295</t>
  </si>
  <si>
    <t>Indt 15 S No 300</t>
  </si>
  <si>
    <t>Indt 15 S No 306</t>
  </si>
  <si>
    <t>Indt 15 S No 312&amp;313</t>
  </si>
  <si>
    <t>Indt 15 S No 314</t>
  </si>
  <si>
    <t>Indt 15 S No 367</t>
  </si>
  <si>
    <t>Indt 15 S No 373</t>
  </si>
  <si>
    <t>Indt 15 S No 384</t>
  </si>
  <si>
    <t>Indt 15 S No 389</t>
  </si>
  <si>
    <t>Indt 15 S No 390</t>
  </si>
  <si>
    <t>Indt 15 S No 403</t>
  </si>
  <si>
    <t>Indt 15 S No 466</t>
  </si>
  <si>
    <t>Indt 15 S No 468</t>
  </si>
  <si>
    <t>Indt 15 S No 483</t>
  </si>
  <si>
    <t>Indt 15 S No 489</t>
  </si>
  <si>
    <t>Indt 15 S No 491</t>
  </si>
  <si>
    <t>Indt 15 S No 497</t>
  </si>
  <si>
    <t>Indt 15 S No 509</t>
  </si>
  <si>
    <t>Indt 15 S No 513&amp;514</t>
  </si>
  <si>
    <t>Indt 15 S No 553</t>
  </si>
  <si>
    <t>Indt 15 S No 556</t>
  </si>
  <si>
    <t>Indt 15 S No 561</t>
  </si>
  <si>
    <t>Indt 15 S No 563</t>
  </si>
  <si>
    <t>Indt 15 S No 564</t>
  </si>
  <si>
    <t>Indt 15 S No 571</t>
  </si>
  <si>
    <t>Indt 15 S No 572</t>
  </si>
  <si>
    <t>Indt 15 S No 574</t>
  </si>
  <si>
    <t>Indt 15 S No 605</t>
  </si>
  <si>
    <t>Indt 15 S No 685</t>
  </si>
  <si>
    <t>Indt 15 S No 688</t>
  </si>
  <si>
    <t>Baxter</t>
  </si>
  <si>
    <t>Reliance</t>
  </si>
  <si>
    <t>Intas</t>
  </si>
  <si>
    <t>Khandelwal</t>
  </si>
  <si>
    <t>Novartis India</t>
  </si>
  <si>
    <t>Novartis Healthcare</t>
  </si>
  <si>
    <t>Micro Labs</t>
  </si>
  <si>
    <t>Pfizer</t>
  </si>
  <si>
    <t>Medipol Pharma</t>
  </si>
  <si>
    <t>Unicure</t>
  </si>
  <si>
    <t>Pulse</t>
  </si>
  <si>
    <t>Micron Pharma</t>
  </si>
  <si>
    <t>Psychotropics</t>
  </si>
  <si>
    <t>Ciron Drugs</t>
  </si>
  <si>
    <t>C I Laboratories</t>
  </si>
  <si>
    <t>Boehringer</t>
  </si>
  <si>
    <t>Mascot</t>
  </si>
  <si>
    <t>Zim Laboratories</t>
  </si>
  <si>
    <t>Novo Nordisk</t>
  </si>
  <si>
    <t>Johnson&amp;johnson</t>
  </si>
  <si>
    <t>Abbott</t>
  </si>
  <si>
    <t>Syncom</t>
  </si>
  <si>
    <t>Alkem Laboratories</t>
  </si>
  <si>
    <t>Jyoti Capsulations</t>
  </si>
  <si>
    <t>Windlas</t>
  </si>
  <si>
    <t>Anglo French</t>
  </si>
  <si>
    <t>Vivimed Labs</t>
  </si>
  <si>
    <t>Cadila healthcare</t>
  </si>
  <si>
    <t>Morepen</t>
  </si>
  <si>
    <t>Shreya Life Sciences</t>
  </si>
  <si>
    <t>Glaxo</t>
  </si>
  <si>
    <t>Wings</t>
  </si>
  <si>
    <t>Glenmark</t>
  </si>
  <si>
    <t>Eurolife</t>
  </si>
  <si>
    <t>MSD Pharma</t>
  </si>
  <si>
    <t>5591.42 per 4 caps</t>
  </si>
  <si>
    <t>4.65 per 14 tab</t>
  </si>
  <si>
    <t>13.12 per 15 Caps</t>
  </si>
  <si>
    <t>420.40 per 28 tab</t>
  </si>
  <si>
    <t>4.95 per dose</t>
  </si>
  <si>
    <t>Med Manor Organics</t>
  </si>
  <si>
    <t>90 strips( 4*90=360)</t>
  </si>
  <si>
    <t xml:space="preserve"> Strip (strip of 4 tabs)</t>
  </si>
  <si>
    <t>Strip(strip of 14 tabs)</t>
  </si>
  <si>
    <t>215 srtips( 14*215=3010)</t>
  </si>
  <si>
    <t>Strip (strip of 15 caps)</t>
  </si>
  <si>
    <t>1200 Strips(1200*15=18000)</t>
  </si>
  <si>
    <t>Pack of 28 tabs</t>
  </si>
  <si>
    <t>548 Packs (28*548=15344)</t>
  </si>
  <si>
    <t>49500 doses(60*825)</t>
  </si>
  <si>
    <t>165 pack(30*165=4950 Nos)</t>
  </si>
  <si>
    <t>Banafer</t>
  </si>
  <si>
    <t>Keshav</t>
  </si>
  <si>
    <t>M/S C I Lab</t>
  </si>
  <si>
    <t>M/S Cadila Healthcare</t>
  </si>
  <si>
    <t>Ciron</t>
  </si>
  <si>
    <t>Durga</t>
  </si>
  <si>
    <t>Pheonix</t>
  </si>
  <si>
    <t>Lifecare Pharma</t>
  </si>
  <si>
    <t>Jyoti</t>
  </si>
  <si>
    <t>Med manor</t>
  </si>
  <si>
    <t>Medipol</t>
  </si>
  <si>
    <t>Micron</t>
  </si>
  <si>
    <t>Lifecare Drugs</t>
  </si>
  <si>
    <t>Albino</t>
  </si>
  <si>
    <t>OPEL</t>
  </si>
  <si>
    <t>Kumar and brothers</t>
  </si>
  <si>
    <t>Vivimed</t>
  </si>
  <si>
    <t>Zim</t>
  </si>
  <si>
    <t>Zydus Healthcare</t>
  </si>
  <si>
    <r>
      <t xml:space="preserve">M/s Med Manor Organics Pvt Ltd.,   
16-11-477/45,
Dilsukhnagar, Hyderabad-500 036
</t>
    </r>
    <r>
      <rPr>
        <sz val="11"/>
        <color indexed="8"/>
        <rFont val="Calibri"/>
        <family val="2"/>
        <scheme val="minor"/>
      </rPr>
      <t xml:space="preserve">Email: amit.sing@medmanor.in, yogendra.mishra@medmanor.in 
</t>
    </r>
  </si>
  <si>
    <t>012708</t>
  </si>
  <si>
    <t>GPA 4 Sl No 146</t>
  </si>
  <si>
    <t xml:space="preserve">ENTACAVIR 0.5 MG TAB </t>
  </si>
  <si>
    <t>GPA 7 Sl No 27</t>
  </si>
  <si>
    <t>DICLOFENAC GEL 1% TUBE OF 20GM</t>
  </si>
  <si>
    <t>GLIDE CHEM</t>
  </si>
  <si>
    <t>180 tab in lieu of Indt 15 S No 262</t>
  </si>
  <si>
    <t xml:space="preserve">2160 tab in lieu of Indt 15 S No 263, 180 tab in lieu of Indt 15 S No 262 </t>
  </si>
  <si>
    <t>Indt 15 S No 371</t>
  </si>
  <si>
    <t>Surya</t>
  </si>
  <si>
    <t>SPA 15 S N 84</t>
  </si>
  <si>
    <t>Tab Deflazacort 6 mg</t>
  </si>
  <si>
    <t>.14</t>
  </si>
  <si>
    <t>GOWRI</t>
  </si>
  <si>
    <t>Indt 15 S No 189</t>
  </si>
  <si>
    <t>PFIZER</t>
  </si>
  <si>
    <t>SPA 15 S N 105</t>
  </si>
  <si>
    <t>Tab Prednisolone 10 mg</t>
  </si>
  <si>
    <t>.87</t>
  </si>
  <si>
    <t>Indt 15 S No 196</t>
  </si>
  <si>
    <t>150 tab in lieu of Indt 15 S No 415</t>
  </si>
  <si>
    <t>SPA 15 S N 116</t>
  </si>
  <si>
    <t>Tretinoin 0.025% with Sorbic Acid 0.2%--preferably Tretin 15 gm</t>
  </si>
  <si>
    <t>MINARINI</t>
  </si>
  <si>
    <t>34.08</t>
  </si>
  <si>
    <t>Indt 15 S No 577</t>
  </si>
  <si>
    <t>Pl check</t>
  </si>
  <si>
    <t>SPA 15 S N 138</t>
  </si>
  <si>
    <t>Lotion Aloe vera 10%, vitamin E 0.5%, bott of 200ml, same as Venusia Lotion 200ML</t>
  </si>
  <si>
    <t>242.00</t>
  </si>
  <si>
    <t>Indt 15 S No 578</t>
  </si>
  <si>
    <t>SPA 4 S N 10</t>
  </si>
  <si>
    <t>Lignocaine HCL gelly 2% tube 30gm with plastic nozzel</t>
  </si>
  <si>
    <t>amp/v</t>
  </si>
  <si>
    <t>BIOCHEM/ZYDUS</t>
  </si>
  <si>
    <t>Indt 15 S No 681</t>
  </si>
  <si>
    <t>Indt 15 S No  408&amp;407</t>
  </si>
  <si>
    <t>150 tab in lieu of Indt 15 S No 407</t>
  </si>
  <si>
    <t>600 tab in lieu of Indt 15 S No 108, 12600 tab in lieu of Indt 15 S No 110.</t>
  </si>
  <si>
    <t>GPA 8 Sl No 26</t>
  </si>
  <si>
    <t xml:space="preserve">ESCITALOPRAM 10MG TAB </t>
  </si>
  <si>
    <t>GPA 8 Sl No 29</t>
  </si>
  <si>
    <t>ETORICOXIB 120 MG TAB</t>
  </si>
  <si>
    <t>Indt 15 S No 417 &amp;415</t>
  </si>
  <si>
    <t xml:space="preserve">TAB VENLAFAXINE HCL 75 MG </t>
  </si>
  <si>
    <t>360 tab in lieu of Indt 15 S No 292</t>
  </si>
  <si>
    <t>SPA 13 S N 65</t>
  </si>
  <si>
    <t>CAP VENLAFLAXINE (37.5  MG)</t>
  </si>
  <si>
    <t xml:space="preserve"> Total Amount in ₹</t>
  </si>
  <si>
    <t>Round Off in ₹</t>
  </si>
  <si>
    <t>S no</t>
  </si>
  <si>
    <t>ECHS INDT 15 ( Not Found List) 241 ITEMS</t>
  </si>
  <si>
    <t xml:space="preserve"> Indt S No</t>
  </si>
  <si>
    <t>(Rupees Nine Hundred and Seven Only)                                                                                          Grand Total in ₹</t>
  </si>
  <si>
    <t>1</t>
  </si>
  <si>
    <t>2</t>
  </si>
  <si>
    <t>3</t>
  </si>
  <si>
    <t>(Rupees Seven Thousand Five Hundred and Fifty Two Only)                                          Grand Total in ₹</t>
  </si>
  <si>
    <t>(Rupees Nine Thousand Seven Hundred and Fifty Seven Only)                                          Grand Total in ₹</t>
  </si>
  <si>
    <t>(Rupees Eight Thousand Six Hundred and Twenty two Only)                                          Grand Total in ₹</t>
  </si>
  <si>
    <t>(Rupees Nine Hundred  and Twenty Seven Only)                                                                   Grand Total in ₹</t>
  </si>
  <si>
    <t>(Rupees Eleven Thousand Four Hundred and Nine Only)                                          Grand Total in ₹</t>
  </si>
  <si>
    <t>4</t>
  </si>
  <si>
    <t>5</t>
  </si>
  <si>
    <t>6</t>
  </si>
  <si>
    <t>7</t>
  </si>
  <si>
    <t>8</t>
  </si>
  <si>
    <t>(Rupees Seven Hundred  and Fifty Six Only)                                                                                Grand Total in ₹</t>
  </si>
  <si>
    <t>(Rupees Six Thousand Four Hundred and Seventy One Only)                                                    Grand Total in ₹</t>
  </si>
  <si>
    <t>Coy</t>
  </si>
  <si>
    <t>(Rupees Thirteen Thousand Four Hundred and Sixteen Only)                                          Grand Total in ₹</t>
  </si>
  <si>
    <t>(Rupees Fifteen Thousand two Hundred and Thirteen Only)                                          Grand Total in ₹</t>
  </si>
  <si>
    <t>(Rupees Two Thousand Two Hundred and Ten Only)                                          Grand Total in ₹</t>
  </si>
  <si>
    <t>(Rupees Eight Thousand  and Five Only)                                                                                              Grand Total in ₹</t>
  </si>
  <si>
    <t>(Rupees Three Thousand Seven Hundred  and One Only)                                          Grand Total in ₹</t>
  </si>
  <si>
    <t>(Rupees Four Thousand and Thirty Two Only)                                                                          Grand Total in ₹</t>
  </si>
  <si>
    <t>(Rupees Six Thousand Seven Hundred and Thirteen Only)                                          Grand Total in ₹</t>
  </si>
  <si>
    <t>(Rupees Eight Thousand Two Hundred and Five Only)                                                                      Grand Total in ₹</t>
  </si>
  <si>
    <t>(Rupees Five Thousand and Thirty Two Only)                                                    Grand Total in ₹</t>
  </si>
  <si>
    <t>(Rupees Nine Thousand Three Hundred and Seventy Only)                                          Grand Total in ₹</t>
  </si>
  <si>
    <t>SO 416</t>
  </si>
  <si>
    <t>Micro tips (02 - 200ml) Pack of 1000Psc</t>
  </si>
  <si>
    <t xml:space="preserve">URSA </t>
  </si>
  <si>
    <t>Becon ( 1 x 40 ml)</t>
  </si>
  <si>
    <t>Biochem</t>
  </si>
  <si>
    <t>Micro tips (200 - 1000ml)  (Pkt of 1000pcs)</t>
  </si>
  <si>
    <t>morepen</t>
  </si>
  <si>
    <t>Johnlee/ Biochem</t>
  </si>
  <si>
    <t>sanofi</t>
  </si>
  <si>
    <t>Glass test tubes (1 x 100) Pack of 100 Nos</t>
  </si>
  <si>
    <t>Test tubes 100 mm x12mm rimless (Pack of 100 Nos)</t>
  </si>
  <si>
    <t>Vendor</t>
  </si>
  <si>
    <t>Elder</t>
  </si>
  <si>
    <t>Sandoz</t>
  </si>
  <si>
    <t>SBS Biotech</t>
  </si>
  <si>
    <t>(Rupees Nineteen Thousand Eight Hundred and Ninety One Only)                                           Grand Total in ₹</t>
  </si>
  <si>
    <t>(Rupees Fifty Thousand Seven Hundred and Nine Only)                                                               Grand Total in ₹</t>
  </si>
  <si>
    <t>(Rupees Twenty Nine Thousand Two Hundred and Sixty Only)                                           Grand Total in ₹</t>
  </si>
  <si>
    <t>(Rupees Forty Two Thousand Three Hundred and Twenty Three Only)                                     Grand Total in ₹</t>
  </si>
  <si>
    <t>(Rupees Nine Thousand Nine Hundred and Sixty Nine Only)                                          Grand Total in ₹</t>
  </si>
  <si>
    <t>(Rupees Fifteen Thousand and Seventy Four Only)                                                                     Grand Total in ₹</t>
  </si>
  <si>
    <t>(Rupees Twenty Four Thousand One Hundred and Ninety Two Only)                                       Grand Total in ₹</t>
  </si>
  <si>
    <t>(Rupees Thirty Three Thousand Four Hundred and Ninety Two Only)                                       Grand Total in ₹</t>
  </si>
  <si>
    <t>(Rupees Twelve Thousand Five Hundred and Fifty Nine Only)                                                Grand Total in ₹</t>
  </si>
  <si>
    <t>(Rupees Thirty One Thousand Eight Hundred and Fifty Two Only)                                             Grand Total in ₹</t>
  </si>
  <si>
    <t>(Rupees Twenty Six Thousand Four Hundred and Eighty Five Only)                                           Grand Total in ₹</t>
  </si>
  <si>
    <t>(Rupees Twenty Eight Thousand Two Hundred and Twenty Eight Only)                               Grand Total in ₹</t>
  </si>
  <si>
    <t>(Rupees Seventeen Thousand Six Hundred and Fifty Four Only)                                                 Grand Total in ₹</t>
  </si>
  <si>
    <t>(Rupees Five Hundred and Fifty two Only)                                                                                     Grand Total in ₹</t>
  </si>
  <si>
    <t>(Rupees Nine Thousand Four Hundred and Fourteen Only)                                                        Grand Total in ₹</t>
  </si>
  <si>
    <t>(Rupees Six Thousand Two Hundred and Ninety Three Only)                                                    Grand Total in ₹</t>
  </si>
  <si>
    <t>(Rupees Ten Thousand Five Hundred and Ninety Five Only)                                                       Grand Total in ₹</t>
  </si>
  <si>
    <t>(Rupees Five Thousand Nine Hundred and Thirty Four Only)                                                Grand Total in ₹</t>
  </si>
  <si>
    <t>(Rupees Five Thousand Seven Hundred and Eight Only)                                                           Grand Total in ₹</t>
  </si>
  <si>
    <t>(Rupees Fourteen Thousand Two Hundred and Sixty Five Only)                                               Grand Total in ₹</t>
  </si>
  <si>
    <t>(Rupees Twenty two Thousand Three Hundred and Thirty Only)                                              Grand Total in ₹</t>
  </si>
  <si>
    <t>(Rupees Six Thousand Seven Hundred and Twenty Three Only)                                                 Grand Total in ₹</t>
  </si>
  <si>
    <t>(Rupees Seven Thousand Nine Hundred and Forty two Only)                                                Grand Total in ₹</t>
  </si>
  <si>
    <t>(Rupees Thirty Two Thousand and Twenty One Only)                                                                     Grand Total in ₹</t>
  </si>
  <si>
    <t>(Rupees Fourteen Thousand Eight Hundred and Twenty Two Only)                                        Grand Total in ₹</t>
  </si>
  <si>
    <t>(Rupees Three Hundred and Seventy Five Only)                                                                      Grand Total in ₹</t>
  </si>
  <si>
    <t>(Rupees Eleven Thousand Nine Hundred and Eighteen Only)                                                     Grand Total in ₹</t>
  </si>
  <si>
    <t>(Rupees Six Thousand nine Hundred and Forty Four Only)                                                          Grand Total in ₹</t>
  </si>
  <si>
    <t>(Rupees Nineteen Thousand Eight Hundred and Eighteen Only)                                            Grand Total in ₹</t>
  </si>
  <si>
    <t>(Rupees Eight Thousand Seven Hundred and Eighty Five Only)                                                  Grand Total in ₹</t>
  </si>
  <si>
    <t>(Rupees Twelve Thousand One Hundred and Ninety Nine Only)                                               Grand Total in ₹</t>
  </si>
  <si>
    <t>(Rupees Fourteen Thousand Four Hundred and Eight Only)                                                      Grand Total in ₹</t>
  </si>
  <si>
    <t>(Rupees Fifty Three Thousand Five Hundred and Eighty Seven Only)                                    Grand Total in ₹</t>
  </si>
  <si>
    <t>(Rupees Thirty One Thousand Six Hundred and Ninety two Only)                                  Grand Total in ₹</t>
  </si>
  <si>
    <t>(Rupees Sixty two Thousand Eight Hundred and Sixty Nine Only)                                  Grand Total in ₹</t>
  </si>
  <si>
    <t>(Rupees Nineteen Thousand Two Hundred and Ninety Nine Only)                                           Grand Total in ₹</t>
  </si>
  <si>
    <t>(Rupees Forty Two Thousand and Thirty Eight Only)                                                                      Grand Total in ₹</t>
  </si>
  <si>
    <t>(Rupees Twenty Four Thousand Three Hundred and Fifty One Only)                                       Grand Total in ₹</t>
  </si>
  <si>
    <t>(Rupees Twelve Thousand Eight Hundred and Fifty Three Only)                                                 Grand Total in ₹</t>
  </si>
  <si>
    <t>(Rupees Nineteen Thousand Eight Hundred and Ninety One Only)                                         Grand Total in ₹</t>
  </si>
  <si>
    <t>(Rupees Twelve Thousand Seven Hundred and Fifty One Only)                                                  Grand Total in ₹</t>
  </si>
  <si>
    <t>(Rupees Fifteen Thousand Nine Hundred and Fifty Eight Only)                                                  Grand Total in ₹</t>
  </si>
  <si>
    <t>(Rupees Ten Thousand Three Hundred and Sixty Nine Only)                                                         Grand Total in ₹</t>
  </si>
  <si>
    <t>(Rupees Six Thousand Nine Hundred and Fourty Only)                                                                      Grand Total in ₹</t>
  </si>
  <si>
    <t>(Rupees Twenty Six Thousand Eight Hundred and Seventy Seven Only)                                Grand Total in ₹</t>
  </si>
  <si>
    <t>(Rupees Thirty Five Thousand Six Hundred and Fifty Only)                                                       Grand Total in ₹</t>
  </si>
  <si>
    <t>Medifit</t>
  </si>
  <si>
    <t>(Rupees Thirty Five Thousand Five Hundred and Fourty One Only)                                        Grand Total in ₹</t>
  </si>
  <si>
    <t>Emcure</t>
  </si>
  <si>
    <t>(Rupees Thirty one Thousand Six Hundred and Seventy three Only)                                         Grand Total in ₹</t>
  </si>
  <si>
    <t>(Rupees Five Thousand Four Hundred Only)                                                                      Grand Total in ₹</t>
  </si>
  <si>
    <t>(Rupees Thirty two Thousand Three Hundred and Three Only)                                                                Grand Total in ₹</t>
  </si>
  <si>
    <t>(Rupees Twenty Seven Thousand Eight Hundred and Eighteen Only)                                                      Grand Total in ₹</t>
  </si>
  <si>
    <t>(Rupees Two Thousand Five Hundred and Fifty One Only)                                                                      Grand Total in ₹</t>
  </si>
  <si>
    <t>(Rupees Thirty Two Thousand Four Hundred and Ninety Four Only)                                                         Grand Total in ₹</t>
  </si>
  <si>
    <t>(Rupees Ten Thousand and Thirty three Only)                                                                      Grand Total in ₹</t>
  </si>
  <si>
    <t>(Rupees Fifteen Thousand Four Hundred and Eighteen Only)                                                                      Grand Total in ₹</t>
  </si>
  <si>
    <t>(Rupees Nineteen Thousand three Hundred and Eighty One Only)                                                         Grand Total in ₹</t>
  </si>
  <si>
    <t>(Rupees Thirty Nine Thousand Nine Hundred and One Only)                                                                      Grand Total in ₹</t>
  </si>
  <si>
    <t>(Rupees Sixteen Thousand Three Hundred and Ninety Five Only)                                                            Grand Total in ₹</t>
  </si>
  <si>
    <t>(Rupees One Thousand Three Hundred and Fifty Only)                                                                      Grand Total in ₹</t>
  </si>
  <si>
    <t>(Rupees Sixteen Thousand Six Hundred and Eighty Nine Only)                                                               Grand Total in ₹</t>
  </si>
  <si>
    <t>(Rupees Two Thousand Two Hundred and Eighty Five Only)                                                                      Grand Total in ₹</t>
  </si>
  <si>
    <t>(Rupees Twenty Three Thousand and Ninety Nine Only)                                                                      Grand Total in ₹</t>
  </si>
  <si>
    <t>(Rupees Two Hundred and Eighty Eight Only)                                                                                           Grand Total in ₹</t>
  </si>
  <si>
    <t>(Rupees Twenty two Thousand Six Hundred and Eighty Four Only)                                                          Grand Total in ₹</t>
  </si>
  <si>
    <t>(Rupees Fourteen Thousand Five Hundred and Eighty Nine Only)                                                         Grand Total in ₹</t>
  </si>
  <si>
    <t>(Rupees Twenty One Thousand Two Hundred and Thirty One Only)                                                        Grand Total in ₹</t>
  </si>
  <si>
    <t>(Rupees Fourteen Thousand Two Hundred and Twenty Eight Only)                                                         Grand Total in ₹</t>
  </si>
  <si>
    <t>(Rupees Three Thousand Seven Hundred  and Thirteen Only)                                                 Grand Total in ₹</t>
  </si>
  <si>
    <t>Metoprolol Tarterate 50 mg tab (Strip of 14 tabs)</t>
  </si>
  <si>
    <t>Strip</t>
  </si>
  <si>
    <t>SO 422</t>
  </si>
  <si>
    <t>SO 423</t>
  </si>
  <si>
    <t>SO 424</t>
  </si>
  <si>
    <t>SO 425</t>
  </si>
  <si>
    <t>SO 426</t>
  </si>
  <si>
    <t>SO 427</t>
  </si>
  <si>
    <t>SO 428</t>
  </si>
  <si>
    <t>SO 429</t>
  </si>
  <si>
    <t>SO 430</t>
  </si>
  <si>
    <t>(Rupees Two Hundred and Sixty Two Only)                                                                Grand Total in ₹</t>
  </si>
  <si>
    <t>SO 431</t>
  </si>
  <si>
    <t>(Rupees Three Hundred and Twenty Three Only)                                                                 Grand Total in ₹</t>
  </si>
  <si>
    <t>SO 432</t>
  </si>
  <si>
    <t>(Rupees Nine Thousand Two Hundred and Eight Only)                                                           Grand Total in ₹</t>
  </si>
  <si>
    <t>SO 435</t>
  </si>
  <si>
    <t>SO 433</t>
  </si>
  <si>
    <t>SO 434</t>
  </si>
  <si>
    <t>SO 436</t>
  </si>
  <si>
    <t>SO 437</t>
  </si>
  <si>
    <t>SO 438</t>
  </si>
  <si>
    <t>SO 439</t>
  </si>
  <si>
    <t>SO 440</t>
  </si>
  <si>
    <t>SO 441</t>
  </si>
  <si>
    <t>SO 442</t>
  </si>
  <si>
    <t>SO 443</t>
  </si>
  <si>
    <t>SO 444</t>
  </si>
  <si>
    <t>SO 445</t>
  </si>
  <si>
    <t>SO 446</t>
  </si>
  <si>
    <t>SO 447</t>
  </si>
  <si>
    <t>SO 448</t>
  </si>
  <si>
    <t>SO 449</t>
  </si>
  <si>
    <t>SO 450</t>
  </si>
  <si>
    <t>SO 451</t>
  </si>
  <si>
    <t>SO 452</t>
  </si>
  <si>
    <t>SO 453</t>
  </si>
  <si>
    <t>SO 454</t>
  </si>
  <si>
    <t>SO 455</t>
  </si>
  <si>
    <t>SO 456</t>
  </si>
  <si>
    <t>SO 457</t>
  </si>
  <si>
    <t>SO 458</t>
  </si>
  <si>
    <t>SO 459</t>
  </si>
  <si>
    <t>SO 460</t>
  </si>
  <si>
    <t>SO 461</t>
  </si>
  <si>
    <t>SO 462</t>
  </si>
  <si>
    <t>SO 463</t>
  </si>
  <si>
    <t>SO 464</t>
  </si>
  <si>
    <t>SO 465</t>
  </si>
  <si>
    <t>SO 466</t>
  </si>
  <si>
    <t>SO 467</t>
  </si>
  <si>
    <t>SO 468</t>
  </si>
  <si>
    <t>SO 469</t>
  </si>
  <si>
    <t>SO 470</t>
  </si>
  <si>
    <t>SO 471</t>
  </si>
  <si>
    <t>SO 472</t>
  </si>
  <si>
    <t>SO 473</t>
  </si>
  <si>
    <t>SO 474</t>
  </si>
  <si>
    <t>SO 475</t>
  </si>
  <si>
    <t>SO 476</t>
  </si>
  <si>
    <t>SO 477</t>
  </si>
  <si>
    <t>SO 478</t>
  </si>
  <si>
    <t>SO 479</t>
  </si>
  <si>
    <t>SO 480</t>
  </si>
  <si>
    <t>SO 481</t>
  </si>
  <si>
    <t>SO 482</t>
  </si>
  <si>
    <t>SO 483</t>
  </si>
  <si>
    <t>SO 484</t>
  </si>
  <si>
    <t>SO 485</t>
  </si>
  <si>
    <t>SO 486</t>
  </si>
  <si>
    <t>SO 487</t>
  </si>
  <si>
    <t>SO 488</t>
  </si>
  <si>
    <t>SO 489</t>
  </si>
  <si>
    <t>SO 490</t>
  </si>
  <si>
    <t>SO 491</t>
  </si>
  <si>
    <t>SO 492</t>
  </si>
  <si>
    <t>SO 493</t>
  </si>
  <si>
    <t>SO 494</t>
  </si>
  <si>
    <t>(Rupees Eleven Thousand Eight Hundred and Twenty Two Only)                                            Grand Total in ₹</t>
  </si>
  <si>
    <t>(Rupees Six Thousand and Fifty Eight Only)                                                                                  Grand Total in ₹</t>
  </si>
  <si>
    <t>Biochem/Axa</t>
  </si>
  <si>
    <t>Vial / Amp</t>
  </si>
  <si>
    <t>Trioka</t>
  </si>
  <si>
    <t>laborate</t>
  </si>
  <si>
    <t>Zudus Cadila</t>
  </si>
  <si>
    <t>(Rupees Thirty Eight Thousand One Hundred and Eighty Five Only)                                               Grand Total in ₹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</si>
</sst>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sz val="9"/>
      <color indexed="8"/>
      <name val="Calibri"/>
      <family val="2"/>
    </font>
    <font>
      <sz val="11"/>
      <color rgb="FF1111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9"/>
      <color rgb="FF11111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13" fillId="0" borderId="0"/>
    <xf numFmtId="0" fontId="8" fillId="0" borderId="0" applyNumberFormat="0" applyFill="0" applyBorder="0" applyProtection="0"/>
    <xf numFmtId="0" fontId="14" fillId="0" borderId="0"/>
    <xf numFmtId="0" fontId="13" fillId="0" borderId="0"/>
    <xf numFmtId="0" fontId="6" fillId="0" borderId="0"/>
    <xf numFmtId="0" fontId="6" fillId="0" borderId="0"/>
    <xf numFmtId="0" fontId="15" fillId="0" borderId="0"/>
  </cellStyleXfs>
  <cellXfs count="531">
    <xf numFmtId="0" fontId="0" fillId="0" borderId="0" xfId="0"/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top" wrapText="1"/>
    </xf>
    <xf numFmtId="2" fontId="7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6" xfId="0" applyFont="1" applyFill="1" applyBorder="1" applyAlignment="1">
      <alignment horizontal="left" vertical="top" wrapText="1"/>
    </xf>
    <xf numFmtId="0" fontId="8" fillId="0" borderId="7" xfId="0" applyFont="1" applyBorder="1" applyAlignment="1"/>
    <xf numFmtId="49" fontId="8" fillId="3" borderId="7" xfId="0" applyNumberFormat="1" applyFont="1" applyFill="1" applyBorder="1" applyAlignment="1">
      <alignment horizontal="left" vertical="top" wrapText="1"/>
    </xf>
    <xf numFmtId="0" fontId="8" fillId="3" borderId="7" xfId="0" applyNumberFormat="1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9" fontId="8" fillId="3" borderId="7" xfId="0" applyNumberFormat="1" applyFont="1" applyFill="1" applyBorder="1" applyAlignment="1">
      <alignment horizontal="left" vertical="top"/>
    </xf>
    <xf numFmtId="0" fontId="8" fillId="0" borderId="0" xfId="0" applyNumberFormat="1" applyFont="1" applyAlignment="1"/>
    <xf numFmtId="0" fontId="8" fillId="0" borderId="0" xfId="0" applyFont="1" applyAlignment="1"/>
    <xf numFmtId="0" fontId="9" fillId="0" borderId="7" xfId="0" applyFont="1" applyBorder="1" applyAlignment="1"/>
    <xf numFmtId="0" fontId="0" fillId="3" borderId="7" xfId="0" applyFill="1" applyBorder="1" applyAlignment="1">
      <alignment horizontal="left" vertical="top" wrapText="1"/>
    </xf>
    <xf numFmtId="49" fontId="9" fillId="3" borderId="7" xfId="0" applyNumberFormat="1" applyFont="1" applyFill="1" applyBorder="1" applyAlignment="1">
      <alignment horizontal="left" vertical="top" wrapText="1"/>
    </xf>
    <xf numFmtId="0" fontId="9" fillId="3" borderId="7" xfId="0" applyNumberFormat="1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9" fontId="9" fillId="3" borderId="7" xfId="0" applyNumberFormat="1" applyFont="1" applyFill="1" applyBorder="1" applyAlignment="1">
      <alignment horizontal="left" vertical="top"/>
    </xf>
    <xf numFmtId="2" fontId="9" fillId="3" borderId="7" xfId="0" applyNumberFormat="1" applyFont="1" applyFill="1" applyBorder="1" applyAlignment="1">
      <alignment horizontal="right" vertical="top"/>
    </xf>
    <xf numFmtId="0" fontId="9" fillId="0" borderId="0" xfId="0" applyNumberFormat="1" applyFont="1" applyAlignment="1"/>
    <xf numFmtId="0" fontId="9" fillId="0" borderId="0" xfId="0" applyFont="1" applyAlignment="1"/>
    <xf numFmtId="0" fontId="9" fillId="0" borderId="7" xfId="0" applyFont="1" applyBorder="1" applyAlignment="1">
      <alignment horizontal="left" vertical="top"/>
    </xf>
    <xf numFmtId="0" fontId="9" fillId="3" borderId="7" xfId="0" applyNumberFormat="1" applyFont="1" applyFill="1" applyBorder="1" applyAlignment="1">
      <alignment vertical="top" wrapText="1"/>
    </xf>
    <xf numFmtId="1" fontId="9" fillId="3" borderId="7" xfId="0" applyNumberFormat="1" applyFont="1" applyFill="1" applyBorder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49" fontId="0" fillId="3" borderId="7" xfId="0" applyNumberFormat="1" applyFont="1" applyFill="1" applyBorder="1" applyAlignment="1">
      <alignment horizontal="left" vertical="top" wrapText="1"/>
    </xf>
    <xf numFmtId="2" fontId="9" fillId="3" borderId="7" xfId="0" applyNumberFormat="1" applyFont="1" applyFill="1" applyBorder="1" applyAlignment="1">
      <alignment vertical="top" wrapText="1"/>
    </xf>
    <xf numFmtId="1" fontId="9" fillId="3" borderId="7" xfId="0" applyNumberFormat="1" applyFont="1" applyFill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49" fontId="9" fillId="3" borderId="7" xfId="0" applyNumberFormat="1" applyFont="1" applyFill="1" applyBorder="1" applyAlignment="1">
      <alignment horizontal="left" vertical="top"/>
    </xf>
    <xf numFmtId="0" fontId="0" fillId="3" borderId="7" xfId="0" applyNumberFormat="1" applyFont="1" applyFill="1" applyBorder="1" applyAlignment="1">
      <alignment horizontal="left" vertical="top" wrapText="1"/>
    </xf>
    <xf numFmtId="9" fontId="9" fillId="3" borderId="7" xfId="0" applyNumberFormat="1" applyFont="1" applyFill="1" applyBorder="1" applyAlignment="1">
      <alignment horizontal="left" vertical="top" wrapText="1"/>
    </xf>
    <xf numFmtId="49" fontId="9" fillId="2" borderId="7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0" borderId="7" xfId="0" applyNumberFormat="1" applyFont="1" applyFill="1" applyBorder="1" applyAlignment="1">
      <alignment horizontal="right" vertical="top" wrapText="1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2" fontId="9" fillId="3" borderId="7" xfId="0" applyNumberFormat="1" applyFont="1" applyFill="1" applyBorder="1" applyAlignment="1">
      <alignment vertical="top"/>
    </xf>
    <xf numFmtId="0" fontId="9" fillId="0" borderId="0" xfId="0" applyFont="1" applyAlignment="1">
      <alignment horizontal="left" vertical="top"/>
    </xf>
    <xf numFmtId="0" fontId="0" fillId="0" borderId="7" xfId="0" applyFont="1" applyFill="1" applyBorder="1" applyAlignment="1"/>
    <xf numFmtId="9" fontId="0" fillId="0" borderId="7" xfId="0" applyNumberFormat="1" applyFont="1" applyFill="1" applyBorder="1" applyAlignment="1">
      <alignment horizontal="left" vertical="top"/>
    </xf>
    <xf numFmtId="0" fontId="0" fillId="0" borderId="7" xfId="0" applyFont="1" applyFill="1" applyBorder="1" applyAlignment="1">
      <alignment vertical="top"/>
    </xf>
    <xf numFmtId="49" fontId="0" fillId="0" borderId="7" xfId="0" applyNumberFormat="1" applyFill="1" applyBorder="1" applyAlignment="1">
      <alignment vertical="top" wrapText="1"/>
    </xf>
    <xf numFmtId="49" fontId="0" fillId="0" borderId="7" xfId="0" applyNumberFormat="1" applyFont="1" applyFill="1" applyBorder="1" applyAlignment="1">
      <alignment vertical="top" wrapText="1"/>
    </xf>
    <xf numFmtId="2" fontId="0" fillId="0" borderId="7" xfId="0" applyNumberFormat="1" applyFont="1" applyFill="1" applyBorder="1" applyAlignment="1">
      <alignment horizontal="right" vertical="top" wrapText="1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/>
    </xf>
    <xf numFmtId="0" fontId="9" fillId="3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49" fontId="9" fillId="0" borderId="7" xfId="0" applyNumberFormat="1" applyFont="1" applyFill="1" applyBorder="1" applyAlignment="1">
      <alignment horizontal="left" vertical="top" wrapText="1"/>
    </xf>
    <xf numFmtId="0" fontId="9" fillId="0" borderId="7" xfId="0" applyNumberFormat="1" applyFont="1" applyFill="1" applyBorder="1" applyAlignment="1">
      <alignment vertical="top" wrapText="1"/>
    </xf>
    <xf numFmtId="1" fontId="9" fillId="0" borderId="7" xfId="0" applyNumberFormat="1" applyFont="1" applyFill="1" applyBorder="1" applyAlignment="1">
      <alignment horizontal="left" vertical="top" wrapText="1"/>
    </xf>
    <xf numFmtId="9" fontId="9" fillId="0" borderId="7" xfId="0" applyNumberFormat="1" applyFont="1" applyFill="1" applyBorder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9" fillId="3" borderId="7" xfId="0" applyFont="1" applyFill="1" applyBorder="1" applyAlignment="1"/>
    <xf numFmtId="49" fontId="9" fillId="3" borderId="7" xfId="0" applyNumberFormat="1" applyFont="1" applyFill="1" applyBorder="1" applyAlignment="1">
      <alignment vertical="top" wrapText="1"/>
    </xf>
    <xf numFmtId="49" fontId="9" fillId="3" borderId="7" xfId="0" applyNumberFormat="1" applyFont="1" applyFill="1" applyBorder="1" applyAlignment="1">
      <alignment vertical="top"/>
    </xf>
    <xf numFmtId="0" fontId="9" fillId="3" borderId="7" xfId="0" applyNumberFormat="1" applyFont="1" applyFill="1" applyBorder="1" applyAlignment="1">
      <alignment vertical="top"/>
    </xf>
    <xf numFmtId="0" fontId="9" fillId="3" borderId="10" xfId="0" applyFont="1" applyFill="1" applyBorder="1" applyAlignment="1"/>
    <xf numFmtId="49" fontId="9" fillId="3" borderId="10" xfId="0" applyNumberFormat="1" applyFont="1" applyFill="1" applyBorder="1" applyAlignment="1">
      <alignment horizontal="left" vertical="top" wrapText="1"/>
    </xf>
    <xf numFmtId="49" fontId="9" fillId="3" borderId="10" xfId="0" applyNumberFormat="1" applyFont="1" applyFill="1" applyBorder="1" applyAlignment="1">
      <alignment vertical="top" wrapText="1"/>
    </xf>
    <xf numFmtId="2" fontId="9" fillId="3" borderId="10" xfId="0" applyNumberFormat="1" applyFont="1" applyFill="1" applyBorder="1" applyAlignment="1">
      <alignment vertical="top"/>
    </xf>
    <xf numFmtId="1" fontId="9" fillId="3" borderId="10" xfId="0" applyNumberFormat="1" applyFont="1" applyFill="1" applyBorder="1" applyAlignment="1">
      <alignment horizontal="left" vertical="top"/>
    </xf>
    <xf numFmtId="9" fontId="9" fillId="3" borderId="10" xfId="0" applyNumberFormat="1" applyFont="1" applyFill="1" applyBorder="1" applyAlignment="1">
      <alignment horizontal="left" vertical="top"/>
    </xf>
    <xf numFmtId="49" fontId="9" fillId="3" borderId="10" xfId="0" applyNumberFormat="1" applyFont="1" applyFill="1" applyBorder="1" applyAlignment="1">
      <alignment horizontal="left" vertical="top"/>
    </xf>
    <xf numFmtId="0" fontId="9" fillId="3" borderId="7" xfId="0" applyFont="1" applyFill="1" applyBorder="1" applyAlignment="1">
      <alignment vertical="top"/>
    </xf>
    <xf numFmtId="0" fontId="0" fillId="2" borderId="7" xfId="0" applyFont="1" applyFill="1" applyBorder="1" applyAlignment="1"/>
    <xf numFmtId="49" fontId="0" fillId="2" borderId="7" xfId="0" applyNumberFormat="1" applyFont="1" applyFill="1" applyBorder="1" applyAlignment="1">
      <alignment horizontal="left" vertical="top" wrapText="1"/>
    </xf>
    <xf numFmtId="0" fontId="0" fillId="2" borderId="7" xfId="0" applyNumberFormat="1" applyFont="1" applyFill="1" applyBorder="1" applyAlignment="1">
      <alignment horizontal="right" vertical="top" wrapText="1"/>
    </xf>
    <xf numFmtId="9" fontId="0" fillId="2" borderId="7" xfId="0" applyNumberFormat="1" applyFont="1" applyFill="1" applyBorder="1" applyAlignment="1">
      <alignment horizontal="left" vertical="top"/>
    </xf>
    <xf numFmtId="0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7" xfId="0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 wrapText="1"/>
    </xf>
    <xf numFmtId="2" fontId="0" fillId="2" borderId="7" xfId="0" applyNumberFormat="1" applyFont="1" applyFill="1" applyBorder="1" applyAlignment="1">
      <alignment horizontal="right" vertical="top" wrapText="1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49" fontId="11" fillId="3" borderId="7" xfId="0" applyNumberFormat="1" applyFont="1" applyFill="1" applyBorder="1" applyAlignment="1">
      <alignment vertical="top" wrapText="1"/>
    </xf>
    <xf numFmtId="2" fontId="11" fillId="3" borderId="7" xfId="0" applyNumberFormat="1" applyFont="1" applyFill="1" applyBorder="1" applyAlignment="1">
      <alignment vertical="top" wrapText="1"/>
    </xf>
    <xf numFmtId="1" fontId="11" fillId="3" borderId="7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left" vertical="top" wrapText="1"/>
    </xf>
    <xf numFmtId="49" fontId="9" fillId="3" borderId="1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2" fontId="0" fillId="3" borderId="7" xfId="0" applyNumberFormat="1" applyFont="1" applyFill="1" applyBorder="1" applyAlignment="1">
      <alignment vertical="top" wrapText="1"/>
    </xf>
    <xf numFmtId="1" fontId="0" fillId="3" borderId="7" xfId="0" applyNumberFormat="1" applyFont="1" applyFill="1" applyBorder="1" applyAlignment="1">
      <alignment horizontal="left" vertical="top"/>
    </xf>
    <xf numFmtId="9" fontId="0" fillId="3" borderId="7" xfId="0" applyNumberFormat="1" applyFont="1" applyFill="1" applyBorder="1" applyAlignment="1">
      <alignment horizontal="left" vertical="top" wrapText="1"/>
    </xf>
    <xf numFmtId="49" fontId="0" fillId="3" borderId="7" xfId="0" applyNumberFormat="1" applyFont="1" applyFill="1" applyBorder="1" applyAlignment="1">
      <alignment horizontal="left" vertical="top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NumberFormat="1" applyFont="1" applyFill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1" fontId="0" fillId="0" borderId="0" xfId="0" applyNumberFormat="1" applyFont="1" applyAlignment="1">
      <alignment horizontal="left" vertical="top"/>
    </xf>
    <xf numFmtId="0" fontId="0" fillId="0" borderId="0" xfId="0" applyNumberFormat="1" applyFont="1" applyAlignment="1">
      <alignment horizontal="righ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wrapText="1"/>
    </xf>
    <xf numFmtId="1" fontId="0" fillId="0" borderId="0" xfId="0" applyNumberFormat="1"/>
    <xf numFmtId="0" fontId="16" fillId="0" borderId="1" xfId="6" applyFont="1" applyBorder="1" applyAlignment="1">
      <alignment horizontal="left" vertical="top"/>
    </xf>
    <xf numFmtId="0" fontId="16" fillId="0" borderId="1" xfId="6" applyFont="1" applyBorder="1" applyAlignment="1">
      <alignment horizontal="left" vertical="top" wrapText="1"/>
    </xf>
    <xf numFmtId="0" fontId="17" fillId="0" borderId="1" xfId="6" applyFont="1" applyFill="1" applyBorder="1" applyAlignment="1">
      <alignment vertical="top" wrapText="1"/>
    </xf>
    <xf numFmtId="0" fontId="17" fillId="0" borderId="1" xfId="6" applyFont="1" applyBorder="1" applyAlignment="1">
      <alignment horizontal="left" vertical="top" wrapText="1"/>
    </xf>
    <xf numFmtId="0" fontId="17" fillId="0" borderId="1" xfId="6" applyNumberFormat="1" applyFont="1" applyBorder="1" applyAlignment="1">
      <alignment horizontal="left" vertical="top" shrinkToFit="1"/>
    </xf>
    <xf numFmtId="2" fontId="17" fillId="2" borderId="4" xfId="2" applyNumberFormat="1" applyFont="1" applyFill="1" applyBorder="1" applyAlignment="1" applyProtection="1">
      <alignment horizontal="left" vertical="top"/>
      <protection locked="0"/>
    </xf>
    <xf numFmtId="1" fontId="17" fillId="2" borderId="4" xfId="2" applyNumberFormat="1" applyFont="1" applyFill="1" applyBorder="1" applyAlignment="1" applyProtection="1">
      <alignment horizontal="left" vertical="top"/>
      <protection locked="0"/>
    </xf>
    <xf numFmtId="9" fontId="16" fillId="0" borderId="1" xfId="6" applyNumberFormat="1" applyFont="1" applyFill="1" applyBorder="1" applyAlignment="1">
      <alignment horizontal="left" vertical="top"/>
    </xf>
    <xf numFmtId="2" fontId="17" fillId="0" borderId="1" xfId="2" applyNumberFormat="1" applyFont="1" applyFill="1" applyBorder="1" applyAlignment="1" applyProtection="1">
      <alignment horizontal="left" vertical="top"/>
      <protection locked="0"/>
    </xf>
    <xf numFmtId="0" fontId="16" fillId="0" borderId="1" xfId="6" applyFont="1" applyBorder="1" applyAlignment="1">
      <alignment vertical="top" wrapText="1"/>
    </xf>
    <xf numFmtId="0" fontId="16" fillId="0" borderId="0" xfId="6" applyFont="1" applyAlignment="1">
      <alignment vertical="top"/>
    </xf>
    <xf numFmtId="0" fontId="16" fillId="0" borderId="1" xfId="6" applyFont="1" applyFill="1" applyBorder="1" applyAlignment="1">
      <alignment horizontal="left" vertical="top"/>
    </xf>
    <xf numFmtId="0" fontId="16" fillId="0" borderId="1" xfId="6" applyFont="1" applyFill="1" applyBorder="1" applyAlignment="1">
      <alignment horizontal="left" vertical="top" wrapText="1"/>
    </xf>
    <xf numFmtId="0" fontId="17" fillId="0" borderId="1" xfId="6" applyFont="1" applyFill="1" applyBorder="1" applyAlignment="1">
      <alignment horizontal="left" vertical="top" wrapText="1"/>
    </xf>
    <xf numFmtId="0" fontId="17" fillId="0" borderId="1" xfId="6" applyNumberFormat="1" applyFont="1" applyFill="1" applyBorder="1" applyAlignment="1">
      <alignment horizontal="left" vertical="top" shrinkToFit="1"/>
    </xf>
    <xf numFmtId="2" fontId="17" fillId="0" borderId="4" xfId="2" applyNumberFormat="1" applyFont="1" applyFill="1" applyBorder="1" applyAlignment="1" applyProtection="1">
      <alignment horizontal="left" vertical="top"/>
      <protection locked="0"/>
    </xf>
    <xf numFmtId="1" fontId="17" fillId="0" borderId="4" xfId="2" applyNumberFormat="1" applyFont="1" applyFill="1" applyBorder="1" applyAlignment="1" applyProtection="1">
      <alignment horizontal="left" vertical="top"/>
      <protection locked="0"/>
    </xf>
    <xf numFmtId="0" fontId="16" fillId="0" borderId="0" xfId="6" applyFont="1" applyFill="1" applyAlignment="1">
      <alignment vertical="top"/>
    </xf>
    <xf numFmtId="2" fontId="17" fillId="2" borderId="1" xfId="2" applyNumberFormat="1" applyFont="1" applyFill="1" applyBorder="1" applyAlignment="1" applyProtection="1">
      <alignment horizontal="left" vertical="top"/>
      <protection locked="0"/>
    </xf>
    <xf numFmtId="1" fontId="17" fillId="2" borderId="1" xfId="2" applyNumberFormat="1" applyFont="1" applyFill="1" applyBorder="1" applyAlignment="1" applyProtection="1">
      <alignment horizontal="left" vertical="top"/>
      <protection locked="0"/>
    </xf>
    <xf numFmtId="0" fontId="16" fillId="0" borderId="1" xfId="6" applyFont="1" applyBorder="1" applyAlignment="1">
      <alignment vertical="top"/>
    </xf>
    <xf numFmtId="0" fontId="17" fillId="0" borderId="1" xfId="6" applyFont="1" applyBorder="1" applyAlignment="1">
      <alignment vertical="top"/>
    </xf>
    <xf numFmtId="0" fontId="17" fillId="0" borderId="1" xfId="6" applyFont="1" applyFill="1" applyBorder="1" applyAlignment="1">
      <alignment horizontal="left" vertical="top"/>
    </xf>
    <xf numFmtId="2" fontId="16" fillId="2" borderId="1" xfId="6" applyNumberFormat="1" applyFont="1" applyFill="1" applyBorder="1" applyAlignment="1" applyProtection="1">
      <alignment horizontal="left" vertical="top"/>
      <protection locked="0"/>
    </xf>
    <xf numFmtId="0" fontId="16" fillId="2" borderId="1" xfId="6" applyFont="1" applyFill="1" applyBorder="1" applyAlignment="1">
      <alignment horizontal="left" vertical="top" wrapText="1"/>
    </xf>
    <xf numFmtId="2" fontId="17" fillId="2" borderId="1" xfId="6" applyNumberFormat="1" applyFont="1" applyFill="1" applyBorder="1" applyAlignment="1">
      <alignment horizontal="left" vertical="top" shrinkToFit="1"/>
    </xf>
    <xf numFmtId="0" fontId="17" fillId="0" borderId="1" xfId="6" applyFont="1" applyBorder="1" applyAlignment="1">
      <alignment vertical="top" wrapText="1"/>
    </xf>
    <xf numFmtId="0" fontId="16" fillId="2" borderId="1" xfId="6" applyFont="1" applyFill="1" applyBorder="1" applyAlignment="1">
      <alignment horizontal="left" vertical="top"/>
    </xf>
    <xf numFmtId="0" fontId="17" fillId="0" borderId="1" xfId="6" applyNumberFormat="1" applyFont="1" applyBorder="1" applyAlignment="1">
      <alignment horizontal="left" vertical="top" wrapText="1" shrinkToFit="1"/>
    </xf>
    <xf numFmtId="0" fontId="16" fillId="0" borderId="1" xfId="6" applyFont="1" applyFill="1" applyBorder="1" applyAlignment="1">
      <alignment vertical="top" wrapText="1"/>
    </xf>
    <xf numFmtId="0" fontId="16" fillId="4" borderId="0" xfId="6" applyFont="1" applyFill="1" applyAlignment="1">
      <alignment vertical="top"/>
    </xf>
    <xf numFmtId="0" fontId="17" fillId="0" borderId="3" xfId="6" applyFont="1" applyFill="1" applyBorder="1" applyAlignment="1">
      <alignment horizontal="left" vertical="top"/>
    </xf>
    <xf numFmtId="0" fontId="17" fillId="0" borderId="3" xfId="6" applyFont="1" applyFill="1" applyBorder="1" applyAlignment="1">
      <alignment horizontal="center" vertical="top"/>
    </xf>
    <xf numFmtId="0" fontId="18" fillId="0" borderId="1" xfId="6" applyFont="1" applyBorder="1" applyAlignment="1">
      <alignment horizontal="left" vertical="top"/>
    </xf>
    <xf numFmtId="0" fontId="17" fillId="2" borderId="1" xfId="6" applyFont="1" applyFill="1" applyBorder="1" applyAlignment="1">
      <alignment horizontal="left" vertical="top" wrapText="1"/>
    </xf>
    <xf numFmtId="0" fontId="16" fillId="2" borderId="1" xfId="6" applyFont="1" applyFill="1" applyBorder="1" applyAlignment="1">
      <alignment vertical="top" wrapText="1"/>
    </xf>
    <xf numFmtId="0" fontId="16" fillId="0" borderId="1" xfId="6" applyFont="1" applyBorder="1" applyAlignment="1" applyProtection="1">
      <alignment vertical="top" wrapText="1"/>
    </xf>
    <xf numFmtId="0" fontId="17" fillId="2" borderId="4" xfId="2" applyNumberFormat="1" applyFont="1" applyFill="1" applyBorder="1" applyAlignment="1" applyProtection="1">
      <alignment horizontal="left" vertical="top"/>
      <protection locked="0"/>
    </xf>
    <xf numFmtId="2" fontId="17" fillId="2" borderId="1" xfId="8" applyNumberFormat="1" applyFont="1" applyFill="1" applyBorder="1" applyAlignment="1" applyProtection="1">
      <alignment horizontal="left" vertical="top" wrapText="1"/>
      <protection locked="0"/>
    </xf>
    <xf numFmtId="0" fontId="17" fillId="2" borderId="1" xfId="8" applyNumberFormat="1" applyFont="1" applyFill="1" applyBorder="1" applyAlignment="1" applyProtection="1">
      <alignment horizontal="left" vertical="top" wrapText="1"/>
      <protection locked="0"/>
    </xf>
    <xf numFmtId="0" fontId="17" fillId="0" borderId="1" xfId="6" applyNumberFormat="1" applyFont="1" applyBorder="1" applyAlignment="1">
      <alignment vertical="top" shrinkToFit="1"/>
    </xf>
    <xf numFmtId="0" fontId="16" fillId="0" borderId="1" xfId="6" applyNumberFormat="1" applyFont="1" applyFill="1" applyBorder="1" applyAlignment="1">
      <alignment horizontal="left" vertical="top"/>
    </xf>
    <xf numFmtId="0" fontId="17" fillId="2" borderId="1" xfId="2" applyNumberFormat="1" applyFont="1" applyFill="1" applyBorder="1" applyAlignment="1" applyProtection="1">
      <alignment horizontal="left" vertical="top"/>
      <protection locked="0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/>
    </xf>
    <xf numFmtId="0" fontId="8" fillId="2" borderId="0" xfId="0" applyNumberFormat="1" applyFont="1" applyFill="1" applyAlignment="1"/>
    <xf numFmtId="0" fontId="9" fillId="2" borderId="0" xfId="0" applyNumberFormat="1" applyFont="1" applyFill="1" applyAlignment="1">
      <alignment horizontal="left" vertical="top"/>
    </xf>
    <xf numFmtId="0" fontId="0" fillId="0" borderId="0" xfId="0" applyAlignment="1">
      <alignment wrapText="1"/>
    </xf>
    <xf numFmtId="0" fontId="8" fillId="3" borderId="7" xfId="0" applyNumberFormat="1" applyFont="1" applyFill="1" applyBorder="1" applyAlignment="1">
      <alignment wrapText="1"/>
    </xf>
    <xf numFmtId="49" fontId="8" fillId="3" borderId="7" xfId="0" applyNumberFormat="1" applyFont="1" applyFill="1" applyBorder="1" applyAlignment="1">
      <alignment horizontal="center" vertical="top" wrapText="1"/>
    </xf>
    <xf numFmtId="2" fontId="8" fillId="3" borderId="7" xfId="0" applyNumberFormat="1" applyFont="1" applyFill="1" applyBorder="1" applyAlignment="1">
      <alignment horizontal="right" vertical="top" wrapText="1"/>
    </xf>
    <xf numFmtId="9" fontId="8" fillId="3" borderId="7" xfId="0" applyNumberFormat="1" applyFont="1" applyFill="1" applyBorder="1" applyAlignment="1">
      <alignment horizontal="left" vertical="top" wrapText="1"/>
    </xf>
    <xf numFmtId="0" fontId="8" fillId="3" borderId="13" xfId="0" applyFont="1" applyFill="1" applyBorder="1" applyAlignment="1">
      <alignment wrapText="1"/>
    </xf>
    <xf numFmtId="0" fontId="8" fillId="3" borderId="7" xfId="0" applyNumberFormat="1" applyFont="1" applyFill="1" applyBorder="1" applyAlignment="1">
      <alignment horizontal="right" vertical="top" wrapText="1"/>
    </xf>
    <xf numFmtId="0" fontId="8" fillId="3" borderId="12" xfId="0" applyFont="1" applyFill="1" applyBorder="1" applyAlignment="1">
      <alignment wrapText="1"/>
    </xf>
    <xf numFmtId="0" fontId="0" fillId="0" borderId="0" xfId="0" applyNumberFormat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9" fillId="2" borderId="7" xfId="0" applyNumberFormat="1" applyFont="1" applyFill="1" applyBorder="1" applyAlignment="1">
      <alignment vertical="top" wrapText="1"/>
    </xf>
    <xf numFmtId="1" fontId="9" fillId="2" borderId="7" xfId="0" applyNumberFormat="1" applyFont="1" applyFill="1" applyBorder="1" applyAlignment="1">
      <alignment horizontal="left" vertical="top" wrapText="1"/>
    </xf>
    <xf numFmtId="9" fontId="9" fillId="2" borderId="7" xfId="0" applyNumberFormat="1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8" fillId="3" borderId="7" xfId="0" applyNumberFormat="1" applyFont="1" applyFill="1" applyBorder="1" applyAlignment="1">
      <alignment horizontal="right" vertical="top"/>
    </xf>
    <xf numFmtId="0" fontId="8" fillId="3" borderId="7" xfId="0" applyFont="1" applyFill="1" applyBorder="1" applyAlignment="1"/>
    <xf numFmtId="0" fontId="16" fillId="2" borderId="1" xfId="6" applyNumberFormat="1" applyFont="1" applyFill="1" applyBorder="1" applyAlignment="1" applyProtection="1">
      <alignment horizontal="left" vertical="top"/>
      <protection locked="0"/>
    </xf>
    <xf numFmtId="0" fontId="19" fillId="0" borderId="1" xfId="6" applyFont="1" applyBorder="1" applyAlignment="1">
      <alignment vertical="top" wrapText="1"/>
    </xf>
    <xf numFmtId="0" fontId="19" fillId="0" borderId="1" xfId="6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16" fillId="0" borderId="1" xfId="6" applyFont="1" applyFill="1" applyBorder="1" applyAlignment="1">
      <alignment vertical="top"/>
    </xf>
    <xf numFmtId="2" fontId="17" fillId="0" borderId="1" xfId="6" applyNumberFormat="1" applyFont="1" applyBorder="1" applyAlignment="1">
      <alignment horizontal="left" vertical="top" shrinkToFit="1"/>
    </xf>
    <xf numFmtId="0" fontId="0" fillId="4" borderId="1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8" fillId="3" borderId="7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8" fillId="3" borderId="7" xfId="0" applyFont="1" applyFill="1" applyBorder="1" applyAlignment="1">
      <alignment vertical="top"/>
    </xf>
    <xf numFmtId="49" fontId="8" fillId="3" borderId="7" xfId="0" applyNumberFormat="1" applyFont="1" applyFill="1" applyBorder="1" applyAlignment="1">
      <alignment vertical="top" wrapText="1"/>
    </xf>
    <xf numFmtId="0" fontId="8" fillId="3" borderId="13" xfId="0" applyFont="1" applyFill="1" applyBorder="1" applyAlignment="1">
      <alignment vertical="top"/>
    </xf>
    <xf numFmtId="0" fontId="17" fillId="2" borderId="1" xfId="6" applyFont="1" applyFill="1" applyBorder="1" applyAlignment="1">
      <alignment vertical="top" wrapText="1"/>
    </xf>
    <xf numFmtId="2" fontId="16" fillId="2" borderId="1" xfId="6" applyNumberFormat="1" applyFont="1" applyFill="1" applyBorder="1" applyAlignment="1" applyProtection="1">
      <alignment horizontal="left" vertical="top" wrapText="1"/>
      <protection locked="0"/>
    </xf>
    <xf numFmtId="0" fontId="16" fillId="2" borderId="1" xfId="6" applyNumberFormat="1" applyFont="1" applyFill="1" applyBorder="1" applyAlignment="1" applyProtection="1">
      <alignment horizontal="left" vertical="top" wrapText="1"/>
      <protection locked="0"/>
    </xf>
    <xf numFmtId="0" fontId="17" fillId="2" borderId="1" xfId="6" applyNumberFormat="1" applyFont="1" applyFill="1" applyBorder="1" applyAlignment="1">
      <alignment horizontal="left" vertical="top" wrapText="1" shrinkToFit="1"/>
    </xf>
    <xf numFmtId="0" fontId="3" fillId="4" borderId="2" xfId="0" applyFont="1" applyFill="1" applyBorder="1" applyAlignment="1">
      <alignment horizontal="left" vertical="top" wrapText="1"/>
    </xf>
    <xf numFmtId="49" fontId="8" fillId="3" borderId="7" xfId="0" applyNumberFormat="1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2" fontId="8" fillId="3" borderId="7" xfId="0" applyNumberFormat="1" applyFont="1" applyFill="1" applyBorder="1" applyAlignment="1">
      <alignment horizontal="left" vertical="top" wrapText="1"/>
    </xf>
    <xf numFmtId="2" fontId="8" fillId="3" borderId="14" xfId="0" applyNumberFormat="1" applyFont="1" applyFill="1" applyBorder="1" applyAlignment="1">
      <alignment horizontal="left" vertical="top"/>
    </xf>
    <xf numFmtId="0" fontId="3" fillId="4" borderId="1" xfId="0" quotePrefix="1" applyFont="1" applyFill="1" applyBorder="1" applyAlignment="1">
      <alignment horizontal="left" vertical="top" wrapText="1"/>
    </xf>
    <xf numFmtId="49" fontId="8" fillId="3" borderId="7" xfId="0" applyNumberFormat="1" applyFont="1" applyFill="1" applyBorder="1" applyAlignment="1">
      <alignment vertical="top"/>
    </xf>
    <xf numFmtId="0" fontId="8" fillId="3" borderId="7" xfId="0" applyFont="1" applyFill="1" applyBorder="1" applyAlignment="1">
      <alignment horizontal="left" vertical="top"/>
    </xf>
    <xf numFmtId="9" fontId="8" fillId="3" borderId="7" xfId="0" applyNumberFormat="1" applyFont="1" applyFill="1" applyBorder="1" applyAlignment="1">
      <alignment horizontal="right" vertical="top"/>
    </xf>
    <xf numFmtId="2" fontId="8" fillId="3" borderId="7" xfId="0" applyNumberFormat="1" applyFont="1" applyFill="1" applyBorder="1" applyAlignment="1">
      <alignment horizontal="right" vertical="top"/>
    </xf>
    <xf numFmtId="2" fontId="8" fillId="3" borderId="7" xfId="0" applyNumberFormat="1" applyFont="1" applyFill="1" applyBorder="1" applyAlignment="1">
      <alignment horizontal="left" vertical="top"/>
    </xf>
    <xf numFmtId="1" fontId="8" fillId="3" borderId="7" xfId="0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/>
    </xf>
    <xf numFmtId="0" fontId="12" fillId="0" borderId="7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/>
    </xf>
    <xf numFmtId="49" fontId="0" fillId="3" borderId="7" xfId="0" applyNumberFormat="1" applyFont="1" applyFill="1" applyBorder="1" applyAlignment="1">
      <alignment vertical="top"/>
    </xf>
    <xf numFmtId="49" fontId="21" fillId="3" borderId="7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/>
    <xf numFmtId="0" fontId="0" fillId="0" borderId="0" xfId="0" applyFont="1" applyAlignment="1"/>
    <xf numFmtId="49" fontId="0" fillId="3" borderId="7" xfId="0" applyNumberFormat="1" applyFill="1" applyBorder="1" applyAlignment="1">
      <alignment vertical="top" wrapText="1"/>
    </xf>
    <xf numFmtId="1" fontId="0" fillId="3" borderId="7" xfId="0" applyNumberFormat="1" applyFill="1" applyBorder="1" applyAlignment="1">
      <alignment horizontal="left" vertical="top"/>
    </xf>
    <xf numFmtId="0" fontId="0" fillId="0" borderId="0" xfId="0" applyNumberFormat="1" applyAlignment="1"/>
    <xf numFmtId="0" fontId="3" fillId="2" borderId="2" xfId="0" applyFont="1" applyFill="1" applyBorder="1" applyAlignment="1">
      <alignment horizontal="left" vertical="top" wrapText="1"/>
    </xf>
    <xf numFmtId="1" fontId="8" fillId="3" borderId="7" xfId="0" applyNumberFormat="1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2" fontId="8" fillId="3" borderId="7" xfId="0" applyNumberFormat="1" applyFont="1" applyFill="1" applyBorder="1" applyAlignment="1">
      <alignment vertical="top" wrapText="1"/>
    </xf>
    <xf numFmtId="2" fontId="9" fillId="2" borderId="7" xfId="0" applyNumberFormat="1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vertical="top"/>
    </xf>
    <xf numFmtId="2" fontId="8" fillId="3" borderId="7" xfId="0" applyNumberFormat="1" applyFont="1" applyFill="1" applyBorder="1" applyAlignment="1">
      <alignment vertical="top"/>
    </xf>
    <xf numFmtId="2" fontId="0" fillId="0" borderId="0" xfId="0" applyNumberFormat="1" applyFont="1" applyAlignment="1">
      <alignment vertical="top"/>
    </xf>
    <xf numFmtId="2" fontId="0" fillId="0" borderId="7" xfId="0" applyNumberFormat="1" applyFont="1" applyFill="1" applyBorder="1" applyAlignment="1">
      <alignment vertical="top"/>
    </xf>
    <xf numFmtId="2" fontId="0" fillId="2" borderId="7" xfId="0" applyNumberFormat="1" applyFont="1" applyFill="1" applyBorder="1" applyAlignment="1">
      <alignment vertical="top"/>
    </xf>
    <xf numFmtId="2" fontId="0" fillId="2" borderId="7" xfId="0" applyNumberFormat="1" applyFont="1" applyFill="1" applyBorder="1" applyAlignment="1">
      <alignment vertical="top" wrapText="1"/>
    </xf>
    <xf numFmtId="2" fontId="0" fillId="0" borderId="7" xfId="0" applyNumberFormat="1" applyFont="1" applyFill="1" applyBorder="1" applyAlignment="1">
      <alignment vertical="top" wrapText="1"/>
    </xf>
    <xf numFmtId="2" fontId="0" fillId="3" borderId="7" xfId="0" applyNumberFormat="1" applyFont="1" applyFill="1" applyBorder="1" applyAlignment="1">
      <alignment vertical="top"/>
    </xf>
    <xf numFmtId="2" fontId="8" fillId="2" borderId="7" xfId="0" applyNumberFormat="1" applyFont="1" applyFill="1" applyBorder="1" applyAlignment="1">
      <alignment horizontal="right" vertical="top"/>
    </xf>
    <xf numFmtId="2" fontId="9" fillId="2" borderId="7" xfId="0" applyNumberFormat="1" applyFont="1" applyFill="1" applyBorder="1" applyAlignment="1">
      <alignment horizontal="right" vertical="top"/>
    </xf>
    <xf numFmtId="2" fontId="0" fillId="0" borderId="7" xfId="0" applyNumberFormat="1" applyFont="1" applyFill="1" applyBorder="1" applyAlignment="1">
      <alignment horizontal="right" vertical="top"/>
    </xf>
    <xf numFmtId="2" fontId="0" fillId="2" borderId="7" xfId="0" applyNumberFormat="1" applyFont="1" applyFill="1" applyBorder="1" applyAlignment="1">
      <alignment horizontal="right" vertical="top"/>
    </xf>
    <xf numFmtId="2" fontId="0" fillId="3" borderId="7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0" fontId="7" fillId="0" borderId="6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horizontal="left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right" vertical="top" wrapText="1"/>
    </xf>
    <xf numFmtId="9" fontId="22" fillId="0" borderId="0" xfId="0" applyNumberFormat="1" applyFont="1" applyFill="1" applyBorder="1" applyAlignment="1">
      <alignment horizontal="left" vertical="top" wrapText="1"/>
    </xf>
    <xf numFmtId="2" fontId="22" fillId="0" borderId="0" xfId="0" applyNumberFormat="1" applyFont="1" applyFill="1" applyBorder="1" applyAlignment="1">
      <alignment horizontal="right" vertical="top" wrapText="1"/>
    </xf>
    <xf numFmtId="0" fontId="22" fillId="4" borderId="0" xfId="0" applyFont="1" applyFill="1" applyBorder="1" applyAlignment="1">
      <alignment horizontal="left" vertical="top" wrapText="1"/>
    </xf>
    <xf numFmtId="164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49" fontId="0" fillId="0" borderId="0" xfId="0" applyNumberFormat="1" applyFont="1" applyBorder="1" applyAlignment="1">
      <alignment horizontal="center" vertical="top" wrapText="1"/>
    </xf>
    <xf numFmtId="0" fontId="22" fillId="0" borderId="1" xfId="0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22" fillId="0" borderId="1" xfId="0" applyNumberFormat="1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49" fontId="22" fillId="0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left" vertical="top" wrapText="1"/>
    </xf>
    <xf numFmtId="164" fontId="12" fillId="0" borderId="0" xfId="0" applyNumberFormat="1" applyFont="1" applyFill="1" applyBorder="1" applyAlignment="1">
      <alignment horizontal="center" vertical="top" wrapText="1"/>
    </xf>
    <xf numFmtId="164" fontId="12" fillId="4" borderId="0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center" vertical="top" wrapText="1"/>
    </xf>
    <xf numFmtId="164" fontId="12" fillId="0" borderId="0" xfId="0" applyNumberFormat="1" applyFont="1" applyFill="1" applyBorder="1" applyAlignment="1">
      <alignment horizontal="left" vertical="top" wrapText="1"/>
    </xf>
    <xf numFmtId="164" fontId="23" fillId="0" borderId="0" xfId="0" applyNumberFormat="1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 wrapText="1"/>
    </xf>
    <xf numFmtId="164" fontId="2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49" fontId="12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center" vertical="top"/>
    </xf>
    <xf numFmtId="164" fontId="12" fillId="4" borderId="1" xfId="0" applyNumberFormat="1" applyFont="1" applyFill="1" applyBorder="1" applyAlignment="1">
      <alignment horizontal="left" vertical="top" wrapText="1"/>
    </xf>
    <xf numFmtId="164" fontId="23" fillId="0" borderId="1" xfId="0" applyNumberFormat="1" applyFont="1" applyFill="1" applyBorder="1" applyAlignment="1">
      <alignment horizontal="center" vertical="top" wrapText="1"/>
    </xf>
    <xf numFmtId="2" fontId="22" fillId="0" borderId="0" xfId="0" applyNumberFormat="1" applyFont="1" applyFill="1" applyBorder="1" applyAlignment="1">
      <alignment vertical="top" wrapText="1"/>
    </xf>
    <xf numFmtId="49" fontId="12" fillId="0" borderId="1" xfId="0" applyNumberFormat="1" applyFont="1" applyFill="1" applyBorder="1" applyAlignment="1">
      <alignment horizontal="center" vertical="top" wrapText="1"/>
    </xf>
    <xf numFmtId="164" fontId="12" fillId="4" borderId="0" xfId="0" applyNumberFormat="1" applyFont="1" applyFill="1" applyBorder="1" applyAlignment="1">
      <alignment horizontal="left" vertical="top" wrapText="1"/>
    </xf>
    <xf numFmtId="49" fontId="12" fillId="0" borderId="0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2" borderId="1" xfId="6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center" vertical="top" wrapText="1"/>
    </xf>
    <xf numFmtId="0" fontId="22" fillId="0" borderId="15" xfId="0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vertical="top"/>
    </xf>
    <xf numFmtId="49" fontId="12" fillId="0" borderId="1" xfId="0" applyNumberFormat="1" applyFont="1" applyFill="1" applyBorder="1" applyAlignment="1">
      <alignment vertical="top" wrapText="1"/>
    </xf>
    <xf numFmtId="0" fontId="22" fillId="0" borderId="1" xfId="0" applyFont="1" applyFill="1" applyBorder="1" applyAlignment="1">
      <alignment horizontal="right" vertical="top" wrapText="1"/>
    </xf>
    <xf numFmtId="9" fontId="22" fillId="0" borderId="1" xfId="0" applyNumberFormat="1" applyFont="1" applyFill="1" applyBorder="1" applyAlignment="1">
      <alignment horizontal="left" vertical="top" wrapText="1"/>
    </xf>
    <xf numFmtId="2" fontId="22" fillId="0" borderId="1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vertical="top" wrapText="1"/>
    </xf>
    <xf numFmtId="49" fontId="12" fillId="0" borderId="1" xfId="0" applyNumberFormat="1" applyFont="1" applyFill="1" applyBorder="1" applyAlignment="1">
      <alignment vertical="center"/>
    </xf>
    <xf numFmtId="0" fontId="0" fillId="4" borderId="0" xfId="0" applyFill="1"/>
    <xf numFmtId="0" fontId="7" fillId="0" borderId="1" xfId="0" applyFont="1" applyFill="1" applyBorder="1" applyAlignment="1">
      <alignment horizontal="left" vertical="top" wrapText="1"/>
    </xf>
    <xf numFmtId="2" fontId="22" fillId="0" borderId="1" xfId="0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/>
    </xf>
    <xf numFmtId="164" fontId="22" fillId="5" borderId="1" xfId="0" applyNumberFormat="1" applyFont="1" applyFill="1" applyBorder="1" applyAlignment="1">
      <alignment horizontal="center" vertical="top" wrapText="1"/>
    </xf>
    <xf numFmtId="164" fontId="12" fillId="5" borderId="1" xfId="0" applyNumberFormat="1" applyFont="1" applyFill="1" applyBorder="1" applyAlignment="1">
      <alignment horizontal="center" vertical="top" wrapText="1"/>
    </xf>
    <xf numFmtId="0" fontId="8" fillId="3" borderId="7" xfId="0" applyFont="1" applyFill="1" applyBorder="1" applyAlignment="1">
      <alignment horizontal="right" vertical="top" wrapText="1"/>
    </xf>
    <xf numFmtId="1" fontId="9" fillId="0" borderId="7" xfId="0" applyNumberFormat="1" applyFont="1" applyBorder="1" applyAlignment="1">
      <alignment horizontal="left" vertical="top"/>
    </xf>
    <xf numFmtId="0" fontId="24" fillId="0" borderId="1" xfId="6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5" fillId="0" borderId="1" xfId="0" applyFont="1" applyFill="1" applyBorder="1" applyAlignment="1">
      <alignment horizontal="left" vertical="top" wrapText="1"/>
    </xf>
    <xf numFmtId="2" fontId="26" fillId="0" borderId="1" xfId="0" applyNumberFormat="1" applyFont="1" applyBorder="1" applyAlignment="1">
      <alignment horizontal="left" vertical="top" shrinkToFit="1"/>
    </xf>
    <xf numFmtId="9" fontId="24" fillId="0" borderId="4" xfId="0" applyNumberFormat="1" applyFont="1" applyBorder="1" applyAlignment="1">
      <alignment horizontal="left" vertical="top"/>
    </xf>
    <xf numFmtId="0" fontId="24" fillId="0" borderId="0" xfId="6" applyFont="1" applyAlignment="1">
      <alignment vertical="top"/>
    </xf>
    <xf numFmtId="1" fontId="24" fillId="0" borderId="1" xfId="0" applyNumberFormat="1" applyFont="1" applyBorder="1" applyAlignment="1">
      <alignment horizontal="left" vertical="top" shrinkToFit="1"/>
    </xf>
    <xf numFmtId="0" fontId="24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/>
    </xf>
    <xf numFmtId="0" fontId="24" fillId="4" borderId="0" xfId="6" applyFont="1" applyFill="1" applyAlignment="1">
      <alignment vertical="top"/>
    </xf>
    <xf numFmtId="0" fontId="24" fillId="2" borderId="0" xfId="6" applyFont="1" applyFill="1" applyAlignment="1">
      <alignment vertical="top"/>
    </xf>
    <xf numFmtId="0" fontId="24" fillId="4" borderId="1" xfId="6" applyFont="1" applyFill="1" applyBorder="1" applyAlignment="1">
      <alignment horizontal="left" vertical="top"/>
    </xf>
    <xf numFmtId="0" fontId="12" fillId="4" borderId="7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top"/>
    </xf>
    <xf numFmtId="2" fontId="24" fillId="4" borderId="1" xfId="0" applyNumberFormat="1" applyFont="1" applyFill="1" applyBorder="1" applyAlignment="1">
      <alignment horizontal="left" vertical="top" shrinkToFit="1"/>
    </xf>
    <xf numFmtId="2" fontId="24" fillId="4" borderId="1" xfId="2" applyNumberFormat="1" applyFont="1" applyFill="1" applyBorder="1" applyAlignment="1" applyProtection="1">
      <alignment horizontal="left" vertical="top"/>
      <protection locked="0"/>
    </xf>
    <xf numFmtId="9" fontId="24" fillId="4" borderId="4" xfId="0" applyNumberFormat="1" applyFont="1" applyFill="1" applyBorder="1" applyAlignment="1">
      <alignment horizontal="left" vertical="top"/>
    </xf>
    <xf numFmtId="0" fontId="24" fillId="0" borderId="1" xfId="6" applyFont="1" applyFill="1" applyBorder="1" applyAlignment="1">
      <alignment horizontal="left" vertical="top"/>
    </xf>
    <xf numFmtId="0" fontId="20" fillId="0" borderId="1" xfId="6" applyFont="1" applyBorder="1" applyAlignment="1">
      <alignment horizontal="left" vertical="top" wrapText="1"/>
    </xf>
    <xf numFmtId="0" fontId="20" fillId="0" borderId="1" xfId="6" applyFont="1" applyFill="1" applyBorder="1" applyAlignment="1">
      <alignment horizontal="left" vertical="top" wrapText="1"/>
    </xf>
    <xf numFmtId="0" fontId="20" fillId="0" borderId="1" xfId="6" applyFont="1" applyFill="1" applyBorder="1" applyAlignment="1">
      <alignment horizontal="left" vertical="top"/>
    </xf>
    <xf numFmtId="0" fontId="20" fillId="0" borderId="1" xfId="6" applyNumberFormat="1" applyFont="1" applyBorder="1" applyAlignment="1">
      <alignment horizontal="left" vertical="top" wrapText="1" shrinkToFit="1"/>
    </xf>
    <xf numFmtId="2" fontId="20" fillId="2" borderId="4" xfId="2" applyNumberFormat="1" applyFont="1" applyFill="1" applyBorder="1" applyAlignment="1" applyProtection="1">
      <alignment horizontal="left" vertical="top"/>
      <protection locked="0"/>
    </xf>
    <xf numFmtId="0" fontId="20" fillId="2" borderId="4" xfId="2" applyNumberFormat="1" applyFont="1" applyFill="1" applyBorder="1" applyAlignment="1" applyProtection="1">
      <alignment horizontal="left" vertical="top"/>
      <protection locked="0"/>
    </xf>
    <xf numFmtId="0" fontId="24" fillId="0" borderId="1" xfId="6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8" fillId="2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3" borderId="16" xfId="0" applyFont="1" applyFill="1" applyBorder="1" applyAlignment="1">
      <alignment horizontal="left" vertical="top" wrapText="1"/>
    </xf>
    <xf numFmtId="0" fontId="8" fillId="3" borderId="16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0" fontId="8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left" vertical="top" wrapText="1"/>
    </xf>
    <xf numFmtId="9" fontId="8" fillId="3" borderId="1" xfId="0" applyNumberFormat="1" applyFont="1" applyFill="1" applyBorder="1" applyAlignment="1">
      <alignment horizontal="left" vertical="top"/>
    </xf>
    <xf numFmtId="2" fontId="8" fillId="2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2" fontId="9" fillId="3" borderId="1" xfId="0" applyNumberFormat="1" applyFont="1" applyFill="1" applyBorder="1" applyAlignment="1">
      <alignment horizontal="left" vertical="top" wrapText="1"/>
    </xf>
    <xf numFmtId="9" fontId="9" fillId="3" borderId="1" xfId="0" applyNumberFormat="1" applyFont="1" applyFill="1" applyBorder="1" applyAlignment="1">
      <alignment horizontal="left" vertical="top"/>
    </xf>
    <xf numFmtId="2" fontId="9" fillId="3" borderId="1" xfId="0" applyNumberFormat="1" applyFont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left" vertical="top"/>
    </xf>
    <xf numFmtId="1" fontId="9" fillId="3" borderId="1" xfId="0" applyNumberFormat="1" applyFont="1" applyFill="1" applyBorder="1" applyAlignment="1">
      <alignment horizontal="left" vertical="top" wrapText="1"/>
    </xf>
    <xf numFmtId="9" fontId="9" fillId="3" borderId="1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9" fontId="8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2" fontId="8" fillId="3" borderId="1" xfId="0" applyNumberFormat="1" applyFont="1" applyFill="1" applyBorder="1" applyAlignment="1">
      <alignment horizontal="left" vertical="top"/>
    </xf>
    <xf numFmtId="1" fontId="9" fillId="3" borderId="1" xfId="0" applyNumberFormat="1" applyFont="1" applyFill="1" applyBorder="1" applyAlignment="1">
      <alignment horizontal="left" vertical="top"/>
    </xf>
    <xf numFmtId="0" fontId="9" fillId="3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Font="1" applyFill="1" applyBorder="1" applyAlignment="1">
      <alignment horizontal="left" vertical="top" wrapText="1"/>
    </xf>
    <xf numFmtId="9" fontId="0" fillId="0" borderId="1" xfId="0" applyNumberFormat="1" applyFont="1" applyFill="1" applyBorder="1" applyAlignment="1">
      <alignment horizontal="left" vertical="top"/>
    </xf>
    <xf numFmtId="2" fontId="0" fillId="0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 wrapText="1"/>
    </xf>
    <xf numFmtId="2" fontId="0" fillId="3" borderId="1" xfId="0" applyNumberFormat="1" applyFont="1" applyFill="1" applyBorder="1" applyAlignment="1">
      <alignment horizontal="left" vertical="top" wrapText="1"/>
    </xf>
    <xf numFmtId="1" fontId="0" fillId="3" borderId="1" xfId="0" applyNumberFormat="1" applyFont="1" applyFill="1" applyBorder="1" applyAlignment="1">
      <alignment horizontal="left" vertical="top"/>
    </xf>
    <xf numFmtId="9" fontId="0" fillId="3" borderId="1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64" fontId="4" fillId="0" borderId="0" xfId="0" applyNumberFormat="1" applyFont="1" applyFill="1" applyBorder="1" applyAlignment="1">
      <alignment horizontal="center" vertical="top" wrapText="1"/>
    </xf>
    <xf numFmtId="164" fontId="22" fillId="4" borderId="0" xfId="0" applyNumberFormat="1" applyFont="1" applyFill="1" applyBorder="1" applyAlignment="1">
      <alignment horizontal="center" vertical="top" wrapText="1"/>
    </xf>
    <xf numFmtId="164" fontId="23" fillId="4" borderId="0" xfId="0" applyNumberFormat="1" applyFont="1" applyFill="1" applyBorder="1" applyAlignment="1">
      <alignment horizontal="center" vertical="top" wrapText="1"/>
    </xf>
    <xf numFmtId="49" fontId="12" fillId="4" borderId="0" xfId="0" applyNumberFormat="1" applyFont="1" applyFill="1" applyBorder="1" applyAlignment="1">
      <alignment vertical="top"/>
    </xf>
    <xf numFmtId="49" fontId="12" fillId="4" borderId="0" xfId="0" applyNumberFormat="1" applyFont="1" applyFill="1" applyBorder="1" applyAlignment="1">
      <alignment vertical="top" wrapText="1"/>
    </xf>
    <xf numFmtId="0" fontId="22" fillId="4" borderId="0" xfId="0" applyFont="1" applyFill="1" applyBorder="1" applyAlignment="1">
      <alignment horizontal="right" vertical="top" wrapText="1"/>
    </xf>
    <xf numFmtId="9" fontId="22" fillId="4" borderId="0" xfId="0" applyNumberFormat="1" applyFont="1" applyFill="1" applyBorder="1" applyAlignment="1">
      <alignment horizontal="left" vertical="top" wrapText="1"/>
    </xf>
    <xf numFmtId="2" fontId="22" fillId="4" borderId="0" xfId="0" applyNumberFormat="1" applyFont="1" applyFill="1" applyBorder="1" applyAlignment="1">
      <alignment horizontal="right" vertical="top" wrapText="1"/>
    </xf>
    <xf numFmtId="2" fontId="22" fillId="4" borderId="0" xfId="0" applyNumberFormat="1" applyFont="1" applyFill="1" applyBorder="1" applyAlignment="1">
      <alignment horizontal="left" vertical="top" wrapText="1"/>
    </xf>
    <xf numFmtId="0" fontId="24" fillId="0" borderId="1" xfId="6" applyFont="1" applyBorder="1" applyAlignment="1" applyProtection="1">
      <alignment horizontal="left" vertical="top" wrapText="1"/>
    </xf>
    <xf numFmtId="2" fontId="20" fillId="0" borderId="1" xfId="6" applyNumberFormat="1" applyFont="1" applyBorder="1" applyAlignment="1">
      <alignment horizontal="left" vertical="top" shrinkToFit="1"/>
    </xf>
    <xf numFmtId="0" fontId="22" fillId="0" borderId="0" xfId="1" applyFont="1" applyFill="1" applyBorder="1" applyAlignment="1">
      <alignment horizontal="left" vertical="top"/>
    </xf>
    <xf numFmtId="0" fontId="0" fillId="0" borderId="15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2" fontId="1" fillId="0" borderId="15" xfId="0" applyNumberFormat="1" applyFont="1" applyBorder="1" applyAlignment="1">
      <alignment horizontal="right" vertical="top" wrapText="1"/>
    </xf>
    <xf numFmtId="2" fontId="1" fillId="0" borderId="15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right" vertical="center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right" vertical="top" wrapText="1"/>
    </xf>
    <xf numFmtId="2" fontId="7" fillId="6" borderId="1" xfId="0" applyNumberFormat="1" applyFont="1" applyFill="1" applyBorder="1" applyAlignment="1">
      <alignment horizontal="right" vertical="top" wrapText="1"/>
    </xf>
    <xf numFmtId="1" fontId="22" fillId="0" borderId="1" xfId="0" applyNumberFormat="1" applyFont="1" applyFill="1" applyBorder="1" applyAlignment="1">
      <alignment horizontal="right" vertical="top" wrapText="1"/>
    </xf>
    <xf numFmtId="0" fontId="27" fillId="0" borderId="1" xfId="0" applyFont="1" applyFill="1" applyBorder="1" applyAlignment="1">
      <alignment horizontal="left" vertical="top" wrapText="1"/>
    </xf>
    <xf numFmtId="0" fontId="0" fillId="4" borderId="0" xfId="0" applyFill="1" applyAlignment="1">
      <alignment vertical="top"/>
    </xf>
    <xf numFmtId="49" fontId="9" fillId="2" borderId="7" xfId="0" applyNumberFormat="1" applyFont="1" applyFill="1" applyBorder="1" applyAlignment="1">
      <alignment vertical="top" wrapText="1"/>
    </xf>
    <xf numFmtId="49" fontId="9" fillId="0" borderId="7" xfId="0" applyNumberFormat="1" applyFont="1" applyFill="1" applyBorder="1" applyAlignment="1">
      <alignment vertical="top" wrapText="1"/>
    </xf>
    <xf numFmtId="49" fontId="0" fillId="3" borderId="7" xfId="0" applyNumberFormat="1" applyFill="1" applyBorder="1" applyAlignment="1">
      <alignment horizontal="left" vertical="top" wrapText="1"/>
    </xf>
    <xf numFmtId="0" fontId="9" fillId="4" borderId="0" xfId="0" applyNumberFormat="1" applyFont="1" applyFill="1" applyAlignment="1">
      <alignment horizontal="left" vertical="top"/>
    </xf>
    <xf numFmtId="1" fontId="29" fillId="3" borderId="7" xfId="0" applyNumberFormat="1" applyFont="1" applyFill="1" applyBorder="1" applyAlignment="1">
      <alignment horizontal="left" vertical="top"/>
    </xf>
    <xf numFmtId="0" fontId="30" fillId="0" borderId="7" xfId="0" applyFont="1" applyFill="1" applyBorder="1" applyAlignment="1">
      <alignment horizontal="left" vertical="top"/>
    </xf>
    <xf numFmtId="0" fontId="21" fillId="3" borderId="7" xfId="0" applyFont="1" applyFill="1" applyBorder="1" applyAlignment="1">
      <alignment horizontal="left" vertical="top" wrapText="1"/>
    </xf>
    <xf numFmtId="0" fontId="31" fillId="3" borderId="7" xfId="0" applyFont="1" applyFill="1" applyBorder="1" applyAlignment="1">
      <alignment horizontal="left" vertical="top" wrapText="1"/>
    </xf>
    <xf numFmtId="1" fontId="29" fillId="3" borderId="7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2" fontId="1" fillId="0" borderId="0" xfId="0" applyNumberFormat="1" applyFont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horizontal="right" vertical="top"/>
    </xf>
    <xf numFmtId="0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8" fillId="3" borderId="13" xfId="0" applyFont="1" applyFill="1" applyBorder="1" applyAlignment="1">
      <alignment vertical="top" wrapText="1"/>
    </xf>
    <xf numFmtId="0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8" fillId="3" borderId="1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8" fillId="2" borderId="13" xfId="0" applyFont="1" applyFill="1" applyBorder="1" applyAlignment="1">
      <alignment vertical="top" wrapText="1"/>
    </xf>
    <xf numFmtId="1" fontId="0" fillId="3" borderId="7" xfId="0" applyNumberFormat="1" applyFill="1" applyBorder="1" applyAlignment="1">
      <alignment horizontal="left" vertical="top" wrapText="1"/>
    </xf>
    <xf numFmtId="1" fontId="28" fillId="3" borderId="7" xfId="0" applyNumberFormat="1" applyFont="1" applyFill="1" applyBorder="1" applyAlignment="1">
      <alignment horizontal="left" vertical="top" wrapText="1"/>
    </xf>
    <xf numFmtId="0" fontId="30" fillId="0" borderId="7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  <xf numFmtId="0" fontId="9" fillId="3" borderId="10" xfId="0" applyFont="1" applyFill="1" applyBorder="1" applyAlignment="1">
      <alignment horizontal="left" vertical="top"/>
    </xf>
    <xf numFmtId="1" fontId="21" fillId="3" borderId="7" xfId="0" applyNumberFormat="1" applyFont="1" applyFill="1" applyBorder="1" applyAlignment="1">
      <alignment horizontal="left" vertical="top" wrapText="1"/>
    </xf>
    <xf numFmtId="0" fontId="17" fillId="0" borderId="3" xfId="6" applyFont="1" applyBorder="1" applyAlignment="1">
      <alignment vertical="top" wrapText="1"/>
    </xf>
    <xf numFmtId="2" fontId="7" fillId="6" borderId="1" xfId="0" applyNumberFormat="1" applyFont="1" applyFill="1" applyBorder="1" applyAlignment="1">
      <alignment vertical="top" wrapText="1"/>
    </xf>
    <xf numFmtId="2" fontId="20" fillId="0" borderId="1" xfId="6" applyNumberFormat="1" applyFont="1" applyBorder="1" applyAlignment="1">
      <alignment vertical="top" shrinkToFit="1"/>
    </xf>
    <xf numFmtId="0" fontId="1" fillId="0" borderId="0" xfId="0" applyFont="1" applyAlignment="1">
      <alignment horizontal="left" vertical="top" wrapText="1"/>
    </xf>
    <xf numFmtId="0" fontId="0" fillId="4" borderId="0" xfId="0" applyFont="1" applyFill="1" applyAlignment="1">
      <alignment vertical="top"/>
    </xf>
    <xf numFmtId="2" fontId="24" fillId="0" borderId="1" xfId="0" applyNumberFormat="1" applyFont="1" applyBorder="1" applyAlignment="1">
      <alignment horizontal="left" vertical="top" shrinkToFit="1"/>
    </xf>
    <xf numFmtId="1" fontId="29" fillId="0" borderId="7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/>
    </xf>
    <xf numFmtId="2" fontId="9" fillId="3" borderId="7" xfId="0" applyNumberFormat="1" applyFont="1" applyFill="1" applyBorder="1" applyAlignment="1">
      <alignment horizontal="right" vertical="top" wrapText="1"/>
    </xf>
    <xf numFmtId="2" fontId="11" fillId="3" borderId="7" xfId="0" applyNumberFormat="1" applyFont="1" applyFill="1" applyBorder="1" applyAlignment="1">
      <alignment horizontal="right" vertical="top" wrapText="1"/>
    </xf>
    <xf numFmtId="0" fontId="9" fillId="3" borderId="7" xfId="0" applyNumberFormat="1" applyFont="1" applyFill="1" applyBorder="1" applyAlignment="1">
      <alignment horizontal="right" vertical="top" wrapText="1"/>
    </xf>
    <xf numFmtId="0" fontId="9" fillId="0" borderId="7" xfId="0" applyNumberFormat="1" applyFont="1" applyFill="1" applyBorder="1" applyAlignment="1">
      <alignment horizontal="right" vertical="top" wrapText="1"/>
    </xf>
    <xf numFmtId="0" fontId="9" fillId="3" borderId="7" xfId="0" applyNumberFormat="1" applyFont="1" applyFill="1" applyBorder="1" applyAlignment="1">
      <alignment horizontal="right" vertical="top"/>
    </xf>
    <xf numFmtId="0" fontId="9" fillId="2" borderId="7" xfId="0" applyNumberFormat="1" applyFont="1" applyFill="1" applyBorder="1" applyAlignment="1">
      <alignment horizontal="right" vertical="top" wrapText="1"/>
    </xf>
    <xf numFmtId="2" fontId="9" fillId="3" borderId="10" xfId="0" applyNumberFormat="1" applyFont="1" applyFill="1" applyBorder="1" applyAlignment="1">
      <alignment horizontal="right" vertical="top"/>
    </xf>
    <xf numFmtId="0" fontId="0" fillId="3" borderId="7" xfId="0" applyNumberFormat="1" applyFont="1" applyFill="1" applyBorder="1" applyAlignment="1">
      <alignment horizontal="right" vertical="top" wrapText="1"/>
    </xf>
    <xf numFmtId="49" fontId="0" fillId="3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49" fontId="32" fillId="3" borderId="7" xfId="0" applyNumberFormat="1" applyFont="1" applyFill="1" applyBorder="1" applyAlignment="1">
      <alignment horizontal="left" vertical="top" wrapText="1"/>
    </xf>
    <xf numFmtId="0" fontId="20" fillId="0" borderId="1" xfId="6" applyFont="1" applyFill="1" applyBorder="1" applyAlignment="1">
      <alignment vertical="top" wrapText="1"/>
    </xf>
    <xf numFmtId="0" fontId="20" fillId="0" borderId="1" xfId="6" applyNumberFormat="1" applyFont="1" applyBorder="1" applyAlignment="1">
      <alignment horizontal="left" vertical="top" shrinkToFit="1"/>
    </xf>
    <xf numFmtId="2" fontId="20" fillId="2" borderId="1" xfId="2" applyNumberFormat="1" applyFont="1" applyFill="1" applyBorder="1" applyAlignment="1" applyProtection="1">
      <alignment horizontal="left" vertical="top"/>
      <protection locked="0"/>
    </xf>
    <xf numFmtId="0" fontId="20" fillId="2" borderId="1" xfId="2" applyNumberFormat="1" applyFont="1" applyFill="1" applyBorder="1" applyAlignment="1" applyProtection="1">
      <alignment horizontal="left" vertical="top"/>
      <protection locked="0"/>
    </xf>
    <xf numFmtId="9" fontId="24" fillId="0" borderId="1" xfId="6" applyNumberFormat="1" applyFont="1" applyFill="1" applyBorder="1" applyAlignment="1">
      <alignment horizontal="left" vertical="top"/>
    </xf>
    <xf numFmtId="2" fontId="20" fillId="0" borderId="1" xfId="2" applyNumberFormat="1" applyFont="1" applyFill="1" applyBorder="1" applyAlignment="1" applyProtection="1">
      <alignment vertical="top"/>
      <protection locked="0"/>
    </xf>
    <xf numFmtId="0" fontId="24" fillId="0" borderId="1" xfId="6" applyFont="1" applyBorder="1" applyAlignment="1">
      <alignment vertical="top" wrapText="1"/>
    </xf>
    <xf numFmtId="2" fontId="20" fillId="2" borderId="1" xfId="2" applyNumberFormat="1" applyFont="1" applyFill="1" applyBorder="1" applyAlignment="1" applyProtection="1">
      <alignment vertical="top"/>
      <protection locked="0"/>
    </xf>
    <xf numFmtId="0" fontId="24" fillId="0" borderId="1" xfId="6" applyFont="1" applyFill="1" applyBorder="1" applyAlignment="1">
      <alignment horizontal="left" vertical="top" wrapText="1"/>
    </xf>
    <xf numFmtId="0" fontId="20" fillId="0" borderId="1" xfId="6" applyFont="1" applyBorder="1" applyAlignment="1">
      <alignment vertical="top" wrapText="1"/>
    </xf>
    <xf numFmtId="0" fontId="24" fillId="2" borderId="1" xfId="6" applyFont="1" applyFill="1" applyBorder="1" applyAlignment="1">
      <alignment vertical="top" wrapText="1"/>
    </xf>
    <xf numFmtId="1" fontId="20" fillId="2" borderId="1" xfId="2" applyNumberFormat="1" applyFont="1" applyFill="1" applyBorder="1" applyAlignment="1" applyProtection="1">
      <alignment horizontal="left" vertical="top"/>
      <protection locked="0"/>
    </xf>
    <xf numFmtId="0" fontId="33" fillId="0" borderId="1" xfId="6" applyFont="1" applyBorder="1" applyAlignment="1">
      <alignment vertical="top" wrapText="1"/>
    </xf>
    <xf numFmtId="0" fontId="33" fillId="0" borderId="1" xfId="6" applyFont="1" applyFill="1" applyBorder="1" applyAlignment="1">
      <alignment horizontal="left" vertical="top" wrapText="1"/>
    </xf>
    <xf numFmtId="0" fontId="24" fillId="0" borderId="1" xfId="6" applyFont="1" applyBorder="1" applyAlignment="1" applyProtection="1">
      <alignment vertical="top" wrapText="1"/>
    </xf>
    <xf numFmtId="0" fontId="24" fillId="0" borderId="1" xfId="6" applyFont="1" applyBorder="1" applyAlignment="1">
      <alignment vertical="top"/>
    </xf>
    <xf numFmtId="0" fontId="24" fillId="2" borderId="1" xfId="6" applyFont="1" applyFill="1" applyBorder="1" applyAlignment="1">
      <alignment horizontal="left" vertical="top"/>
    </xf>
    <xf numFmtId="0" fontId="34" fillId="0" borderId="1" xfId="6" applyFont="1" applyBorder="1" applyAlignment="1">
      <alignment horizontal="left" vertical="top"/>
    </xf>
    <xf numFmtId="0" fontId="24" fillId="0" borderId="1" xfId="6" applyFont="1" applyFill="1" applyBorder="1" applyAlignment="1">
      <alignment vertical="top" wrapText="1"/>
    </xf>
    <xf numFmtId="2" fontId="20" fillId="2" borderId="1" xfId="6" applyNumberFormat="1" applyFont="1" applyFill="1" applyBorder="1" applyAlignment="1">
      <alignment horizontal="left" vertical="top" shrinkToFit="1"/>
    </xf>
    <xf numFmtId="0" fontId="24" fillId="0" borderId="1" xfId="6" applyNumberFormat="1" applyFont="1" applyFill="1" applyBorder="1" applyAlignment="1">
      <alignment horizontal="left" vertical="top"/>
    </xf>
    <xf numFmtId="2" fontId="20" fillId="0" borderId="4" xfId="2" applyNumberFormat="1" applyFont="1" applyFill="1" applyBorder="1" applyAlignment="1" applyProtection="1">
      <alignment horizontal="left" vertical="top"/>
      <protection locked="0"/>
    </xf>
    <xf numFmtId="0" fontId="20" fillId="0" borderId="3" xfId="6" applyFont="1" applyFill="1" applyBorder="1" applyAlignment="1">
      <alignment horizontal="center" vertical="top"/>
    </xf>
    <xf numFmtId="2" fontId="20" fillId="2" borderId="1" xfId="8" applyNumberFormat="1" applyFont="1" applyFill="1" applyBorder="1" applyAlignment="1" applyProtection="1">
      <alignment horizontal="left" vertical="top" wrapText="1"/>
      <protection locked="0"/>
    </xf>
    <xf numFmtId="0" fontId="20" fillId="2" borderId="1" xfId="8" applyNumberFormat="1" applyFont="1" applyFill="1" applyBorder="1" applyAlignment="1" applyProtection="1">
      <alignment horizontal="left" vertical="top" wrapText="1"/>
      <protection locked="0"/>
    </xf>
    <xf numFmtId="0" fontId="20" fillId="2" borderId="1" xfId="6" applyFont="1" applyFill="1" applyBorder="1" applyAlignment="1">
      <alignment vertical="top" wrapText="1"/>
    </xf>
    <xf numFmtId="0" fontId="20" fillId="2" borderId="1" xfId="6" applyFont="1" applyFill="1" applyBorder="1" applyAlignment="1">
      <alignment horizontal="left" vertical="top" wrapText="1"/>
    </xf>
    <xf numFmtId="2" fontId="24" fillId="2" borderId="1" xfId="6" applyNumberFormat="1" applyFont="1" applyFill="1" applyBorder="1" applyAlignment="1" applyProtection="1">
      <alignment horizontal="left" vertical="top" wrapText="1"/>
      <protection locked="0"/>
    </xf>
    <xf numFmtId="0" fontId="24" fillId="2" borderId="1" xfId="6" applyNumberFormat="1" applyFont="1" applyFill="1" applyBorder="1" applyAlignment="1" applyProtection="1">
      <alignment horizontal="left" vertical="top" wrapText="1"/>
      <protection locked="0"/>
    </xf>
    <xf numFmtId="0" fontId="24" fillId="2" borderId="1" xfId="6" applyFont="1" applyFill="1" applyBorder="1" applyAlignment="1">
      <alignment horizontal="left" vertical="top" wrapText="1"/>
    </xf>
    <xf numFmtId="0" fontId="20" fillId="2" borderId="1" xfId="6" applyNumberFormat="1" applyFont="1" applyFill="1" applyBorder="1" applyAlignment="1">
      <alignment horizontal="left" vertical="top" wrapText="1" shrinkToFit="1"/>
    </xf>
    <xf numFmtId="0" fontId="20" fillId="0" borderId="1" xfId="6" applyNumberFormat="1" applyFont="1" applyFill="1" applyBorder="1" applyAlignment="1">
      <alignment horizontal="left" vertical="top" shrinkToFit="1"/>
    </xf>
    <xf numFmtId="1" fontId="20" fillId="0" borderId="4" xfId="2" applyNumberFormat="1" applyFont="1" applyFill="1" applyBorder="1" applyAlignment="1" applyProtection="1">
      <alignment horizontal="left" vertical="top"/>
      <protection locked="0"/>
    </xf>
    <xf numFmtId="0" fontId="24" fillId="0" borderId="0" xfId="6" applyFont="1" applyFill="1" applyAlignment="1">
      <alignment vertical="top"/>
    </xf>
    <xf numFmtId="0" fontId="20" fillId="0" borderId="1" xfId="6" applyNumberFormat="1" applyFont="1" applyBorder="1" applyAlignment="1">
      <alignment vertical="top" shrinkToFit="1"/>
    </xf>
    <xf numFmtId="2" fontId="24" fillId="2" borderId="1" xfId="6" applyNumberFormat="1" applyFont="1" applyFill="1" applyBorder="1" applyAlignment="1" applyProtection="1">
      <alignment horizontal="left" vertical="top"/>
      <protection locked="0"/>
    </xf>
    <xf numFmtId="0" fontId="24" fillId="2" borderId="1" xfId="6" applyNumberFormat="1" applyFont="1" applyFill="1" applyBorder="1" applyAlignment="1" applyProtection="1">
      <alignment horizontal="left" vertical="top"/>
      <protection locked="0"/>
    </xf>
    <xf numFmtId="2" fontId="24" fillId="2" borderId="1" xfId="6" applyNumberFormat="1" applyFont="1" applyFill="1" applyBorder="1" applyAlignment="1" applyProtection="1">
      <alignment vertical="top"/>
      <protection locked="0"/>
    </xf>
    <xf numFmtId="0" fontId="20" fillId="0" borderId="3" xfId="6" applyFont="1" applyBorder="1" applyAlignment="1">
      <alignment vertical="top" wrapText="1"/>
    </xf>
    <xf numFmtId="0" fontId="7" fillId="4" borderId="6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22" fillId="0" borderId="0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right" vertical="top" wrapText="1"/>
    </xf>
    <xf numFmtId="0" fontId="1" fillId="0" borderId="17" xfId="0" applyFont="1" applyBorder="1" applyAlignment="1">
      <alignment horizontal="right" vertical="top" wrapText="1"/>
    </xf>
    <xf numFmtId="0" fontId="1" fillId="0" borderId="15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8" fillId="3" borderId="12" xfId="0" applyFont="1" applyFill="1" applyBorder="1" applyAlignment="1">
      <alignment horizontal="left" vertical="top" wrapText="1"/>
    </xf>
    <xf numFmtId="0" fontId="1" fillId="0" borderId="18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center"/>
    </xf>
  </cellXfs>
  <cellStyles count="9">
    <cellStyle name="Normal" xfId="0" builtinId="0"/>
    <cellStyle name="Normal 2" xfId="1"/>
    <cellStyle name="Normal 2 2" xfId="2"/>
    <cellStyle name="Normal 3" xfId="3"/>
    <cellStyle name="Normal 3 2" xfId="4"/>
    <cellStyle name="Normal 4" xfId="5"/>
    <cellStyle name="Normal 5" xfId="6"/>
    <cellStyle name="Normal 6" xfId="7"/>
    <cellStyle name="Normal_Sheet1 2" xfId="8"/>
  </cellStyles>
  <dxfs count="10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indexed="21"/>
          <bgColor indexed="22"/>
        </patternFill>
      </fill>
    </dxf>
    <dxf>
      <font>
        <color rgb="FF9C0006"/>
      </font>
      <fill>
        <patternFill patternType="solid">
          <fgColor indexed="21"/>
          <bgColor indexed="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indexed="21"/>
          <bgColor indexed="22"/>
        </patternFill>
      </fill>
    </dxf>
    <dxf>
      <font>
        <color rgb="FF9C0006"/>
      </font>
      <fill>
        <patternFill patternType="solid">
          <fgColor indexed="21"/>
          <bgColor indexed="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1"/>
  <sheetViews>
    <sheetView topLeftCell="A122" workbookViewId="0">
      <selection activeCell="K135" sqref="K135"/>
    </sheetView>
  </sheetViews>
  <sheetFormatPr defaultRowHeight="15"/>
  <cols>
    <col min="1" max="1" width="4.5703125" style="12" customWidth="1"/>
    <col min="2" max="2" width="7.28515625" style="12" customWidth="1"/>
    <col min="3" max="3" width="45.85546875" style="12" customWidth="1"/>
    <col min="4" max="4" width="9.140625" style="12"/>
    <col min="5" max="5" width="5.85546875" style="12" customWidth="1"/>
    <col min="6" max="16384" width="9.140625" style="12"/>
  </cols>
  <sheetData>
    <row r="1" spans="1:7" ht="25.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</row>
    <row r="2" spans="1:7" s="159" customFormat="1" ht="12.75">
      <c r="A2" s="157">
        <v>1</v>
      </c>
      <c r="B2" s="158" t="s">
        <v>6</v>
      </c>
      <c r="C2" s="157" t="s">
        <v>7</v>
      </c>
      <c r="D2" s="157" t="s">
        <v>8</v>
      </c>
      <c r="E2" s="157">
        <f t="shared" ref="E2:E65" si="0">F2/3</f>
        <v>210</v>
      </c>
      <c r="F2" s="158">
        <v>630</v>
      </c>
    </row>
    <row r="3" spans="1:7" s="8" customFormat="1" ht="12.75">
      <c r="A3" s="1">
        <v>2</v>
      </c>
      <c r="B3" s="9" t="s">
        <v>6</v>
      </c>
      <c r="C3" s="1" t="s">
        <v>9</v>
      </c>
      <c r="D3" s="9" t="s">
        <v>8</v>
      </c>
      <c r="E3" s="1">
        <f t="shared" si="0"/>
        <v>60</v>
      </c>
      <c r="F3" s="9">
        <v>180</v>
      </c>
    </row>
    <row r="4" spans="1:7" s="8" customFormat="1" ht="12.75">
      <c r="A4" s="1">
        <v>3</v>
      </c>
      <c r="B4" s="9" t="s">
        <v>6</v>
      </c>
      <c r="C4" s="1" t="s">
        <v>10</v>
      </c>
      <c r="D4" s="1" t="s">
        <v>11</v>
      </c>
      <c r="E4" s="1">
        <f t="shared" si="0"/>
        <v>150</v>
      </c>
      <c r="F4" s="9">
        <v>450</v>
      </c>
    </row>
    <row r="5" spans="1:7" s="159" customFormat="1" ht="12.75">
      <c r="A5" s="157">
        <v>4</v>
      </c>
      <c r="B5" s="158" t="s">
        <v>12</v>
      </c>
      <c r="C5" s="157" t="s">
        <v>13</v>
      </c>
      <c r="D5" s="157" t="s">
        <v>14</v>
      </c>
      <c r="E5" s="157">
        <f t="shared" si="0"/>
        <v>14</v>
      </c>
      <c r="F5" s="158">
        <v>42</v>
      </c>
    </row>
    <row r="6" spans="1:7" s="8" customFormat="1" ht="12.75">
      <c r="A6" s="1">
        <v>5</v>
      </c>
      <c r="B6" s="1">
        <v>20211</v>
      </c>
      <c r="C6" s="1" t="s">
        <v>15</v>
      </c>
      <c r="D6" s="1" t="s">
        <v>16</v>
      </c>
      <c r="E6" s="1">
        <f t="shared" si="0"/>
        <v>60</v>
      </c>
      <c r="F6" s="9">
        <v>180</v>
      </c>
    </row>
    <row r="7" spans="1:7" s="159" customFormat="1" ht="12.75">
      <c r="A7" s="157">
        <v>6</v>
      </c>
      <c r="B7" s="157">
        <v>11009</v>
      </c>
      <c r="C7" s="157" t="s">
        <v>17</v>
      </c>
      <c r="D7" s="157" t="s">
        <v>18</v>
      </c>
      <c r="E7" s="157">
        <f t="shared" si="0"/>
        <v>116</v>
      </c>
      <c r="F7" s="158">
        <v>348</v>
      </c>
    </row>
    <row r="8" spans="1:7" s="159" customFormat="1" ht="12.75">
      <c r="A8" s="157">
        <v>7</v>
      </c>
      <c r="B8" s="157">
        <v>11969</v>
      </c>
      <c r="C8" s="157" t="s">
        <v>19</v>
      </c>
      <c r="D8" s="157" t="s">
        <v>18</v>
      </c>
      <c r="E8" s="157">
        <f t="shared" si="0"/>
        <v>56</v>
      </c>
      <c r="F8" s="158">
        <v>168</v>
      </c>
    </row>
    <row r="9" spans="1:7" s="8" customFormat="1" ht="12.75">
      <c r="A9" s="1">
        <v>8</v>
      </c>
      <c r="B9" s="1">
        <v>12953</v>
      </c>
      <c r="C9" s="1" t="s">
        <v>20</v>
      </c>
      <c r="D9" s="1" t="s">
        <v>14</v>
      </c>
      <c r="E9" s="1">
        <f t="shared" si="0"/>
        <v>5</v>
      </c>
      <c r="F9" s="9">
        <v>15</v>
      </c>
    </row>
    <row r="10" spans="1:7" s="159" customFormat="1" ht="25.5">
      <c r="A10" s="157">
        <v>9</v>
      </c>
      <c r="B10" s="157" t="s">
        <v>21</v>
      </c>
      <c r="C10" s="157" t="s">
        <v>22</v>
      </c>
      <c r="D10" s="157" t="s">
        <v>23</v>
      </c>
      <c r="E10" s="157">
        <f t="shared" si="0"/>
        <v>16</v>
      </c>
      <c r="F10" s="158">
        <v>48</v>
      </c>
    </row>
    <row r="11" spans="1:7" s="8" customFormat="1" ht="12.75">
      <c r="A11" s="1">
        <v>10</v>
      </c>
      <c r="B11" s="9" t="s">
        <v>12</v>
      </c>
      <c r="C11" s="1" t="s">
        <v>24</v>
      </c>
      <c r="D11" s="1" t="s">
        <v>25</v>
      </c>
      <c r="E11" s="1">
        <f t="shared" si="0"/>
        <v>1</v>
      </c>
      <c r="F11" s="9">
        <v>3</v>
      </c>
    </row>
    <row r="12" spans="1:7" s="8" customFormat="1" ht="12.75">
      <c r="A12" s="1">
        <v>11</v>
      </c>
      <c r="B12" s="1" t="s">
        <v>12</v>
      </c>
      <c r="C12" s="1" t="s">
        <v>26</v>
      </c>
      <c r="D12" s="1" t="s">
        <v>27</v>
      </c>
      <c r="E12" s="1">
        <f t="shared" si="0"/>
        <v>10</v>
      </c>
      <c r="F12" s="9">
        <v>30</v>
      </c>
    </row>
    <row r="13" spans="1:7" s="159" customFormat="1" ht="12.75">
      <c r="A13" s="157">
        <v>12</v>
      </c>
      <c r="B13" s="157">
        <v>10879</v>
      </c>
      <c r="C13" s="157" t="s">
        <v>28</v>
      </c>
      <c r="D13" s="157" t="s">
        <v>11</v>
      </c>
      <c r="E13" s="157">
        <f t="shared" si="0"/>
        <v>30</v>
      </c>
      <c r="F13" s="158">
        <v>90</v>
      </c>
    </row>
    <row r="14" spans="1:7" s="159" customFormat="1" ht="12.75">
      <c r="A14" s="157">
        <v>13</v>
      </c>
      <c r="B14" s="158" t="s">
        <v>12</v>
      </c>
      <c r="C14" s="157" t="s">
        <v>29</v>
      </c>
      <c r="D14" s="157" t="s">
        <v>16</v>
      </c>
      <c r="E14" s="157">
        <f t="shared" si="0"/>
        <v>30</v>
      </c>
      <c r="F14" s="158">
        <v>90</v>
      </c>
      <c r="G14" s="159" t="s">
        <v>1450</v>
      </c>
    </row>
    <row r="15" spans="1:7" s="159" customFormat="1" ht="12.75">
      <c r="A15" s="157">
        <v>14</v>
      </c>
      <c r="B15" s="157">
        <v>10870</v>
      </c>
      <c r="C15" s="157" t="s">
        <v>30</v>
      </c>
      <c r="D15" s="157" t="s">
        <v>16</v>
      </c>
      <c r="E15" s="157">
        <f t="shared" si="0"/>
        <v>50</v>
      </c>
      <c r="F15" s="158">
        <v>150</v>
      </c>
    </row>
    <row r="16" spans="1:7" s="159" customFormat="1" ht="12.75">
      <c r="A16" s="157">
        <v>15</v>
      </c>
      <c r="B16" s="158" t="s">
        <v>12</v>
      </c>
      <c r="C16" s="157" t="s">
        <v>31</v>
      </c>
      <c r="D16" s="158" t="s">
        <v>11</v>
      </c>
      <c r="E16" s="157">
        <f t="shared" si="0"/>
        <v>30</v>
      </c>
      <c r="F16" s="158">
        <v>90</v>
      </c>
    </row>
    <row r="17" spans="1:6" s="159" customFormat="1" ht="12.75">
      <c r="A17" s="157">
        <v>16</v>
      </c>
      <c r="B17" s="158" t="s">
        <v>12</v>
      </c>
      <c r="C17" s="157" t="s">
        <v>32</v>
      </c>
      <c r="D17" s="158" t="s">
        <v>11</v>
      </c>
      <c r="E17" s="157">
        <f t="shared" si="0"/>
        <v>30</v>
      </c>
      <c r="F17" s="158">
        <v>90</v>
      </c>
    </row>
    <row r="18" spans="1:6" s="159" customFormat="1" ht="12.75">
      <c r="A18" s="157">
        <v>17</v>
      </c>
      <c r="B18" s="157" t="s">
        <v>12</v>
      </c>
      <c r="C18" s="157" t="s">
        <v>33</v>
      </c>
      <c r="D18" s="157" t="s">
        <v>16</v>
      </c>
      <c r="E18" s="157">
        <f t="shared" si="0"/>
        <v>60</v>
      </c>
      <c r="F18" s="158">
        <v>180</v>
      </c>
    </row>
    <row r="19" spans="1:6" s="159" customFormat="1" ht="12.75">
      <c r="A19" s="157">
        <v>18</v>
      </c>
      <c r="B19" s="157">
        <v>10876</v>
      </c>
      <c r="C19" s="157" t="s">
        <v>34</v>
      </c>
      <c r="D19" s="157" t="s">
        <v>11</v>
      </c>
      <c r="E19" s="157">
        <f t="shared" si="0"/>
        <v>330</v>
      </c>
      <c r="F19" s="158">
        <v>990</v>
      </c>
    </row>
    <row r="20" spans="1:6" s="159" customFormat="1" ht="12.75">
      <c r="A20" s="157">
        <v>19</v>
      </c>
      <c r="B20" s="157">
        <v>11015</v>
      </c>
      <c r="C20" s="157" t="s">
        <v>35</v>
      </c>
      <c r="D20" s="157" t="s">
        <v>11</v>
      </c>
      <c r="E20" s="157">
        <f t="shared" si="0"/>
        <v>120</v>
      </c>
      <c r="F20" s="158">
        <v>360</v>
      </c>
    </row>
    <row r="21" spans="1:6" s="159" customFormat="1" ht="12.75">
      <c r="A21" s="157">
        <v>20</v>
      </c>
      <c r="B21" s="157" t="s">
        <v>12</v>
      </c>
      <c r="C21" s="157" t="s">
        <v>36</v>
      </c>
      <c r="D21" s="157" t="s">
        <v>11</v>
      </c>
      <c r="E21" s="157">
        <f t="shared" si="0"/>
        <v>200</v>
      </c>
      <c r="F21" s="158">
        <v>600</v>
      </c>
    </row>
    <row r="22" spans="1:6" s="159" customFormat="1" ht="12.75">
      <c r="A22" s="157">
        <v>21</v>
      </c>
      <c r="B22" s="157">
        <v>11981</v>
      </c>
      <c r="C22" s="157" t="s">
        <v>37</v>
      </c>
      <c r="D22" s="157" t="s">
        <v>11</v>
      </c>
      <c r="E22" s="157">
        <f t="shared" si="0"/>
        <v>690</v>
      </c>
      <c r="F22" s="158">
        <v>2070</v>
      </c>
    </row>
    <row r="23" spans="1:6" s="159" customFormat="1" ht="12.75">
      <c r="A23" s="157">
        <v>22</v>
      </c>
      <c r="B23" s="157">
        <v>11979</v>
      </c>
      <c r="C23" s="157" t="s">
        <v>38</v>
      </c>
      <c r="D23" s="157" t="s">
        <v>11</v>
      </c>
      <c r="E23" s="157">
        <f t="shared" si="0"/>
        <v>110</v>
      </c>
      <c r="F23" s="158">
        <v>330</v>
      </c>
    </row>
    <row r="24" spans="1:6" s="159" customFormat="1" ht="12.75">
      <c r="A24" s="157">
        <v>23</v>
      </c>
      <c r="B24" s="157">
        <v>10880</v>
      </c>
      <c r="C24" s="157" t="s">
        <v>39</v>
      </c>
      <c r="D24" s="157" t="s">
        <v>16</v>
      </c>
      <c r="E24" s="157">
        <f t="shared" si="0"/>
        <v>130</v>
      </c>
      <c r="F24" s="158">
        <v>390</v>
      </c>
    </row>
    <row r="25" spans="1:6" s="8" customFormat="1" ht="12.75">
      <c r="A25" s="1">
        <v>24</v>
      </c>
      <c r="B25" s="1">
        <v>11117</v>
      </c>
      <c r="C25" s="1" t="s">
        <v>40</v>
      </c>
      <c r="D25" s="1" t="s">
        <v>16</v>
      </c>
      <c r="E25" s="1">
        <f t="shared" si="0"/>
        <v>100</v>
      </c>
      <c r="F25" s="9">
        <v>300</v>
      </c>
    </row>
    <row r="26" spans="1:6" s="159" customFormat="1" ht="12.75">
      <c r="A26" s="157">
        <v>25</v>
      </c>
      <c r="B26" s="157">
        <v>11150</v>
      </c>
      <c r="C26" s="157" t="s">
        <v>41</v>
      </c>
      <c r="D26" s="157" t="s">
        <v>11</v>
      </c>
      <c r="E26" s="157">
        <f t="shared" si="0"/>
        <v>320</v>
      </c>
      <c r="F26" s="158">
        <v>960</v>
      </c>
    </row>
    <row r="27" spans="1:6" s="8" customFormat="1" ht="12.75">
      <c r="A27" s="1">
        <v>26</v>
      </c>
      <c r="B27" s="1" t="s">
        <v>12</v>
      </c>
      <c r="C27" s="1" t="s">
        <v>42</v>
      </c>
      <c r="D27" s="1" t="s">
        <v>16</v>
      </c>
      <c r="E27" s="1">
        <f t="shared" si="0"/>
        <v>60</v>
      </c>
      <c r="F27" s="9">
        <v>180</v>
      </c>
    </row>
    <row r="28" spans="1:6" s="159" customFormat="1" ht="12.75">
      <c r="A28" s="157">
        <v>27</v>
      </c>
      <c r="B28" s="157" t="s">
        <v>12</v>
      </c>
      <c r="C28" s="157" t="s">
        <v>43</v>
      </c>
      <c r="D28" s="157" t="s">
        <v>16</v>
      </c>
      <c r="E28" s="157">
        <f t="shared" si="0"/>
        <v>590</v>
      </c>
      <c r="F28" s="158">
        <v>1770</v>
      </c>
    </row>
    <row r="29" spans="1:6" s="159" customFormat="1" ht="12.75">
      <c r="A29" s="157">
        <v>28</v>
      </c>
      <c r="B29" s="157">
        <v>11176</v>
      </c>
      <c r="C29" s="157" t="s">
        <v>44</v>
      </c>
      <c r="D29" s="157" t="s">
        <v>11</v>
      </c>
      <c r="E29" s="157">
        <f t="shared" si="0"/>
        <v>16200</v>
      </c>
      <c r="F29" s="158">
        <v>48600</v>
      </c>
    </row>
    <row r="30" spans="1:6" s="8" customFormat="1" ht="12.75">
      <c r="A30" s="1">
        <v>29</v>
      </c>
      <c r="B30" s="1" t="s">
        <v>12</v>
      </c>
      <c r="C30" s="1" t="s">
        <v>45</v>
      </c>
      <c r="D30" s="1" t="s">
        <v>16</v>
      </c>
      <c r="E30" s="1">
        <f t="shared" si="0"/>
        <v>300</v>
      </c>
      <c r="F30" s="9">
        <v>900</v>
      </c>
    </row>
    <row r="31" spans="1:6" s="159" customFormat="1" ht="12.75">
      <c r="A31" s="157">
        <v>30</v>
      </c>
      <c r="B31" s="157">
        <v>11127</v>
      </c>
      <c r="C31" s="157" t="s">
        <v>46</v>
      </c>
      <c r="D31" s="157" t="s">
        <v>16</v>
      </c>
      <c r="E31" s="157">
        <f t="shared" si="0"/>
        <v>860</v>
      </c>
      <c r="F31" s="158">
        <v>2580</v>
      </c>
    </row>
    <row r="32" spans="1:6" s="159" customFormat="1" ht="12.75">
      <c r="A32" s="157">
        <v>31</v>
      </c>
      <c r="B32" s="157">
        <v>11129</v>
      </c>
      <c r="C32" s="157" t="s">
        <v>47</v>
      </c>
      <c r="D32" s="157" t="s">
        <v>11</v>
      </c>
      <c r="E32" s="157">
        <f t="shared" si="0"/>
        <v>510</v>
      </c>
      <c r="F32" s="158">
        <v>1530</v>
      </c>
    </row>
    <row r="33" spans="1:6" s="159" customFormat="1" ht="12.75">
      <c r="A33" s="157">
        <v>32</v>
      </c>
      <c r="B33" s="157">
        <v>11164</v>
      </c>
      <c r="C33" s="157" t="s">
        <v>48</v>
      </c>
      <c r="D33" s="157" t="s">
        <v>11</v>
      </c>
      <c r="E33" s="157">
        <f t="shared" si="0"/>
        <v>16600</v>
      </c>
      <c r="F33" s="158">
        <v>49800</v>
      </c>
    </row>
    <row r="34" spans="1:6" s="159" customFormat="1" ht="12.75">
      <c r="A34" s="157">
        <v>33</v>
      </c>
      <c r="B34" s="157">
        <v>11174</v>
      </c>
      <c r="C34" s="157" t="s">
        <v>49</v>
      </c>
      <c r="D34" s="157" t="s">
        <v>11</v>
      </c>
      <c r="E34" s="157">
        <f t="shared" si="0"/>
        <v>8100</v>
      </c>
      <c r="F34" s="158">
        <v>24300</v>
      </c>
    </row>
    <row r="35" spans="1:6" s="190" customFormat="1" ht="12.75">
      <c r="A35" s="188">
        <v>34</v>
      </c>
      <c r="B35" s="188">
        <v>10253</v>
      </c>
      <c r="C35" s="188" t="s">
        <v>50</v>
      </c>
      <c r="D35" s="188" t="s">
        <v>16</v>
      </c>
      <c r="E35" s="188">
        <f t="shared" si="0"/>
        <v>130</v>
      </c>
      <c r="F35" s="189">
        <v>390</v>
      </c>
    </row>
    <row r="36" spans="1:6" s="159" customFormat="1" ht="12.75">
      <c r="A36" s="157">
        <v>35</v>
      </c>
      <c r="B36" s="157">
        <v>11142</v>
      </c>
      <c r="C36" s="157" t="s">
        <v>51</v>
      </c>
      <c r="D36" s="157" t="s">
        <v>11</v>
      </c>
      <c r="E36" s="157">
        <f t="shared" si="0"/>
        <v>11900</v>
      </c>
      <c r="F36" s="158">
        <v>35700</v>
      </c>
    </row>
    <row r="37" spans="1:6" s="159" customFormat="1" ht="12.75">
      <c r="A37" s="157">
        <v>36</v>
      </c>
      <c r="B37" s="157" t="s">
        <v>12</v>
      </c>
      <c r="C37" s="157" t="s">
        <v>52</v>
      </c>
      <c r="D37" s="157" t="s">
        <v>16</v>
      </c>
      <c r="E37" s="157">
        <f t="shared" si="0"/>
        <v>400</v>
      </c>
      <c r="F37" s="158">
        <v>1200</v>
      </c>
    </row>
    <row r="38" spans="1:6" s="159" customFormat="1" ht="12.75">
      <c r="A38" s="157">
        <v>37</v>
      </c>
      <c r="B38" s="157">
        <v>12808</v>
      </c>
      <c r="C38" s="157" t="s">
        <v>53</v>
      </c>
      <c r="D38" s="157" t="s">
        <v>16</v>
      </c>
      <c r="E38" s="157">
        <f t="shared" si="0"/>
        <v>20900</v>
      </c>
      <c r="F38" s="158">
        <v>62700</v>
      </c>
    </row>
    <row r="39" spans="1:6" s="159" customFormat="1" ht="12.75">
      <c r="A39" s="157">
        <v>38</v>
      </c>
      <c r="B39" s="157">
        <v>12808</v>
      </c>
      <c r="C39" s="157" t="s">
        <v>54</v>
      </c>
      <c r="D39" s="157" t="s">
        <v>16</v>
      </c>
      <c r="E39" s="157">
        <f t="shared" si="0"/>
        <v>17700</v>
      </c>
      <c r="F39" s="158">
        <v>53100</v>
      </c>
    </row>
    <row r="40" spans="1:6" s="159" customFormat="1" ht="12.75">
      <c r="A40" s="157">
        <v>39</v>
      </c>
      <c r="B40" s="157" t="s">
        <v>12</v>
      </c>
      <c r="C40" s="157" t="s">
        <v>55</v>
      </c>
      <c r="D40" s="157" t="s">
        <v>11</v>
      </c>
      <c r="E40" s="157">
        <f t="shared" si="0"/>
        <v>1420</v>
      </c>
      <c r="F40" s="158">
        <v>4260</v>
      </c>
    </row>
    <row r="41" spans="1:6" s="159" customFormat="1" ht="12.75">
      <c r="A41" s="157">
        <v>40</v>
      </c>
      <c r="B41" s="157" t="s">
        <v>12</v>
      </c>
      <c r="C41" s="157" t="s">
        <v>56</v>
      </c>
      <c r="D41" s="157" t="s">
        <v>16</v>
      </c>
      <c r="E41" s="157">
        <f t="shared" si="0"/>
        <v>690</v>
      </c>
      <c r="F41" s="158">
        <v>2070</v>
      </c>
    </row>
    <row r="42" spans="1:6" s="8" customFormat="1" ht="12.75">
      <c r="A42" s="1">
        <v>41</v>
      </c>
      <c r="B42" s="1" t="s">
        <v>12</v>
      </c>
      <c r="C42" s="1" t="s">
        <v>57</v>
      </c>
      <c r="D42" s="1" t="s">
        <v>16</v>
      </c>
      <c r="E42" s="1">
        <f t="shared" si="0"/>
        <v>300</v>
      </c>
      <c r="F42" s="9">
        <v>900</v>
      </c>
    </row>
    <row r="43" spans="1:6" s="159" customFormat="1" ht="12.75">
      <c r="A43" s="157">
        <v>42</v>
      </c>
      <c r="B43" s="157" t="s">
        <v>12</v>
      </c>
      <c r="C43" s="157" t="s">
        <v>58</v>
      </c>
      <c r="D43" s="157" t="s">
        <v>16</v>
      </c>
      <c r="E43" s="157">
        <f t="shared" si="0"/>
        <v>760</v>
      </c>
      <c r="F43" s="158">
        <v>2280</v>
      </c>
    </row>
    <row r="44" spans="1:6" s="8" customFormat="1" ht="12.75">
      <c r="A44" s="1">
        <v>43</v>
      </c>
      <c r="B44" s="9" t="s">
        <v>12</v>
      </c>
      <c r="C44" s="1" t="s">
        <v>59</v>
      </c>
      <c r="D44" s="1" t="s">
        <v>16</v>
      </c>
      <c r="E44" s="1">
        <f t="shared" si="0"/>
        <v>450</v>
      </c>
      <c r="F44" s="9">
        <v>1350</v>
      </c>
    </row>
    <row r="45" spans="1:6" s="8" customFormat="1" ht="12.75">
      <c r="A45" s="1">
        <v>44</v>
      </c>
      <c r="B45" s="1" t="s">
        <v>12</v>
      </c>
      <c r="C45" s="1" t="s">
        <v>60</v>
      </c>
      <c r="D45" s="1" t="s">
        <v>16</v>
      </c>
      <c r="E45" s="1">
        <f t="shared" si="0"/>
        <v>200</v>
      </c>
      <c r="F45" s="9">
        <v>600</v>
      </c>
    </row>
    <row r="46" spans="1:6" s="8" customFormat="1" ht="12.75">
      <c r="A46" s="1">
        <v>45</v>
      </c>
      <c r="B46" s="1" t="s">
        <v>12</v>
      </c>
      <c r="C46" s="1" t="s">
        <v>61</v>
      </c>
      <c r="D46" s="1" t="s">
        <v>16</v>
      </c>
      <c r="E46" s="1">
        <f t="shared" si="0"/>
        <v>560</v>
      </c>
      <c r="F46" s="9">
        <v>1680</v>
      </c>
    </row>
    <row r="47" spans="1:6" s="8" customFormat="1" ht="12.75">
      <c r="A47" s="1">
        <v>46</v>
      </c>
      <c r="B47" s="9" t="s">
        <v>12</v>
      </c>
      <c r="C47" s="1" t="s">
        <v>62</v>
      </c>
      <c r="D47" s="9" t="s">
        <v>11</v>
      </c>
      <c r="E47" s="1">
        <f t="shared" si="0"/>
        <v>660</v>
      </c>
      <c r="F47" s="9">
        <v>1980</v>
      </c>
    </row>
    <row r="48" spans="1:6" s="159" customFormat="1" ht="12.75">
      <c r="A48" s="157">
        <v>47</v>
      </c>
      <c r="B48" s="157">
        <v>11114</v>
      </c>
      <c r="C48" s="157" t="s">
        <v>63</v>
      </c>
      <c r="D48" s="157" t="s">
        <v>11</v>
      </c>
      <c r="E48" s="157">
        <f t="shared" si="0"/>
        <v>30</v>
      </c>
      <c r="F48" s="158">
        <v>90</v>
      </c>
    </row>
    <row r="49" spans="1:6" s="159" customFormat="1" ht="12.75">
      <c r="A49" s="157">
        <v>48</v>
      </c>
      <c r="B49" s="157">
        <v>11101</v>
      </c>
      <c r="C49" s="157" t="s">
        <v>64</v>
      </c>
      <c r="D49" s="157" t="s">
        <v>11</v>
      </c>
      <c r="E49" s="157">
        <f t="shared" si="0"/>
        <v>3100</v>
      </c>
      <c r="F49" s="158">
        <v>9300</v>
      </c>
    </row>
    <row r="50" spans="1:6" s="159" customFormat="1" ht="12.75">
      <c r="A50" s="157">
        <v>49</v>
      </c>
      <c r="B50" s="157">
        <v>11102</v>
      </c>
      <c r="C50" s="157" t="s">
        <v>65</v>
      </c>
      <c r="D50" s="157" t="s">
        <v>11</v>
      </c>
      <c r="E50" s="157">
        <f t="shared" si="0"/>
        <v>1590</v>
      </c>
      <c r="F50" s="158">
        <v>4770</v>
      </c>
    </row>
    <row r="51" spans="1:6" s="8" customFormat="1" ht="12.75">
      <c r="A51" s="1">
        <v>50</v>
      </c>
      <c r="B51" s="1" t="s">
        <v>12</v>
      </c>
      <c r="C51" s="1" t="s">
        <v>66</v>
      </c>
      <c r="D51" s="1" t="s">
        <v>16</v>
      </c>
      <c r="E51" s="1">
        <f t="shared" si="0"/>
        <v>500</v>
      </c>
      <c r="F51" s="9">
        <v>1500</v>
      </c>
    </row>
    <row r="52" spans="1:6" s="8" customFormat="1" ht="12.75">
      <c r="A52" s="1">
        <v>51</v>
      </c>
      <c r="B52" s="9" t="s">
        <v>12</v>
      </c>
      <c r="C52" s="1" t="s">
        <v>67</v>
      </c>
      <c r="D52" s="9" t="s">
        <v>11</v>
      </c>
      <c r="E52" s="1">
        <f t="shared" si="0"/>
        <v>200</v>
      </c>
      <c r="F52" s="9">
        <v>600</v>
      </c>
    </row>
    <row r="53" spans="1:6" s="159" customFormat="1" ht="12.75">
      <c r="A53" s="157">
        <v>52</v>
      </c>
      <c r="B53" s="157">
        <v>11103</v>
      </c>
      <c r="C53" s="157" t="s">
        <v>68</v>
      </c>
      <c r="D53" s="157" t="s">
        <v>16</v>
      </c>
      <c r="E53" s="157">
        <f t="shared" si="0"/>
        <v>200</v>
      </c>
      <c r="F53" s="158">
        <v>600</v>
      </c>
    </row>
    <row r="54" spans="1:6" s="8" customFormat="1" ht="12.75">
      <c r="A54" s="1">
        <v>53</v>
      </c>
      <c r="B54" s="9" t="s">
        <v>12</v>
      </c>
      <c r="C54" s="1" t="s">
        <v>69</v>
      </c>
      <c r="D54" s="1" t="s">
        <v>16</v>
      </c>
      <c r="E54" s="1">
        <f t="shared" si="0"/>
        <v>60</v>
      </c>
      <c r="F54" s="9">
        <v>180</v>
      </c>
    </row>
    <row r="55" spans="1:6" s="159" customFormat="1" ht="12.75">
      <c r="A55" s="157">
        <v>54</v>
      </c>
      <c r="B55" s="158" t="s">
        <v>12</v>
      </c>
      <c r="C55" s="157" t="s">
        <v>70</v>
      </c>
      <c r="D55" s="158" t="s">
        <v>11</v>
      </c>
      <c r="E55" s="157">
        <f t="shared" si="0"/>
        <v>10000</v>
      </c>
      <c r="F55" s="158">
        <v>30000</v>
      </c>
    </row>
    <row r="56" spans="1:6" s="159" customFormat="1" ht="12.75">
      <c r="A56" s="157">
        <v>55</v>
      </c>
      <c r="B56" s="157">
        <v>11180</v>
      </c>
      <c r="C56" s="157" t="s">
        <v>71</v>
      </c>
      <c r="D56" s="157" t="s">
        <v>16</v>
      </c>
      <c r="E56" s="157">
        <f t="shared" si="0"/>
        <v>400</v>
      </c>
      <c r="F56" s="158">
        <v>1200</v>
      </c>
    </row>
    <row r="57" spans="1:6" s="159" customFormat="1" ht="12.75">
      <c r="A57" s="157">
        <v>56</v>
      </c>
      <c r="B57" s="157">
        <v>11168</v>
      </c>
      <c r="C57" s="157" t="s">
        <v>72</v>
      </c>
      <c r="D57" s="157" t="s">
        <v>11</v>
      </c>
      <c r="E57" s="157">
        <f t="shared" si="0"/>
        <v>22900</v>
      </c>
      <c r="F57" s="158">
        <v>68700</v>
      </c>
    </row>
    <row r="58" spans="1:6" s="159" customFormat="1" ht="12.75">
      <c r="A58" s="157">
        <v>57</v>
      </c>
      <c r="B58" s="157" t="s">
        <v>12</v>
      </c>
      <c r="C58" s="157" t="s">
        <v>73</v>
      </c>
      <c r="D58" s="157" t="s">
        <v>16</v>
      </c>
      <c r="E58" s="157">
        <f t="shared" si="0"/>
        <v>620</v>
      </c>
      <c r="F58" s="158">
        <v>1860</v>
      </c>
    </row>
    <row r="59" spans="1:6" s="159" customFormat="1" ht="12.75">
      <c r="A59" s="157">
        <v>58</v>
      </c>
      <c r="B59" s="157" t="s">
        <v>12</v>
      </c>
      <c r="C59" s="157" t="s">
        <v>74</v>
      </c>
      <c r="D59" s="157" t="s">
        <v>16</v>
      </c>
      <c r="E59" s="157">
        <f t="shared" si="0"/>
        <v>330</v>
      </c>
      <c r="F59" s="158">
        <v>990</v>
      </c>
    </row>
    <row r="60" spans="1:6" s="159" customFormat="1" ht="12.75">
      <c r="A60" s="157">
        <v>59</v>
      </c>
      <c r="B60" s="157">
        <v>11155</v>
      </c>
      <c r="C60" s="157" t="s">
        <v>75</v>
      </c>
      <c r="D60" s="157" t="s">
        <v>16</v>
      </c>
      <c r="E60" s="157">
        <f t="shared" si="0"/>
        <v>770</v>
      </c>
      <c r="F60" s="158">
        <v>2310</v>
      </c>
    </row>
    <row r="61" spans="1:6" s="159" customFormat="1" ht="12.75">
      <c r="A61" s="157">
        <v>60</v>
      </c>
      <c r="B61" s="157">
        <v>11125</v>
      </c>
      <c r="C61" s="157" t="s">
        <v>76</v>
      </c>
      <c r="D61" s="157" t="s">
        <v>11</v>
      </c>
      <c r="E61" s="157">
        <f t="shared" si="0"/>
        <v>100</v>
      </c>
      <c r="F61" s="158">
        <v>300</v>
      </c>
    </row>
    <row r="62" spans="1:6" s="159" customFormat="1" ht="12.75">
      <c r="A62" s="157">
        <v>61</v>
      </c>
      <c r="B62" s="157">
        <v>11117</v>
      </c>
      <c r="C62" s="157" t="s">
        <v>77</v>
      </c>
      <c r="D62" s="157" t="s">
        <v>11</v>
      </c>
      <c r="E62" s="157">
        <f t="shared" si="0"/>
        <v>550</v>
      </c>
      <c r="F62" s="158">
        <v>1650</v>
      </c>
    </row>
    <row r="63" spans="1:6" s="159" customFormat="1" ht="12.75">
      <c r="A63" s="157">
        <v>62</v>
      </c>
      <c r="B63" s="157">
        <v>11144</v>
      </c>
      <c r="C63" s="157" t="s">
        <v>78</v>
      </c>
      <c r="D63" s="157" t="s">
        <v>11</v>
      </c>
      <c r="E63" s="157">
        <f t="shared" si="0"/>
        <v>3070</v>
      </c>
      <c r="F63" s="158">
        <v>9210</v>
      </c>
    </row>
    <row r="64" spans="1:6" s="159" customFormat="1" ht="12.75">
      <c r="A64" s="157">
        <v>63</v>
      </c>
      <c r="B64" s="157">
        <v>11193</v>
      </c>
      <c r="C64" s="157" t="s">
        <v>79</v>
      </c>
      <c r="D64" s="157" t="s">
        <v>11</v>
      </c>
      <c r="E64" s="157">
        <f t="shared" si="0"/>
        <v>2790</v>
      </c>
      <c r="F64" s="158">
        <v>8370</v>
      </c>
    </row>
    <row r="65" spans="1:6" s="159" customFormat="1" ht="12.75">
      <c r="A65" s="157">
        <v>64</v>
      </c>
      <c r="B65" s="157">
        <v>11143</v>
      </c>
      <c r="C65" s="157" t="s">
        <v>80</v>
      </c>
      <c r="D65" s="157" t="s">
        <v>11</v>
      </c>
      <c r="E65" s="157">
        <f t="shared" si="0"/>
        <v>2290</v>
      </c>
      <c r="F65" s="158">
        <v>6870</v>
      </c>
    </row>
    <row r="66" spans="1:6" s="8" customFormat="1" ht="12.75">
      <c r="A66" s="1">
        <v>65</v>
      </c>
      <c r="B66" s="1" t="s">
        <v>12</v>
      </c>
      <c r="C66" s="1" t="s">
        <v>81</v>
      </c>
      <c r="D66" s="1" t="s">
        <v>16</v>
      </c>
      <c r="E66" s="1">
        <f t="shared" ref="E66:E129" si="1">F66/3</f>
        <v>100</v>
      </c>
      <c r="F66" s="9">
        <v>300</v>
      </c>
    </row>
    <row r="67" spans="1:6" s="159" customFormat="1" ht="12.75">
      <c r="A67" s="157">
        <v>66</v>
      </c>
      <c r="B67" s="157">
        <v>12822</v>
      </c>
      <c r="C67" s="157" t="s">
        <v>82</v>
      </c>
      <c r="D67" s="157" t="s">
        <v>16</v>
      </c>
      <c r="E67" s="157">
        <f t="shared" si="1"/>
        <v>2950</v>
      </c>
      <c r="F67" s="158">
        <v>8850</v>
      </c>
    </row>
    <row r="68" spans="1:6" s="159" customFormat="1" ht="12.75">
      <c r="A68" s="157">
        <v>67</v>
      </c>
      <c r="B68" s="157" t="s">
        <v>12</v>
      </c>
      <c r="C68" s="157" t="s">
        <v>83</v>
      </c>
      <c r="D68" s="157" t="s">
        <v>16</v>
      </c>
      <c r="E68" s="157">
        <f t="shared" si="1"/>
        <v>930</v>
      </c>
      <c r="F68" s="158">
        <v>2790</v>
      </c>
    </row>
    <row r="69" spans="1:6" s="159" customFormat="1" ht="12.75">
      <c r="A69" s="157">
        <v>68</v>
      </c>
      <c r="B69" s="157">
        <v>12694</v>
      </c>
      <c r="C69" s="157" t="s">
        <v>84</v>
      </c>
      <c r="D69" s="157" t="s">
        <v>16</v>
      </c>
      <c r="E69" s="157">
        <f t="shared" si="1"/>
        <v>800</v>
      </c>
      <c r="F69" s="158">
        <v>2400</v>
      </c>
    </row>
    <row r="70" spans="1:6" s="8" customFormat="1" ht="12.75">
      <c r="A70" s="1">
        <v>69</v>
      </c>
      <c r="B70" s="1" t="s">
        <v>12</v>
      </c>
      <c r="C70" s="1" t="s">
        <v>85</v>
      </c>
      <c r="D70" s="1" t="s">
        <v>11</v>
      </c>
      <c r="E70" s="1">
        <f t="shared" si="1"/>
        <v>30</v>
      </c>
      <c r="F70" s="9">
        <v>90</v>
      </c>
    </row>
    <row r="71" spans="1:6" s="159" customFormat="1" ht="12.75">
      <c r="A71" s="157">
        <v>70</v>
      </c>
      <c r="B71" s="157">
        <v>11119</v>
      </c>
      <c r="C71" s="157" t="s">
        <v>86</v>
      </c>
      <c r="D71" s="157" t="s">
        <v>11</v>
      </c>
      <c r="E71" s="157">
        <f t="shared" si="1"/>
        <v>2580</v>
      </c>
      <c r="F71" s="158">
        <v>7740</v>
      </c>
    </row>
    <row r="72" spans="1:6" s="159" customFormat="1" ht="12.75">
      <c r="A72" s="157">
        <v>71</v>
      </c>
      <c r="B72" s="157" t="s">
        <v>12</v>
      </c>
      <c r="C72" s="157" t="s">
        <v>87</v>
      </c>
      <c r="D72" s="157" t="s">
        <v>16</v>
      </c>
      <c r="E72" s="157">
        <f t="shared" si="1"/>
        <v>5250</v>
      </c>
      <c r="F72" s="158">
        <v>15750</v>
      </c>
    </row>
    <row r="73" spans="1:6" s="190" customFormat="1" ht="12.75">
      <c r="A73" s="188">
        <v>72</v>
      </c>
      <c r="B73" s="188">
        <v>11184</v>
      </c>
      <c r="C73" s="188" t="s">
        <v>88</v>
      </c>
      <c r="D73" s="188" t="s">
        <v>16</v>
      </c>
      <c r="E73" s="188">
        <f t="shared" si="1"/>
        <v>5400</v>
      </c>
      <c r="F73" s="189">
        <v>16200</v>
      </c>
    </row>
    <row r="74" spans="1:6" s="159" customFormat="1" ht="12.75">
      <c r="A74" s="157">
        <v>73</v>
      </c>
      <c r="B74" s="157">
        <v>11108</v>
      </c>
      <c r="C74" s="157" t="s">
        <v>89</v>
      </c>
      <c r="D74" s="157" t="s">
        <v>11</v>
      </c>
      <c r="E74" s="157">
        <f t="shared" si="1"/>
        <v>1630</v>
      </c>
      <c r="F74" s="158">
        <v>4890</v>
      </c>
    </row>
    <row r="75" spans="1:6" s="159" customFormat="1" ht="12.75">
      <c r="A75" s="157">
        <v>74</v>
      </c>
      <c r="B75" s="157">
        <v>11109</v>
      </c>
      <c r="C75" s="157" t="s">
        <v>90</v>
      </c>
      <c r="D75" s="157" t="s">
        <v>16</v>
      </c>
      <c r="E75" s="157">
        <f t="shared" si="1"/>
        <v>1260</v>
      </c>
      <c r="F75" s="158">
        <v>3780</v>
      </c>
    </row>
    <row r="76" spans="1:6" s="8" customFormat="1" ht="12.75">
      <c r="A76" s="1">
        <v>75</v>
      </c>
      <c r="B76" s="1" t="s">
        <v>12</v>
      </c>
      <c r="C76" s="1" t="s">
        <v>91</v>
      </c>
      <c r="D76" s="1" t="s">
        <v>16</v>
      </c>
      <c r="E76" s="1">
        <f t="shared" si="1"/>
        <v>600</v>
      </c>
      <c r="F76" s="9">
        <v>1800</v>
      </c>
    </row>
    <row r="77" spans="1:6" s="159" customFormat="1" ht="12.75">
      <c r="A77" s="157">
        <v>76</v>
      </c>
      <c r="B77" s="158" t="s">
        <v>12</v>
      </c>
      <c r="C77" s="157" t="s">
        <v>92</v>
      </c>
      <c r="D77" s="158" t="s">
        <v>11</v>
      </c>
      <c r="E77" s="157">
        <f t="shared" si="1"/>
        <v>860</v>
      </c>
      <c r="F77" s="158">
        <v>2580</v>
      </c>
    </row>
    <row r="78" spans="1:6" s="159" customFormat="1" ht="12.75">
      <c r="A78" s="157">
        <v>77</v>
      </c>
      <c r="B78" s="158">
        <v>11146</v>
      </c>
      <c r="C78" s="157" t="s">
        <v>93</v>
      </c>
      <c r="D78" s="157" t="s">
        <v>11</v>
      </c>
      <c r="E78" s="157">
        <f t="shared" si="1"/>
        <v>150</v>
      </c>
      <c r="F78" s="158">
        <v>450</v>
      </c>
    </row>
    <row r="79" spans="1:6" s="159" customFormat="1" ht="12.75">
      <c r="A79" s="157">
        <v>78</v>
      </c>
      <c r="B79" s="157" t="s">
        <v>12</v>
      </c>
      <c r="C79" s="157" t="s">
        <v>94</v>
      </c>
      <c r="D79" s="157" t="s">
        <v>16</v>
      </c>
      <c r="E79" s="157">
        <f t="shared" si="1"/>
        <v>100</v>
      </c>
      <c r="F79" s="158">
        <v>300</v>
      </c>
    </row>
    <row r="80" spans="1:6" s="159" customFormat="1" ht="12.75">
      <c r="A80" s="157">
        <v>79</v>
      </c>
      <c r="B80" s="157">
        <v>11186</v>
      </c>
      <c r="C80" s="157" t="s">
        <v>95</v>
      </c>
      <c r="D80" s="157" t="s">
        <v>11</v>
      </c>
      <c r="E80" s="157">
        <f t="shared" si="1"/>
        <v>12020</v>
      </c>
      <c r="F80" s="158">
        <v>36060</v>
      </c>
    </row>
    <row r="81" spans="1:6" s="159" customFormat="1" ht="12.75">
      <c r="A81" s="157">
        <v>80</v>
      </c>
      <c r="B81" s="157">
        <v>11187</v>
      </c>
      <c r="C81" s="157" t="s">
        <v>96</v>
      </c>
      <c r="D81" s="157" t="s">
        <v>11</v>
      </c>
      <c r="E81" s="157">
        <f t="shared" si="1"/>
        <v>12100</v>
      </c>
      <c r="F81" s="158">
        <v>36300</v>
      </c>
    </row>
    <row r="82" spans="1:6" s="159" customFormat="1" ht="12.75">
      <c r="A82" s="157">
        <v>81</v>
      </c>
      <c r="B82" s="157" t="s">
        <v>12</v>
      </c>
      <c r="C82" s="157" t="s">
        <v>97</v>
      </c>
      <c r="D82" s="157" t="s">
        <v>16</v>
      </c>
      <c r="E82" s="157">
        <f t="shared" si="1"/>
        <v>2300</v>
      </c>
      <c r="F82" s="158">
        <v>6900</v>
      </c>
    </row>
    <row r="83" spans="1:6" s="8" customFormat="1" ht="12.75">
      <c r="A83" s="1">
        <v>82</v>
      </c>
      <c r="B83" s="1" t="s">
        <v>12</v>
      </c>
      <c r="C83" s="1" t="s">
        <v>98</v>
      </c>
      <c r="D83" s="1" t="s">
        <v>16</v>
      </c>
      <c r="E83" s="1">
        <f t="shared" si="1"/>
        <v>130</v>
      </c>
      <c r="F83" s="9">
        <v>390</v>
      </c>
    </row>
    <row r="84" spans="1:6" s="159" customFormat="1" ht="12.75">
      <c r="A84" s="157">
        <v>83</v>
      </c>
      <c r="B84" s="157">
        <v>11177</v>
      </c>
      <c r="C84" s="157" t="s">
        <v>99</v>
      </c>
      <c r="D84" s="157" t="s">
        <v>11</v>
      </c>
      <c r="E84" s="157">
        <f t="shared" si="1"/>
        <v>10400</v>
      </c>
      <c r="F84" s="158">
        <v>31200</v>
      </c>
    </row>
    <row r="85" spans="1:6" s="159" customFormat="1" ht="12.75">
      <c r="A85" s="157">
        <v>84</v>
      </c>
      <c r="B85" s="157">
        <v>11147</v>
      </c>
      <c r="C85" s="157" t="s">
        <v>100</v>
      </c>
      <c r="D85" s="157" t="s">
        <v>11</v>
      </c>
      <c r="E85" s="157">
        <f t="shared" si="1"/>
        <v>1000</v>
      </c>
      <c r="F85" s="158">
        <v>3000</v>
      </c>
    </row>
    <row r="86" spans="1:6" s="159" customFormat="1" ht="12.75">
      <c r="A86" s="157">
        <v>85</v>
      </c>
      <c r="B86" s="157" t="s">
        <v>12</v>
      </c>
      <c r="C86" s="157" t="s">
        <v>101</v>
      </c>
      <c r="D86" s="157" t="s">
        <v>102</v>
      </c>
      <c r="E86" s="157">
        <f t="shared" si="1"/>
        <v>360</v>
      </c>
      <c r="F86" s="158">
        <v>1080</v>
      </c>
    </row>
    <row r="87" spans="1:6" s="159" customFormat="1" ht="12.75">
      <c r="A87" s="157">
        <v>86</v>
      </c>
      <c r="B87" s="157" t="s">
        <v>12</v>
      </c>
      <c r="C87" s="157" t="s">
        <v>103</v>
      </c>
      <c r="D87" s="157" t="s">
        <v>16</v>
      </c>
      <c r="E87" s="157">
        <f t="shared" si="1"/>
        <v>7000</v>
      </c>
      <c r="F87" s="158">
        <v>21000</v>
      </c>
    </row>
    <row r="88" spans="1:6" s="8" customFormat="1" ht="12.75">
      <c r="A88" s="1">
        <v>87</v>
      </c>
      <c r="B88" s="1" t="s">
        <v>12</v>
      </c>
      <c r="C88" s="1" t="s">
        <v>104</v>
      </c>
      <c r="D88" s="1" t="s">
        <v>16</v>
      </c>
      <c r="E88" s="1">
        <f t="shared" si="1"/>
        <v>160</v>
      </c>
      <c r="F88" s="9">
        <v>480</v>
      </c>
    </row>
    <row r="89" spans="1:6" s="159" customFormat="1" ht="12.75">
      <c r="A89" s="157">
        <v>88</v>
      </c>
      <c r="B89" s="157" t="s">
        <v>12</v>
      </c>
      <c r="C89" s="157" t="s">
        <v>105</v>
      </c>
      <c r="D89" s="157" t="s">
        <v>16</v>
      </c>
      <c r="E89" s="157">
        <f t="shared" si="1"/>
        <v>400</v>
      </c>
      <c r="F89" s="158">
        <v>1200</v>
      </c>
    </row>
    <row r="90" spans="1:6" s="159" customFormat="1" ht="12.75">
      <c r="A90" s="157">
        <v>89</v>
      </c>
      <c r="B90" s="157">
        <v>11145</v>
      </c>
      <c r="C90" s="157" t="s">
        <v>106</v>
      </c>
      <c r="D90" s="157" t="s">
        <v>16</v>
      </c>
      <c r="E90" s="157">
        <f t="shared" si="1"/>
        <v>790</v>
      </c>
      <c r="F90" s="158">
        <v>2370</v>
      </c>
    </row>
    <row r="91" spans="1:6" s="159" customFormat="1" ht="12.75">
      <c r="A91" s="157">
        <v>90</v>
      </c>
      <c r="B91" s="157" t="s">
        <v>12</v>
      </c>
      <c r="C91" s="157" t="s">
        <v>107</v>
      </c>
      <c r="D91" s="157" t="s">
        <v>16</v>
      </c>
      <c r="E91" s="157">
        <f t="shared" si="1"/>
        <v>2270</v>
      </c>
      <c r="F91" s="158">
        <v>6810</v>
      </c>
    </row>
    <row r="92" spans="1:6" s="159" customFormat="1" ht="12.75">
      <c r="A92" s="157">
        <v>91</v>
      </c>
      <c r="B92" s="157">
        <v>11113</v>
      </c>
      <c r="C92" s="157" t="s">
        <v>108</v>
      </c>
      <c r="D92" s="157" t="s">
        <v>16</v>
      </c>
      <c r="E92" s="157">
        <f t="shared" si="1"/>
        <v>2960</v>
      </c>
      <c r="F92" s="158">
        <v>8880</v>
      </c>
    </row>
    <row r="93" spans="1:6" s="159" customFormat="1" ht="12.75">
      <c r="A93" s="157">
        <v>92</v>
      </c>
      <c r="B93" s="157" t="s">
        <v>12</v>
      </c>
      <c r="C93" s="157" t="s">
        <v>109</v>
      </c>
      <c r="D93" s="157" t="s">
        <v>16</v>
      </c>
      <c r="E93" s="157">
        <f t="shared" si="1"/>
        <v>1820</v>
      </c>
      <c r="F93" s="158">
        <v>5460</v>
      </c>
    </row>
    <row r="94" spans="1:6" s="159" customFormat="1" ht="12.75">
      <c r="A94" s="157">
        <v>93</v>
      </c>
      <c r="B94" s="157" t="s">
        <v>12</v>
      </c>
      <c r="C94" s="157" t="s">
        <v>110</v>
      </c>
      <c r="D94" s="157" t="s">
        <v>16</v>
      </c>
      <c r="E94" s="157">
        <f t="shared" si="1"/>
        <v>2480</v>
      </c>
      <c r="F94" s="158">
        <v>7440</v>
      </c>
    </row>
    <row r="95" spans="1:6" s="8" customFormat="1" ht="12.75">
      <c r="A95" s="1">
        <v>94</v>
      </c>
      <c r="B95" s="1" t="s">
        <v>12</v>
      </c>
      <c r="C95" s="1" t="s">
        <v>111</v>
      </c>
      <c r="D95" s="1" t="s">
        <v>16</v>
      </c>
      <c r="E95" s="1">
        <f t="shared" si="1"/>
        <v>100</v>
      </c>
      <c r="F95" s="9">
        <v>300</v>
      </c>
    </row>
    <row r="96" spans="1:6" s="8" customFormat="1" ht="12.75">
      <c r="A96" s="1">
        <v>95</v>
      </c>
      <c r="B96" s="1" t="s">
        <v>12</v>
      </c>
      <c r="C96" s="1" t="s">
        <v>112</v>
      </c>
      <c r="D96" s="1" t="s">
        <v>16</v>
      </c>
      <c r="E96" s="1">
        <f t="shared" si="1"/>
        <v>100</v>
      </c>
      <c r="F96" s="9">
        <v>300</v>
      </c>
    </row>
    <row r="97" spans="1:6" s="8" customFormat="1" ht="25.5">
      <c r="A97" s="1">
        <v>96</v>
      </c>
      <c r="B97" s="1" t="s">
        <v>12</v>
      </c>
      <c r="C97" s="1" t="s">
        <v>113</v>
      </c>
      <c r="D97" s="1" t="s">
        <v>16</v>
      </c>
      <c r="E97" s="1">
        <f t="shared" si="1"/>
        <v>60</v>
      </c>
      <c r="F97" s="9">
        <v>180</v>
      </c>
    </row>
    <row r="98" spans="1:6" s="159" customFormat="1" ht="12.75">
      <c r="A98" s="157">
        <v>97</v>
      </c>
      <c r="B98" s="157">
        <v>11195</v>
      </c>
      <c r="C98" s="157" t="s">
        <v>114</v>
      </c>
      <c r="D98" s="157" t="s">
        <v>11</v>
      </c>
      <c r="E98" s="157">
        <f t="shared" si="1"/>
        <v>1620</v>
      </c>
      <c r="F98" s="158">
        <v>4860</v>
      </c>
    </row>
    <row r="99" spans="1:6" s="8" customFormat="1" ht="12.75">
      <c r="A99" s="1">
        <v>98</v>
      </c>
      <c r="B99" s="1">
        <v>11131</v>
      </c>
      <c r="C99" s="1" t="s">
        <v>115</v>
      </c>
      <c r="D99" s="1" t="s">
        <v>11</v>
      </c>
      <c r="E99" s="1">
        <f t="shared" si="1"/>
        <v>200</v>
      </c>
      <c r="F99" s="9">
        <v>600</v>
      </c>
    </row>
    <row r="100" spans="1:6" s="8" customFormat="1" ht="12.75">
      <c r="A100" s="1">
        <v>99</v>
      </c>
      <c r="B100" s="9" t="s">
        <v>12</v>
      </c>
      <c r="C100" s="1" t="s">
        <v>116</v>
      </c>
      <c r="D100" s="9" t="s">
        <v>11</v>
      </c>
      <c r="E100" s="1">
        <f t="shared" si="1"/>
        <v>560</v>
      </c>
      <c r="F100" s="9">
        <v>1680</v>
      </c>
    </row>
    <row r="101" spans="1:6" s="159" customFormat="1" ht="12.75">
      <c r="A101" s="157">
        <v>100</v>
      </c>
      <c r="B101" s="157">
        <v>11189</v>
      </c>
      <c r="C101" s="157" t="s">
        <v>117</v>
      </c>
      <c r="D101" s="157" t="s">
        <v>11</v>
      </c>
      <c r="E101" s="157">
        <f t="shared" si="1"/>
        <v>1870</v>
      </c>
      <c r="F101" s="158">
        <v>5610</v>
      </c>
    </row>
    <row r="102" spans="1:6" s="8" customFormat="1" ht="12.75">
      <c r="A102" s="1">
        <v>101</v>
      </c>
      <c r="B102" s="1" t="s">
        <v>12</v>
      </c>
      <c r="C102" s="1" t="s">
        <v>118</v>
      </c>
      <c r="D102" s="1" t="s">
        <v>16</v>
      </c>
      <c r="E102" s="1">
        <f t="shared" si="1"/>
        <v>100</v>
      </c>
      <c r="F102" s="9">
        <v>300</v>
      </c>
    </row>
    <row r="103" spans="1:6" s="159" customFormat="1" ht="12.75">
      <c r="A103" s="157">
        <v>102</v>
      </c>
      <c r="B103" s="157">
        <v>11152</v>
      </c>
      <c r="C103" s="157" t="s">
        <v>119</v>
      </c>
      <c r="D103" s="157" t="s">
        <v>16</v>
      </c>
      <c r="E103" s="157">
        <f t="shared" si="1"/>
        <v>1810</v>
      </c>
      <c r="F103" s="158">
        <v>5430</v>
      </c>
    </row>
    <row r="104" spans="1:6" s="159" customFormat="1" ht="12.75">
      <c r="A104" s="157">
        <v>103</v>
      </c>
      <c r="B104" s="157">
        <v>11191</v>
      </c>
      <c r="C104" s="157" t="s">
        <v>120</v>
      </c>
      <c r="D104" s="157" t="s">
        <v>11</v>
      </c>
      <c r="E104" s="157">
        <f t="shared" si="1"/>
        <v>4280</v>
      </c>
      <c r="F104" s="158">
        <v>12840</v>
      </c>
    </row>
    <row r="105" spans="1:6" s="159" customFormat="1" ht="12.75">
      <c r="A105" s="157">
        <v>104</v>
      </c>
      <c r="B105" s="157">
        <v>11192</v>
      </c>
      <c r="C105" s="157" t="s">
        <v>121</v>
      </c>
      <c r="D105" s="157" t="s">
        <v>11</v>
      </c>
      <c r="E105" s="157">
        <f t="shared" si="1"/>
        <v>1480</v>
      </c>
      <c r="F105" s="158">
        <v>4440</v>
      </c>
    </row>
    <row r="106" spans="1:6" s="159" customFormat="1" ht="12.75">
      <c r="A106" s="157">
        <v>105</v>
      </c>
      <c r="B106" s="157">
        <v>11154</v>
      </c>
      <c r="C106" s="157" t="s">
        <v>122</v>
      </c>
      <c r="D106" s="157" t="s">
        <v>11</v>
      </c>
      <c r="E106" s="157">
        <f t="shared" si="1"/>
        <v>100</v>
      </c>
      <c r="F106" s="158">
        <v>300</v>
      </c>
    </row>
    <row r="107" spans="1:6" s="159" customFormat="1" ht="12.75">
      <c r="A107" s="157">
        <v>106</v>
      </c>
      <c r="B107" s="157">
        <v>11198</v>
      </c>
      <c r="C107" s="157" t="s">
        <v>123</v>
      </c>
      <c r="D107" s="157" t="s">
        <v>11</v>
      </c>
      <c r="E107" s="157">
        <f t="shared" si="1"/>
        <v>100</v>
      </c>
      <c r="F107" s="158">
        <v>300</v>
      </c>
    </row>
    <row r="108" spans="1:6" s="159" customFormat="1" ht="12.75">
      <c r="A108" s="157">
        <v>107</v>
      </c>
      <c r="B108" s="158" t="s">
        <v>12</v>
      </c>
      <c r="C108" s="157" t="s">
        <v>124</v>
      </c>
      <c r="D108" s="158" t="s">
        <v>11</v>
      </c>
      <c r="E108" s="157">
        <f t="shared" si="1"/>
        <v>1660</v>
      </c>
      <c r="F108" s="158">
        <v>4980</v>
      </c>
    </row>
    <row r="109" spans="1:6" s="159" customFormat="1" ht="12.75">
      <c r="A109" s="157">
        <v>108</v>
      </c>
      <c r="B109" s="158">
        <v>11133</v>
      </c>
      <c r="C109" s="157" t="s">
        <v>125</v>
      </c>
      <c r="D109" s="157" t="s">
        <v>16</v>
      </c>
      <c r="E109" s="157">
        <f t="shared" si="1"/>
        <v>400</v>
      </c>
      <c r="F109" s="158">
        <v>1200</v>
      </c>
    </row>
    <row r="110" spans="1:6" s="159" customFormat="1" ht="12.75">
      <c r="A110" s="157">
        <v>109</v>
      </c>
      <c r="B110" s="158" t="s">
        <v>12</v>
      </c>
      <c r="C110" s="157" t="s">
        <v>126</v>
      </c>
      <c r="D110" s="158" t="s">
        <v>11</v>
      </c>
      <c r="E110" s="157">
        <f t="shared" si="1"/>
        <v>3660</v>
      </c>
      <c r="F110" s="158">
        <v>10980</v>
      </c>
    </row>
    <row r="111" spans="1:6" s="159" customFormat="1" ht="12.75">
      <c r="A111" s="157">
        <v>110</v>
      </c>
      <c r="B111" s="158" t="s">
        <v>12</v>
      </c>
      <c r="C111" s="157" t="s">
        <v>127</v>
      </c>
      <c r="D111" s="158" t="s">
        <v>11</v>
      </c>
      <c r="E111" s="157">
        <f t="shared" si="1"/>
        <v>2100</v>
      </c>
      <c r="F111" s="158">
        <v>6300</v>
      </c>
    </row>
    <row r="112" spans="1:6" s="8" customFormat="1" ht="25.5">
      <c r="A112" s="1">
        <v>111</v>
      </c>
      <c r="B112" s="1" t="s">
        <v>12</v>
      </c>
      <c r="C112" s="1" t="s">
        <v>128</v>
      </c>
      <c r="D112" s="1" t="s">
        <v>16</v>
      </c>
      <c r="E112" s="1">
        <f t="shared" si="1"/>
        <v>200</v>
      </c>
      <c r="F112" s="9">
        <v>600</v>
      </c>
    </row>
    <row r="113" spans="1:6" s="8" customFormat="1" ht="12.75">
      <c r="A113" s="1">
        <v>112</v>
      </c>
      <c r="B113" s="1" t="s">
        <v>12</v>
      </c>
      <c r="C113" s="1" t="s">
        <v>129</v>
      </c>
      <c r="D113" s="1" t="s">
        <v>16</v>
      </c>
      <c r="E113" s="1">
        <f t="shared" si="1"/>
        <v>500</v>
      </c>
      <c r="F113" s="9">
        <v>1500</v>
      </c>
    </row>
    <row r="114" spans="1:6" s="159" customFormat="1" ht="12.75">
      <c r="A114" s="157">
        <v>113</v>
      </c>
      <c r="B114" s="157">
        <v>11120</v>
      </c>
      <c r="C114" s="157" t="s">
        <v>130</v>
      </c>
      <c r="D114" s="157" t="s">
        <v>16</v>
      </c>
      <c r="E114" s="157">
        <f t="shared" si="1"/>
        <v>290</v>
      </c>
      <c r="F114" s="158">
        <v>870</v>
      </c>
    </row>
    <row r="115" spans="1:6" s="159" customFormat="1" ht="12.75">
      <c r="A115" s="157">
        <v>114</v>
      </c>
      <c r="B115" s="157">
        <v>11518</v>
      </c>
      <c r="C115" s="157" t="s">
        <v>131</v>
      </c>
      <c r="D115" s="157" t="s">
        <v>16</v>
      </c>
      <c r="E115" s="157">
        <f t="shared" si="1"/>
        <v>1660</v>
      </c>
      <c r="F115" s="158">
        <v>4980</v>
      </c>
    </row>
    <row r="116" spans="1:6" s="159" customFormat="1" ht="12.75">
      <c r="A116" s="157">
        <v>115</v>
      </c>
      <c r="B116" s="157" t="s">
        <v>12</v>
      </c>
      <c r="C116" s="157" t="s">
        <v>132</v>
      </c>
      <c r="D116" s="157" t="s">
        <v>11</v>
      </c>
      <c r="E116" s="157">
        <f t="shared" si="1"/>
        <v>1200</v>
      </c>
      <c r="F116" s="158">
        <v>3600</v>
      </c>
    </row>
    <row r="117" spans="1:6" s="159" customFormat="1" ht="12.75">
      <c r="A117" s="157">
        <v>116</v>
      </c>
      <c r="B117" s="157">
        <v>11182</v>
      </c>
      <c r="C117" s="157" t="s">
        <v>133</v>
      </c>
      <c r="D117" s="157" t="s">
        <v>11</v>
      </c>
      <c r="E117" s="157">
        <f t="shared" si="1"/>
        <v>21700</v>
      </c>
      <c r="F117" s="158">
        <v>65100</v>
      </c>
    </row>
    <row r="118" spans="1:6" s="159" customFormat="1" ht="12.75">
      <c r="A118" s="157">
        <v>117</v>
      </c>
      <c r="B118" s="157" t="s">
        <v>12</v>
      </c>
      <c r="C118" s="157" t="s">
        <v>134</v>
      </c>
      <c r="D118" s="157" t="s">
        <v>16</v>
      </c>
      <c r="E118" s="157">
        <f t="shared" si="1"/>
        <v>1000</v>
      </c>
      <c r="F118" s="158">
        <v>3000</v>
      </c>
    </row>
    <row r="119" spans="1:6" s="159" customFormat="1" ht="25.5">
      <c r="A119" s="157">
        <v>118</v>
      </c>
      <c r="B119" s="157">
        <v>11173</v>
      </c>
      <c r="C119" s="157" t="s">
        <v>135</v>
      </c>
      <c r="D119" s="157" t="s">
        <v>11</v>
      </c>
      <c r="E119" s="157">
        <f t="shared" si="1"/>
        <v>100</v>
      </c>
      <c r="F119" s="158">
        <v>300</v>
      </c>
    </row>
    <row r="120" spans="1:6" s="159" customFormat="1" ht="12.75">
      <c r="A120" s="157">
        <v>119</v>
      </c>
      <c r="B120" s="157">
        <v>11197</v>
      </c>
      <c r="C120" s="157" t="s">
        <v>136</v>
      </c>
      <c r="D120" s="157" t="s">
        <v>11</v>
      </c>
      <c r="E120" s="157">
        <f t="shared" si="1"/>
        <v>10700</v>
      </c>
      <c r="F120" s="158">
        <v>32100</v>
      </c>
    </row>
    <row r="121" spans="1:6" s="8" customFormat="1" ht="12.75">
      <c r="A121" s="1">
        <v>120</v>
      </c>
      <c r="B121" s="1" t="s">
        <v>12</v>
      </c>
      <c r="C121" s="1" t="s">
        <v>137</v>
      </c>
      <c r="D121" s="1" t="s">
        <v>16</v>
      </c>
      <c r="E121" s="1">
        <f t="shared" si="1"/>
        <v>600</v>
      </c>
      <c r="F121" s="9">
        <v>1800</v>
      </c>
    </row>
    <row r="122" spans="1:6" s="8" customFormat="1" ht="25.5">
      <c r="A122" s="1">
        <v>121</v>
      </c>
      <c r="B122" s="1" t="s">
        <v>12</v>
      </c>
      <c r="C122" s="1" t="s">
        <v>138</v>
      </c>
      <c r="D122" s="1" t="s">
        <v>16</v>
      </c>
      <c r="E122" s="1">
        <f t="shared" si="1"/>
        <v>160</v>
      </c>
      <c r="F122" s="9">
        <v>480</v>
      </c>
    </row>
    <row r="123" spans="1:6" s="8" customFormat="1" ht="12.75">
      <c r="A123" s="1">
        <v>122</v>
      </c>
      <c r="B123" s="1" t="s">
        <v>139</v>
      </c>
      <c r="C123" s="1" t="s">
        <v>140</v>
      </c>
      <c r="D123" s="1" t="s">
        <v>11</v>
      </c>
      <c r="E123" s="1">
        <f t="shared" si="1"/>
        <v>3510</v>
      </c>
      <c r="F123" s="9">
        <v>10530</v>
      </c>
    </row>
    <row r="124" spans="1:6" s="8" customFormat="1" ht="12.75">
      <c r="A124" s="1">
        <v>123</v>
      </c>
      <c r="B124" s="9" t="s">
        <v>12</v>
      </c>
      <c r="C124" s="1" t="s">
        <v>141</v>
      </c>
      <c r="D124" s="9" t="s">
        <v>11</v>
      </c>
      <c r="E124" s="1">
        <f t="shared" si="1"/>
        <v>1820</v>
      </c>
      <c r="F124" s="9">
        <v>5460</v>
      </c>
    </row>
    <row r="125" spans="1:6" s="8" customFormat="1" ht="12.75">
      <c r="A125" s="1">
        <v>124</v>
      </c>
      <c r="B125" s="9" t="s">
        <v>12</v>
      </c>
      <c r="C125" s="1" t="s">
        <v>142</v>
      </c>
      <c r="D125" s="1" t="s">
        <v>16</v>
      </c>
      <c r="E125" s="1">
        <f t="shared" si="1"/>
        <v>60</v>
      </c>
      <c r="F125" s="9">
        <v>180</v>
      </c>
    </row>
    <row r="126" spans="1:6" s="8" customFormat="1" ht="12.75">
      <c r="A126" s="1">
        <v>125</v>
      </c>
      <c r="B126" s="9" t="s">
        <v>12</v>
      </c>
      <c r="C126" s="1" t="s">
        <v>143</v>
      </c>
      <c r="D126" s="1" t="s">
        <v>16</v>
      </c>
      <c r="E126" s="1">
        <f t="shared" si="1"/>
        <v>150</v>
      </c>
      <c r="F126" s="9">
        <v>450</v>
      </c>
    </row>
    <row r="127" spans="1:6" s="159" customFormat="1" ht="12.75">
      <c r="A127" s="157">
        <v>126</v>
      </c>
      <c r="B127" s="157">
        <v>11196</v>
      </c>
      <c r="C127" s="157" t="s">
        <v>144</v>
      </c>
      <c r="D127" s="157" t="s">
        <v>11</v>
      </c>
      <c r="E127" s="157">
        <f t="shared" si="1"/>
        <v>760</v>
      </c>
      <c r="F127" s="158">
        <v>2280</v>
      </c>
    </row>
    <row r="128" spans="1:6" s="8" customFormat="1" ht="12.75">
      <c r="A128" s="1">
        <v>127</v>
      </c>
      <c r="B128" s="1" t="s">
        <v>12</v>
      </c>
      <c r="C128" s="1" t="s">
        <v>145</v>
      </c>
      <c r="D128" s="1" t="s">
        <v>16</v>
      </c>
      <c r="E128" s="1">
        <f t="shared" si="1"/>
        <v>60</v>
      </c>
      <c r="F128" s="9">
        <v>180</v>
      </c>
    </row>
    <row r="129" spans="1:6" s="159" customFormat="1" ht="12.75">
      <c r="A129" s="157">
        <v>128</v>
      </c>
      <c r="B129" s="157" t="s">
        <v>12</v>
      </c>
      <c r="C129" s="157" t="s">
        <v>146</v>
      </c>
      <c r="D129" s="157" t="s">
        <v>16</v>
      </c>
      <c r="E129" s="157">
        <f t="shared" si="1"/>
        <v>330</v>
      </c>
      <c r="F129" s="158">
        <v>990</v>
      </c>
    </row>
    <row r="130" spans="1:6" s="159" customFormat="1" ht="12.75">
      <c r="A130" s="157">
        <v>129</v>
      </c>
      <c r="B130" s="157">
        <v>10301</v>
      </c>
      <c r="C130" s="157" t="s">
        <v>147</v>
      </c>
      <c r="D130" s="157" t="s">
        <v>148</v>
      </c>
      <c r="E130" s="157">
        <f t="shared" ref="E130:E193" si="2">F130/3</f>
        <v>5</v>
      </c>
      <c r="F130" s="158">
        <v>15</v>
      </c>
    </row>
    <row r="131" spans="1:6" s="159" customFormat="1" ht="12.75">
      <c r="A131" s="157">
        <v>130</v>
      </c>
      <c r="B131" s="157">
        <v>270119</v>
      </c>
      <c r="C131" s="157" t="s">
        <v>149</v>
      </c>
      <c r="D131" s="157" t="s">
        <v>16</v>
      </c>
      <c r="E131" s="157">
        <f t="shared" si="2"/>
        <v>6000</v>
      </c>
      <c r="F131" s="158">
        <v>18000</v>
      </c>
    </row>
    <row r="132" spans="1:6" s="159" customFormat="1" ht="12.75">
      <c r="A132" s="157">
        <v>131</v>
      </c>
      <c r="B132" s="157">
        <v>11508</v>
      </c>
      <c r="C132" s="157" t="s">
        <v>150</v>
      </c>
      <c r="D132" s="157" t="s">
        <v>25</v>
      </c>
      <c r="E132" s="157">
        <f t="shared" si="2"/>
        <v>14</v>
      </c>
      <c r="F132" s="158">
        <v>42</v>
      </c>
    </row>
    <row r="133" spans="1:6" s="159" customFormat="1" ht="12.75">
      <c r="A133" s="157">
        <v>132</v>
      </c>
      <c r="B133" s="157">
        <v>11507</v>
      </c>
      <c r="C133" s="157" t="s">
        <v>151</v>
      </c>
      <c r="D133" s="157" t="s">
        <v>16</v>
      </c>
      <c r="E133" s="157">
        <f t="shared" si="2"/>
        <v>900</v>
      </c>
      <c r="F133" s="158">
        <v>2700</v>
      </c>
    </row>
    <row r="134" spans="1:6" s="159" customFormat="1" ht="12.75">
      <c r="A134" s="157">
        <v>133</v>
      </c>
      <c r="B134" s="157" t="s">
        <v>12</v>
      </c>
      <c r="C134" s="157" t="s">
        <v>152</v>
      </c>
      <c r="D134" s="157" t="s">
        <v>16</v>
      </c>
      <c r="E134" s="157">
        <f t="shared" si="2"/>
        <v>330</v>
      </c>
      <c r="F134" s="158">
        <v>990</v>
      </c>
    </row>
    <row r="135" spans="1:6" s="159" customFormat="1" ht="12.75">
      <c r="A135" s="157">
        <v>134</v>
      </c>
      <c r="B135" s="157" t="s">
        <v>12</v>
      </c>
      <c r="C135" s="157" t="s">
        <v>153</v>
      </c>
      <c r="D135" s="157" t="s">
        <v>16</v>
      </c>
      <c r="E135" s="157">
        <f t="shared" si="2"/>
        <v>490</v>
      </c>
      <c r="F135" s="158">
        <v>1470</v>
      </c>
    </row>
    <row r="136" spans="1:6" s="8" customFormat="1" ht="12.75">
      <c r="A136" s="1">
        <v>135</v>
      </c>
      <c r="B136" s="1" t="s">
        <v>12</v>
      </c>
      <c r="C136" s="1" t="s">
        <v>154</v>
      </c>
      <c r="D136" s="1" t="s">
        <v>16</v>
      </c>
      <c r="E136" s="1">
        <f t="shared" si="2"/>
        <v>60</v>
      </c>
      <c r="F136" s="9">
        <v>180</v>
      </c>
    </row>
    <row r="137" spans="1:6" s="8" customFormat="1" ht="12.75">
      <c r="A137" s="1">
        <v>136</v>
      </c>
      <c r="B137" s="1" t="s">
        <v>12</v>
      </c>
      <c r="C137" s="1" t="s">
        <v>155</v>
      </c>
      <c r="D137" s="1" t="s">
        <v>16</v>
      </c>
      <c r="E137" s="1">
        <f t="shared" si="2"/>
        <v>120</v>
      </c>
      <c r="F137" s="9">
        <v>360</v>
      </c>
    </row>
    <row r="138" spans="1:6" s="159" customFormat="1" ht="12.75">
      <c r="A138" s="157">
        <v>137</v>
      </c>
      <c r="B138" s="157">
        <v>11115</v>
      </c>
      <c r="C138" s="157" t="s">
        <v>156</v>
      </c>
      <c r="D138" s="157" t="s">
        <v>11</v>
      </c>
      <c r="E138" s="157">
        <f t="shared" si="2"/>
        <v>6340</v>
      </c>
      <c r="F138" s="158">
        <v>19020</v>
      </c>
    </row>
    <row r="139" spans="1:6" s="159" customFormat="1" ht="12.75">
      <c r="A139" s="157">
        <v>138</v>
      </c>
      <c r="B139" s="158" t="s">
        <v>12</v>
      </c>
      <c r="C139" s="157" t="s">
        <v>157</v>
      </c>
      <c r="D139" s="157" t="s">
        <v>16</v>
      </c>
      <c r="E139" s="157">
        <f t="shared" si="2"/>
        <v>60</v>
      </c>
      <c r="F139" s="158">
        <v>180</v>
      </c>
    </row>
    <row r="140" spans="1:6" s="8" customFormat="1" ht="12.75">
      <c r="A140" s="1">
        <v>139</v>
      </c>
      <c r="B140" s="1" t="s">
        <v>12</v>
      </c>
      <c r="C140" s="1" t="s">
        <v>158</v>
      </c>
      <c r="D140" s="1" t="s">
        <v>16</v>
      </c>
      <c r="E140" s="1">
        <f t="shared" si="2"/>
        <v>280</v>
      </c>
      <c r="F140" s="9">
        <v>840</v>
      </c>
    </row>
    <row r="141" spans="1:6" s="8" customFormat="1" ht="12.75">
      <c r="A141" s="1">
        <v>140</v>
      </c>
      <c r="B141" s="1">
        <v>11520</v>
      </c>
      <c r="C141" s="1" t="s">
        <v>159</v>
      </c>
      <c r="D141" s="1" t="s">
        <v>16</v>
      </c>
      <c r="E141" s="1">
        <f t="shared" si="2"/>
        <v>530</v>
      </c>
      <c r="F141" s="9">
        <v>1590</v>
      </c>
    </row>
    <row r="142" spans="1:6" s="159" customFormat="1" ht="12.75">
      <c r="A142" s="157">
        <v>141</v>
      </c>
      <c r="B142" s="157">
        <v>11761</v>
      </c>
      <c r="C142" s="157" t="s">
        <v>160</v>
      </c>
      <c r="D142" s="157" t="s">
        <v>11</v>
      </c>
      <c r="E142" s="157">
        <f t="shared" si="2"/>
        <v>5730</v>
      </c>
      <c r="F142" s="158">
        <v>17190</v>
      </c>
    </row>
    <row r="143" spans="1:6" s="159" customFormat="1" ht="12.75">
      <c r="A143" s="157">
        <v>142</v>
      </c>
      <c r="B143" s="157" t="s">
        <v>12</v>
      </c>
      <c r="C143" s="157" t="s">
        <v>161</v>
      </c>
      <c r="D143" s="157" t="s">
        <v>16</v>
      </c>
      <c r="E143" s="157">
        <f t="shared" si="2"/>
        <v>1650</v>
      </c>
      <c r="F143" s="158">
        <v>4950</v>
      </c>
    </row>
    <row r="144" spans="1:6" s="159" customFormat="1" ht="12.75">
      <c r="A144" s="157">
        <v>143</v>
      </c>
      <c r="B144" s="157">
        <v>11687</v>
      </c>
      <c r="C144" s="157" t="s">
        <v>162</v>
      </c>
      <c r="D144" s="158" t="s">
        <v>11</v>
      </c>
      <c r="E144" s="157">
        <f t="shared" si="2"/>
        <v>560</v>
      </c>
      <c r="F144" s="158">
        <v>1680</v>
      </c>
    </row>
    <row r="145" spans="1:6" s="159" customFormat="1" ht="12.75">
      <c r="A145" s="157">
        <v>144</v>
      </c>
      <c r="B145" s="157" t="s">
        <v>12</v>
      </c>
      <c r="C145" s="157" t="s">
        <v>163</v>
      </c>
      <c r="D145" s="158" t="s">
        <v>11</v>
      </c>
      <c r="E145" s="157">
        <f t="shared" si="2"/>
        <v>300</v>
      </c>
      <c r="F145" s="158">
        <v>900</v>
      </c>
    </row>
    <row r="146" spans="1:6" s="159" customFormat="1" ht="12.75">
      <c r="A146" s="157">
        <v>145</v>
      </c>
      <c r="B146" s="157" t="s">
        <v>12</v>
      </c>
      <c r="C146" s="157" t="s">
        <v>164</v>
      </c>
      <c r="D146" s="157" t="s">
        <v>16</v>
      </c>
      <c r="E146" s="157">
        <f t="shared" si="2"/>
        <v>100</v>
      </c>
      <c r="F146" s="158">
        <v>300</v>
      </c>
    </row>
    <row r="147" spans="1:6" s="159" customFormat="1" ht="12.75">
      <c r="A147" s="157">
        <v>146</v>
      </c>
      <c r="B147" s="157">
        <v>11771</v>
      </c>
      <c r="C147" s="157" t="s">
        <v>165</v>
      </c>
      <c r="D147" s="157" t="s">
        <v>11</v>
      </c>
      <c r="E147" s="157">
        <f t="shared" si="2"/>
        <v>5010</v>
      </c>
      <c r="F147" s="158">
        <v>15030</v>
      </c>
    </row>
    <row r="148" spans="1:6" s="8" customFormat="1" ht="12.75">
      <c r="A148" s="1">
        <v>147</v>
      </c>
      <c r="B148" s="1" t="s">
        <v>12</v>
      </c>
      <c r="C148" s="1" t="s">
        <v>166</v>
      </c>
      <c r="D148" s="1" t="s">
        <v>16</v>
      </c>
      <c r="E148" s="1">
        <f t="shared" si="2"/>
        <v>200</v>
      </c>
      <c r="F148" s="9">
        <v>600</v>
      </c>
    </row>
    <row r="149" spans="1:6" s="159" customFormat="1" ht="12.75">
      <c r="A149" s="157">
        <v>148</v>
      </c>
      <c r="B149" s="157" t="s">
        <v>12</v>
      </c>
      <c r="C149" s="157" t="s">
        <v>167</v>
      </c>
      <c r="D149" s="157" t="s">
        <v>16</v>
      </c>
      <c r="E149" s="157">
        <f t="shared" si="2"/>
        <v>400</v>
      </c>
      <c r="F149" s="158">
        <v>1200</v>
      </c>
    </row>
    <row r="150" spans="1:6" s="8" customFormat="1" ht="12.75">
      <c r="A150" s="1">
        <v>149</v>
      </c>
      <c r="B150" s="1" t="s">
        <v>12</v>
      </c>
      <c r="C150" s="1" t="s">
        <v>168</v>
      </c>
      <c r="D150" s="1" t="s">
        <v>16</v>
      </c>
      <c r="E150" s="1">
        <f t="shared" si="2"/>
        <v>1780</v>
      </c>
      <c r="F150" s="9">
        <v>5340</v>
      </c>
    </row>
    <row r="151" spans="1:6" s="159" customFormat="1" ht="12.75">
      <c r="A151" s="157">
        <v>150</v>
      </c>
      <c r="B151" s="157">
        <v>11762</v>
      </c>
      <c r="C151" s="157" t="s">
        <v>169</v>
      </c>
      <c r="D151" s="157" t="s">
        <v>11</v>
      </c>
      <c r="E151" s="157">
        <f t="shared" si="2"/>
        <v>26500</v>
      </c>
      <c r="F151" s="158">
        <v>79500</v>
      </c>
    </row>
    <row r="152" spans="1:6" s="159" customFormat="1" ht="12.75">
      <c r="A152" s="157">
        <v>151</v>
      </c>
      <c r="B152" s="157">
        <v>11763</v>
      </c>
      <c r="C152" s="182" t="s">
        <v>170</v>
      </c>
      <c r="D152" s="157" t="s">
        <v>11</v>
      </c>
      <c r="E152" s="157">
        <f t="shared" si="2"/>
        <v>27100</v>
      </c>
      <c r="F152" s="158">
        <v>81300</v>
      </c>
    </row>
    <row r="153" spans="1:6" s="8" customFormat="1" ht="12.75">
      <c r="A153" s="1">
        <v>152</v>
      </c>
      <c r="B153" s="1" t="s">
        <v>12</v>
      </c>
      <c r="C153" s="1" t="s">
        <v>171</v>
      </c>
      <c r="D153" s="1" t="s">
        <v>11</v>
      </c>
      <c r="E153" s="1">
        <f t="shared" si="2"/>
        <v>100</v>
      </c>
      <c r="F153" s="9">
        <v>300</v>
      </c>
    </row>
    <row r="154" spans="1:6" s="8" customFormat="1" ht="12.75">
      <c r="A154" s="1">
        <v>153</v>
      </c>
      <c r="B154" s="1" t="s">
        <v>12</v>
      </c>
      <c r="C154" s="2" t="s">
        <v>172</v>
      </c>
      <c r="D154" s="1" t="s">
        <v>16</v>
      </c>
      <c r="E154" s="1">
        <f t="shared" si="2"/>
        <v>1500</v>
      </c>
      <c r="F154" s="9">
        <v>4500</v>
      </c>
    </row>
    <row r="155" spans="1:6" s="159" customFormat="1" ht="12.75">
      <c r="A155" s="157">
        <v>154</v>
      </c>
      <c r="B155" s="157" t="s">
        <v>12</v>
      </c>
      <c r="C155" s="157" t="s">
        <v>173</v>
      </c>
      <c r="D155" s="157" t="s">
        <v>16</v>
      </c>
      <c r="E155" s="157">
        <f t="shared" si="2"/>
        <v>4300</v>
      </c>
      <c r="F155" s="158">
        <v>12900</v>
      </c>
    </row>
    <row r="156" spans="1:6" s="8" customFormat="1" ht="12.75">
      <c r="A156" s="1">
        <v>155</v>
      </c>
      <c r="B156" s="1" t="s">
        <v>12</v>
      </c>
      <c r="C156" s="1" t="s">
        <v>174</v>
      </c>
      <c r="D156" s="1" t="s">
        <v>16</v>
      </c>
      <c r="E156" s="1">
        <f t="shared" si="2"/>
        <v>100</v>
      </c>
      <c r="F156" s="9">
        <v>300</v>
      </c>
    </row>
    <row r="157" spans="1:6" s="159" customFormat="1" ht="12.75">
      <c r="A157" s="157">
        <v>156</v>
      </c>
      <c r="B157" s="157">
        <v>11770</v>
      </c>
      <c r="C157" s="157" t="s">
        <v>175</v>
      </c>
      <c r="D157" s="157" t="s">
        <v>11</v>
      </c>
      <c r="E157" s="157">
        <f t="shared" si="2"/>
        <v>2880</v>
      </c>
      <c r="F157" s="158">
        <v>8640</v>
      </c>
    </row>
    <row r="158" spans="1:6" s="159" customFormat="1" ht="12.75">
      <c r="A158" s="157">
        <v>157</v>
      </c>
      <c r="B158" s="157" t="s">
        <v>12</v>
      </c>
      <c r="C158" s="157" t="s">
        <v>176</v>
      </c>
      <c r="D158" s="157" t="s">
        <v>16</v>
      </c>
      <c r="E158" s="157">
        <f t="shared" si="2"/>
        <v>880</v>
      </c>
      <c r="F158" s="158">
        <v>2640</v>
      </c>
    </row>
    <row r="159" spans="1:6" s="159" customFormat="1" ht="12.75">
      <c r="A159" s="157">
        <v>158</v>
      </c>
      <c r="B159" s="157">
        <v>11784</v>
      </c>
      <c r="C159" s="157" t="s">
        <v>177</v>
      </c>
      <c r="D159" s="157" t="s">
        <v>11</v>
      </c>
      <c r="E159" s="157">
        <f t="shared" si="2"/>
        <v>12000</v>
      </c>
      <c r="F159" s="158">
        <v>36000</v>
      </c>
    </row>
    <row r="160" spans="1:6" s="159" customFormat="1" ht="12.75">
      <c r="A160" s="157">
        <v>159</v>
      </c>
      <c r="B160" s="157">
        <v>11707</v>
      </c>
      <c r="C160" s="157" t="s">
        <v>178</v>
      </c>
      <c r="D160" s="157" t="s">
        <v>11</v>
      </c>
      <c r="E160" s="157">
        <f t="shared" si="2"/>
        <v>35800</v>
      </c>
      <c r="F160" s="158">
        <v>107400</v>
      </c>
    </row>
    <row r="161" spans="1:6" s="159" customFormat="1" ht="12.75">
      <c r="A161" s="157">
        <v>160</v>
      </c>
      <c r="B161" s="157">
        <v>11708</v>
      </c>
      <c r="C161" s="157" t="s">
        <v>179</v>
      </c>
      <c r="D161" s="157" t="s">
        <v>11</v>
      </c>
      <c r="E161" s="157">
        <f t="shared" si="2"/>
        <v>38000</v>
      </c>
      <c r="F161" s="158">
        <v>114000</v>
      </c>
    </row>
    <row r="162" spans="1:6" s="159" customFormat="1" ht="12.75">
      <c r="A162" s="157">
        <v>161</v>
      </c>
      <c r="B162" s="157">
        <v>11786</v>
      </c>
      <c r="C162" s="157" t="s">
        <v>180</v>
      </c>
      <c r="D162" s="157" t="s">
        <v>11</v>
      </c>
      <c r="E162" s="157">
        <f t="shared" si="2"/>
        <v>2350</v>
      </c>
      <c r="F162" s="158">
        <v>7050</v>
      </c>
    </row>
    <row r="163" spans="1:6" s="159" customFormat="1" ht="12.75">
      <c r="A163" s="157">
        <v>162</v>
      </c>
      <c r="B163" s="157" t="s">
        <v>12</v>
      </c>
      <c r="C163" s="157" t="s">
        <v>181</v>
      </c>
      <c r="D163" s="157" t="s">
        <v>16</v>
      </c>
      <c r="E163" s="157">
        <f t="shared" si="2"/>
        <v>1000</v>
      </c>
      <c r="F163" s="158">
        <v>3000</v>
      </c>
    </row>
    <row r="164" spans="1:6" s="159" customFormat="1" ht="12.75">
      <c r="A164" s="157">
        <v>163</v>
      </c>
      <c r="B164" s="157">
        <v>11740</v>
      </c>
      <c r="C164" s="157" t="s">
        <v>182</v>
      </c>
      <c r="D164" s="157" t="s">
        <v>11</v>
      </c>
      <c r="E164" s="157">
        <f t="shared" si="2"/>
        <v>500</v>
      </c>
      <c r="F164" s="158">
        <v>1500</v>
      </c>
    </row>
    <row r="165" spans="1:6" s="159" customFormat="1" ht="12.75">
      <c r="A165" s="157">
        <v>164</v>
      </c>
      <c r="B165" s="157" t="s">
        <v>12</v>
      </c>
      <c r="C165" s="157" t="s">
        <v>183</v>
      </c>
      <c r="D165" s="157" t="s">
        <v>16</v>
      </c>
      <c r="E165" s="157">
        <f t="shared" si="2"/>
        <v>2760</v>
      </c>
      <c r="F165" s="158">
        <v>8280</v>
      </c>
    </row>
    <row r="166" spans="1:6" s="159" customFormat="1" ht="12.75">
      <c r="A166" s="157">
        <v>165</v>
      </c>
      <c r="B166" s="157">
        <v>11775</v>
      </c>
      <c r="C166" s="157" t="s">
        <v>184</v>
      </c>
      <c r="D166" s="157" t="s">
        <v>11</v>
      </c>
      <c r="E166" s="157">
        <f t="shared" si="2"/>
        <v>3000</v>
      </c>
      <c r="F166" s="158">
        <v>9000</v>
      </c>
    </row>
    <row r="167" spans="1:6" s="159" customFormat="1" ht="12.75">
      <c r="A167" s="157">
        <v>166</v>
      </c>
      <c r="B167" s="158" t="s">
        <v>12</v>
      </c>
      <c r="C167" s="157" t="s">
        <v>185</v>
      </c>
      <c r="D167" s="158" t="s">
        <v>11</v>
      </c>
      <c r="E167" s="157">
        <f t="shared" si="2"/>
        <v>4160</v>
      </c>
      <c r="F167" s="158">
        <v>12480</v>
      </c>
    </row>
    <row r="168" spans="1:6" s="159" customFormat="1" ht="12.75">
      <c r="A168" s="157">
        <v>167</v>
      </c>
      <c r="B168" s="157">
        <v>11773</v>
      </c>
      <c r="C168" s="157" t="s">
        <v>186</v>
      </c>
      <c r="D168" s="157" t="s">
        <v>11</v>
      </c>
      <c r="E168" s="157">
        <f t="shared" si="2"/>
        <v>5120</v>
      </c>
      <c r="F168" s="158">
        <v>15360</v>
      </c>
    </row>
    <row r="169" spans="1:6" s="159" customFormat="1" ht="12.75">
      <c r="A169" s="157">
        <v>168</v>
      </c>
      <c r="B169" s="158" t="s">
        <v>12</v>
      </c>
      <c r="C169" s="157" t="s">
        <v>187</v>
      </c>
      <c r="D169" s="157" t="s">
        <v>16</v>
      </c>
      <c r="E169" s="157">
        <f t="shared" si="2"/>
        <v>2500</v>
      </c>
      <c r="F169" s="158">
        <v>7500</v>
      </c>
    </row>
    <row r="170" spans="1:6" s="159" customFormat="1" ht="12.75">
      <c r="A170" s="157">
        <v>169</v>
      </c>
      <c r="B170" s="157">
        <v>11757</v>
      </c>
      <c r="C170" s="157" t="s">
        <v>188</v>
      </c>
      <c r="D170" s="157" t="s">
        <v>11</v>
      </c>
      <c r="E170" s="157">
        <f t="shared" si="2"/>
        <v>2100</v>
      </c>
      <c r="F170" s="158">
        <v>6300</v>
      </c>
    </row>
    <row r="171" spans="1:6" s="159" customFormat="1" ht="12.75">
      <c r="A171" s="157">
        <v>170</v>
      </c>
      <c r="B171" s="157">
        <v>11765</v>
      </c>
      <c r="C171" s="157" t="s">
        <v>189</v>
      </c>
      <c r="D171" s="157" t="s">
        <v>11</v>
      </c>
      <c r="E171" s="157">
        <f t="shared" si="2"/>
        <v>7450</v>
      </c>
      <c r="F171" s="158">
        <v>22350</v>
      </c>
    </row>
    <row r="172" spans="1:6" s="159" customFormat="1" ht="12.75">
      <c r="A172" s="157">
        <v>171</v>
      </c>
      <c r="B172" s="158" t="s">
        <v>12</v>
      </c>
      <c r="C172" s="157" t="s">
        <v>190</v>
      </c>
      <c r="D172" s="158" t="s">
        <v>11</v>
      </c>
      <c r="E172" s="157">
        <f t="shared" si="2"/>
        <v>5300</v>
      </c>
      <c r="F172" s="158">
        <v>15900</v>
      </c>
    </row>
    <row r="173" spans="1:6" s="159" customFormat="1" ht="25.5">
      <c r="A173" s="157">
        <v>172</v>
      </c>
      <c r="B173" s="157">
        <v>11782</v>
      </c>
      <c r="C173" s="157" t="s">
        <v>191</v>
      </c>
      <c r="D173" s="157" t="s">
        <v>23</v>
      </c>
      <c r="E173" s="157">
        <f t="shared" si="2"/>
        <v>94</v>
      </c>
      <c r="F173" s="158">
        <v>282</v>
      </c>
    </row>
    <row r="174" spans="1:6" s="159" customFormat="1" ht="12.75">
      <c r="A174" s="157">
        <v>173</v>
      </c>
      <c r="B174" s="158" t="s">
        <v>12</v>
      </c>
      <c r="C174" s="157" t="s">
        <v>192</v>
      </c>
      <c r="D174" s="158" t="s">
        <v>14</v>
      </c>
      <c r="E174" s="157">
        <f t="shared" si="2"/>
        <v>66</v>
      </c>
      <c r="F174" s="158">
        <v>198</v>
      </c>
    </row>
    <row r="175" spans="1:6" s="159" customFormat="1" ht="25.5">
      <c r="A175" s="157">
        <v>174</v>
      </c>
      <c r="B175" s="157">
        <v>11767</v>
      </c>
      <c r="C175" s="157" t="s">
        <v>193</v>
      </c>
      <c r="D175" s="157" t="s">
        <v>194</v>
      </c>
      <c r="E175" s="157">
        <f t="shared" si="2"/>
        <v>905</v>
      </c>
      <c r="F175" s="158">
        <v>2715</v>
      </c>
    </row>
    <row r="176" spans="1:6" s="159" customFormat="1" ht="30">
      <c r="A176" s="157">
        <v>175</v>
      </c>
      <c r="B176" s="185">
        <v>11766</v>
      </c>
      <c r="C176" s="185" t="s">
        <v>195</v>
      </c>
      <c r="D176" s="185" t="s">
        <v>194</v>
      </c>
      <c r="E176" s="157">
        <f t="shared" si="2"/>
        <v>400</v>
      </c>
      <c r="F176" s="158">
        <v>1200</v>
      </c>
    </row>
    <row r="177" spans="1:6" s="159" customFormat="1" ht="25.5">
      <c r="A177" s="157">
        <v>176</v>
      </c>
      <c r="B177" s="157">
        <v>11780</v>
      </c>
      <c r="C177" s="157" t="s">
        <v>196</v>
      </c>
      <c r="D177" s="157" t="s">
        <v>23</v>
      </c>
      <c r="E177" s="157">
        <f t="shared" si="2"/>
        <v>96</v>
      </c>
      <c r="F177" s="158">
        <v>288</v>
      </c>
    </row>
    <row r="178" spans="1:6" s="159" customFormat="1" ht="12.75">
      <c r="A178" s="157">
        <v>177</v>
      </c>
      <c r="B178" s="157" t="s">
        <v>12</v>
      </c>
      <c r="C178" s="157" t="s">
        <v>197</v>
      </c>
      <c r="D178" s="157" t="s">
        <v>198</v>
      </c>
      <c r="E178" s="157">
        <f t="shared" si="2"/>
        <v>128</v>
      </c>
      <c r="F178" s="158">
        <v>384</v>
      </c>
    </row>
    <row r="179" spans="1:6" s="159" customFormat="1" ht="12.75">
      <c r="A179" s="157">
        <v>178</v>
      </c>
      <c r="B179" s="157" t="s">
        <v>12</v>
      </c>
      <c r="C179" s="157" t="s">
        <v>199</v>
      </c>
      <c r="D179" s="157" t="s">
        <v>23</v>
      </c>
      <c r="E179" s="157">
        <f t="shared" si="2"/>
        <v>165</v>
      </c>
      <c r="F179" s="158">
        <v>495</v>
      </c>
    </row>
    <row r="180" spans="1:6" s="159" customFormat="1" ht="51">
      <c r="A180" s="157">
        <v>179</v>
      </c>
      <c r="B180" s="157" t="s">
        <v>139</v>
      </c>
      <c r="C180" s="157" t="s">
        <v>200</v>
      </c>
      <c r="D180" s="157" t="s">
        <v>201</v>
      </c>
      <c r="E180" s="157">
        <f t="shared" si="2"/>
        <v>1200</v>
      </c>
      <c r="F180" s="158">
        <v>3600</v>
      </c>
    </row>
    <row r="181" spans="1:6" s="159" customFormat="1" ht="25.5">
      <c r="A181" s="157">
        <v>180</v>
      </c>
      <c r="B181" s="157">
        <v>11764</v>
      </c>
      <c r="C181" s="157" t="s">
        <v>202</v>
      </c>
      <c r="D181" s="157" t="s">
        <v>203</v>
      </c>
      <c r="E181" s="157">
        <f t="shared" si="2"/>
        <v>2090</v>
      </c>
      <c r="F181" s="158">
        <v>6270</v>
      </c>
    </row>
    <row r="182" spans="1:6" s="159" customFormat="1" ht="12.75">
      <c r="A182" s="157">
        <v>181</v>
      </c>
      <c r="B182" s="157" t="s">
        <v>12</v>
      </c>
      <c r="C182" s="157" t="s">
        <v>204</v>
      </c>
      <c r="D182" s="157" t="s">
        <v>16</v>
      </c>
      <c r="E182" s="157">
        <f t="shared" si="2"/>
        <v>250</v>
      </c>
      <c r="F182" s="158">
        <v>750</v>
      </c>
    </row>
    <row r="183" spans="1:6" s="159" customFormat="1" ht="12.75">
      <c r="A183" s="157">
        <v>182</v>
      </c>
      <c r="B183" s="158" t="s">
        <v>12</v>
      </c>
      <c r="C183" s="157" t="s">
        <v>205</v>
      </c>
      <c r="D183" s="158" t="s">
        <v>11</v>
      </c>
      <c r="E183" s="157">
        <f t="shared" si="2"/>
        <v>3800</v>
      </c>
      <c r="F183" s="158">
        <v>11400</v>
      </c>
    </row>
    <row r="184" spans="1:6" s="159" customFormat="1" ht="12.75">
      <c r="A184" s="157">
        <v>183</v>
      </c>
      <c r="B184" s="157">
        <v>10310</v>
      </c>
      <c r="C184" s="157" t="s">
        <v>206</v>
      </c>
      <c r="D184" s="157" t="s">
        <v>148</v>
      </c>
      <c r="E184" s="157">
        <f t="shared" si="2"/>
        <v>18</v>
      </c>
      <c r="F184" s="158">
        <v>54</v>
      </c>
    </row>
    <row r="185" spans="1:6" s="159" customFormat="1" ht="12.75">
      <c r="A185" s="157">
        <v>184</v>
      </c>
      <c r="B185" s="186">
        <v>10314</v>
      </c>
      <c r="C185" s="186" t="s">
        <v>207</v>
      </c>
      <c r="D185" s="186" t="s">
        <v>203</v>
      </c>
      <c r="E185" s="157">
        <f t="shared" si="2"/>
        <v>26</v>
      </c>
      <c r="F185" s="158">
        <v>78</v>
      </c>
    </row>
    <row r="186" spans="1:6" s="8" customFormat="1" ht="12.75">
      <c r="A186" s="1">
        <v>185</v>
      </c>
      <c r="B186" s="9">
        <v>12940</v>
      </c>
      <c r="C186" s="1" t="s">
        <v>208</v>
      </c>
      <c r="D186" s="1" t="s">
        <v>16</v>
      </c>
      <c r="E186" s="1">
        <f t="shared" si="2"/>
        <v>5</v>
      </c>
      <c r="F186" s="9">
        <v>15</v>
      </c>
    </row>
    <row r="187" spans="1:6" s="159" customFormat="1" ht="12.75">
      <c r="A187" s="157">
        <v>186</v>
      </c>
      <c r="B187" s="157">
        <v>11709</v>
      </c>
      <c r="C187" s="157" t="s">
        <v>209</v>
      </c>
      <c r="D187" s="157" t="s">
        <v>148</v>
      </c>
      <c r="E187" s="157">
        <f t="shared" si="2"/>
        <v>3</v>
      </c>
      <c r="F187" s="158">
        <v>9</v>
      </c>
    </row>
    <row r="188" spans="1:6" s="159" customFormat="1" ht="12.75">
      <c r="A188" s="157">
        <v>187</v>
      </c>
      <c r="B188" s="157">
        <v>11788</v>
      </c>
      <c r="C188" s="157" t="s">
        <v>210</v>
      </c>
      <c r="D188" s="157" t="s">
        <v>11</v>
      </c>
      <c r="E188" s="157">
        <f t="shared" si="2"/>
        <v>1050</v>
      </c>
      <c r="F188" s="158">
        <v>3150</v>
      </c>
    </row>
    <row r="189" spans="1:6" s="8" customFormat="1" ht="12.75">
      <c r="A189" s="1">
        <v>188</v>
      </c>
      <c r="B189" s="1" t="s">
        <v>12</v>
      </c>
      <c r="C189" s="1" t="s">
        <v>211</v>
      </c>
      <c r="D189" s="1" t="s">
        <v>16</v>
      </c>
      <c r="E189" s="1">
        <f t="shared" si="2"/>
        <v>30</v>
      </c>
      <c r="F189" s="9">
        <v>90</v>
      </c>
    </row>
    <row r="190" spans="1:6" s="159" customFormat="1" ht="12.75">
      <c r="A190" s="157">
        <v>189</v>
      </c>
      <c r="B190" s="157">
        <v>10256</v>
      </c>
      <c r="C190" s="157" t="s">
        <v>212</v>
      </c>
      <c r="D190" s="157" t="s">
        <v>16</v>
      </c>
      <c r="E190" s="157">
        <f t="shared" si="2"/>
        <v>600</v>
      </c>
      <c r="F190" s="158">
        <v>1800</v>
      </c>
    </row>
    <row r="191" spans="1:6" s="159" customFormat="1" ht="12.75">
      <c r="A191" s="157">
        <v>190</v>
      </c>
      <c r="B191" s="157">
        <v>11749</v>
      </c>
      <c r="C191" s="157" t="s">
        <v>213</v>
      </c>
      <c r="D191" s="157" t="s">
        <v>11</v>
      </c>
      <c r="E191" s="157">
        <f t="shared" si="2"/>
        <v>50</v>
      </c>
      <c r="F191" s="158">
        <v>150</v>
      </c>
    </row>
    <row r="192" spans="1:6" s="159" customFormat="1" ht="12.75">
      <c r="A192" s="157">
        <v>191</v>
      </c>
      <c r="B192" s="157">
        <v>10843</v>
      </c>
      <c r="C192" s="157" t="s">
        <v>214</v>
      </c>
      <c r="D192" s="157" t="s">
        <v>16</v>
      </c>
      <c r="E192" s="157">
        <f t="shared" si="2"/>
        <v>760</v>
      </c>
      <c r="F192" s="158">
        <v>2280</v>
      </c>
    </row>
    <row r="193" spans="1:6" s="159" customFormat="1" ht="12.75">
      <c r="A193" s="157">
        <v>192</v>
      </c>
      <c r="B193" s="157">
        <v>10864</v>
      </c>
      <c r="C193" s="157" t="s">
        <v>215</v>
      </c>
      <c r="D193" s="157" t="s">
        <v>16</v>
      </c>
      <c r="E193" s="157">
        <f t="shared" si="2"/>
        <v>650</v>
      </c>
      <c r="F193" s="158">
        <v>1950</v>
      </c>
    </row>
    <row r="194" spans="1:6" s="8" customFormat="1" ht="12.75">
      <c r="A194" s="1">
        <v>193</v>
      </c>
      <c r="B194" s="1">
        <v>12955</v>
      </c>
      <c r="C194" s="1" t="s">
        <v>216</v>
      </c>
      <c r="D194" s="1" t="s">
        <v>11</v>
      </c>
      <c r="E194" s="1">
        <f t="shared" ref="E194:E257" si="3">F194/3</f>
        <v>450</v>
      </c>
      <c r="F194" s="9">
        <v>1350</v>
      </c>
    </row>
    <row r="195" spans="1:6" s="8" customFormat="1" ht="12.75">
      <c r="A195" s="1">
        <v>194</v>
      </c>
      <c r="B195" s="1">
        <v>11752</v>
      </c>
      <c r="C195" s="1" t="s">
        <v>217</v>
      </c>
      <c r="D195" s="1" t="s">
        <v>11</v>
      </c>
      <c r="E195" s="1">
        <f t="shared" si="3"/>
        <v>130</v>
      </c>
      <c r="F195" s="9">
        <v>390</v>
      </c>
    </row>
    <row r="196" spans="1:6" s="159" customFormat="1" ht="12.75">
      <c r="A196" s="157">
        <v>195</v>
      </c>
      <c r="B196" s="157">
        <v>10322</v>
      </c>
      <c r="C196" s="157" t="s">
        <v>218</v>
      </c>
      <c r="D196" s="157" t="s">
        <v>16</v>
      </c>
      <c r="E196" s="157">
        <f t="shared" si="3"/>
        <v>740</v>
      </c>
      <c r="F196" s="158">
        <v>2220</v>
      </c>
    </row>
    <row r="197" spans="1:6" s="159" customFormat="1" ht="12.75">
      <c r="A197" s="157">
        <v>196</v>
      </c>
      <c r="B197" s="157" t="s">
        <v>12</v>
      </c>
      <c r="C197" s="157" t="s">
        <v>219</v>
      </c>
      <c r="D197" s="157" t="s">
        <v>16</v>
      </c>
      <c r="E197" s="157">
        <f t="shared" si="3"/>
        <v>100</v>
      </c>
      <c r="F197" s="158">
        <v>300</v>
      </c>
    </row>
    <row r="198" spans="1:6" s="159" customFormat="1" ht="12.75">
      <c r="A198" s="157">
        <v>197</v>
      </c>
      <c r="B198" s="157">
        <v>11789</v>
      </c>
      <c r="C198" s="157" t="s">
        <v>220</v>
      </c>
      <c r="D198" s="157" t="s">
        <v>11</v>
      </c>
      <c r="E198" s="157">
        <f t="shared" si="3"/>
        <v>11150</v>
      </c>
      <c r="F198" s="158">
        <v>33450</v>
      </c>
    </row>
    <row r="199" spans="1:6" s="159" customFormat="1" ht="12.75">
      <c r="A199" s="157">
        <v>198</v>
      </c>
      <c r="B199" s="157">
        <v>11706</v>
      </c>
      <c r="C199" s="157" t="s">
        <v>221</v>
      </c>
      <c r="D199" s="157" t="s">
        <v>11</v>
      </c>
      <c r="E199" s="157">
        <f t="shared" si="3"/>
        <v>6500</v>
      </c>
      <c r="F199" s="158">
        <v>19500</v>
      </c>
    </row>
    <row r="200" spans="1:6" s="8" customFormat="1" ht="12.75">
      <c r="A200" s="1">
        <v>199</v>
      </c>
      <c r="B200" s="1" t="s">
        <v>12</v>
      </c>
      <c r="C200" s="1" t="s">
        <v>222</v>
      </c>
      <c r="D200" s="1" t="s">
        <v>16</v>
      </c>
      <c r="E200" s="1">
        <f t="shared" si="3"/>
        <v>2560</v>
      </c>
      <c r="F200" s="9">
        <v>7680</v>
      </c>
    </row>
    <row r="201" spans="1:6" s="159" customFormat="1" ht="12.75">
      <c r="A201" s="157">
        <v>200</v>
      </c>
      <c r="B201" s="157">
        <v>11790</v>
      </c>
      <c r="C201" s="157" t="s">
        <v>223</v>
      </c>
      <c r="D201" s="157" t="s">
        <v>11</v>
      </c>
      <c r="E201" s="157">
        <f t="shared" si="3"/>
        <v>12720</v>
      </c>
      <c r="F201" s="158">
        <v>38160</v>
      </c>
    </row>
    <row r="202" spans="1:6" s="8" customFormat="1" ht="12.75">
      <c r="A202" s="1">
        <v>201</v>
      </c>
      <c r="B202" s="1" t="s">
        <v>12</v>
      </c>
      <c r="C202" s="1" t="s">
        <v>224</v>
      </c>
      <c r="D202" s="1" t="s">
        <v>16</v>
      </c>
      <c r="E202" s="1">
        <f t="shared" si="3"/>
        <v>300</v>
      </c>
      <c r="F202" s="9">
        <v>900</v>
      </c>
    </row>
    <row r="203" spans="1:6" s="159" customFormat="1" ht="12.75">
      <c r="A203" s="157">
        <v>202</v>
      </c>
      <c r="B203" s="157">
        <v>12353</v>
      </c>
      <c r="C203" s="157" t="s">
        <v>225</v>
      </c>
      <c r="D203" s="157" t="s">
        <v>16</v>
      </c>
      <c r="E203" s="157">
        <f t="shared" si="3"/>
        <v>220</v>
      </c>
      <c r="F203" s="158">
        <v>660</v>
      </c>
    </row>
    <row r="204" spans="1:6" s="159" customFormat="1" ht="12.75">
      <c r="A204" s="157">
        <v>203</v>
      </c>
      <c r="B204" s="157">
        <v>12317</v>
      </c>
      <c r="C204" s="157" t="s">
        <v>226</v>
      </c>
      <c r="D204" s="157" t="s">
        <v>11</v>
      </c>
      <c r="E204" s="157">
        <f t="shared" si="3"/>
        <v>100</v>
      </c>
      <c r="F204" s="158">
        <v>300</v>
      </c>
    </row>
    <row r="205" spans="1:6" s="159" customFormat="1" ht="12.75">
      <c r="A205" s="157">
        <v>204</v>
      </c>
      <c r="B205" s="157" t="s">
        <v>21</v>
      </c>
      <c r="C205" s="157" t="s">
        <v>227</v>
      </c>
      <c r="D205" s="157" t="s">
        <v>16</v>
      </c>
      <c r="E205" s="157">
        <f t="shared" si="3"/>
        <v>200</v>
      </c>
      <c r="F205" s="158">
        <v>600</v>
      </c>
    </row>
    <row r="206" spans="1:6" s="159" customFormat="1" ht="12.75">
      <c r="A206" s="157">
        <v>205</v>
      </c>
      <c r="B206" s="157">
        <v>12318</v>
      </c>
      <c r="C206" s="157" t="s">
        <v>228</v>
      </c>
      <c r="D206" s="157" t="s">
        <v>11</v>
      </c>
      <c r="E206" s="157">
        <f t="shared" si="3"/>
        <v>715</v>
      </c>
      <c r="F206" s="158">
        <v>2145</v>
      </c>
    </row>
    <row r="207" spans="1:6" s="159" customFormat="1" ht="12.75">
      <c r="A207" s="157">
        <v>206</v>
      </c>
      <c r="B207" s="157">
        <v>12319</v>
      </c>
      <c r="C207" s="157" t="s">
        <v>229</v>
      </c>
      <c r="D207" s="157" t="s">
        <v>16</v>
      </c>
      <c r="E207" s="157">
        <f t="shared" si="3"/>
        <v>1300</v>
      </c>
      <c r="F207" s="158">
        <v>3900</v>
      </c>
    </row>
    <row r="208" spans="1:6" s="159" customFormat="1" ht="12.75">
      <c r="A208" s="157">
        <v>207</v>
      </c>
      <c r="B208" s="157" t="s">
        <v>12</v>
      </c>
      <c r="C208" s="157" t="s">
        <v>230</v>
      </c>
      <c r="D208" s="157" t="s">
        <v>102</v>
      </c>
      <c r="E208" s="157">
        <f t="shared" si="3"/>
        <v>9300</v>
      </c>
      <c r="F208" s="158">
        <v>27900</v>
      </c>
    </row>
    <row r="209" spans="1:6" s="8" customFormat="1" ht="12.75">
      <c r="A209" s="1">
        <v>208</v>
      </c>
      <c r="B209" s="1">
        <v>10548</v>
      </c>
      <c r="C209" s="1" t="s">
        <v>231</v>
      </c>
      <c r="D209" s="1" t="s">
        <v>16</v>
      </c>
      <c r="E209" s="1">
        <f t="shared" si="3"/>
        <v>400</v>
      </c>
      <c r="F209" s="9">
        <v>1200</v>
      </c>
    </row>
    <row r="210" spans="1:6" s="159" customFormat="1" ht="12.75">
      <c r="A210" s="157">
        <v>209</v>
      </c>
      <c r="B210" s="157">
        <v>10935</v>
      </c>
      <c r="C210" s="157" t="s">
        <v>232</v>
      </c>
      <c r="D210" s="157" t="s">
        <v>11</v>
      </c>
      <c r="E210" s="157">
        <f t="shared" si="3"/>
        <v>15800</v>
      </c>
      <c r="F210" s="158">
        <v>47400</v>
      </c>
    </row>
    <row r="211" spans="1:6" s="159" customFormat="1" ht="12.75">
      <c r="A211" s="157">
        <v>210</v>
      </c>
      <c r="B211" s="157">
        <v>12324</v>
      </c>
      <c r="C211" s="157" t="s">
        <v>233</v>
      </c>
      <c r="D211" s="157" t="s">
        <v>234</v>
      </c>
      <c r="E211" s="157">
        <f t="shared" si="3"/>
        <v>1</v>
      </c>
      <c r="F211" s="158">
        <v>3</v>
      </c>
    </row>
    <row r="212" spans="1:6" s="159" customFormat="1" ht="12.75">
      <c r="A212" s="157">
        <v>211</v>
      </c>
      <c r="B212" s="157">
        <v>10565</v>
      </c>
      <c r="C212" s="157" t="s">
        <v>235</v>
      </c>
      <c r="D212" s="157" t="s">
        <v>16</v>
      </c>
      <c r="E212" s="157">
        <f t="shared" si="3"/>
        <v>960</v>
      </c>
      <c r="F212" s="158">
        <v>2880</v>
      </c>
    </row>
    <row r="213" spans="1:6" s="159" customFormat="1" ht="12.75">
      <c r="A213" s="157">
        <v>212</v>
      </c>
      <c r="B213" s="157">
        <v>12376</v>
      </c>
      <c r="C213" s="157" t="s">
        <v>236</v>
      </c>
      <c r="D213" s="157" t="s">
        <v>16</v>
      </c>
      <c r="E213" s="157">
        <f t="shared" si="3"/>
        <v>330</v>
      </c>
      <c r="F213" s="158">
        <v>990</v>
      </c>
    </row>
    <row r="214" spans="1:6" s="8" customFormat="1" ht="12.75">
      <c r="A214" s="1">
        <v>213</v>
      </c>
      <c r="B214" s="1" t="s">
        <v>12</v>
      </c>
      <c r="C214" s="1" t="s">
        <v>237</v>
      </c>
      <c r="D214" s="1" t="s">
        <v>16</v>
      </c>
      <c r="E214" s="1">
        <f t="shared" si="3"/>
        <v>1530</v>
      </c>
      <c r="F214" s="9">
        <v>4590</v>
      </c>
    </row>
    <row r="215" spans="1:6" s="159" customFormat="1" ht="12.75">
      <c r="A215" s="157">
        <v>214</v>
      </c>
      <c r="B215" s="157">
        <v>12301</v>
      </c>
      <c r="C215" s="157" t="s">
        <v>238</v>
      </c>
      <c r="D215" s="157" t="s">
        <v>11</v>
      </c>
      <c r="E215" s="157">
        <f t="shared" si="3"/>
        <v>210</v>
      </c>
      <c r="F215" s="158">
        <v>630</v>
      </c>
    </row>
    <row r="216" spans="1:6" s="159" customFormat="1" ht="12.75">
      <c r="A216" s="157">
        <v>215</v>
      </c>
      <c r="B216" s="157">
        <v>12112</v>
      </c>
      <c r="C216" s="157" t="s">
        <v>239</v>
      </c>
      <c r="D216" s="157" t="s">
        <v>11</v>
      </c>
      <c r="E216" s="157">
        <f t="shared" si="3"/>
        <v>2480</v>
      </c>
      <c r="F216" s="158">
        <v>7440</v>
      </c>
    </row>
    <row r="217" spans="1:6" s="159" customFormat="1" ht="12.75">
      <c r="A217" s="157">
        <v>216</v>
      </c>
      <c r="B217" s="157">
        <v>12111</v>
      </c>
      <c r="C217" s="157" t="s">
        <v>240</v>
      </c>
      <c r="D217" s="157" t="s">
        <v>11</v>
      </c>
      <c r="E217" s="157">
        <f t="shared" si="3"/>
        <v>3580</v>
      </c>
      <c r="F217" s="158">
        <v>10740</v>
      </c>
    </row>
    <row r="218" spans="1:6" s="8" customFormat="1" ht="12.75">
      <c r="A218" s="1">
        <v>217</v>
      </c>
      <c r="B218" s="1">
        <v>10910</v>
      </c>
      <c r="C218" s="1" t="s">
        <v>241</v>
      </c>
      <c r="D218" s="1" t="s">
        <v>11</v>
      </c>
      <c r="E218" s="1">
        <f t="shared" si="3"/>
        <v>60</v>
      </c>
      <c r="F218" s="9">
        <v>180</v>
      </c>
    </row>
    <row r="219" spans="1:6" s="159" customFormat="1" ht="12.75">
      <c r="A219" s="157">
        <v>218</v>
      </c>
      <c r="B219" s="157">
        <v>10539</v>
      </c>
      <c r="C219" s="157" t="s">
        <v>242</v>
      </c>
      <c r="D219" s="157" t="s">
        <v>16</v>
      </c>
      <c r="E219" s="157">
        <f t="shared" si="3"/>
        <v>940</v>
      </c>
      <c r="F219" s="158">
        <v>2820</v>
      </c>
    </row>
    <row r="220" spans="1:6" s="159" customFormat="1" ht="12.75">
      <c r="A220" s="157">
        <v>219</v>
      </c>
      <c r="B220" s="158">
        <v>12320</v>
      </c>
      <c r="C220" s="157" t="s">
        <v>243</v>
      </c>
      <c r="D220" s="157" t="s">
        <v>16</v>
      </c>
      <c r="E220" s="157">
        <f t="shared" si="3"/>
        <v>620</v>
      </c>
      <c r="F220" s="158">
        <v>1860</v>
      </c>
    </row>
    <row r="221" spans="1:6" s="159" customFormat="1" ht="12.75">
      <c r="A221" s="157">
        <v>220</v>
      </c>
      <c r="B221" s="158" t="s">
        <v>12</v>
      </c>
      <c r="C221" s="157" t="s">
        <v>244</v>
      </c>
      <c r="D221" s="157" t="s">
        <v>16</v>
      </c>
      <c r="E221" s="157">
        <f t="shared" si="3"/>
        <v>260</v>
      </c>
      <c r="F221" s="158">
        <v>780</v>
      </c>
    </row>
    <row r="222" spans="1:6" s="8" customFormat="1" ht="12.75">
      <c r="A222" s="1">
        <v>221</v>
      </c>
      <c r="B222" s="1">
        <v>12305</v>
      </c>
      <c r="C222" s="1" t="s">
        <v>245</v>
      </c>
      <c r="D222" s="1" t="s">
        <v>11</v>
      </c>
      <c r="E222" s="1">
        <f t="shared" si="3"/>
        <v>50</v>
      </c>
      <c r="F222" s="9">
        <v>150</v>
      </c>
    </row>
    <row r="223" spans="1:6" s="8" customFormat="1" ht="12.75">
      <c r="A223" s="1">
        <v>222</v>
      </c>
      <c r="B223" s="1">
        <v>12115</v>
      </c>
      <c r="C223" s="1" t="s">
        <v>246</v>
      </c>
      <c r="D223" s="1" t="s">
        <v>16</v>
      </c>
      <c r="E223" s="1">
        <f t="shared" si="3"/>
        <v>560</v>
      </c>
      <c r="F223" s="9">
        <v>1680</v>
      </c>
    </row>
    <row r="224" spans="1:6" s="8" customFormat="1" ht="12.75">
      <c r="A224" s="1">
        <v>223</v>
      </c>
      <c r="B224" s="9" t="s">
        <v>12</v>
      </c>
      <c r="C224" s="1" t="s">
        <v>247</v>
      </c>
      <c r="D224" s="9" t="s">
        <v>11</v>
      </c>
      <c r="E224" s="1">
        <f t="shared" si="3"/>
        <v>970</v>
      </c>
      <c r="F224" s="9">
        <v>2910</v>
      </c>
    </row>
    <row r="225" spans="1:6" s="159" customFormat="1" ht="12.75">
      <c r="A225" s="157">
        <v>224</v>
      </c>
      <c r="B225" s="158" t="s">
        <v>12</v>
      </c>
      <c r="C225" s="157" t="s">
        <v>248</v>
      </c>
      <c r="D225" s="157" t="s">
        <v>16</v>
      </c>
      <c r="E225" s="157">
        <f t="shared" si="3"/>
        <v>450</v>
      </c>
      <c r="F225" s="158">
        <v>1350</v>
      </c>
    </row>
    <row r="226" spans="1:6" s="159" customFormat="1" ht="12.75">
      <c r="A226" s="157">
        <v>225</v>
      </c>
      <c r="B226" s="157">
        <v>12311</v>
      </c>
      <c r="C226" s="157" t="s">
        <v>249</v>
      </c>
      <c r="D226" s="157" t="s">
        <v>16</v>
      </c>
      <c r="E226" s="157">
        <f t="shared" si="3"/>
        <v>1210</v>
      </c>
      <c r="F226" s="158">
        <v>3630</v>
      </c>
    </row>
    <row r="227" spans="1:6" s="159" customFormat="1" ht="12.75">
      <c r="A227" s="157">
        <v>226</v>
      </c>
      <c r="B227" s="157">
        <v>12306</v>
      </c>
      <c r="C227" s="157" t="s">
        <v>250</v>
      </c>
      <c r="D227" s="157" t="s">
        <v>11</v>
      </c>
      <c r="E227" s="157">
        <f t="shared" si="3"/>
        <v>1050</v>
      </c>
      <c r="F227" s="158">
        <v>3150</v>
      </c>
    </row>
    <row r="228" spans="1:6" s="159" customFormat="1" ht="12.75">
      <c r="A228" s="157">
        <v>227</v>
      </c>
      <c r="B228" s="158" t="s">
        <v>12</v>
      </c>
      <c r="C228" s="157" t="s">
        <v>251</v>
      </c>
      <c r="D228" s="157" t="s">
        <v>16</v>
      </c>
      <c r="E228" s="157">
        <f t="shared" si="3"/>
        <v>200</v>
      </c>
      <c r="F228" s="158">
        <v>600</v>
      </c>
    </row>
    <row r="229" spans="1:6" s="159" customFormat="1" ht="12.75">
      <c r="A229" s="157">
        <v>228</v>
      </c>
      <c r="B229" s="157">
        <v>10544</v>
      </c>
      <c r="C229" s="157" t="s">
        <v>252</v>
      </c>
      <c r="D229" s="157" t="s">
        <v>11</v>
      </c>
      <c r="E229" s="157">
        <f t="shared" si="3"/>
        <v>75</v>
      </c>
      <c r="F229" s="158">
        <v>225</v>
      </c>
    </row>
    <row r="230" spans="1:6" s="8" customFormat="1" ht="12.75">
      <c r="A230" s="1">
        <v>229</v>
      </c>
      <c r="B230" s="1">
        <v>10531</v>
      </c>
      <c r="C230" s="1" t="s">
        <v>253</v>
      </c>
      <c r="D230" s="1" t="s">
        <v>16</v>
      </c>
      <c r="E230" s="1">
        <f t="shared" si="3"/>
        <v>760</v>
      </c>
      <c r="F230" s="9">
        <v>2280</v>
      </c>
    </row>
    <row r="231" spans="1:6" s="8" customFormat="1" ht="12.75">
      <c r="A231" s="1">
        <v>230</v>
      </c>
      <c r="B231" s="9" t="s">
        <v>12</v>
      </c>
      <c r="C231" s="1" t="s">
        <v>254</v>
      </c>
      <c r="D231" s="1" t="s">
        <v>16</v>
      </c>
      <c r="E231" s="1">
        <f t="shared" si="3"/>
        <v>30</v>
      </c>
      <c r="F231" s="9">
        <v>90</v>
      </c>
    </row>
    <row r="232" spans="1:6" s="159" customFormat="1" ht="12.75">
      <c r="A232" s="157">
        <v>231</v>
      </c>
      <c r="B232" s="157">
        <v>10545</v>
      </c>
      <c r="C232" s="157" t="s">
        <v>255</v>
      </c>
      <c r="D232" s="157" t="s">
        <v>16</v>
      </c>
      <c r="E232" s="157">
        <f t="shared" si="3"/>
        <v>260</v>
      </c>
      <c r="F232" s="158">
        <v>780</v>
      </c>
    </row>
    <row r="233" spans="1:6" s="8" customFormat="1" ht="12.75">
      <c r="A233" s="1">
        <v>232</v>
      </c>
      <c r="B233" s="9" t="s">
        <v>12</v>
      </c>
      <c r="C233" s="1" t="s">
        <v>256</v>
      </c>
      <c r="D233" s="1" t="s">
        <v>16</v>
      </c>
      <c r="E233" s="1">
        <f t="shared" si="3"/>
        <v>380</v>
      </c>
      <c r="F233" s="9">
        <v>1140</v>
      </c>
    </row>
    <row r="234" spans="1:6" s="159" customFormat="1" ht="12.75">
      <c r="A234" s="157">
        <v>233</v>
      </c>
      <c r="B234" s="157">
        <v>12316</v>
      </c>
      <c r="C234" s="157" t="s">
        <v>257</v>
      </c>
      <c r="D234" s="157" t="s">
        <v>16</v>
      </c>
      <c r="E234" s="157">
        <f t="shared" si="3"/>
        <v>550</v>
      </c>
      <c r="F234" s="158">
        <v>1650</v>
      </c>
    </row>
    <row r="235" spans="1:6" s="8" customFormat="1" ht="12.75">
      <c r="A235" s="1">
        <v>234</v>
      </c>
      <c r="B235" s="1" t="s">
        <v>12</v>
      </c>
      <c r="C235" s="1" t="s">
        <v>258</v>
      </c>
      <c r="D235" s="1" t="s">
        <v>16</v>
      </c>
      <c r="E235" s="1">
        <f t="shared" si="3"/>
        <v>300</v>
      </c>
      <c r="F235" s="9">
        <v>900</v>
      </c>
    </row>
    <row r="236" spans="1:6" s="159" customFormat="1" ht="12.75">
      <c r="A236" s="157">
        <v>235</v>
      </c>
      <c r="B236" s="157" t="s">
        <v>12</v>
      </c>
      <c r="C236" s="157" t="s">
        <v>259</v>
      </c>
      <c r="D236" s="157" t="s">
        <v>11</v>
      </c>
      <c r="E236" s="157">
        <f t="shared" si="3"/>
        <v>100</v>
      </c>
      <c r="F236" s="158">
        <v>300</v>
      </c>
    </row>
    <row r="237" spans="1:6" s="159" customFormat="1" ht="12.75">
      <c r="A237" s="157">
        <v>236</v>
      </c>
      <c r="B237" s="157">
        <v>10547</v>
      </c>
      <c r="C237" s="157" t="s">
        <v>260</v>
      </c>
      <c r="D237" s="157" t="s">
        <v>16</v>
      </c>
      <c r="E237" s="157">
        <f t="shared" si="3"/>
        <v>1020</v>
      </c>
      <c r="F237" s="158">
        <v>3060</v>
      </c>
    </row>
    <row r="238" spans="1:6" s="190" customFormat="1" ht="12.75">
      <c r="A238" s="188">
        <v>237</v>
      </c>
      <c r="B238" s="188" t="s">
        <v>12</v>
      </c>
      <c r="C238" s="188" t="s">
        <v>261</v>
      </c>
      <c r="D238" s="188" t="s">
        <v>16</v>
      </c>
      <c r="E238" s="188">
        <f t="shared" si="3"/>
        <v>580</v>
      </c>
      <c r="F238" s="189">
        <v>1740</v>
      </c>
    </row>
    <row r="239" spans="1:6" s="8" customFormat="1" ht="25.5">
      <c r="A239" s="1">
        <v>238</v>
      </c>
      <c r="B239" s="1" t="s">
        <v>12</v>
      </c>
      <c r="C239" s="1" t="s">
        <v>262</v>
      </c>
      <c r="D239" s="1" t="s">
        <v>16</v>
      </c>
      <c r="E239" s="1">
        <f t="shared" si="3"/>
        <v>900</v>
      </c>
      <c r="F239" s="9">
        <v>2700</v>
      </c>
    </row>
    <row r="240" spans="1:6" s="8" customFormat="1" ht="12.75">
      <c r="A240" s="1">
        <v>239</v>
      </c>
      <c r="B240" s="1" t="s">
        <v>12</v>
      </c>
      <c r="C240" s="1" t="s">
        <v>263</v>
      </c>
      <c r="D240" s="1" t="s">
        <v>16</v>
      </c>
      <c r="E240" s="1">
        <f t="shared" si="3"/>
        <v>1950</v>
      </c>
      <c r="F240" s="9">
        <v>5850</v>
      </c>
    </row>
    <row r="241" spans="1:6" s="159" customFormat="1" ht="12.75">
      <c r="A241" s="157">
        <v>240</v>
      </c>
      <c r="B241" s="157">
        <v>10549</v>
      </c>
      <c r="C241" s="157" t="s">
        <v>264</v>
      </c>
      <c r="D241" s="157" t="s">
        <v>16</v>
      </c>
      <c r="E241" s="157">
        <f t="shared" si="3"/>
        <v>30</v>
      </c>
      <c r="F241" s="158">
        <v>90</v>
      </c>
    </row>
    <row r="242" spans="1:6" s="8" customFormat="1" ht="12.75">
      <c r="A242" s="1">
        <v>241</v>
      </c>
      <c r="B242" s="5">
        <v>11380</v>
      </c>
      <c r="C242" s="5" t="s">
        <v>265</v>
      </c>
      <c r="D242" s="5" t="s">
        <v>11</v>
      </c>
      <c r="E242" s="1">
        <f t="shared" si="3"/>
        <v>60</v>
      </c>
      <c r="F242" s="9">
        <v>180</v>
      </c>
    </row>
    <row r="243" spans="1:6" s="159" customFormat="1" ht="12.75">
      <c r="A243" s="157">
        <v>242</v>
      </c>
      <c r="B243" s="158">
        <v>12327</v>
      </c>
      <c r="C243" s="157" t="s">
        <v>266</v>
      </c>
      <c r="D243" s="158" t="s">
        <v>16</v>
      </c>
      <c r="E243" s="157">
        <f t="shared" si="3"/>
        <v>130</v>
      </c>
      <c r="F243" s="158">
        <v>390</v>
      </c>
    </row>
    <row r="244" spans="1:6" s="159" customFormat="1" ht="12.75">
      <c r="A244" s="157">
        <v>243</v>
      </c>
      <c r="B244" s="158" t="s">
        <v>12</v>
      </c>
      <c r="C244" s="157" t="s">
        <v>267</v>
      </c>
      <c r="D244" s="157" t="s">
        <v>11</v>
      </c>
      <c r="E244" s="157">
        <f t="shared" si="3"/>
        <v>230</v>
      </c>
      <c r="F244" s="158">
        <v>690</v>
      </c>
    </row>
    <row r="245" spans="1:6" s="159" customFormat="1" ht="12.75">
      <c r="A245" s="157">
        <v>244</v>
      </c>
      <c r="B245" s="157">
        <v>10564</v>
      </c>
      <c r="C245" s="157" t="s">
        <v>268</v>
      </c>
      <c r="D245" s="157" t="s">
        <v>16</v>
      </c>
      <c r="E245" s="157">
        <f t="shared" si="3"/>
        <v>4660</v>
      </c>
      <c r="F245" s="158">
        <v>13980</v>
      </c>
    </row>
    <row r="246" spans="1:6" s="8" customFormat="1" ht="12.75">
      <c r="A246" s="1">
        <v>245</v>
      </c>
      <c r="B246" s="1" t="s">
        <v>12</v>
      </c>
      <c r="C246" s="1" t="s">
        <v>269</v>
      </c>
      <c r="D246" s="1" t="s">
        <v>16</v>
      </c>
      <c r="E246" s="1">
        <f t="shared" si="3"/>
        <v>1070</v>
      </c>
      <c r="F246" s="9">
        <v>3210</v>
      </c>
    </row>
    <row r="247" spans="1:6" s="8" customFormat="1" ht="12.75">
      <c r="A247" s="1">
        <v>246</v>
      </c>
      <c r="B247" s="1" t="s">
        <v>12</v>
      </c>
      <c r="C247" s="1" t="s">
        <v>270</v>
      </c>
      <c r="D247" s="9" t="s">
        <v>11</v>
      </c>
      <c r="E247" s="1">
        <f t="shared" si="3"/>
        <v>920</v>
      </c>
      <c r="F247" s="9">
        <v>2760</v>
      </c>
    </row>
    <row r="248" spans="1:6" s="159" customFormat="1" ht="12.75">
      <c r="A248" s="157">
        <v>247</v>
      </c>
      <c r="B248" s="158">
        <v>10929</v>
      </c>
      <c r="C248" s="157" t="s">
        <v>271</v>
      </c>
      <c r="D248" s="157" t="s">
        <v>16</v>
      </c>
      <c r="E248" s="157">
        <f t="shared" si="3"/>
        <v>800</v>
      </c>
      <c r="F248" s="158">
        <v>2400</v>
      </c>
    </row>
    <row r="249" spans="1:6" s="8" customFormat="1" ht="12.75">
      <c r="A249" s="1">
        <v>248</v>
      </c>
      <c r="B249" s="1" t="s">
        <v>12</v>
      </c>
      <c r="C249" s="1" t="s">
        <v>272</v>
      </c>
      <c r="D249" s="1" t="s">
        <v>16</v>
      </c>
      <c r="E249" s="1">
        <f t="shared" si="3"/>
        <v>150</v>
      </c>
      <c r="F249" s="9">
        <v>450</v>
      </c>
    </row>
    <row r="250" spans="1:6" s="159" customFormat="1" ht="12.75">
      <c r="A250" s="157">
        <v>249</v>
      </c>
      <c r="B250" s="157">
        <v>10917</v>
      </c>
      <c r="C250" s="157" t="s">
        <v>273</v>
      </c>
      <c r="D250" s="157" t="s">
        <v>16</v>
      </c>
      <c r="E250" s="157">
        <f t="shared" si="3"/>
        <v>360</v>
      </c>
      <c r="F250" s="158">
        <v>1080</v>
      </c>
    </row>
    <row r="251" spans="1:6" s="159" customFormat="1" ht="12.75">
      <c r="A251" s="157">
        <v>250</v>
      </c>
      <c r="B251" s="157" t="s">
        <v>12</v>
      </c>
      <c r="C251" s="157" t="s">
        <v>274</v>
      </c>
      <c r="D251" s="157" t="s">
        <v>16</v>
      </c>
      <c r="E251" s="157">
        <f t="shared" si="3"/>
        <v>200</v>
      </c>
      <c r="F251" s="158">
        <v>600</v>
      </c>
    </row>
    <row r="252" spans="1:6" s="8" customFormat="1" ht="12.75">
      <c r="A252" s="1">
        <v>251</v>
      </c>
      <c r="B252" s="1">
        <v>12329</v>
      </c>
      <c r="C252" s="1" t="s">
        <v>275</v>
      </c>
      <c r="D252" s="1" t="s">
        <v>16</v>
      </c>
      <c r="E252" s="1">
        <f t="shared" si="3"/>
        <v>30</v>
      </c>
      <c r="F252" s="9">
        <v>90</v>
      </c>
    </row>
    <row r="253" spans="1:6" s="8" customFormat="1" ht="12.75">
      <c r="A253" s="1">
        <v>252</v>
      </c>
      <c r="B253" s="1" t="s">
        <v>12</v>
      </c>
      <c r="C253" s="1" t="s">
        <v>276</v>
      </c>
      <c r="D253" s="1" t="s">
        <v>16</v>
      </c>
      <c r="E253" s="1">
        <f t="shared" si="3"/>
        <v>380</v>
      </c>
      <c r="F253" s="9">
        <v>1140</v>
      </c>
    </row>
    <row r="254" spans="1:6" s="159" customFormat="1" ht="12.75">
      <c r="A254" s="157">
        <v>253</v>
      </c>
      <c r="B254" s="157">
        <v>12332</v>
      </c>
      <c r="C254" s="157" t="s">
        <v>277</v>
      </c>
      <c r="D254" s="157" t="s">
        <v>11</v>
      </c>
      <c r="E254" s="157">
        <f t="shared" si="3"/>
        <v>200</v>
      </c>
      <c r="F254" s="158">
        <v>600</v>
      </c>
    </row>
    <row r="255" spans="1:6" s="159" customFormat="1" ht="12.75">
      <c r="A255" s="157">
        <v>254</v>
      </c>
      <c r="B255" s="157">
        <v>10725</v>
      </c>
      <c r="C255" s="157" t="s">
        <v>278</v>
      </c>
      <c r="D255" s="157" t="s">
        <v>16</v>
      </c>
      <c r="E255" s="157">
        <f t="shared" si="3"/>
        <v>600</v>
      </c>
      <c r="F255" s="158">
        <v>1800</v>
      </c>
    </row>
    <row r="256" spans="1:6" s="159" customFormat="1" ht="12.75">
      <c r="A256" s="157">
        <v>255</v>
      </c>
      <c r="B256" s="157">
        <v>11971</v>
      </c>
      <c r="C256" s="157" t="s">
        <v>279</v>
      </c>
      <c r="D256" s="157" t="s">
        <v>11</v>
      </c>
      <c r="E256" s="157">
        <f t="shared" si="3"/>
        <v>100</v>
      </c>
      <c r="F256" s="158">
        <v>300</v>
      </c>
    </row>
    <row r="257" spans="1:6" s="8" customFormat="1" ht="12.75">
      <c r="A257" s="1">
        <v>256</v>
      </c>
      <c r="B257" s="1" t="s">
        <v>12</v>
      </c>
      <c r="C257" s="1" t="s">
        <v>280</v>
      </c>
      <c r="D257" s="1" t="s">
        <v>16</v>
      </c>
      <c r="E257" s="1">
        <f t="shared" si="3"/>
        <v>30</v>
      </c>
      <c r="F257" s="9">
        <v>90</v>
      </c>
    </row>
    <row r="258" spans="1:6" s="159" customFormat="1" ht="12.75">
      <c r="A258" s="157">
        <v>257</v>
      </c>
      <c r="B258" s="157" t="s">
        <v>12</v>
      </c>
      <c r="C258" s="157" t="s">
        <v>281</v>
      </c>
      <c r="D258" s="157" t="s">
        <v>16</v>
      </c>
      <c r="E258" s="157">
        <f t="shared" ref="E258:E321" si="4">F258/3</f>
        <v>1200</v>
      </c>
      <c r="F258" s="158">
        <v>3600</v>
      </c>
    </row>
    <row r="259" spans="1:6" s="159" customFormat="1" ht="12.75">
      <c r="A259" s="157">
        <v>258</v>
      </c>
      <c r="B259" s="157">
        <v>12335</v>
      </c>
      <c r="C259" s="157" t="s">
        <v>282</v>
      </c>
      <c r="D259" s="157" t="s">
        <v>16</v>
      </c>
      <c r="E259" s="157">
        <f t="shared" si="4"/>
        <v>330</v>
      </c>
      <c r="F259" s="158">
        <v>990</v>
      </c>
    </row>
    <row r="260" spans="1:6" s="159" customFormat="1" ht="12.75">
      <c r="A260" s="157">
        <v>259</v>
      </c>
      <c r="B260" s="157">
        <v>12360</v>
      </c>
      <c r="C260" s="157" t="s">
        <v>283</v>
      </c>
      <c r="D260" s="157" t="s">
        <v>16</v>
      </c>
      <c r="E260" s="157">
        <f t="shared" si="4"/>
        <v>100</v>
      </c>
      <c r="F260" s="158">
        <v>300</v>
      </c>
    </row>
    <row r="261" spans="1:6" s="159" customFormat="1" ht="12.75">
      <c r="A261" s="157">
        <v>260</v>
      </c>
      <c r="B261" s="157">
        <v>12361</v>
      </c>
      <c r="C261" s="157" t="s">
        <v>284</v>
      </c>
      <c r="D261" s="157" t="s">
        <v>16</v>
      </c>
      <c r="E261" s="157">
        <f t="shared" si="4"/>
        <v>100</v>
      </c>
      <c r="F261" s="158">
        <v>300</v>
      </c>
    </row>
    <row r="262" spans="1:6" s="159" customFormat="1" ht="12.75">
      <c r="A262" s="157">
        <v>261</v>
      </c>
      <c r="B262" s="157">
        <v>10536</v>
      </c>
      <c r="C262" s="157" t="s">
        <v>285</v>
      </c>
      <c r="D262" s="157" t="s">
        <v>16</v>
      </c>
      <c r="E262" s="157">
        <f t="shared" si="4"/>
        <v>1100</v>
      </c>
      <c r="F262" s="158">
        <v>3300</v>
      </c>
    </row>
    <row r="263" spans="1:6" s="159" customFormat="1" ht="12.75">
      <c r="A263" s="157">
        <v>262</v>
      </c>
      <c r="B263" s="158" t="s">
        <v>12</v>
      </c>
      <c r="C263" s="157" t="s">
        <v>286</v>
      </c>
      <c r="D263" s="157" t="s">
        <v>287</v>
      </c>
      <c r="E263" s="157">
        <f t="shared" si="4"/>
        <v>60</v>
      </c>
      <c r="F263" s="158">
        <v>180</v>
      </c>
    </row>
    <row r="264" spans="1:6" s="159" customFormat="1" ht="12.75">
      <c r="A264" s="157">
        <v>263</v>
      </c>
      <c r="B264" s="157">
        <v>10537</v>
      </c>
      <c r="C264" s="157" t="s">
        <v>288</v>
      </c>
      <c r="D264" s="157" t="s">
        <v>16</v>
      </c>
      <c r="E264" s="157">
        <f t="shared" si="4"/>
        <v>360</v>
      </c>
      <c r="F264" s="158">
        <v>1080</v>
      </c>
    </row>
    <row r="265" spans="1:6" s="159" customFormat="1" ht="12.75">
      <c r="A265" s="157">
        <v>264</v>
      </c>
      <c r="B265" s="158" t="s">
        <v>12</v>
      </c>
      <c r="C265" s="157" t="s">
        <v>289</v>
      </c>
      <c r="D265" s="157" t="s">
        <v>16</v>
      </c>
      <c r="E265" s="157">
        <f t="shared" si="4"/>
        <v>100</v>
      </c>
      <c r="F265" s="158">
        <v>300</v>
      </c>
    </row>
    <row r="266" spans="1:6" s="159" customFormat="1" ht="12.75">
      <c r="A266" s="157">
        <v>265</v>
      </c>
      <c r="B266" s="157">
        <v>10551</v>
      </c>
      <c r="C266" s="157" t="s">
        <v>290</v>
      </c>
      <c r="D266" s="157" t="s">
        <v>16</v>
      </c>
      <c r="E266" s="157">
        <f t="shared" si="4"/>
        <v>770</v>
      </c>
      <c r="F266" s="158">
        <v>2310</v>
      </c>
    </row>
    <row r="267" spans="1:6" s="8" customFormat="1" ht="12.75">
      <c r="A267" s="1">
        <v>266</v>
      </c>
      <c r="B267" s="1" t="s">
        <v>12</v>
      </c>
      <c r="C267" s="1" t="s">
        <v>291</v>
      </c>
      <c r="D267" s="1" t="s">
        <v>16</v>
      </c>
      <c r="E267" s="1">
        <f t="shared" si="4"/>
        <v>800</v>
      </c>
      <c r="F267" s="9">
        <v>2400</v>
      </c>
    </row>
    <row r="268" spans="1:6" s="8" customFormat="1" ht="12.75">
      <c r="A268" s="1">
        <v>267</v>
      </c>
      <c r="B268" s="1">
        <v>10554</v>
      </c>
      <c r="C268" s="1" t="s">
        <v>292</v>
      </c>
      <c r="D268" s="1" t="s">
        <v>16</v>
      </c>
      <c r="E268" s="1">
        <f t="shared" si="4"/>
        <v>300</v>
      </c>
      <c r="F268" s="9">
        <v>900</v>
      </c>
    </row>
    <row r="269" spans="1:6" s="159" customFormat="1" ht="12.75">
      <c r="A269" s="157">
        <v>268</v>
      </c>
      <c r="B269" s="157" t="s">
        <v>12</v>
      </c>
      <c r="C269" s="157" t="s">
        <v>293</v>
      </c>
      <c r="D269" s="157" t="s">
        <v>16</v>
      </c>
      <c r="E269" s="157">
        <f t="shared" si="4"/>
        <v>780</v>
      </c>
      <c r="F269" s="158">
        <v>2340</v>
      </c>
    </row>
    <row r="270" spans="1:6" s="8" customFormat="1" ht="12.75">
      <c r="A270" s="1">
        <v>269</v>
      </c>
      <c r="B270" s="1" t="s">
        <v>12</v>
      </c>
      <c r="C270" s="1" t="s">
        <v>294</v>
      </c>
      <c r="D270" s="1" t="s">
        <v>16</v>
      </c>
      <c r="E270" s="1">
        <f t="shared" si="4"/>
        <v>720</v>
      </c>
      <c r="F270" s="9">
        <v>2160</v>
      </c>
    </row>
    <row r="271" spans="1:6" s="8" customFormat="1" ht="12.75">
      <c r="A271" s="1">
        <v>270</v>
      </c>
      <c r="B271" s="1" t="s">
        <v>12</v>
      </c>
      <c r="C271" s="1" t="s">
        <v>295</v>
      </c>
      <c r="D271" s="1" t="s">
        <v>16</v>
      </c>
      <c r="E271" s="1">
        <f t="shared" si="4"/>
        <v>100</v>
      </c>
      <c r="F271" s="9">
        <v>300</v>
      </c>
    </row>
    <row r="272" spans="1:6" s="8" customFormat="1" ht="12.75">
      <c r="A272" s="1">
        <v>271</v>
      </c>
      <c r="B272" s="1" t="s">
        <v>12</v>
      </c>
      <c r="C272" s="1" t="s">
        <v>296</v>
      </c>
      <c r="D272" s="1" t="s">
        <v>16</v>
      </c>
      <c r="E272" s="1">
        <f t="shared" si="4"/>
        <v>200</v>
      </c>
      <c r="F272" s="9">
        <v>600</v>
      </c>
    </row>
    <row r="273" spans="1:6" s="8" customFormat="1" ht="12.75">
      <c r="A273" s="1">
        <v>272</v>
      </c>
      <c r="B273" s="9">
        <v>11651</v>
      </c>
      <c r="C273" s="1" t="s">
        <v>297</v>
      </c>
      <c r="D273" s="1" t="s">
        <v>16</v>
      </c>
      <c r="E273" s="1">
        <f t="shared" si="4"/>
        <v>200</v>
      </c>
      <c r="F273" s="9">
        <v>600</v>
      </c>
    </row>
    <row r="274" spans="1:6" s="159" customFormat="1" ht="12.75">
      <c r="A274" s="157">
        <v>273</v>
      </c>
      <c r="B274" s="157" t="s">
        <v>12</v>
      </c>
      <c r="C274" s="157" t="s">
        <v>298</v>
      </c>
      <c r="D274" s="157" t="s">
        <v>16</v>
      </c>
      <c r="E274" s="157">
        <f t="shared" si="4"/>
        <v>30</v>
      </c>
      <c r="F274" s="158">
        <v>90</v>
      </c>
    </row>
    <row r="275" spans="1:6" s="159" customFormat="1" ht="12.75">
      <c r="A275" s="157">
        <v>274</v>
      </c>
      <c r="B275" s="158">
        <v>250311</v>
      </c>
      <c r="C275" s="157" t="s">
        <v>299</v>
      </c>
      <c r="D275" s="157" t="s">
        <v>16</v>
      </c>
      <c r="E275" s="157">
        <f t="shared" si="4"/>
        <v>300</v>
      </c>
      <c r="F275" s="158">
        <v>900</v>
      </c>
    </row>
    <row r="276" spans="1:6" s="159" customFormat="1" ht="12.75">
      <c r="A276" s="157">
        <v>275</v>
      </c>
      <c r="B276" s="157" t="s">
        <v>12</v>
      </c>
      <c r="C276" s="157" t="s">
        <v>300</v>
      </c>
      <c r="D276" s="157" t="s">
        <v>16</v>
      </c>
      <c r="E276" s="157">
        <f t="shared" si="4"/>
        <v>100</v>
      </c>
      <c r="F276" s="158">
        <v>300</v>
      </c>
    </row>
    <row r="277" spans="1:6" s="8" customFormat="1" ht="12.75">
      <c r="A277" s="1">
        <v>276</v>
      </c>
      <c r="B277" s="1">
        <v>11832</v>
      </c>
      <c r="C277" s="1" t="s">
        <v>301</v>
      </c>
      <c r="D277" s="1" t="s">
        <v>11</v>
      </c>
      <c r="E277" s="1">
        <f t="shared" si="4"/>
        <v>180</v>
      </c>
      <c r="F277" s="9">
        <v>540</v>
      </c>
    </row>
    <row r="278" spans="1:6" s="159" customFormat="1" ht="12.75">
      <c r="A278" s="157">
        <v>277</v>
      </c>
      <c r="B278" s="157">
        <v>10925</v>
      </c>
      <c r="C278" s="157" t="s">
        <v>302</v>
      </c>
      <c r="D278" s="157" t="s">
        <v>11</v>
      </c>
      <c r="E278" s="157">
        <f t="shared" si="4"/>
        <v>260</v>
      </c>
      <c r="F278" s="158">
        <v>780</v>
      </c>
    </row>
    <row r="279" spans="1:6" s="159" customFormat="1" ht="12.75">
      <c r="A279" s="157">
        <v>278</v>
      </c>
      <c r="B279" s="158" t="s">
        <v>12</v>
      </c>
      <c r="C279" s="157" t="s">
        <v>303</v>
      </c>
      <c r="D279" s="157" t="s">
        <v>16</v>
      </c>
      <c r="E279" s="157">
        <f t="shared" si="4"/>
        <v>200</v>
      </c>
      <c r="F279" s="158">
        <v>600</v>
      </c>
    </row>
    <row r="280" spans="1:6" s="8" customFormat="1" ht="12.75">
      <c r="A280" s="1">
        <v>279</v>
      </c>
      <c r="B280" s="1">
        <v>12348</v>
      </c>
      <c r="C280" s="1" t="s">
        <v>304</v>
      </c>
      <c r="D280" s="1" t="s">
        <v>16</v>
      </c>
      <c r="E280" s="1">
        <f t="shared" si="4"/>
        <v>60</v>
      </c>
      <c r="F280" s="9">
        <v>180</v>
      </c>
    </row>
    <row r="281" spans="1:6" s="159" customFormat="1" ht="12.75">
      <c r="A281" s="157">
        <v>280</v>
      </c>
      <c r="B281" s="157">
        <v>12349</v>
      </c>
      <c r="C281" s="157" t="s">
        <v>305</v>
      </c>
      <c r="D281" s="157" t="s">
        <v>16</v>
      </c>
      <c r="E281" s="157">
        <f t="shared" si="4"/>
        <v>60</v>
      </c>
      <c r="F281" s="158">
        <v>180</v>
      </c>
    </row>
    <row r="282" spans="1:6" s="8" customFormat="1" ht="12.75">
      <c r="A282" s="1">
        <v>281</v>
      </c>
      <c r="B282" s="1" t="s">
        <v>12</v>
      </c>
      <c r="C282" s="1" t="s">
        <v>306</v>
      </c>
      <c r="D282" s="1" t="s">
        <v>16</v>
      </c>
      <c r="E282" s="1">
        <f t="shared" si="4"/>
        <v>160</v>
      </c>
      <c r="F282" s="9">
        <v>480</v>
      </c>
    </row>
    <row r="283" spans="1:6" s="8" customFormat="1" ht="12.75">
      <c r="A283" s="1">
        <v>282</v>
      </c>
      <c r="B283" s="1" t="s">
        <v>12</v>
      </c>
      <c r="C283" s="1" t="s">
        <v>307</v>
      </c>
      <c r="D283" s="1" t="s">
        <v>16</v>
      </c>
      <c r="E283" s="1">
        <f t="shared" si="4"/>
        <v>60</v>
      </c>
      <c r="F283" s="9">
        <v>180</v>
      </c>
    </row>
    <row r="284" spans="1:6" s="159" customFormat="1" ht="12.75">
      <c r="A284" s="157">
        <v>283</v>
      </c>
      <c r="B284" s="157">
        <v>10924</v>
      </c>
      <c r="C284" s="157" t="s">
        <v>308</v>
      </c>
      <c r="D284" s="157" t="s">
        <v>11</v>
      </c>
      <c r="E284" s="157">
        <f t="shared" si="4"/>
        <v>130</v>
      </c>
      <c r="F284" s="158">
        <v>390</v>
      </c>
    </row>
    <row r="285" spans="1:6" s="8" customFormat="1" ht="25.5">
      <c r="A285" s="1">
        <v>284</v>
      </c>
      <c r="B285" s="1">
        <v>12368</v>
      </c>
      <c r="C285" s="1" t="s">
        <v>309</v>
      </c>
      <c r="D285" s="1" t="s">
        <v>16</v>
      </c>
      <c r="E285" s="1">
        <f t="shared" si="4"/>
        <v>150</v>
      </c>
      <c r="F285" s="9">
        <v>450</v>
      </c>
    </row>
    <row r="286" spans="1:6" s="159" customFormat="1" ht="12.75">
      <c r="A286" s="157">
        <v>285</v>
      </c>
      <c r="B286" s="158" t="s">
        <v>12</v>
      </c>
      <c r="C286" s="157" t="s">
        <v>310</v>
      </c>
      <c r="D286" s="157" t="s">
        <v>16</v>
      </c>
      <c r="E286" s="157">
        <f t="shared" si="4"/>
        <v>1250</v>
      </c>
      <c r="F286" s="158">
        <v>3750</v>
      </c>
    </row>
    <row r="287" spans="1:6" s="8" customFormat="1" ht="25.5">
      <c r="A287" s="1">
        <v>286</v>
      </c>
      <c r="B287" s="1">
        <v>10560</v>
      </c>
      <c r="C287" s="1" t="s">
        <v>311</v>
      </c>
      <c r="D287" s="1" t="s">
        <v>16</v>
      </c>
      <c r="E287" s="1">
        <f t="shared" si="4"/>
        <v>340</v>
      </c>
      <c r="F287" s="9">
        <v>1020</v>
      </c>
    </row>
    <row r="288" spans="1:6" s="159" customFormat="1" ht="12.75">
      <c r="A288" s="157">
        <v>287</v>
      </c>
      <c r="B288" s="158" t="s">
        <v>12</v>
      </c>
      <c r="C288" s="157" t="s">
        <v>312</v>
      </c>
      <c r="D288" s="157" t="s">
        <v>16</v>
      </c>
      <c r="E288" s="157">
        <f t="shared" si="4"/>
        <v>150</v>
      </c>
      <c r="F288" s="158">
        <v>450</v>
      </c>
    </row>
    <row r="289" spans="1:6" s="159" customFormat="1" ht="12.75">
      <c r="A289" s="157">
        <v>288</v>
      </c>
      <c r="B289" s="157">
        <v>10567</v>
      </c>
      <c r="C289" s="157" t="s">
        <v>313</v>
      </c>
      <c r="D289" s="157" t="s">
        <v>16</v>
      </c>
      <c r="E289" s="157">
        <f t="shared" si="4"/>
        <v>300</v>
      </c>
      <c r="F289" s="158">
        <v>900</v>
      </c>
    </row>
    <row r="290" spans="1:6" s="159" customFormat="1" ht="12.75">
      <c r="A290" s="157">
        <v>289</v>
      </c>
      <c r="B290" s="157">
        <v>10933</v>
      </c>
      <c r="C290" s="157" t="s">
        <v>314</v>
      </c>
      <c r="D290" s="157" t="s">
        <v>11</v>
      </c>
      <c r="E290" s="157">
        <f t="shared" si="4"/>
        <v>250</v>
      </c>
      <c r="F290" s="158">
        <v>750</v>
      </c>
    </row>
    <row r="291" spans="1:6" s="159" customFormat="1" ht="12.75">
      <c r="A291" s="157">
        <v>290</v>
      </c>
      <c r="B291" s="157">
        <v>10926</v>
      </c>
      <c r="C291" s="157" t="s">
        <v>315</v>
      </c>
      <c r="D291" s="157" t="s">
        <v>16</v>
      </c>
      <c r="E291" s="157">
        <f t="shared" si="4"/>
        <v>720</v>
      </c>
      <c r="F291" s="158">
        <v>2160</v>
      </c>
    </row>
    <row r="292" spans="1:6" s="159" customFormat="1" ht="12.75">
      <c r="A292" s="157">
        <v>291</v>
      </c>
      <c r="B292" s="157">
        <v>12370</v>
      </c>
      <c r="C292" s="157" t="s">
        <v>316</v>
      </c>
      <c r="D292" s="157" t="s">
        <v>16</v>
      </c>
      <c r="E292" s="157">
        <f t="shared" si="4"/>
        <v>80</v>
      </c>
      <c r="F292" s="158">
        <v>240</v>
      </c>
    </row>
    <row r="293" spans="1:6" s="159" customFormat="1" ht="12.75">
      <c r="A293" s="157">
        <v>292</v>
      </c>
      <c r="B293" s="158" t="s">
        <v>12</v>
      </c>
      <c r="C293" s="157" t="s">
        <v>2584</v>
      </c>
      <c r="D293" s="157" t="s">
        <v>16</v>
      </c>
      <c r="E293" s="157">
        <f t="shared" si="4"/>
        <v>60</v>
      </c>
      <c r="F293" s="158">
        <v>180</v>
      </c>
    </row>
    <row r="294" spans="1:6" s="159" customFormat="1" ht="12.75">
      <c r="A294" s="157">
        <v>293</v>
      </c>
      <c r="B294" s="157">
        <v>12372</v>
      </c>
      <c r="C294" s="157" t="s">
        <v>317</v>
      </c>
      <c r="D294" s="157" t="s">
        <v>16</v>
      </c>
      <c r="E294" s="157">
        <f t="shared" si="4"/>
        <v>1280</v>
      </c>
      <c r="F294" s="158">
        <v>3840</v>
      </c>
    </row>
    <row r="295" spans="1:6" s="8" customFormat="1" ht="12.75">
      <c r="A295" s="1">
        <v>294</v>
      </c>
      <c r="B295" s="9" t="s">
        <v>12</v>
      </c>
      <c r="C295" s="1" t="s">
        <v>318</v>
      </c>
      <c r="D295" s="9" t="s">
        <v>11</v>
      </c>
      <c r="E295" s="1">
        <f t="shared" si="4"/>
        <v>460</v>
      </c>
      <c r="F295" s="9">
        <v>1380</v>
      </c>
    </row>
    <row r="296" spans="1:6" s="159" customFormat="1" ht="12.75">
      <c r="A296" s="157">
        <v>295</v>
      </c>
      <c r="B296" s="157">
        <v>11955</v>
      </c>
      <c r="C296" s="157" t="s">
        <v>319</v>
      </c>
      <c r="D296" s="157" t="s">
        <v>11</v>
      </c>
      <c r="E296" s="157">
        <f t="shared" si="4"/>
        <v>5000</v>
      </c>
      <c r="F296" s="158">
        <v>15000</v>
      </c>
    </row>
    <row r="297" spans="1:6" s="8" customFormat="1" ht="12.75">
      <c r="A297" s="1">
        <v>296</v>
      </c>
      <c r="B297" s="1" t="s">
        <v>12</v>
      </c>
      <c r="C297" s="1" t="s">
        <v>320</v>
      </c>
      <c r="D297" s="1" t="s">
        <v>16</v>
      </c>
      <c r="E297" s="1">
        <f t="shared" si="4"/>
        <v>1500</v>
      </c>
      <c r="F297" s="9">
        <v>4500</v>
      </c>
    </row>
    <row r="298" spans="1:6" s="8" customFormat="1" ht="12.75">
      <c r="A298" s="1">
        <v>297</v>
      </c>
      <c r="B298" s="1" t="s">
        <v>12</v>
      </c>
      <c r="C298" s="1" t="s">
        <v>321</v>
      </c>
      <c r="D298" s="1" t="s">
        <v>16</v>
      </c>
      <c r="E298" s="1">
        <f t="shared" si="4"/>
        <v>6600</v>
      </c>
      <c r="F298" s="9">
        <v>19800</v>
      </c>
    </row>
    <row r="299" spans="1:6" s="8" customFormat="1" ht="38.25">
      <c r="A299" s="1">
        <v>298</v>
      </c>
      <c r="B299" s="1" t="s">
        <v>12</v>
      </c>
      <c r="C299" s="1" t="s">
        <v>322</v>
      </c>
      <c r="D299" s="1" t="s">
        <v>16</v>
      </c>
      <c r="E299" s="1">
        <f t="shared" si="4"/>
        <v>7400</v>
      </c>
      <c r="F299" s="9">
        <v>22200</v>
      </c>
    </row>
    <row r="300" spans="1:6" s="8" customFormat="1" ht="12.75">
      <c r="A300" s="1">
        <v>299</v>
      </c>
      <c r="B300" s="1" t="s">
        <v>12</v>
      </c>
      <c r="C300" s="1" t="s">
        <v>323</v>
      </c>
      <c r="D300" s="1" t="s">
        <v>16</v>
      </c>
      <c r="E300" s="1">
        <f t="shared" si="4"/>
        <v>3300</v>
      </c>
      <c r="F300" s="9">
        <v>9900</v>
      </c>
    </row>
    <row r="301" spans="1:6" s="159" customFormat="1" ht="25.5">
      <c r="A301" s="157">
        <v>300</v>
      </c>
      <c r="B301" s="157">
        <v>12708</v>
      </c>
      <c r="C301" s="157" t="s">
        <v>324</v>
      </c>
      <c r="D301" s="157" t="s">
        <v>16</v>
      </c>
      <c r="E301" s="157">
        <f t="shared" si="4"/>
        <v>24200</v>
      </c>
      <c r="F301" s="158">
        <v>72600</v>
      </c>
    </row>
    <row r="302" spans="1:6" s="159" customFormat="1" ht="12.75">
      <c r="A302" s="157">
        <v>301</v>
      </c>
      <c r="B302" s="157">
        <v>11963</v>
      </c>
      <c r="C302" s="157" t="s">
        <v>325</v>
      </c>
      <c r="D302" s="157" t="s">
        <v>11</v>
      </c>
      <c r="E302" s="157">
        <f t="shared" si="4"/>
        <v>100</v>
      </c>
      <c r="F302" s="158">
        <v>300</v>
      </c>
    </row>
    <row r="303" spans="1:6" s="8" customFormat="1" ht="12.75">
      <c r="A303" s="1">
        <v>302</v>
      </c>
      <c r="B303" s="1" t="s">
        <v>12</v>
      </c>
      <c r="C303" s="1" t="s">
        <v>326</v>
      </c>
      <c r="D303" s="1" t="s">
        <v>16</v>
      </c>
      <c r="E303" s="1">
        <f t="shared" si="4"/>
        <v>800</v>
      </c>
      <c r="F303" s="9">
        <v>2400</v>
      </c>
    </row>
    <row r="304" spans="1:6" s="159" customFormat="1" ht="12.75">
      <c r="A304" s="157">
        <v>303</v>
      </c>
      <c r="B304" s="157">
        <v>12711</v>
      </c>
      <c r="C304" s="157" t="s">
        <v>327</v>
      </c>
      <c r="D304" s="157" t="s">
        <v>16</v>
      </c>
      <c r="E304" s="157">
        <f t="shared" si="4"/>
        <v>100</v>
      </c>
      <c r="F304" s="158">
        <v>300</v>
      </c>
    </row>
    <row r="305" spans="1:6" s="8" customFormat="1" ht="38.25">
      <c r="A305" s="1">
        <v>304</v>
      </c>
      <c r="B305" s="1" t="s">
        <v>12</v>
      </c>
      <c r="C305" s="1" t="s">
        <v>328</v>
      </c>
      <c r="D305" s="1" t="s">
        <v>16</v>
      </c>
      <c r="E305" s="1">
        <f t="shared" si="4"/>
        <v>1700</v>
      </c>
      <c r="F305" s="9">
        <v>5100</v>
      </c>
    </row>
    <row r="306" spans="1:6" s="159" customFormat="1" ht="25.5">
      <c r="A306" s="157">
        <v>305</v>
      </c>
      <c r="B306" s="157">
        <v>12925</v>
      </c>
      <c r="C306" s="157" t="s">
        <v>329</v>
      </c>
      <c r="D306" s="157" t="s">
        <v>16</v>
      </c>
      <c r="E306" s="157">
        <f t="shared" si="4"/>
        <v>10000</v>
      </c>
      <c r="F306" s="158">
        <v>30000</v>
      </c>
    </row>
    <row r="307" spans="1:6" s="159" customFormat="1" ht="12.75">
      <c r="A307" s="157">
        <v>306</v>
      </c>
      <c r="B307" s="157">
        <v>12924</v>
      </c>
      <c r="C307" s="157" t="s">
        <v>330</v>
      </c>
      <c r="D307" s="157" t="s">
        <v>16</v>
      </c>
      <c r="E307" s="157">
        <f t="shared" si="4"/>
        <v>5000</v>
      </c>
      <c r="F307" s="158">
        <v>15000</v>
      </c>
    </row>
    <row r="308" spans="1:6" s="8" customFormat="1" ht="12.75">
      <c r="A308" s="1">
        <v>307</v>
      </c>
      <c r="B308" s="9" t="s">
        <v>12</v>
      </c>
      <c r="C308" s="1" t="s">
        <v>331</v>
      </c>
      <c r="D308" s="1" t="s">
        <v>11</v>
      </c>
      <c r="E308" s="1">
        <f t="shared" si="4"/>
        <v>1300</v>
      </c>
      <c r="F308" s="9">
        <v>3900</v>
      </c>
    </row>
    <row r="309" spans="1:6" s="159" customFormat="1" ht="12.75">
      <c r="A309" s="157">
        <v>308</v>
      </c>
      <c r="B309" s="157" t="s">
        <v>12</v>
      </c>
      <c r="C309" s="157" t="s">
        <v>332</v>
      </c>
      <c r="D309" s="157" t="s">
        <v>16</v>
      </c>
      <c r="E309" s="157">
        <f t="shared" si="4"/>
        <v>6800</v>
      </c>
      <c r="F309" s="158">
        <v>20400</v>
      </c>
    </row>
    <row r="310" spans="1:6" s="159" customFormat="1" ht="12.75">
      <c r="A310" s="157">
        <v>309</v>
      </c>
      <c r="B310" s="157" t="s">
        <v>12</v>
      </c>
      <c r="C310" s="157" t="s">
        <v>333</v>
      </c>
      <c r="D310" s="157" t="s">
        <v>16</v>
      </c>
      <c r="E310" s="157">
        <f t="shared" si="4"/>
        <v>1800</v>
      </c>
      <c r="F310" s="158">
        <v>5400</v>
      </c>
    </row>
    <row r="311" spans="1:6" s="8" customFormat="1" ht="12.75">
      <c r="A311" s="1">
        <v>310</v>
      </c>
      <c r="B311" s="1" t="s">
        <v>12</v>
      </c>
      <c r="C311" s="1" t="s">
        <v>334</v>
      </c>
      <c r="D311" s="1" t="s">
        <v>16</v>
      </c>
      <c r="E311" s="1">
        <f t="shared" si="4"/>
        <v>250</v>
      </c>
      <c r="F311" s="9">
        <v>750</v>
      </c>
    </row>
    <row r="312" spans="1:6" s="8" customFormat="1" ht="12.75">
      <c r="A312" s="1">
        <v>311</v>
      </c>
      <c r="B312" s="1">
        <v>12724</v>
      </c>
      <c r="C312" s="1" t="s">
        <v>335</v>
      </c>
      <c r="D312" s="1" t="s">
        <v>16</v>
      </c>
      <c r="E312" s="1">
        <f t="shared" si="4"/>
        <v>300</v>
      </c>
      <c r="F312" s="9">
        <v>900</v>
      </c>
    </row>
    <row r="313" spans="1:6" s="159" customFormat="1" ht="12.75">
      <c r="A313" s="157">
        <v>312</v>
      </c>
      <c r="B313" s="157">
        <v>12741</v>
      </c>
      <c r="C313" s="157" t="s">
        <v>336</v>
      </c>
      <c r="D313" s="157" t="s">
        <v>16</v>
      </c>
      <c r="E313" s="157">
        <f t="shared" si="4"/>
        <v>1800</v>
      </c>
      <c r="F313" s="158">
        <v>5400</v>
      </c>
    </row>
    <row r="314" spans="1:6" s="159" customFormat="1" ht="12.75">
      <c r="A314" s="157">
        <v>313</v>
      </c>
      <c r="B314" s="158" t="s">
        <v>12</v>
      </c>
      <c r="C314" s="157" t="s">
        <v>337</v>
      </c>
      <c r="D314" s="158" t="s">
        <v>11</v>
      </c>
      <c r="E314" s="157">
        <f t="shared" si="4"/>
        <v>2100</v>
      </c>
      <c r="F314" s="158">
        <v>6300</v>
      </c>
    </row>
    <row r="315" spans="1:6" s="159" customFormat="1" ht="51">
      <c r="A315" s="157">
        <v>314</v>
      </c>
      <c r="B315" s="157">
        <v>12705</v>
      </c>
      <c r="C315" s="157" t="s">
        <v>338</v>
      </c>
      <c r="D315" s="157" t="s">
        <v>16</v>
      </c>
      <c r="E315" s="157">
        <f t="shared" si="4"/>
        <v>38200</v>
      </c>
      <c r="F315" s="158">
        <v>114600</v>
      </c>
    </row>
    <row r="316" spans="1:6" s="8" customFormat="1" ht="25.5">
      <c r="A316" s="1">
        <v>315</v>
      </c>
      <c r="B316" s="1">
        <v>11989</v>
      </c>
      <c r="C316" s="1" t="s">
        <v>339</v>
      </c>
      <c r="D316" s="1" t="s">
        <v>11</v>
      </c>
      <c r="E316" s="1">
        <f t="shared" si="4"/>
        <v>800</v>
      </c>
      <c r="F316" s="9">
        <v>2400</v>
      </c>
    </row>
    <row r="317" spans="1:6" s="159" customFormat="1" ht="12.75">
      <c r="A317" s="157">
        <v>316</v>
      </c>
      <c r="B317" s="157" t="s">
        <v>12</v>
      </c>
      <c r="C317" s="157" t="s">
        <v>340</v>
      </c>
      <c r="D317" s="157" t="s">
        <v>16</v>
      </c>
      <c r="E317" s="157">
        <f t="shared" si="4"/>
        <v>10900</v>
      </c>
      <c r="F317" s="158">
        <v>32700</v>
      </c>
    </row>
    <row r="318" spans="1:6" s="159" customFormat="1" ht="12.75">
      <c r="A318" s="157">
        <v>317</v>
      </c>
      <c r="B318" s="157">
        <v>10931</v>
      </c>
      <c r="C318" s="157" t="s">
        <v>341</v>
      </c>
      <c r="D318" s="157" t="s">
        <v>11</v>
      </c>
      <c r="E318" s="157">
        <f t="shared" si="4"/>
        <v>11800</v>
      </c>
      <c r="F318" s="158">
        <v>35400</v>
      </c>
    </row>
    <row r="319" spans="1:6" s="8" customFormat="1" ht="12.75">
      <c r="A319" s="1">
        <v>318</v>
      </c>
      <c r="B319" s="9" t="s">
        <v>12</v>
      </c>
      <c r="C319" s="1" t="s">
        <v>342</v>
      </c>
      <c r="D319" s="9" t="s">
        <v>11</v>
      </c>
      <c r="E319" s="1">
        <f t="shared" si="4"/>
        <v>2310</v>
      </c>
      <c r="F319" s="9">
        <v>6930</v>
      </c>
    </row>
    <row r="320" spans="1:6" s="159" customFormat="1" ht="12.75">
      <c r="A320" s="157">
        <v>319</v>
      </c>
      <c r="B320" s="157">
        <v>12704</v>
      </c>
      <c r="C320" s="157" t="s">
        <v>343</v>
      </c>
      <c r="D320" s="157" t="s">
        <v>16</v>
      </c>
      <c r="E320" s="157">
        <f t="shared" si="4"/>
        <v>100</v>
      </c>
      <c r="F320" s="158">
        <v>300</v>
      </c>
    </row>
    <row r="321" spans="1:6" s="8" customFormat="1" ht="12.75">
      <c r="A321" s="1">
        <v>320</v>
      </c>
      <c r="B321" s="1" t="s">
        <v>12</v>
      </c>
      <c r="C321" s="1" t="s">
        <v>344</v>
      </c>
      <c r="D321" s="1" t="s">
        <v>16</v>
      </c>
      <c r="E321" s="1">
        <f t="shared" si="4"/>
        <v>930</v>
      </c>
      <c r="F321" s="9">
        <v>2790</v>
      </c>
    </row>
    <row r="322" spans="1:6" s="8" customFormat="1" ht="12.75">
      <c r="A322" s="1">
        <v>321</v>
      </c>
      <c r="B322" s="1" t="s">
        <v>12</v>
      </c>
      <c r="C322" s="1" t="s">
        <v>345</v>
      </c>
      <c r="D322" s="1" t="s">
        <v>16</v>
      </c>
      <c r="E322" s="1">
        <f t="shared" ref="E322:E385" si="5">F322/3</f>
        <v>300</v>
      </c>
      <c r="F322" s="9">
        <v>900</v>
      </c>
    </row>
    <row r="323" spans="1:6" s="159" customFormat="1" ht="12.75">
      <c r="A323" s="157">
        <v>322</v>
      </c>
      <c r="B323" s="157">
        <v>12701</v>
      </c>
      <c r="C323" s="157" t="s">
        <v>346</v>
      </c>
      <c r="D323" s="157" t="s">
        <v>16</v>
      </c>
      <c r="E323" s="157">
        <f t="shared" si="5"/>
        <v>700</v>
      </c>
      <c r="F323" s="158">
        <v>2100</v>
      </c>
    </row>
    <row r="324" spans="1:6" s="159" customFormat="1" ht="12.75">
      <c r="A324" s="157">
        <v>323</v>
      </c>
      <c r="B324" s="157">
        <v>12702</v>
      </c>
      <c r="C324" s="157" t="s">
        <v>347</v>
      </c>
      <c r="D324" s="157" t="s">
        <v>16</v>
      </c>
      <c r="E324" s="157">
        <f t="shared" si="5"/>
        <v>1300</v>
      </c>
      <c r="F324" s="158">
        <v>3900</v>
      </c>
    </row>
    <row r="325" spans="1:6" s="159" customFormat="1" ht="12.75">
      <c r="A325" s="157">
        <v>324</v>
      </c>
      <c r="B325" s="198" t="s">
        <v>12</v>
      </c>
      <c r="C325" s="198" t="s">
        <v>348</v>
      </c>
      <c r="D325" s="198" t="s">
        <v>25</v>
      </c>
      <c r="E325" s="157">
        <f t="shared" si="5"/>
        <v>100</v>
      </c>
      <c r="F325" s="158">
        <v>300</v>
      </c>
    </row>
    <row r="326" spans="1:6" s="8" customFormat="1" ht="12.75">
      <c r="A326" s="1">
        <v>325</v>
      </c>
      <c r="B326" s="9" t="s">
        <v>12</v>
      </c>
      <c r="C326" s="1" t="s">
        <v>349</v>
      </c>
      <c r="D326" s="9" t="s">
        <v>25</v>
      </c>
      <c r="E326" s="1">
        <f t="shared" si="5"/>
        <v>480</v>
      </c>
      <c r="F326" s="9">
        <v>1440</v>
      </c>
    </row>
    <row r="327" spans="1:6" s="159" customFormat="1" ht="12.75">
      <c r="A327" s="157">
        <v>326</v>
      </c>
      <c r="B327" s="157">
        <v>11970</v>
      </c>
      <c r="C327" s="157" t="s">
        <v>350</v>
      </c>
      <c r="D327" s="157" t="s">
        <v>25</v>
      </c>
      <c r="E327" s="157">
        <f t="shared" si="5"/>
        <v>7</v>
      </c>
      <c r="F327" s="158">
        <v>21</v>
      </c>
    </row>
    <row r="328" spans="1:6" s="159" customFormat="1" ht="12.75">
      <c r="A328" s="157">
        <v>327</v>
      </c>
      <c r="B328" s="157">
        <v>11972</v>
      </c>
      <c r="C328" s="157" t="s">
        <v>351</v>
      </c>
      <c r="D328" s="157" t="s">
        <v>352</v>
      </c>
      <c r="E328" s="157">
        <f t="shared" si="5"/>
        <v>90</v>
      </c>
      <c r="F328" s="158">
        <v>270</v>
      </c>
    </row>
    <row r="329" spans="1:6" s="8" customFormat="1" ht="12.75">
      <c r="A329" s="1">
        <v>328</v>
      </c>
      <c r="B329" s="1" t="s">
        <v>12</v>
      </c>
      <c r="C329" s="1" t="s">
        <v>353</v>
      </c>
      <c r="D329" s="1" t="s">
        <v>354</v>
      </c>
      <c r="E329" s="1">
        <f t="shared" si="5"/>
        <v>35</v>
      </c>
      <c r="F329" s="9">
        <v>105</v>
      </c>
    </row>
    <row r="330" spans="1:6" s="159" customFormat="1" ht="12.75">
      <c r="A330" s="157">
        <v>329</v>
      </c>
      <c r="B330" s="157">
        <v>12734</v>
      </c>
      <c r="C330" s="157" t="s">
        <v>355</v>
      </c>
      <c r="D330" s="157" t="s">
        <v>352</v>
      </c>
      <c r="E330" s="157">
        <f t="shared" si="5"/>
        <v>4760</v>
      </c>
      <c r="F330" s="158">
        <v>14280</v>
      </c>
    </row>
    <row r="331" spans="1:6" s="8" customFormat="1" ht="25.5">
      <c r="A331" s="1">
        <v>330</v>
      </c>
      <c r="B331" s="1" t="s">
        <v>12</v>
      </c>
      <c r="C331" s="1" t="s">
        <v>356</v>
      </c>
      <c r="D331" s="1" t="s">
        <v>352</v>
      </c>
      <c r="E331" s="1">
        <f t="shared" si="5"/>
        <v>0</v>
      </c>
      <c r="F331" s="9">
        <v>0</v>
      </c>
    </row>
    <row r="332" spans="1:6" s="159" customFormat="1" ht="12.75">
      <c r="A332" s="157">
        <v>331</v>
      </c>
      <c r="B332" s="157" t="s">
        <v>12</v>
      </c>
      <c r="C332" s="157" t="s">
        <v>357</v>
      </c>
      <c r="D332" s="157" t="s">
        <v>352</v>
      </c>
      <c r="E332" s="157">
        <f t="shared" si="5"/>
        <v>60</v>
      </c>
      <c r="F332" s="158">
        <v>180</v>
      </c>
    </row>
    <row r="333" spans="1:6" s="8" customFormat="1" ht="51">
      <c r="A333" s="1">
        <v>332</v>
      </c>
      <c r="B333" s="1">
        <v>12650</v>
      </c>
      <c r="C333" s="188" t="s">
        <v>358</v>
      </c>
      <c r="D333" s="1" t="s">
        <v>352</v>
      </c>
      <c r="E333" s="1">
        <f t="shared" si="5"/>
        <v>30</v>
      </c>
      <c r="F333" s="9">
        <v>90</v>
      </c>
    </row>
    <row r="334" spans="1:6" s="8" customFormat="1" ht="12.75">
      <c r="A334" s="1">
        <v>333</v>
      </c>
      <c r="B334" s="9">
        <v>12652</v>
      </c>
      <c r="C334" s="1" t="s">
        <v>359</v>
      </c>
      <c r="D334" s="1" t="s">
        <v>360</v>
      </c>
      <c r="E334" s="1">
        <f t="shared" si="5"/>
        <v>10</v>
      </c>
      <c r="F334" s="9">
        <v>30</v>
      </c>
    </row>
    <row r="335" spans="1:6" s="190" customFormat="1" ht="12.75">
      <c r="A335" s="188">
        <v>334</v>
      </c>
      <c r="B335" s="188">
        <v>12714</v>
      </c>
      <c r="C335" s="188" t="s">
        <v>361</v>
      </c>
      <c r="D335" s="188" t="s">
        <v>362</v>
      </c>
      <c r="E335" s="188">
        <f t="shared" si="5"/>
        <v>320</v>
      </c>
      <c r="F335" s="189">
        <v>960</v>
      </c>
    </row>
    <row r="336" spans="1:6" s="8" customFormat="1" ht="12.75">
      <c r="A336" s="1">
        <v>335</v>
      </c>
      <c r="B336" s="1" t="s">
        <v>12</v>
      </c>
      <c r="C336" s="1" t="s">
        <v>363</v>
      </c>
      <c r="D336" s="1" t="s">
        <v>364</v>
      </c>
      <c r="E336" s="1">
        <f t="shared" si="5"/>
        <v>100</v>
      </c>
      <c r="F336" s="9">
        <v>300</v>
      </c>
    </row>
    <row r="337" spans="1:6" s="159" customFormat="1" ht="12.75">
      <c r="A337" s="157">
        <v>336</v>
      </c>
      <c r="B337" s="157" t="s">
        <v>12</v>
      </c>
      <c r="C337" s="157" t="s">
        <v>365</v>
      </c>
      <c r="D337" s="157" t="s">
        <v>364</v>
      </c>
      <c r="E337" s="157">
        <f t="shared" si="5"/>
        <v>180</v>
      </c>
      <c r="F337" s="158">
        <v>540</v>
      </c>
    </row>
    <row r="338" spans="1:6" s="159" customFormat="1" ht="12.75">
      <c r="A338" s="157">
        <v>337</v>
      </c>
      <c r="B338" s="157">
        <v>11626</v>
      </c>
      <c r="C338" s="157" t="s">
        <v>366</v>
      </c>
      <c r="D338" s="157" t="s">
        <v>11</v>
      </c>
      <c r="E338" s="157">
        <f t="shared" si="5"/>
        <v>1330</v>
      </c>
      <c r="F338" s="158">
        <v>3990</v>
      </c>
    </row>
    <row r="339" spans="1:6" s="8" customFormat="1" ht="12.75">
      <c r="A339" s="1">
        <v>338</v>
      </c>
      <c r="B339" s="1">
        <v>10271</v>
      </c>
      <c r="C339" s="1" t="s">
        <v>367</v>
      </c>
      <c r="D339" s="1" t="s">
        <v>16</v>
      </c>
      <c r="E339" s="1">
        <f t="shared" si="5"/>
        <v>260</v>
      </c>
      <c r="F339" s="9">
        <v>780</v>
      </c>
    </row>
    <row r="340" spans="1:6" s="159" customFormat="1" ht="12.75">
      <c r="A340" s="157">
        <v>339</v>
      </c>
      <c r="B340" s="157">
        <v>11636</v>
      </c>
      <c r="C340" s="157" t="s">
        <v>368</v>
      </c>
      <c r="D340" s="157" t="s">
        <v>11</v>
      </c>
      <c r="E340" s="157">
        <f t="shared" si="5"/>
        <v>12900</v>
      </c>
      <c r="F340" s="158">
        <v>38700</v>
      </c>
    </row>
    <row r="341" spans="1:6" s="159" customFormat="1" ht="25.5">
      <c r="A341" s="157">
        <v>340</v>
      </c>
      <c r="B341" s="157">
        <v>11691</v>
      </c>
      <c r="C341" s="157" t="s">
        <v>369</v>
      </c>
      <c r="D341" s="157" t="s">
        <v>11</v>
      </c>
      <c r="E341" s="157">
        <f t="shared" si="5"/>
        <v>300</v>
      </c>
      <c r="F341" s="158">
        <v>900</v>
      </c>
    </row>
    <row r="342" spans="1:6" s="159" customFormat="1" ht="12.75">
      <c r="A342" s="157">
        <v>341</v>
      </c>
      <c r="B342" s="157" t="s">
        <v>12</v>
      </c>
      <c r="C342" s="157" t="s">
        <v>370</v>
      </c>
      <c r="D342" s="157" t="s">
        <v>16</v>
      </c>
      <c r="E342" s="157">
        <f t="shared" si="5"/>
        <v>500</v>
      </c>
      <c r="F342" s="158">
        <v>1500</v>
      </c>
    </row>
    <row r="343" spans="1:6" s="159" customFormat="1" ht="12.75">
      <c r="A343" s="157">
        <v>342</v>
      </c>
      <c r="B343" s="157">
        <v>11660</v>
      </c>
      <c r="C343" s="157" t="s">
        <v>371</v>
      </c>
      <c r="D343" s="157" t="s">
        <v>25</v>
      </c>
      <c r="E343" s="157">
        <f t="shared" si="5"/>
        <v>11</v>
      </c>
      <c r="F343" s="158">
        <v>33</v>
      </c>
    </row>
    <row r="344" spans="1:6" s="159" customFormat="1" ht="12.75">
      <c r="A344" s="157">
        <v>343</v>
      </c>
      <c r="B344" s="157">
        <v>11669</v>
      </c>
      <c r="C344" s="157" t="s">
        <v>372</v>
      </c>
      <c r="D344" s="157" t="s">
        <v>25</v>
      </c>
      <c r="E344" s="157">
        <f t="shared" si="5"/>
        <v>9</v>
      </c>
      <c r="F344" s="158">
        <v>27</v>
      </c>
    </row>
    <row r="345" spans="1:6" s="159" customFormat="1" ht="12.75">
      <c r="A345" s="157">
        <v>344</v>
      </c>
      <c r="B345" s="203">
        <v>10871</v>
      </c>
      <c r="C345" s="157" t="s">
        <v>373</v>
      </c>
      <c r="D345" s="157" t="s">
        <v>148</v>
      </c>
      <c r="E345" s="157">
        <f t="shared" si="5"/>
        <v>23</v>
      </c>
      <c r="F345" s="158">
        <v>69</v>
      </c>
    </row>
    <row r="346" spans="1:6" s="159" customFormat="1" ht="12.75">
      <c r="A346" s="157">
        <v>345</v>
      </c>
      <c r="B346" s="157">
        <v>11638</v>
      </c>
      <c r="C346" s="157" t="s">
        <v>374</v>
      </c>
      <c r="D346" s="157" t="s">
        <v>148</v>
      </c>
      <c r="E346" s="157">
        <f t="shared" si="5"/>
        <v>35</v>
      </c>
      <c r="F346" s="158">
        <v>105</v>
      </c>
    </row>
    <row r="347" spans="1:6" s="159" customFormat="1" ht="12.75">
      <c r="A347" s="157">
        <v>346</v>
      </c>
      <c r="B347" s="157">
        <v>11641</v>
      </c>
      <c r="C347" s="157" t="s">
        <v>375</v>
      </c>
      <c r="D347" s="157" t="s">
        <v>25</v>
      </c>
      <c r="E347" s="157">
        <f t="shared" si="5"/>
        <v>29</v>
      </c>
      <c r="F347" s="158">
        <v>87</v>
      </c>
    </row>
    <row r="348" spans="1:6" s="8" customFormat="1" ht="12.75">
      <c r="A348" s="1">
        <v>347</v>
      </c>
      <c r="B348" s="1">
        <v>11676</v>
      </c>
      <c r="C348" s="1" t="s">
        <v>376</v>
      </c>
      <c r="D348" s="1" t="s">
        <v>352</v>
      </c>
      <c r="E348" s="1">
        <f t="shared" si="5"/>
        <v>1320</v>
      </c>
      <c r="F348" s="9">
        <v>3960</v>
      </c>
    </row>
    <row r="349" spans="1:6" s="8" customFormat="1" ht="12.75">
      <c r="A349" s="1">
        <v>348</v>
      </c>
      <c r="B349" s="1" t="s">
        <v>12</v>
      </c>
      <c r="C349" s="1" t="s">
        <v>377</v>
      </c>
      <c r="D349" s="1" t="s">
        <v>16</v>
      </c>
      <c r="E349" s="1">
        <f t="shared" si="5"/>
        <v>130</v>
      </c>
      <c r="F349" s="9">
        <v>390</v>
      </c>
    </row>
    <row r="350" spans="1:6" s="159" customFormat="1" ht="12.75">
      <c r="A350" s="157">
        <v>349</v>
      </c>
      <c r="B350" s="157" t="s">
        <v>12</v>
      </c>
      <c r="C350" s="157" t="s">
        <v>378</v>
      </c>
      <c r="D350" s="157" t="s">
        <v>16</v>
      </c>
      <c r="E350" s="157">
        <f t="shared" si="5"/>
        <v>56</v>
      </c>
      <c r="F350" s="158">
        <v>168</v>
      </c>
    </row>
    <row r="351" spans="1:6" s="159" customFormat="1" ht="38.25">
      <c r="A351" s="157">
        <v>350</v>
      </c>
      <c r="B351" s="157">
        <v>11632</v>
      </c>
      <c r="C351" s="157" t="s">
        <v>379</v>
      </c>
      <c r="D351" s="157" t="s">
        <v>362</v>
      </c>
      <c r="E351" s="157">
        <f t="shared" si="5"/>
        <v>1020</v>
      </c>
      <c r="F351" s="158">
        <v>3060</v>
      </c>
    </row>
    <row r="352" spans="1:6" s="159" customFormat="1" ht="25.5">
      <c r="A352" s="157">
        <v>351</v>
      </c>
      <c r="B352" s="157">
        <v>11672</v>
      </c>
      <c r="C352" s="157" t="s">
        <v>380</v>
      </c>
      <c r="D352" s="157" t="s">
        <v>362</v>
      </c>
      <c r="E352" s="157">
        <f t="shared" si="5"/>
        <v>215</v>
      </c>
      <c r="F352" s="158">
        <v>645</v>
      </c>
    </row>
    <row r="353" spans="1:6" s="8" customFormat="1" ht="12.75">
      <c r="A353" s="1">
        <v>352</v>
      </c>
      <c r="B353" s="1" t="s">
        <v>12</v>
      </c>
      <c r="C353" s="1" t="s">
        <v>381</v>
      </c>
      <c r="D353" s="1" t="s">
        <v>364</v>
      </c>
      <c r="E353" s="1">
        <f t="shared" si="5"/>
        <v>20</v>
      </c>
      <c r="F353" s="9">
        <v>60</v>
      </c>
    </row>
    <row r="354" spans="1:6" s="159" customFormat="1" ht="25.5">
      <c r="A354" s="157">
        <v>353</v>
      </c>
      <c r="B354" s="157">
        <v>11680</v>
      </c>
      <c r="C354" s="157" t="s">
        <v>382</v>
      </c>
      <c r="D354" s="157" t="s">
        <v>362</v>
      </c>
      <c r="E354" s="157">
        <f t="shared" si="5"/>
        <v>665</v>
      </c>
      <c r="F354" s="158">
        <v>1995</v>
      </c>
    </row>
    <row r="355" spans="1:6" s="8" customFormat="1" ht="25.5">
      <c r="A355" s="1">
        <v>354</v>
      </c>
      <c r="B355" s="1" t="s">
        <v>12</v>
      </c>
      <c r="C355" s="1" t="s">
        <v>383</v>
      </c>
      <c r="D355" s="1" t="s">
        <v>364</v>
      </c>
      <c r="E355" s="1">
        <f t="shared" si="5"/>
        <v>50</v>
      </c>
      <c r="F355" s="9">
        <v>150</v>
      </c>
    </row>
    <row r="356" spans="1:6" s="159" customFormat="1" ht="12.75">
      <c r="A356" s="157">
        <v>355</v>
      </c>
      <c r="B356" s="157">
        <v>11639</v>
      </c>
      <c r="C356" s="157" t="s">
        <v>384</v>
      </c>
      <c r="D356" s="157" t="s">
        <v>362</v>
      </c>
      <c r="E356" s="157">
        <f t="shared" si="5"/>
        <v>215</v>
      </c>
      <c r="F356" s="158">
        <v>645</v>
      </c>
    </row>
    <row r="357" spans="1:6" s="159" customFormat="1" ht="38.25">
      <c r="A357" s="157">
        <v>356</v>
      </c>
      <c r="B357" s="157">
        <v>11665</v>
      </c>
      <c r="C357" s="157" t="s">
        <v>385</v>
      </c>
      <c r="D357" s="157" t="s">
        <v>11</v>
      </c>
      <c r="E357" s="157">
        <f t="shared" si="5"/>
        <v>630</v>
      </c>
      <c r="F357" s="158">
        <v>1890</v>
      </c>
    </row>
    <row r="358" spans="1:6" s="159" customFormat="1" ht="12.75">
      <c r="A358" s="157">
        <v>357</v>
      </c>
      <c r="B358" s="157">
        <v>11678</v>
      </c>
      <c r="C358" s="157" t="s">
        <v>386</v>
      </c>
      <c r="D358" s="157" t="s">
        <v>11</v>
      </c>
      <c r="E358" s="157">
        <f t="shared" si="5"/>
        <v>640</v>
      </c>
      <c r="F358" s="158">
        <v>1920</v>
      </c>
    </row>
    <row r="359" spans="1:6" s="8" customFormat="1" ht="12.75">
      <c r="A359" s="1">
        <v>358</v>
      </c>
      <c r="B359" s="1" t="s">
        <v>12</v>
      </c>
      <c r="C359" s="1" t="s">
        <v>387</v>
      </c>
      <c r="D359" s="9" t="s">
        <v>11</v>
      </c>
      <c r="E359" s="1">
        <f t="shared" si="5"/>
        <v>5</v>
      </c>
      <c r="F359" s="9">
        <v>15</v>
      </c>
    </row>
    <row r="360" spans="1:6" s="8" customFormat="1" ht="12.75">
      <c r="A360" s="1">
        <v>359</v>
      </c>
      <c r="B360" s="1" t="s">
        <v>12</v>
      </c>
      <c r="C360" s="1" t="s">
        <v>388</v>
      </c>
      <c r="D360" s="1" t="s">
        <v>16</v>
      </c>
      <c r="E360" s="1">
        <f t="shared" si="5"/>
        <v>200</v>
      </c>
      <c r="F360" s="9">
        <v>600</v>
      </c>
    </row>
    <row r="361" spans="1:6" s="8" customFormat="1" ht="12.75">
      <c r="A361" s="1">
        <v>360</v>
      </c>
      <c r="B361" s="1">
        <v>11644</v>
      </c>
      <c r="C361" s="1" t="s">
        <v>389</v>
      </c>
      <c r="D361" s="1" t="s">
        <v>16</v>
      </c>
      <c r="E361" s="1">
        <f t="shared" si="5"/>
        <v>50</v>
      </c>
      <c r="F361" s="9">
        <v>150</v>
      </c>
    </row>
    <row r="362" spans="1:6" s="159" customFormat="1" ht="12.75">
      <c r="A362" s="157">
        <v>361</v>
      </c>
      <c r="B362" s="158" t="s">
        <v>12</v>
      </c>
      <c r="C362" s="157" t="s">
        <v>390</v>
      </c>
      <c r="D362" s="158" t="s">
        <v>11</v>
      </c>
      <c r="E362" s="157">
        <f t="shared" si="5"/>
        <v>310</v>
      </c>
      <c r="F362" s="158">
        <v>930</v>
      </c>
    </row>
    <row r="363" spans="1:6" s="159" customFormat="1" ht="12.75">
      <c r="A363" s="157">
        <v>362</v>
      </c>
      <c r="B363" s="157">
        <v>11645</v>
      </c>
      <c r="C363" s="157" t="s">
        <v>391</v>
      </c>
      <c r="D363" s="157" t="s">
        <v>16</v>
      </c>
      <c r="E363" s="157">
        <f t="shared" si="5"/>
        <v>4580</v>
      </c>
      <c r="F363" s="158">
        <v>13740</v>
      </c>
    </row>
    <row r="364" spans="1:6" s="159" customFormat="1" ht="12.75">
      <c r="A364" s="157">
        <v>363</v>
      </c>
      <c r="B364" s="157" t="s">
        <v>12</v>
      </c>
      <c r="C364" s="157" t="s">
        <v>392</v>
      </c>
      <c r="D364" s="157" t="s">
        <v>16</v>
      </c>
      <c r="E364" s="157">
        <f t="shared" si="5"/>
        <v>3200</v>
      </c>
      <c r="F364" s="158">
        <v>9600</v>
      </c>
    </row>
    <row r="365" spans="1:6" s="8" customFormat="1" ht="12.75">
      <c r="A365" s="1">
        <v>364</v>
      </c>
      <c r="B365" s="1" t="s">
        <v>12</v>
      </c>
      <c r="C365" s="1" t="s">
        <v>393</v>
      </c>
      <c r="D365" s="1" t="s">
        <v>16</v>
      </c>
      <c r="E365" s="1">
        <f t="shared" si="5"/>
        <v>1500</v>
      </c>
      <c r="F365" s="9">
        <v>4500</v>
      </c>
    </row>
    <row r="366" spans="1:6" s="8" customFormat="1" ht="12.75">
      <c r="A366" s="1">
        <v>365</v>
      </c>
      <c r="B366" s="1" t="s">
        <v>12</v>
      </c>
      <c r="C366" s="1" t="s">
        <v>394</v>
      </c>
      <c r="D366" s="1" t="s">
        <v>16</v>
      </c>
      <c r="E366" s="1">
        <f t="shared" si="5"/>
        <v>350</v>
      </c>
      <c r="F366" s="9">
        <v>1050</v>
      </c>
    </row>
    <row r="367" spans="1:6" s="8" customFormat="1" ht="12.75">
      <c r="A367" s="1">
        <v>366</v>
      </c>
      <c r="B367" s="9" t="s">
        <v>12</v>
      </c>
      <c r="C367" s="1" t="s">
        <v>395</v>
      </c>
      <c r="D367" s="1" t="s">
        <v>16</v>
      </c>
      <c r="E367" s="1">
        <f t="shared" si="5"/>
        <v>100</v>
      </c>
      <c r="F367" s="9">
        <v>300</v>
      </c>
    </row>
    <row r="368" spans="1:6" s="159" customFormat="1" ht="12.75">
      <c r="A368" s="157">
        <v>367</v>
      </c>
      <c r="B368" s="157">
        <v>11962</v>
      </c>
      <c r="C368" s="157" t="s">
        <v>396</v>
      </c>
      <c r="D368" s="157" t="s">
        <v>11</v>
      </c>
      <c r="E368" s="157">
        <f t="shared" si="5"/>
        <v>330</v>
      </c>
      <c r="F368" s="158">
        <v>990</v>
      </c>
    </row>
    <row r="369" spans="1:6" s="159" customFormat="1" ht="12.75">
      <c r="A369" s="157">
        <v>368</v>
      </c>
      <c r="B369" s="157">
        <v>11693</v>
      </c>
      <c r="C369" s="157" t="s">
        <v>397</v>
      </c>
      <c r="D369" s="157" t="s">
        <v>11</v>
      </c>
      <c r="E369" s="157">
        <f t="shared" si="5"/>
        <v>220</v>
      </c>
      <c r="F369" s="158">
        <v>660</v>
      </c>
    </row>
    <row r="370" spans="1:6" s="8" customFormat="1" ht="12.75">
      <c r="A370" s="1">
        <v>369</v>
      </c>
      <c r="B370" s="1" t="s">
        <v>12</v>
      </c>
      <c r="C370" s="1" t="s">
        <v>398</v>
      </c>
      <c r="D370" s="1" t="s">
        <v>16</v>
      </c>
      <c r="E370" s="1">
        <f t="shared" si="5"/>
        <v>160</v>
      </c>
      <c r="F370" s="9">
        <v>480</v>
      </c>
    </row>
    <row r="371" spans="1:6" s="8" customFormat="1" ht="12.75">
      <c r="A371" s="1">
        <v>370</v>
      </c>
      <c r="B371" s="9" t="s">
        <v>12</v>
      </c>
      <c r="C371" s="1" t="s">
        <v>399</v>
      </c>
      <c r="D371" s="9" t="s">
        <v>11</v>
      </c>
      <c r="E371" s="1">
        <f t="shared" si="5"/>
        <v>300</v>
      </c>
      <c r="F371" s="9">
        <v>900</v>
      </c>
    </row>
    <row r="372" spans="1:6" s="159" customFormat="1" ht="12.75">
      <c r="A372" s="157">
        <v>371</v>
      </c>
      <c r="B372" s="157">
        <v>11648</v>
      </c>
      <c r="C372" s="157" t="s">
        <v>400</v>
      </c>
      <c r="D372" s="157" t="s">
        <v>16</v>
      </c>
      <c r="E372" s="157">
        <f t="shared" si="5"/>
        <v>120</v>
      </c>
      <c r="F372" s="158">
        <v>360</v>
      </c>
    </row>
    <row r="373" spans="1:6" s="159" customFormat="1" ht="12.75">
      <c r="A373" s="157">
        <v>372</v>
      </c>
      <c r="B373" s="157">
        <v>10872</v>
      </c>
      <c r="C373" s="157" t="s">
        <v>401</v>
      </c>
      <c r="D373" s="157" t="s">
        <v>11</v>
      </c>
      <c r="E373" s="157">
        <f t="shared" si="5"/>
        <v>180</v>
      </c>
      <c r="F373" s="158">
        <v>540</v>
      </c>
    </row>
    <row r="374" spans="1:6" s="159" customFormat="1" ht="12.75">
      <c r="A374" s="157">
        <v>373</v>
      </c>
      <c r="B374" s="158" t="s">
        <v>12</v>
      </c>
      <c r="C374" s="157" t="s">
        <v>402</v>
      </c>
      <c r="D374" s="158" t="s">
        <v>11</v>
      </c>
      <c r="E374" s="157">
        <f t="shared" si="5"/>
        <v>100</v>
      </c>
      <c r="F374" s="158">
        <v>300</v>
      </c>
    </row>
    <row r="375" spans="1:6" s="8" customFormat="1" ht="12.75">
      <c r="A375" s="1">
        <v>374</v>
      </c>
      <c r="B375" s="1" t="s">
        <v>12</v>
      </c>
      <c r="C375" s="1" t="s">
        <v>403</v>
      </c>
      <c r="D375" s="1" t="s">
        <v>16</v>
      </c>
      <c r="E375" s="1">
        <f t="shared" si="5"/>
        <v>4600</v>
      </c>
      <c r="F375" s="9">
        <v>13800</v>
      </c>
    </row>
    <row r="376" spans="1:6" s="159" customFormat="1" ht="12.75">
      <c r="A376" s="157">
        <v>375</v>
      </c>
      <c r="B376" s="157">
        <v>11637</v>
      </c>
      <c r="C376" s="157" t="s">
        <v>404</v>
      </c>
      <c r="D376" s="157" t="s">
        <v>11</v>
      </c>
      <c r="E376" s="157">
        <f t="shared" si="5"/>
        <v>14400</v>
      </c>
      <c r="F376" s="158">
        <v>43200</v>
      </c>
    </row>
    <row r="377" spans="1:6" s="8" customFormat="1" ht="12.75">
      <c r="A377" s="1">
        <v>376</v>
      </c>
      <c r="B377" s="9" t="s">
        <v>12</v>
      </c>
      <c r="C377" s="1" t="s">
        <v>405</v>
      </c>
      <c r="D377" s="1" t="s">
        <v>16</v>
      </c>
      <c r="E377" s="1">
        <f t="shared" si="5"/>
        <v>50</v>
      </c>
      <c r="F377" s="9">
        <v>150</v>
      </c>
    </row>
    <row r="378" spans="1:6" s="159" customFormat="1" ht="12.75">
      <c r="A378" s="157">
        <v>377</v>
      </c>
      <c r="B378" s="157" t="s">
        <v>12</v>
      </c>
      <c r="C378" s="157" t="s">
        <v>406</v>
      </c>
      <c r="D378" s="157" t="s">
        <v>16</v>
      </c>
      <c r="E378" s="157">
        <f t="shared" si="5"/>
        <v>6000</v>
      </c>
      <c r="F378" s="158">
        <v>18000</v>
      </c>
    </row>
    <row r="379" spans="1:6" s="8" customFormat="1" ht="12.75">
      <c r="A379" s="1">
        <v>378</v>
      </c>
      <c r="B379" s="1" t="s">
        <v>12</v>
      </c>
      <c r="C379" s="1" t="s">
        <v>407</v>
      </c>
      <c r="D379" s="1" t="s">
        <v>16</v>
      </c>
      <c r="E379" s="1">
        <f t="shared" si="5"/>
        <v>1900</v>
      </c>
      <c r="F379" s="9">
        <v>5700</v>
      </c>
    </row>
    <row r="380" spans="1:6" s="159" customFormat="1" ht="12.75">
      <c r="A380" s="157">
        <v>379</v>
      </c>
      <c r="B380" s="157">
        <v>11640</v>
      </c>
      <c r="C380" s="157" t="s">
        <v>408</v>
      </c>
      <c r="D380" s="157" t="s">
        <v>11</v>
      </c>
      <c r="E380" s="157">
        <f t="shared" si="5"/>
        <v>12900</v>
      </c>
      <c r="F380" s="158">
        <v>38700</v>
      </c>
    </row>
    <row r="381" spans="1:6" s="8" customFormat="1" ht="12.75">
      <c r="A381" s="1">
        <v>380</v>
      </c>
      <c r="B381" s="1">
        <v>11990</v>
      </c>
      <c r="C381" s="1" t="s">
        <v>409</v>
      </c>
      <c r="D381" s="1" t="s">
        <v>11</v>
      </c>
      <c r="E381" s="1">
        <f t="shared" si="5"/>
        <v>1260</v>
      </c>
      <c r="F381" s="9">
        <v>3780</v>
      </c>
    </row>
    <row r="382" spans="1:6" s="159" customFormat="1" ht="12.75">
      <c r="A382" s="157">
        <v>381</v>
      </c>
      <c r="B382" s="158" t="s">
        <v>12</v>
      </c>
      <c r="C382" s="157" t="s">
        <v>410</v>
      </c>
      <c r="D382" s="157" t="s">
        <v>16</v>
      </c>
      <c r="E382" s="157">
        <f t="shared" si="5"/>
        <v>130</v>
      </c>
      <c r="F382" s="158">
        <v>390</v>
      </c>
    </row>
    <row r="383" spans="1:6" s="159" customFormat="1" ht="12.75">
      <c r="A383" s="157">
        <v>382</v>
      </c>
      <c r="B383" s="157" t="s">
        <v>12</v>
      </c>
      <c r="C383" s="157" t="s">
        <v>411</v>
      </c>
      <c r="D383" s="157" t="s">
        <v>16</v>
      </c>
      <c r="E383" s="157">
        <f t="shared" si="5"/>
        <v>980</v>
      </c>
      <c r="F383" s="158">
        <v>2940</v>
      </c>
    </row>
    <row r="384" spans="1:6" s="159" customFormat="1" ht="12.75">
      <c r="A384" s="157">
        <v>383</v>
      </c>
      <c r="B384" s="157">
        <v>11607</v>
      </c>
      <c r="C384" s="157" t="s">
        <v>412</v>
      </c>
      <c r="D384" s="157" t="s">
        <v>11</v>
      </c>
      <c r="E384" s="157">
        <f t="shared" si="5"/>
        <v>430</v>
      </c>
      <c r="F384" s="158">
        <v>1290</v>
      </c>
    </row>
    <row r="385" spans="1:6" s="159" customFormat="1" ht="25.5">
      <c r="A385" s="157">
        <v>384</v>
      </c>
      <c r="B385" s="157">
        <v>12810</v>
      </c>
      <c r="C385" s="157" t="s">
        <v>413</v>
      </c>
      <c r="D385" s="157" t="s">
        <v>362</v>
      </c>
      <c r="E385" s="157">
        <f t="shared" si="5"/>
        <v>80</v>
      </c>
      <c r="F385" s="158">
        <v>240</v>
      </c>
    </row>
    <row r="386" spans="1:6" s="159" customFormat="1" ht="12.75">
      <c r="A386" s="157">
        <v>385</v>
      </c>
      <c r="B386" s="157">
        <v>12210</v>
      </c>
      <c r="C386" s="157" t="s">
        <v>414</v>
      </c>
      <c r="D386" s="157" t="s">
        <v>362</v>
      </c>
      <c r="E386" s="157">
        <f t="shared" ref="E386:E449" si="6">F386/3</f>
        <v>10</v>
      </c>
      <c r="F386" s="158">
        <v>30</v>
      </c>
    </row>
    <row r="387" spans="1:6" s="159" customFormat="1" ht="63.75">
      <c r="A387" s="157">
        <v>386</v>
      </c>
      <c r="B387" s="157">
        <v>12489</v>
      </c>
      <c r="C387" s="157" t="s">
        <v>415</v>
      </c>
      <c r="D387" s="157" t="s">
        <v>416</v>
      </c>
      <c r="E387" s="157">
        <f t="shared" si="6"/>
        <v>1735</v>
      </c>
      <c r="F387" s="158">
        <v>5205</v>
      </c>
    </row>
    <row r="388" spans="1:6" s="159" customFormat="1" ht="51">
      <c r="A388" s="157">
        <v>387</v>
      </c>
      <c r="B388" s="157">
        <v>12491</v>
      </c>
      <c r="C388" s="157" t="s">
        <v>417</v>
      </c>
      <c r="D388" s="157" t="s">
        <v>362</v>
      </c>
      <c r="E388" s="157">
        <f t="shared" si="6"/>
        <v>355</v>
      </c>
      <c r="F388" s="158">
        <v>1065</v>
      </c>
    </row>
    <row r="389" spans="1:6" s="8" customFormat="1" ht="25.5">
      <c r="A389" s="1">
        <v>388</v>
      </c>
      <c r="B389" s="1">
        <v>12492</v>
      </c>
      <c r="C389" s="1" t="s">
        <v>418</v>
      </c>
      <c r="D389" s="1" t="s">
        <v>16</v>
      </c>
      <c r="E389" s="1">
        <f t="shared" si="6"/>
        <v>40</v>
      </c>
      <c r="F389" s="9">
        <v>120</v>
      </c>
    </row>
    <row r="390" spans="1:6" s="159" customFormat="1" ht="12.75">
      <c r="A390" s="157">
        <v>389</v>
      </c>
      <c r="B390" s="157">
        <v>12214</v>
      </c>
      <c r="C390" s="157" t="s">
        <v>419</v>
      </c>
      <c r="D390" s="157" t="s">
        <v>416</v>
      </c>
      <c r="E390" s="157">
        <f t="shared" si="6"/>
        <v>10</v>
      </c>
      <c r="F390" s="158">
        <v>30</v>
      </c>
    </row>
    <row r="391" spans="1:6" s="159" customFormat="1" ht="25.5">
      <c r="A391" s="157">
        <v>390</v>
      </c>
      <c r="B391" s="157">
        <v>12866</v>
      </c>
      <c r="C391" s="157" t="s">
        <v>420</v>
      </c>
      <c r="D391" s="157" t="s">
        <v>416</v>
      </c>
      <c r="E391" s="157">
        <f t="shared" si="6"/>
        <v>240</v>
      </c>
      <c r="F391" s="158">
        <v>720</v>
      </c>
    </row>
    <row r="392" spans="1:6" s="159" customFormat="1" ht="12.75">
      <c r="A392" s="157">
        <v>391</v>
      </c>
      <c r="B392" s="157">
        <v>10304</v>
      </c>
      <c r="C392" s="157" t="s">
        <v>421</v>
      </c>
      <c r="D392" s="157" t="s">
        <v>16</v>
      </c>
      <c r="E392" s="157">
        <f t="shared" si="6"/>
        <v>100</v>
      </c>
      <c r="F392" s="158">
        <v>300</v>
      </c>
    </row>
    <row r="393" spans="1:6" s="8" customFormat="1" ht="12.75">
      <c r="A393" s="1">
        <v>392</v>
      </c>
      <c r="B393" s="9" t="s">
        <v>12</v>
      </c>
      <c r="C393" s="1" t="s">
        <v>422</v>
      </c>
      <c r="D393" s="1" t="s">
        <v>16</v>
      </c>
      <c r="E393" s="1">
        <f t="shared" si="6"/>
        <v>500</v>
      </c>
      <c r="F393" s="9">
        <v>1500</v>
      </c>
    </row>
    <row r="394" spans="1:6" s="8" customFormat="1" ht="12.75">
      <c r="A394" s="1">
        <v>393</v>
      </c>
      <c r="B394" s="1" t="s">
        <v>12</v>
      </c>
      <c r="C394" s="1" t="s">
        <v>423</v>
      </c>
      <c r="D394" s="1" t="s">
        <v>16</v>
      </c>
      <c r="E394" s="1">
        <f t="shared" si="6"/>
        <v>160</v>
      </c>
      <c r="F394" s="9">
        <v>480</v>
      </c>
    </row>
    <row r="395" spans="1:6" s="8" customFormat="1" ht="12.75">
      <c r="A395" s="1">
        <v>394</v>
      </c>
      <c r="B395" s="9">
        <v>10313</v>
      </c>
      <c r="C395" s="1" t="s">
        <v>424</v>
      </c>
      <c r="D395" s="1" t="s">
        <v>16</v>
      </c>
      <c r="E395" s="1">
        <f t="shared" si="6"/>
        <v>60</v>
      </c>
      <c r="F395" s="9">
        <v>180</v>
      </c>
    </row>
    <row r="396" spans="1:6" s="8" customFormat="1" ht="25.5">
      <c r="A396" s="1">
        <v>395</v>
      </c>
      <c r="B396" s="1">
        <v>100108</v>
      </c>
      <c r="C396" s="1" t="s">
        <v>425</v>
      </c>
      <c r="D396" s="1" t="s">
        <v>426</v>
      </c>
      <c r="E396" s="1">
        <f t="shared" si="6"/>
        <v>145</v>
      </c>
      <c r="F396" s="9">
        <v>435</v>
      </c>
    </row>
    <row r="397" spans="1:6" s="8" customFormat="1" ht="12.75">
      <c r="A397" s="1">
        <v>396</v>
      </c>
      <c r="B397" s="1">
        <v>10290</v>
      </c>
      <c r="C397" s="1" t="s">
        <v>427</v>
      </c>
      <c r="D397" s="1" t="s">
        <v>16</v>
      </c>
      <c r="E397" s="1">
        <f t="shared" si="6"/>
        <v>100</v>
      </c>
      <c r="F397" s="9">
        <v>300</v>
      </c>
    </row>
    <row r="398" spans="1:6" s="8" customFormat="1" ht="12.75">
      <c r="A398" s="1">
        <v>397</v>
      </c>
      <c r="B398" s="1" t="s">
        <v>12</v>
      </c>
      <c r="C398" s="1" t="s">
        <v>428</v>
      </c>
      <c r="D398" s="1" t="s">
        <v>16</v>
      </c>
      <c r="E398" s="1">
        <f t="shared" si="6"/>
        <v>1200</v>
      </c>
      <c r="F398" s="9">
        <v>3600</v>
      </c>
    </row>
    <row r="399" spans="1:6" s="8" customFormat="1" ht="12.75">
      <c r="A399" s="1">
        <v>398</v>
      </c>
      <c r="B399" s="1" t="s">
        <v>12</v>
      </c>
      <c r="C399" s="1" t="s">
        <v>429</v>
      </c>
      <c r="D399" s="1" t="s">
        <v>16</v>
      </c>
      <c r="E399" s="1">
        <f t="shared" si="6"/>
        <v>300</v>
      </c>
      <c r="F399" s="9">
        <v>900</v>
      </c>
    </row>
    <row r="400" spans="1:6" s="159" customFormat="1" ht="12.75">
      <c r="A400" s="157">
        <v>399</v>
      </c>
      <c r="B400" s="157">
        <v>10293</v>
      </c>
      <c r="C400" s="157" t="s">
        <v>430</v>
      </c>
      <c r="D400" s="157" t="s">
        <v>16</v>
      </c>
      <c r="E400" s="157">
        <f t="shared" si="6"/>
        <v>2600</v>
      </c>
      <c r="F400" s="158">
        <v>7800</v>
      </c>
    </row>
    <row r="401" spans="1:6" s="159" customFormat="1" ht="12.75">
      <c r="A401" s="157">
        <v>400</v>
      </c>
      <c r="B401" s="157">
        <v>10258</v>
      </c>
      <c r="C401" s="157" t="s">
        <v>431</v>
      </c>
      <c r="D401" s="157" t="s">
        <v>25</v>
      </c>
      <c r="E401" s="157">
        <f t="shared" si="6"/>
        <v>75</v>
      </c>
      <c r="F401" s="158">
        <v>225</v>
      </c>
    </row>
    <row r="402" spans="1:6" s="159" customFormat="1" ht="12.75">
      <c r="A402" s="157">
        <v>401</v>
      </c>
      <c r="B402" s="157">
        <v>10294</v>
      </c>
      <c r="C402" s="157" t="s">
        <v>432</v>
      </c>
      <c r="D402" s="157" t="s">
        <v>25</v>
      </c>
      <c r="E402" s="157">
        <f t="shared" si="6"/>
        <v>15</v>
      </c>
      <c r="F402" s="158">
        <v>45</v>
      </c>
    </row>
    <row r="403" spans="1:6" s="8" customFormat="1" ht="25.5">
      <c r="A403" s="1">
        <v>402</v>
      </c>
      <c r="B403" s="1" t="s">
        <v>12</v>
      </c>
      <c r="C403" s="1" t="s">
        <v>433</v>
      </c>
      <c r="D403" s="1" t="s">
        <v>426</v>
      </c>
      <c r="E403" s="1">
        <f t="shared" si="6"/>
        <v>930</v>
      </c>
      <c r="F403" s="9">
        <v>2790</v>
      </c>
    </row>
    <row r="404" spans="1:6" s="159" customFormat="1" ht="12.75">
      <c r="A404" s="157">
        <v>403</v>
      </c>
      <c r="B404" s="157">
        <v>12920</v>
      </c>
      <c r="C404" s="157" t="s">
        <v>434</v>
      </c>
      <c r="D404" s="157" t="s">
        <v>435</v>
      </c>
      <c r="E404" s="157">
        <f t="shared" si="6"/>
        <v>2792</v>
      </c>
      <c r="F404" s="158">
        <v>8376</v>
      </c>
    </row>
    <row r="405" spans="1:6" s="8" customFormat="1" ht="25.5">
      <c r="A405" s="1">
        <v>404</v>
      </c>
      <c r="B405" s="9" t="s">
        <v>12</v>
      </c>
      <c r="C405" s="1" t="s">
        <v>436</v>
      </c>
      <c r="D405" s="1" t="s">
        <v>16</v>
      </c>
      <c r="E405" s="1">
        <f t="shared" si="6"/>
        <v>90</v>
      </c>
      <c r="F405" s="9">
        <v>270</v>
      </c>
    </row>
    <row r="406" spans="1:6" s="8" customFormat="1" ht="12.75">
      <c r="A406" s="1">
        <v>405</v>
      </c>
      <c r="B406" s="1" t="s">
        <v>12</v>
      </c>
      <c r="C406" s="1" t="s">
        <v>437</v>
      </c>
      <c r="D406" s="1" t="s">
        <v>16</v>
      </c>
      <c r="E406" s="1">
        <f t="shared" si="6"/>
        <v>400</v>
      </c>
      <c r="F406" s="9">
        <v>1200</v>
      </c>
    </row>
    <row r="407" spans="1:6" s="159" customFormat="1" ht="12.75">
      <c r="A407" s="157">
        <v>406</v>
      </c>
      <c r="B407" s="157" t="s">
        <v>12</v>
      </c>
      <c r="C407" s="157" t="s">
        <v>438</v>
      </c>
      <c r="D407" s="157" t="s">
        <v>287</v>
      </c>
      <c r="E407" s="157">
        <f t="shared" si="6"/>
        <v>9100</v>
      </c>
      <c r="F407" s="158">
        <v>27300</v>
      </c>
    </row>
    <row r="408" spans="1:6" s="159" customFormat="1" ht="12.75">
      <c r="A408" s="157">
        <v>407</v>
      </c>
      <c r="B408" s="157" t="s">
        <v>12</v>
      </c>
      <c r="C408" s="157" t="s">
        <v>439</v>
      </c>
      <c r="D408" s="157" t="s">
        <v>16</v>
      </c>
      <c r="E408" s="157">
        <f t="shared" si="6"/>
        <v>100</v>
      </c>
      <c r="F408" s="158">
        <v>300</v>
      </c>
    </row>
    <row r="409" spans="1:6" s="159" customFormat="1" ht="12.75">
      <c r="A409" s="157">
        <v>408</v>
      </c>
      <c r="B409" s="157">
        <v>10570</v>
      </c>
      <c r="C409" s="157" t="s">
        <v>440</v>
      </c>
      <c r="D409" s="157" t="s">
        <v>16</v>
      </c>
      <c r="E409" s="157">
        <f t="shared" si="6"/>
        <v>1200</v>
      </c>
      <c r="F409" s="158">
        <v>3600</v>
      </c>
    </row>
    <row r="410" spans="1:6" s="8" customFormat="1" ht="12.75">
      <c r="A410" s="1">
        <v>409</v>
      </c>
      <c r="B410" s="1">
        <v>12914</v>
      </c>
      <c r="C410" s="1" t="s">
        <v>441</v>
      </c>
      <c r="D410" s="1" t="s">
        <v>16</v>
      </c>
      <c r="E410" s="1">
        <f t="shared" si="6"/>
        <v>200</v>
      </c>
      <c r="F410" s="9">
        <v>600</v>
      </c>
    </row>
    <row r="411" spans="1:6" s="8" customFormat="1" ht="12.75">
      <c r="A411" s="1">
        <v>410</v>
      </c>
      <c r="B411" s="1" t="s">
        <v>12</v>
      </c>
      <c r="C411" s="1" t="s">
        <v>442</v>
      </c>
      <c r="D411" s="1" t="s">
        <v>16</v>
      </c>
      <c r="E411" s="1">
        <f t="shared" si="6"/>
        <v>100</v>
      </c>
      <c r="F411" s="9">
        <v>300</v>
      </c>
    </row>
    <row r="412" spans="1:6" s="159" customFormat="1" ht="12.75">
      <c r="A412" s="157">
        <v>411</v>
      </c>
      <c r="B412" s="157">
        <v>10257</v>
      </c>
      <c r="C412" s="157" t="s">
        <v>443</v>
      </c>
      <c r="D412" s="157" t="s">
        <v>16</v>
      </c>
      <c r="E412" s="157">
        <f t="shared" si="6"/>
        <v>6600</v>
      </c>
      <c r="F412" s="158">
        <v>19800</v>
      </c>
    </row>
    <row r="413" spans="1:6" s="8" customFormat="1" ht="12.75">
      <c r="A413" s="1">
        <v>412</v>
      </c>
      <c r="B413" s="1" t="s">
        <v>12</v>
      </c>
      <c r="C413" s="1" t="s">
        <v>444</v>
      </c>
      <c r="D413" s="1" t="s">
        <v>16</v>
      </c>
      <c r="E413" s="1">
        <f t="shared" si="6"/>
        <v>200</v>
      </c>
      <c r="F413" s="9">
        <v>600</v>
      </c>
    </row>
    <row r="414" spans="1:6" s="8" customFormat="1" ht="12.75">
      <c r="A414" s="1">
        <v>413</v>
      </c>
      <c r="B414" s="1" t="s">
        <v>12</v>
      </c>
      <c r="C414" s="1" t="s">
        <v>445</v>
      </c>
      <c r="D414" s="1" t="s">
        <v>16</v>
      </c>
      <c r="E414" s="1">
        <f t="shared" si="6"/>
        <v>500</v>
      </c>
      <c r="F414" s="9">
        <v>1500</v>
      </c>
    </row>
    <row r="415" spans="1:6" s="8" customFormat="1" ht="12.75">
      <c r="A415" s="1">
        <v>414</v>
      </c>
      <c r="B415" s="9" t="s">
        <v>12</v>
      </c>
      <c r="C415" s="1" t="s">
        <v>446</v>
      </c>
      <c r="D415" s="1" t="s">
        <v>16</v>
      </c>
      <c r="E415" s="1">
        <f t="shared" si="6"/>
        <v>500</v>
      </c>
      <c r="F415" s="9">
        <v>1500</v>
      </c>
    </row>
    <row r="416" spans="1:6" s="159" customFormat="1" ht="12.75">
      <c r="A416" s="157">
        <v>415</v>
      </c>
      <c r="B416" s="158" t="s">
        <v>12</v>
      </c>
      <c r="C416" s="157" t="s">
        <v>447</v>
      </c>
      <c r="D416" s="157" t="s">
        <v>16</v>
      </c>
      <c r="E416" s="157">
        <f t="shared" si="6"/>
        <v>100</v>
      </c>
      <c r="F416" s="158">
        <v>300</v>
      </c>
    </row>
    <row r="417" spans="1:6" s="159" customFormat="1" ht="12.75">
      <c r="A417" s="157">
        <v>416</v>
      </c>
      <c r="B417" s="157">
        <v>12951</v>
      </c>
      <c r="C417" s="157" t="s">
        <v>448</v>
      </c>
      <c r="D417" s="157" t="s">
        <v>11</v>
      </c>
      <c r="E417" s="157">
        <f t="shared" si="6"/>
        <v>2100</v>
      </c>
      <c r="F417" s="158">
        <v>6300</v>
      </c>
    </row>
    <row r="418" spans="1:6" s="159" customFormat="1" ht="12.75">
      <c r="A418" s="157">
        <v>417</v>
      </c>
      <c r="B418" s="157">
        <v>10279</v>
      </c>
      <c r="C418" s="157" t="s">
        <v>449</v>
      </c>
      <c r="D418" s="157" t="s">
        <v>11</v>
      </c>
      <c r="E418" s="157">
        <f t="shared" si="6"/>
        <v>500</v>
      </c>
      <c r="F418" s="158">
        <v>1500</v>
      </c>
    </row>
    <row r="419" spans="1:6" s="8" customFormat="1" ht="12.75">
      <c r="A419" s="1">
        <v>418</v>
      </c>
      <c r="B419" s="1" t="s">
        <v>12</v>
      </c>
      <c r="C419" s="1" t="s">
        <v>450</v>
      </c>
      <c r="D419" s="1" t="s">
        <v>16</v>
      </c>
      <c r="E419" s="1">
        <f t="shared" si="6"/>
        <v>360</v>
      </c>
      <c r="F419" s="9">
        <v>1080</v>
      </c>
    </row>
    <row r="420" spans="1:6" s="159" customFormat="1" ht="12.75">
      <c r="A420" s="157">
        <v>419</v>
      </c>
      <c r="B420" s="157">
        <v>10259</v>
      </c>
      <c r="C420" s="157" t="s">
        <v>451</v>
      </c>
      <c r="D420" s="157" t="s">
        <v>16</v>
      </c>
      <c r="E420" s="157">
        <f t="shared" si="6"/>
        <v>100</v>
      </c>
      <c r="F420" s="158">
        <v>300</v>
      </c>
    </row>
    <row r="421" spans="1:6" s="159" customFormat="1" ht="12.75">
      <c r="A421" s="157">
        <v>420</v>
      </c>
      <c r="B421" s="157">
        <v>10262</v>
      </c>
      <c r="C421" s="157" t="s">
        <v>452</v>
      </c>
      <c r="D421" s="157" t="s">
        <v>16</v>
      </c>
      <c r="E421" s="157">
        <f t="shared" si="6"/>
        <v>700</v>
      </c>
      <c r="F421" s="158">
        <v>2100</v>
      </c>
    </row>
    <row r="422" spans="1:6" s="8" customFormat="1" ht="12.75">
      <c r="A422" s="1">
        <v>421</v>
      </c>
      <c r="B422" s="1">
        <v>10291</v>
      </c>
      <c r="C422" s="1" t="s">
        <v>453</v>
      </c>
      <c r="D422" s="1" t="s">
        <v>16</v>
      </c>
      <c r="E422" s="1">
        <f t="shared" si="6"/>
        <v>1300</v>
      </c>
      <c r="F422" s="9">
        <v>3900</v>
      </c>
    </row>
    <row r="423" spans="1:6" s="8" customFormat="1" ht="12.75">
      <c r="A423" s="1">
        <v>422</v>
      </c>
      <c r="B423" s="1" t="s">
        <v>12</v>
      </c>
      <c r="C423" s="1" t="s">
        <v>454</v>
      </c>
      <c r="D423" s="1" t="s">
        <v>16</v>
      </c>
      <c r="E423" s="1">
        <f t="shared" si="6"/>
        <v>150</v>
      </c>
      <c r="F423" s="9">
        <v>450</v>
      </c>
    </row>
    <row r="424" spans="1:6" s="159" customFormat="1" ht="12.75">
      <c r="A424" s="157">
        <v>423</v>
      </c>
      <c r="B424" s="157">
        <v>10273</v>
      </c>
      <c r="C424" s="157" t="s">
        <v>455</v>
      </c>
      <c r="D424" s="157" t="s">
        <v>16</v>
      </c>
      <c r="E424" s="157">
        <f t="shared" si="6"/>
        <v>1050</v>
      </c>
      <c r="F424" s="158">
        <v>3150</v>
      </c>
    </row>
    <row r="425" spans="1:6" s="159" customFormat="1" ht="12.75">
      <c r="A425" s="157">
        <v>424</v>
      </c>
      <c r="B425" s="157">
        <v>10275</v>
      </c>
      <c r="C425" s="157" t="s">
        <v>456</v>
      </c>
      <c r="D425" s="157" t="s">
        <v>16</v>
      </c>
      <c r="E425" s="157">
        <f t="shared" si="6"/>
        <v>9400</v>
      </c>
      <c r="F425" s="158">
        <v>28200</v>
      </c>
    </row>
    <row r="426" spans="1:6" s="159" customFormat="1" ht="12.75">
      <c r="A426" s="157">
        <v>425</v>
      </c>
      <c r="B426" s="157" t="s">
        <v>12</v>
      </c>
      <c r="C426" s="157" t="s">
        <v>457</v>
      </c>
      <c r="D426" s="157" t="s">
        <v>16</v>
      </c>
      <c r="E426" s="157">
        <f t="shared" si="6"/>
        <v>2650</v>
      </c>
      <c r="F426" s="158">
        <v>7950</v>
      </c>
    </row>
    <row r="427" spans="1:6" s="8" customFormat="1" ht="12.75">
      <c r="A427" s="1">
        <v>426</v>
      </c>
      <c r="B427" s="1" t="s">
        <v>12</v>
      </c>
      <c r="C427" s="1" t="s">
        <v>458</v>
      </c>
      <c r="D427" s="1" t="s">
        <v>459</v>
      </c>
      <c r="E427" s="1">
        <f t="shared" si="6"/>
        <v>500</v>
      </c>
      <c r="F427" s="9">
        <v>1500</v>
      </c>
    </row>
    <row r="428" spans="1:6" s="159" customFormat="1" ht="12.75">
      <c r="A428" s="157">
        <v>427</v>
      </c>
      <c r="B428" s="157">
        <v>10278</v>
      </c>
      <c r="C428" s="157" t="s">
        <v>460</v>
      </c>
      <c r="D428" s="157" t="s">
        <v>16</v>
      </c>
      <c r="E428" s="157">
        <f t="shared" si="6"/>
        <v>5700</v>
      </c>
      <c r="F428" s="158">
        <v>17100</v>
      </c>
    </row>
    <row r="429" spans="1:6" s="8" customFormat="1" ht="12.75">
      <c r="A429" s="1">
        <v>428</v>
      </c>
      <c r="B429" s="1" t="s">
        <v>12</v>
      </c>
      <c r="C429" s="1" t="s">
        <v>461</v>
      </c>
      <c r="D429" s="1" t="s">
        <v>16</v>
      </c>
      <c r="E429" s="1">
        <f t="shared" si="6"/>
        <v>200</v>
      </c>
      <c r="F429" s="9">
        <v>600</v>
      </c>
    </row>
    <row r="430" spans="1:6" s="8" customFormat="1" ht="25.5">
      <c r="A430" s="1">
        <v>429</v>
      </c>
      <c r="B430" s="1" t="s">
        <v>12</v>
      </c>
      <c r="C430" s="1" t="s">
        <v>462</v>
      </c>
      <c r="D430" s="1" t="s">
        <v>16</v>
      </c>
      <c r="E430" s="1">
        <f t="shared" si="6"/>
        <v>800</v>
      </c>
      <c r="F430" s="9">
        <v>2400</v>
      </c>
    </row>
    <row r="431" spans="1:6" s="159" customFormat="1" ht="12.75">
      <c r="A431" s="157">
        <v>430</v>
      </c>
      <c r="B431" s="157">
        <v>10280</v>
      </c>
      <c r="C431" s="157" t="s">
        <v>463</v>
      </c>
      <c r="D431" s="157" t="s">
        <v>16</v>
      </c>
      <c r="E431" s="157">
        <f t="shared" si="6"/>
        <v>1230</v>
      </c>
      <c r="F431" s="158">
        <v>3690</v>
      </c>
    </row>
    <row r="432" spans="1:6" s="8" customFormat="1" ht="12.75">
      <c r="A432" s="1">
        <v>431</v>
      </c>
      <c r="B432" s="1" t="s">
        <v>12</v>
      </c>
      <c r="C432" s="1" t="s">
        <v>464</v>
      </c>
      <c r="D432" s="1" t="s">
        <v>16</v>
      </c>
      <c r="E432" s="1">
        <f t="shared" si="6"/>
        <v>100</v>
      </c>
      <c r="F432" s="9">
        <v>300</v>
      </c>
    </row>
    <row r="433" spans="1:6" s="8" customFormat="1" ht="12.75">
      <c r="A433" s="1">
        <v>432</v>
      </c>
      <c r="B433" s="1" t="s">
        <v>12</v>
      </c>
      <c r="C433" s="1" t="s">
        <v>465</v>
      </c>
      <c r="D433" s="1" t="s">
        <v>16</v>
      </c>
      <c r="E433" s="1">
        <f t="shared" si="6"/>
        <v>2250</v>
      </c>
      <c r="F433" s="9">
        <v>6750</v>
      </c>
    </row>
    <row r="434" spans="1:6" s="8" customFormat="1" ht="25.5">
      <c r="A434" s="1">
        <v>433</v>
      </c>
      <c r="B434" s="1">
        <v>11692</v>
      </c>
      <c r="C434" s="1" t="s">
        <v>466</v>
      </c>
      <c r="D434" s="1" t="s">
        <v>11</v>
      </c>
      <c r="E434" s="1">
        <f t="shared" si="6"/>
        <v>1500</v>
      </c>
      <c r="F434" s="9">
        <v>4500</v>
      </c>
    </row>
    <row r="435" spans="1:6" s="159" customFormat="1" ht="12.75">
      <c r="A435" s="157">
        <v>434</v>
      </c>
      <c r="B435" s="157">
        <v>13204</v>
      </c>
      <c r="C435" s="157" t="s">
        <v>467</v>
      </c>
      <c r="D435" s="157" t="s">
        <v>11</v>
      </c>
      <c r="E435" s="157">
        <f t="shared" si="6"/>
        <v>500</v>
      </c>
      <c r="F435" s="158">
        <v>1500</v>
      </c>
    </row>
    <row r="436" spans="1:6" s="159" customFormat="1" ht="12.75">
      <c r="A436" s="157">
        <v>435</v>
      </c>
      <c r="B436" s="157">
        <v>13208</v>
      </c>
      <c r="C436" s="157" t="s">
        <v>468</v>
      </c>
      <c r="D436" s="157" t="s">
        <v>11</v>
      </c>
      <c r="E436" s="157">
        <f t="shared" si="6"/>
        <v>1430</v>
      </c>
      <c r="F436" s="158">
        <v>4290</v>
      </c>
    </row>
    <row r="437" spans="1:6" s="8" customFormat="1" ht="12.75">
      <c r="A437" s="1">
        <v>436</v>
      </c>
      <c r="B437" s="1" t="s">
        <v>12</v>
      </c>
      <c r="C437" s="1" t="s">
        <v>469</v>
      </c>
      <c r="D437" s="1" t="s">
        <v>16</v>
      </c>
      <c r="E437" s="1">
        <f t="shared" si="6"/>
        <v>100</v>
      </c>
      <c r="F437" s="9">
        <v>300</v>
      </c>
    </row>
    <row r="438" spans="1:6" s="159" customFormat="1" ht="12.75">
      <c r="A438" s="157">
        <v>437</v>
      </c>
      <c r="B438" s="157" t="s">
        <v>12</v>
      </c>
      <c r="C438" s="157" t="s">
        <v>470</v>
      </c>
      <c r="D438" s="157" t="s">
        <v>11</v>
      </c>
      <c r="E438" s="157">
        <f t="shared" si="6"/>
        <v>130</v>
      </c>
      <c r="F438" s="158">
        <v>390</v>
      </c>
    </row>
    <row r="439" spans="1:6" s="159" customFormat="1" ht="12.75">
      <c r="A439" s="157">
        <v>438</v>
      </c>
      <c r="B439" s="157">
        <v>13242</v>
      </c>
      <c r="C439" s="157" t="s">
        <v>471</v>
      </c>
      <c r="D439" s="157" t="s">
        <v>11</v>
      </c>
      <c r="E439" s="157">
        <f t="shared" si="6"/>
        <v>310</v>
      </c>
      <c r="F439" s="158">
        <v>930</v>
      </c>
    </row>
    <row r="440" spans="1:6" s="159" customFormat="1" ht="12.75">
      <c r="A440" s="157">
        <v>439</v>
      </c>
      <c r="B440" s="157">
        <v>13244</v>
      </c>
      <c r="C440" s="157" t="s">
        <v>472</v>
      </c>
      <c r="D440" s="157" t="s">
        <v>11</v>
      </c>
      <c r="E440" s="157">
        <f t="shared" si="6"/>
        <v>300</v>
      </c>
      <c r="F440" s="158">
        <v>900</v>
      </c>
    </row>
    <row r="441" spans="1:6" s="159" customFormat="1" ht="12.75">
      <c r="A441" s="157">
        <v>440</v>
      </c>
      <c r="B441" s="157">
        <v>11339</v>
      </c>
      <c r="C441" s="157" t="s">
        <v>473</v>
      </c>
      <c r="D441" s="157" t="s">
        <v>362</v>
      </c>
      <c r="E441" s="157">
        <f t="shared" si="6"/>
        <v>146</v>
      </c>
      <c r="F441" s="158">
        <v>438</v>
      </c>
    </row>
    <row r="442" spans="1:6" s="159" customFormat="1" ht="12.75">
      <c r="A442" s="157">
        <v>441</v>
      </c>
      <c r="B442" s="157">
        <v>11323</v>
      </c>
      <c r="C442" s="157" t="s">
        <v>474</v>
      </c>
      <c r="D442" s="157" t="s">
        <v>11</v>
      </c>
      <c r="E442" s="157">
        <f t="shared" si="6"/>
        <v>88</v>
      </c>
      <c r="F442" s="158">
        <v>264</v>
      </c>
    </row>
    <row r="443" spans="1:6" s="159" customFormat="1" ht="12.75">
      <c r="A443" s="157">
        <v>442</v>
      </c>
      <c r="B443" s="157">
        <v>13230</v>
      </c>
      <c r="C443" s="157" t="s">
        <v>475</v>
      </c>
      <c r="D443" s="157" t="s">
        <v>362</v>
      </c>
      <c r="E443" s="157">
        <f t="shared" si="6"/>
        <v>12</v>
      </c>
      <c r="F443" s="158">
        <v>36</v>
      </c>
    </row>
    <row r="444" spans="1:6" s="159" customFormat="1" ht="12.75">
      <c r="A444" s="157">
        <v>443</v>
      </c>
      <c r="B444" s="157">
        <v>13253</v>
      </c>
      <c r="C444" s="157" t="s">
        <v>476</v>
      </c>
      <c r="D444" s="157" t="s">
        <v>362</v>
      </c>
      <c r="E444" s="157">
        <f t="shared" si="6"/>
        <v>42</v>
      </c>
      <c r="F444" s="158">
        <v>126</v>
      </c>
    </row>
    <row r="445" spans="1:6" s="159" customFormat="1" ht="12.75">
      <c r="A445" s="157">
        <v>444</v>
      </c>
      <c r="B445" s="157">
        <v>11340</v>
      </c>
      <c r="C445" s="157" t="s">
        <v>477</v>
      </c>
      <c r="D445" s="157" t="s">
        <v>11</v>
      </c>
      <c r="E445" s="157">
        <f t="shared" si="6"/>
        <v>270</v>
      </c>
      <c r="F445" s="158">
        <v>810</v>
      </c>
    </row>
    <row r="446" spans="1:6" s="159" customFormat="1" ht="12.75">
      <c r="A446" s="157">
        <v>445</v>
      </c>
      <c r="B446" s="157">
        <v>11321</v>
      </c>
      <c r="C446" s="157" t="s">
        <v>478</v>
      </c>
      <c r="D446" s="157" t="s">
        <v>16</v>
      </c>
      <c r="E446" s="157">
        <f t="shared" si="6"/>
        <v>580</v>
      </c>
      <c r="F446" s="158">
        <v>1740</v>
      </c>
    </row>
    <row r="447" spans="1:6" s="8" customFormat="1" ht="12.75">
      <c r="A447" s="1">
        <v>446</v>
      </c>
      <c r="B447" s="1">
        <v>11371</v>
      </c>
      <c r="C447" s="1" t="s">
        <v>479</v>
      </c>
      <c r="D447" s="1" t="s">
        <v>364</v>
      </c>
      <c r="E447" s="1">
        <f t="shared" si="6"/>
        <v>53</v>
      </c>
      <c r="F447" s="9">
        <v>159</v>
      </c>
    </row>
    <row r="448" spans="1:6" s="159" customFormat="1" ht="25.5">
      <c r="A448" s="157">
        <v>447</v>
      </c>
      <c r="B448" s="157" t="s">
        <v>12</v>
      </c>
      <c r="C448" s="157" t="s">
        <v>480</v>
      </c>
      <c r="D448" s="157" t="s">
        <v>16</v>
      </c>
      <c r="E448" s="157">
        <f t="shared" si="6"/>
        <v>130</v>
      </c>
      <c r="F448" s="158">
        <v>390</v>
      </c>
    </row>
    <row r="449" spans="1:6" s="159" customFormat="1" ht="25.5">
      <c r="A449" s="157">
        <v>448</v>
      </c>
      <c r="B449" s="157">
        <v>13261</v>
      </c>
      <c r="C449" s="157" t="s">
        <v>481</v>
      </c>
      <c r="D449" s="157" t="s">
        <v>362</v>
      </c>
      <c r="E449" s="157">
        <f t="shared" si="6"/>
        <v>5</v>
      </c>
      <c r="F449" s="158">
        <v>15</v>
      </c>
    </row>
    <row r="450" spans="1:6" s="159" customFormat="1" ht="25.5">
      <c r="A450" s="157">
        <v>449</v>
      </c>
      <c r="B450" s="157">
        <v>13209</v>
      </c>
      <c r="C450" s="157" t="s">
        <v>482</v>
      </c>
      <c r="D450" s="157" t="s">
        <v>362</v>
      </c>
      <c r="E450" s="157">
        <f t="shared" ref="E450:E513" si="7">F450/3</f>
        <v>15</v>
      </c>
      <c r="F450" s="158">
        <v>45</v>
      </c>
    </row>
    <row r="451" spans="1:6" s="159" customFormat="1" ht="12.75">
      <c r="A451" s="157">
        <v>450</v>
      </c>
      <c r="B451" s="157">
        <v>12206</v>
      </c>
      <c r="C451" s="157" t="s">
        <v>483</v>
      </c>
      <c r="D451" s="157" t="s">
        <v>362</v>
      </c>
      <c r="E451" s="157">
        <f t="shared" si="7"/>
        <v>20</v>
      </c>
      <c r="F451" s="158">
        <v>60</v>
      </c>
    </row>
    <row r="452" spans="1:6" s="159" customFormat="1" ht="12.75">
      <c r="A452" s="157">
        <v>451</v>
      </c>
      <c r="B452" s="157">
        <v>13280</v>
      </c>
      <c r="C452" s="157" t="s">
        <v>484</v>
      </c>
      <c r="D452" s="157" t="s">
        <v>16</v>
      </c>
      <c r="E452" s="157">
        <f t="shared" si="7"/>
        <v>60</v>
      </c>
      <c r="F452" s="158">
        <v>180</v>
      </c>
    </row>
    <row r="453" spans="1:6" s="159" customFormat="1" ht="12.75">
      <c r="A453" s="157">
        <v>452</v>
      </c>
      <c r="B453" s="157">
        <v>13282</v>
      </c>
      <c r="C453" s="157" t="s">
        <v>485</v>
      </c>
      <c r="D453" s="157" t="s">
        <v>16</v>
      </c>
      <c r="E453" s="157">
        <f t="shared" si="7"/>
        <v>265</v>
      </c>
      <c r="F453" s="158">
        <v>795</v>
      </c>
    </row>
    <row r="454" spans="1:6" s="159" customFormat="1" ht="12.75">
      <c r="A454" s="157">
        <v>453</v>
      </c>
      <c r="B454" s="157">
        <v>10601</v>
      </c>
      <c r="C454" s="157" t="s">
        <v>486</v>
      </c>
      <c r="D454" s="157" t="s">
        <v>16</v>
      </c>
      <c r="E454" s="157">
        <f t="shared" si="7"/>
        <v>190</v>
      </c>
      <c r="F454" s="158">
        <v>570</v>
      </c>
    </row>
    <row r="455" spans="1:6" s="159" customFormat="1" ht="12.75">
      <c r="A455" s="157">
        <v>454</v>
      </c>
      <c r="B455" s="157">
        <v>13202</v>
      </c>
      <c r="C455" s="157" t="s">
        <v>487</v>
      </c>
      <c r="D455" s="157" t="s">
        <v>11</v>
      </c>
      <c r="E455" s="157">
        <f t="shared" si="7"/>
        <v>3760</v>
      </c>
      <c r="F455" s="158">
        <v>11280</v>
      </c>
    </row>
    <row r="456" spans="1:6" s="159" customFormat="1" ht="12.75">
      <c r="A456" s="157">
        <v>455</v>
      </c>
      <c r="B456" s="157">
        <v>13203</v>
      </c>
      <c r="C456" s="157" t="s">
        <v>488</v>
      </c>
      <c r="D456" s="157" t="s">
        <v>11</v>
      </c>
      <c r="E456" s="157">
        <f t="shared" si="7"/>
        <v>670</v>
      </c>
      <c r="F456" s="158">
        <v>2010</v>
      </c>
    </row>
    <row r="457" spans="1:6" s="8" customFormat="1" ht="12.75">
      <c r="A457" s="1">
        <v>456</v>
      </c>
      <c r="B457" s="9">
        <v>13225</v>
      </c>
      <c r="C457" s="1" t="s">
        <v>489</v>
      </c>
      <c r="D457" s="1" t="s">
        <v>16</v>
      </c>
      <c r="E457" s="1">
        <f t="shared" si="7"/>
        <v>10</v>
      </c>
      <c r="F457" s="9">
        <v>30</v>
      </c>
    </row>
    <row r="458" spans="1:6" s="159" customFormat="1" ht="12.75">
      <c r="A458" s="157">
        <v>457</v>
      </c>
      <c r="B458" s="158" t="s">
        <v>12</v>
      </c>
      <c r="C458" s="157" t="s">
        <v>490</v>
      </c>
      <c r="D458" s="158" t="s">
        <v>11</v>
      </c>
      <c r="E458" s="157">
        <f t="shared" si="7"/>
        <v>5390</v>
      </c>
      <c r="F458" s="158">
        <v>16170</v>
      </c>
    </row>
    <row r="459" spans="1:6" s="159" customFormat="1" ht="12.75">
      <c r="A459" s="157">
        <v>458</v>
      </c>
      <c r="B459" s="157">
        <v>13223</v>
      </c>
      <c r="C459" s="157" t="s">
        <v>491</v>
      </c>
      <c r="D459" s="157" t="s">
        <v>11</v>
      </c>
      <c r="E459" s="157">
        <f t="shared" si="7"/>
        <v>1410</v>
      </c>
      <c r="F459" s="158">
        <v>4230</v>
      </c>
    </row>
    <row r="460" spans="1:6" s="159" customFormat="1" ht="12.75">
      <c r="A460" s="157">
        <v>459</v>
      </c>
      <c r="B460" s="157">
        <v>13243</v>
      </c>
      <c r="C460" s="157" t="s">
        <v>492</v>
      </c>
      <c r="D460" s="157" t="s">
        <v>11</v>
      </c>
      <c r="E460" s="157">
        <f t="shared" si="7"/>
        <v>320</v>
      </c>
      <c r="F460" s="158">
        <v>960</v>
      </c>
    </row>
    <row r="461" spans="1:6" s="159" customFormat="1" ht="12.75">
      <c r="A461" s="157">
        <v>460</v>
      </c>
      <c r="B461" s="157" t="s">
        <v>12</v>
      </c>
      <c r="C461" s="157" t="s">
        <v>493</v>
      </c>
      <c r="D461" s="157" t="s">
        <v>16</v>
      </c>
      <c r="E461" s="157">
        <f t="shared" si="7"/>
        <v>900</v>
      </c>
      <c r="F461" s="158">
        <v>2700</v>
      </c>
    </row>
    <row r="462" spans="1:6" s="8" customFormat="1" ht="12.75">
      <c r="A462" s="1">
        <v>461</v>
      </c>
      <c r="B462" s="1" t="s">
        <v>12</v>
      </c>
      <c r="C462" s="1" t="s">
        <v>494</v>
      </c>
      <c r="D462" s="1" t="s">
        <v>16</v>
      </c>
      <c r="E462" s="1">
        <f t="shared" si="7"/>
        <v>230</v>
      </c>
      <c r="F462" s="9">
        <v>690</v>
      </c>
    </row>
    <row r="463" spans="1:6" s="8" customFormat="1" ht="12.75">
      <c r="A463" s="1">
        <v>462</v>
      </c>
      <c r="B463" s="1">
        <v>13211</v>
      </c>
      <c r="C463" s="1" t="s">
        <v>495</v>
      </c>
      <c r="D463" s="1" t="s">
        <v>16</v>
      </c>
      <c r="E463" s="1">
        <f t="shared" si="7"/>
        <v>60</v>
      </c>
      <c r="F463" s="9">
        <v>180</v>
      </c>
    </row>
    <row r="464" spans="1:6" s="159" customFormat="1" ht="12.75">
      <c r="A464" s="157">
        <v>463</v>
      </c>
      <c r="B464" s="157">
        <v>13231</v>
      </c>
      <c r="C464" s="157" t="s">
        <v>496</v>
      </c>
      <c r="D464" s="157" t="s">
        <v>11</v>
      </c>
      <c r="E464" s="157">
        <f t="shared" si="7"/>
        <v>520</v>
      </c>
      <c r="F464" s="158">
        <v>1560</v>
      </c>
    </row>
    <row r="465" spans="1:6" s="159" customFormat="1" ht="12.75">
      <c r="A465" s="157">
        <v>464</v>
      </c>
      <c r="B465" s="157">
        <v>13237</v>
      </c>
      <c r="C465" s="157" t="s">
        <v>497</v>
      </c>
      <c r="D465" s="157" t="s">
        <v>16</v>
      </c>
      <c r="E465" s="157">
        <f t="shared" si="7"/>
        <v>260</v>
      </c>
      <c r="F465" s="158">
        <v>780</v>
      </c>
    </row>
    <row r="466" spans="1:6" s="159" customFormat="1" ht="12.75">
      <c r="A466" s="157">
        <v>465</v>
      </c>
      <c r="B466" s="157" t="s">
        <v>12</v>
      </c>
      <c r="C466" s="157" t="s">
        <v>498</v>
      </c>
      <c r="D466" s="157" t="s">
        <v>16</v>
      </c>
      <c r="E466" s="157">
        <f t="shared" si="7"/>
        <v>1100</v>
      </c>
      <c r="F466" s="158">
        <v>3300</v>
      </c>
    </row>
    <row r="467" spans="1:6" s="159" customFormat="1" ht="12.75">
      <c r="A467" s="157">
        <v>466</v>
      </c>
      <c r="B467" s="157">
        <v>11633</v>
      </c>
      <c r="C467" s="157" t="s">
        <v>499</v>
      </c>
      <c r="D467" s="157" t="s">
        <v>11</v>
      </c>
      <c r="E467" s="157">
        <f t="shared" si="7"/>
        <v>130</v>
      </c>
      <c r="F467" s="158">
        <v>390</v>
      </c>
    </row>
    <row r="468" spans="1:6" s="8" customFormat="1" ht="25.5">
      <c r="A468" s="1">
        <v>467</v>
      </c>
      <c r="B468" s="9" t="s">
        <v>12</v>
      </c>
      <c r="C468" s="1" t="s">
        <v>500</v>
      </c>
      <c r="D468" s="9" t="s">
        <v>16</v>
      </c>
      <c r="E468" s="1">
        <f t="shared" si="7"/>
        <v>200</v>
      </c>
      <c r="F468" s="9">
        <v>600</v>
      </c>
    </row>
    <row r="469" spans="1:6" s="159" customFormat="1" ht="12.75">
      <c r="A469" s="157">
        <v>468</v>
      </c>
      <c r="B469" s="157">
        <v>11627</v>
      </c>
      <c r="C469" s="157" t="s">
        <v>501</v>
      </c>
      <c r="D469" s="157" t="s">
        <v>11</v>
      </c>
      <c r="E469" s="157">
        <f t="shared" si="7"/>
        <v>290</v>
      </c>
      <c r="F469" s="158">
        <v>870</v>
      </c>
    </row>
    <row r="470" spans="1:6" s="159" customFormat="1" ht="12.75">
      <c r="A470" s="157">
        <v>469</v>
      </c>
      <c r="B470" s="157">
        <v>10660</v>
      </c>
      <c r="C470" s="157" t="s">
        <v>502</v>
      </c>
      <c r="D470" s="157" t="s">
        <v>16</v>
      </c>
      <c r="E470" s="157">
        <f t="shared" si="7"/>
        <v>520</v>
      </c>
      <c r="F470" s="158">
        <v>1560</v>
      </c>
    </row>
    <row r="471" spans="1:6" s="159" customFormat="1" ht="12.75">
      <c r="A471" s="157">
        <v>470</v>
      </c>
      <c r="B471" s="157">
        <v>10668</v>
      </c>
      <c r="C471" s="157" t="s">
        <v>503</v>
      </c>
      <c r="D471" s="157" t="s">
        <v>16</v>
      </c>
      <c r="E471" s="157">
        <f t="shared" si="7"/>
        <v>15</v>
      </c>
      <c r="F471" s="158">
        <v>45</v>
      </c>
    </row>
    <row r="472" spans="1:6" s="159" customFormat="1" ht="12.75">
      <c r="A472" s="157">
        <v>471</v>
      </c>
      <c r="B472" s="157">
        <v>13246</v>
      </c>
      <c r="C472" s="157" t="s">
        <v>504</v>
      </c>
      <c r="D472" s="157" t="s">
        <v>16</v>
      </c>
      <c r="E472" s="157">
        <f t="shared" si="7"/>
        <v>30</v>
      </c>
      <c r="F472" s="158">
        <v>90</v>
      </c>
    </row>
    <row r="473" spans="1:6" s="8" customFormat="1" ht="12.75">
      <c r="A473" s="1">
        <v>472</v>
      </c>
      <c r="B473" s="9" t="s">
        <v>12</v>
      </c>
      <c r="C473" s="1" t="s">
        <v>505</v>
      </c>
      <c r="D473" s="9" t="s">
        <v>11</v>
      </c>
      <c r="E473" s="1">
        <f t="shared" si="7"/>
        <v>360</v>
      </c>
      <c r="F473" s="9">
        <v>1080</v>
      </c>
    </row>
    <row r="474" spans="1:6" s="159" customFormat="1" ht="12.75">
      <c r="A474" s="157">
        <v>473</v>
      </c>
      <c r="B474" s="157">
        <v>11687</v>
      </c>
      <c r="C474" s="157" t="s">
        <v>506</v>
      </c>
      <c r="D474" s="157" t="s">
        <v>11</v>
      </c>
      <c r="E474" s="157">
        <f t="shared" si="7"/>
        <v>1760</v>
      </c>
      <c r="F474" s="158">
        <v>5280</v>
      </c>
    </row>
    <row r="475" spans="1:6" s="159" customFormat="1" ht="12.75">
      <c r="A475" s="157">
        <v>474</v>
      </c>
      <c r="B475" s="157">
        <v>13255</v>
      </c>
      <c r="C475" s="157" t="s">
        <v>507</v>
      </c>
      <c r="D475" s="157" t="s">
        <v>16</v>
      </c>
      <c r="E475" s="157">
        <f t="shared" si="7"/>
        <v>330</v>
      </c>
      <c r="F475" s="158">
        <v>990</v>
      </c>
    </row>
    <row r="476" spans="1:6" s="159" customFormat="1" ht="12.75">
      <c r="A476" s="157">
        <v>475</v>
      </c>
      <c r="B476" s="157">
        <v>13257</v>
      </c>
      <c r="C476" s="157" t="s">
        <v>508</v>
      </c>
      <c r="D476" s="157" t="s">
        <v>16</v>
      </c>
      <c r="E476" s="157">
        <f t="shared" si="7"/>
        <v>530</v>
      </c>
      <c r="F476" s="158">
        <v>1590</v>
      </c>
    </row>
    <row r="477" spans="1:6" s="159" customFormat="1" ht="12.75">
      <c r="A477" s="157">
        <v>476</v>
      </c>
      <c r="B477" s="157">
        <v>11692</v>
      </c>
      <c r="C477" s="157" t="s">
        <v>509</v>
      </c>
      <c r="D477" s="157" t="s">
        <v>11</v>
      </c>
      <c r="E477" s="157">
        <f t="shared" si="7"/>
        <v>430</v>
      </c>
      <c r="F477" s="158">
        <v>1290</v>
      </c>
    </row>
    <row r="478" spans="1:6" s="159" customFormat="1" ht="12.75">
      <c r="A478" s="157">
        <v>477</v>
      </c>
      <c r="B478" s="157">
        <v>11389</v>
      </c>
      <c r="C478" s="157" t="s">
        <v>510</v>
      </c>
      <c r="D478" s="157" t="s">
        <v>11</v>
      </c>
      <c r="E478" s="157">
        <f t="shared" si="7"/>
        <v>37</v>
      </c>
      <c r="F478" s="158">
        <v>111</v>
      </c>
    </row>
    <row r="479" spans="1:6" s="159" customFormat="1" ht="12.75">
      <c r="A479" s="157">
        <v>478</v>
      </c>
      <c r="B479" s="158">
        <v>11270</v>
      </c>
      <c r="C479" s="157" t="s">
        <v>511</v>
      </c>
      <c r="D479" s="157" t="s">
        <v>11</v>
      </c>
      <c r="E479" s="157">
        <f t="shared" si="7"/>
        <v>801</v>
      </c>
      <c r="F479" s="158">
        <v>2403</v>
      </c>
    </row>
    <row r="480" spans="1:6" s="159" customFormat="1" ht="12.75">
      <c r="A480" s="157">
        <v>479</v>
      </c>
      <c r="B480" s="157">
        <v>13294</v>
      </c>
      <c r="C480" s="157" t="s">
        <v>512</v>
      </c>
      <c r="D480" s="157" t="s">
        <v>11</v>
      </c>
      <c r="E480" s="157">
        <f t="shared" si="7"/>
        <v>200</v>
      </c>
      <c r="F480" s="158">
        <v>600</v>
      </c>
    </row>
    <row r="481" spans="1:6" s="159" customFormat="1" ht="25.5">
      <c r="A481" s="157">
        <v>480</v>
      </c>
      <c r="B481" s="157">
        <v>13298</v>
      </c>
      <c r="C481" s="157" t="s">
        <v>513</v>
      </c>
      <c r="D481" s="157" t="s">
        <v>11</v>
      </c>
      <c r="E481" s="157">
        <f t="shared" si="7"/>
        <v>340</v>
      </c>
      <c r="F481" s="158">
        <v>1020</v>
      </c>
    </row>
    <row r="482" spans="1:6" s="8" customFormat="1" ht="12.75">
      <c r="A482" s="1">
        <v>481</v>
      </c>
      <c r="B482" s="1">
        <v>12495</v>
      </c>
      <c r="C482" s="1" t="s">
        <v>514</v>
      </c>
      <c r="D482" s="1" t="s">
        <v>16</v>
      </c>
      <c r="E482" s="1">
        <f t="shared" si="7"/>
        <v>180</v>
      </c>
      <c r="F482" s="9">
        <v>540</v>
      </c>
    </row>
    <row r="483" spans="1:6" s="159" customFormat="1" ht="12.75">
      <c r="A483" s="157">
        <v>482</v>
      </c>
      <c r="B483" s="157">
        <v>10634</v>
      </c>
      <c r="C483" s="157" t="s">
        <v>515</v>
      </c>
      <c r="D483" s="157" t="s">
        <v>16</v>
      </c>
      <c r="E483" s="157">
        <f t="shared" si="7"/>
        <v>100</v>
      </c>
      <c r="F483" s="158">
        <v>300</v>
      </c>
    </row>
    <row r="484" spans="1:6" s="159" customFormat="1" ht="25.5">
      <c r="A484" s="157">
        <v>483</v>
      </c>
      <c r="B484" s="157">
        <v>10636</v>
      </c>
      <c r="C484" s="157" t="s">
        <v>516</v>
      </c>
      <c r="D484" s="157" t="s">
        <v>16</v>
      </c>
      <c r="E484" s="157">
        <f t="shared" si="7"/>
        <v>160</v>
      </c>
      <c r="F484" s="158">
        <v>480</v>
      </c>
    </row>
    <row r="485" spans="1:6" s="159" customFormat="1" ht="12.75">
      <c r="A485" s="157">
        <v>484</v>
      </c>
      <c r="B485" s="157">
        <v>12850</v>
      </c>
      <c r="C485" s="157" t="s">
        <v>517</v>
      </c>
      <c r="D485" s="157" t="s">
        <v>16</v>
      </c>
      <c r="E485" s="157">
        <f t="shared" si="7"/>
        <v>100</v>
      </c>
      <c r="F485" s="158">
        <v>300</v>
      </c>
    </row>
    <row r="486" spans="1:6" s="210" customFormat="1" ht="38.25">
      <c r="A486" s="157">
        <v>485</v>
      </c>
      <c r="B486" s="157">
        <v>12455</v>
      </c>
      <c r="C486" s="157" t="s">
        <v>518</v>
      </c>
      <c r="D486" s="157" t="s">
        <v>16</v>
      </c>
      <c r="E486" s="157">
        <f t="shared" si="7"/>
        <v>65</v>
      </c>
      <c r="F486" s="158">
        <v>195</v>
      </c>
    </row>
    <row r="487" spans="1:6" s="210" customFormat="1" ht="25.5">
      <c r="A487" s="157">
        <v>486</v>
      </c>
      <c r="B487" s="157">
        <v>12834</v>
      </c>
      <c r="C487" s="157" t="s">
        <v>519</v>
      </c>
      <c r="D487" s="157" t="s">
        <v>16</v>
      </c>
      <c r="E487" s="157">
        <f t="shared" si="7"/>
        <v>70</v>
      </c>
      <c r="F487" s="158">
        <v>210</v>
      </c>
    </row>
    <row r="488" spans="1:6" s="210" customFormat="1" ht="25.5">
      <c r="A488" s="157">
        <v>487</v>
      </c>
      <c r="B488" s="157">
        <v>12862</v>
      </c>
      <c r="C488" s="157" t="s">
        <v>520</v>
      </c>
      <c r="D488" s="157" t="s">
        <v>16</v>
      </c>
      <c r="E488" s="157">
        <f t="shared" si="7"/>
        <v>245</v>
      </c>
      <c r="F488" s="158">
        <v>735</v>
      </c>
    </row>
    <row r="489" spans="1:6" s="210" customFormat="1" ht="38.25">
      <c r="A489" s="157">
        <v>488</v>
      </c>
      <c r="B489" s="157">
        <v>12475</v>
      </c>
      <c r="C489" s="157" t="s">
        <v>521</v>
      </c>
      <c r="D489" s="157" t="s">
        <v>16</v>
      </c>
      <c r="E489" s="157">
        <f t="shared" si="7"/>
        <v>150</v>
      </c>
      <c r="F489" s="158">
        <v>450</v>
      </c>
    </row>
    <row r="490" spans="1:6" s="210" customFormat="1" ht="25.5">
      <c r="A490" s="157">
        <v>489</v>
      </c>
      <c r="B490" s="157">
        <v>12858</v>
      </c>
      <c r="C490" s="157" t="s">
        <v>522</v>
      </c>
      <c r="D490" s="157" t="s">
        <v>11</v>
      </c>
      <c r="E490" s="157">
        <f t="shared" si="7"/>
        <v>275</v>
      </c>
      <c r="F490" s="158">
        <v>825</v>
      </c>
    </row>
    <row r="491" spans="1:6" s="210" customFormat="1" ht="25.5">
      <c r="A491" s="157">
        <v>490</v>
      </c>
      <c r="B491" s="157">
        <v>12477</v>
      </c>
      <c r="C491" s="157" t="s">
        <v>523</v>
      </c>
      <c r="D491" s="157" t="s">
        <v>16</v>
      </c>
      <c r="E491" s="157">
        <f t="shared" si="7"/>
        <v>53</v>
      </c>
      <c r="F491" s="158">
        <v>159</v>
      </c>
    </row>
    <row r="492" spans="1:6" s="210" customFormat="1" ht="12.75">
      <c r="A492" s="157">
        <v>491</v>
      </c>
      <c r="B492" s="157" t="s">
        <v>12</v>
      </c>
      <c r="C492" s="157" t="s">
        <v>524</v>
      </c>
      <c r="D492" s="157" t="s">
        <v>16</v>
      </c>
      <c r="E492" s="157">
        <f t="shared" si="7"/>
        <v>290</v>
      </c>
      <c r="F492" s="158">
        <v>870</v>
      </c>
    </row>
    <row r="493" spans="1:6" s="10" customFormat="1" ht="25.5">
      <c r="A493" s="1">
        <v>492</v>
      </c>
      <c r="B493" s="1">
        <v>12864</v>
      </c>
      <c r="C493" s="1" t="s">
        <v>525</v>
      </c>
      <c r="D493" s="1" t="s">
        <v>16</v>
      </c>
      <c r="E493" s="1">
        <f t="shared" si="7"/>
        <v>760</v>
      </c>
      <c r="F493" s="9">
        <v>2280</v>
      </c>
    </row>
    <row r="494" spans="1:6" s="10" customFormat="1" ht="12.75">
      <c r="A494" s="1">
        <v>493</v>
      </c>
      <c r="B494" s="1" t="s">
        <v>12</v>
      </c>
      <c r="C494" s="1" t="s">
        <v>526</v>
      </c>
      <c r="D494" s="1" t="s">
        <v>16</v>
      </c>
      <c r="E494" s="1">
        <f t="shared" si="7"/>
        <v>690</v>
      </c>
      <c r="F494" s="9">
        <v>2070</v>
      </c>
    </row>
    <row r="495" spans="1:6" s="10" customFormat="1" ht="25.5">
      <c r="A495" s="1">
        <v>494</v>
      </c>
      <c r="B495" s="1" t="s">
        <v>12</v>
      </c>
      <c r="C495" s="1" t="s">
        <v>527</v>
      </c>
      <c r="D495" s="1" t="s">
        <v>16</v>
      </c>
      <c r="E495" s="1">
        <f t="shared" si="7"/>
        <v>604</v>
      </c>
      <c r="F495" s="9">
        <v>1812</v>
      </c>
    </row>
    <row r="496" spans="1:6" s="10" customFormat="1" ht="12.75">
      <c r="A496" s="1">
        <v>495</v>
      </c>
      <c r="B496" s="1" t="s">
        <v>12</v>
      </c>
      <c r="C496" s="1" t="s">
        <v>528</v>
      </c>
      <c r="D496" s="1" t="s">
        <v>16</v>
      </c>
      <c r="E496" s="1">
        <f t="shared" si="7"/>
        <v>230</v>
      </c>
      <c r="F496" s="9">
        <v>690</v>
      </c>
    </row>
    <row r="497" spans="1:6" s="10" customFormat="1" ht="12.75">
      <c r="A497" s="1">
        <v>496</v>
      </c>
      <c r="B497" s="9" t="s">
        <v>12</v>
      </c>
      <c r="C497" s="1" t="s">
        <v>529</v>
      </c>
      <c r="D497" s="1" t="s">
        <v>16</v>
      </c>
      <c r="E497" s="1">
        <f t="shared" si="7"/>
        <v>780</v>
      </c>
      <c r="F497" s="9">
        <v>2340</v>
      </c>
    </row>
    <row r="498" spans="1:6" s="210" customFormat="1" ht="25.5">
      <c r="A498" s="157">
        <v>497</v>
      </c>
      <c r="B498" s="157">
        <v>12856</v>
      </c>
      <c r="C498" s="157" t="s">
        <v>530</v>
      </c>
      <c r="D498" s="157" t="s">
        <v>16</v>
      </c>
      <c r="E498" s="157">
        <f t="shared" si="7"/>
        <v>1644</v>
      </c>
      <c r="F498" s="158">
        <v>4932</v>
      </c>
    </row>
    <row r="499" spans="1:6" s="11" customFormat="1" ht="12.75">
      <c r="A499" s="1">
        <v>498</v>
      </c>
      <c r="B499" s="9" t="s">
        <v>12</v>
      </c>
      <c r="C499" s="1" t="s">
        <v>531</v>
      </c>
      <c r="D499" s="1" t="s">
        <v>16</v>
      </c>
      <c r="E499" s="1">
        <f t="shared" si="7"/>
        <v>150</v>
      </c>
      <c r="F499" s="9">
        <v>450</v>
      </c>
    </row>
    <row r="500" spans="1:6" s="8" customFormat="1" ht="12.75">
      <c r="A500" s="1">
        <v>499</v>
      </c>
      <c r="B500" s="4">
        <v>10568</v>
      </c>
      <c r="C500" s="4" t="s">
        <v>532</v>
      </c>
      <c r="D500" s="4" t="s">
        <v>16</v>
      </c>
      <c r="E500" s="1">
        <f t="shared" si="7"/>
        <v>47</v>
      </c>
      <c r="F500" s="9">
        <v>141</v>
      </c>
    </row>
    <row r="501" spans="1:6" s="159" customFormat="1" ht="25.5">
      <c r="A501" s="157">
        <v>500</v>
      </c>
      <c r="B501" s="157">
        <v>12487</v>
      </c>
      <c r="C501" s="157" t="s">
        <v>533</v>
      </c>
      <c r="D501" s="157" t="s">
        <v>16</v>
      </c>
      <c r="E501" s="157">
        <f t="shared" si="7"/>
        <v>95</v>
      </c>
      <c r="F501" s="158">
        <v>285</v>
      </c>
    </row>
    <row r="502" spans="1:6" s="8" customFormat="1" ht="25.5">
      <c r="A502" s="1">
        <v>501</v>
      </c>
      <c r="B502" s="1" t="s">
        <v>12</v>
      </c>
      <c r="C502" s="1" t="s">
        <v>534</v>
      </c>
      <c r="D502" s="1" t="s">
        <v>16</v>
      </c>
      <c r="E502" s="1">
        <f t="shared" si="7"/>
        <v>360</v>
      </c>
      <c r="F502" s="9">
        <v>1080</v>
      </c>
    </row>
    <row r="503" spans="1:6" s="8" customFormat="1" ht="12.75">
      <c r="A503" s="1">
        <v>502</v>
      </c>
      <c r="B503" s="9" t="s">
        <v>12</v>
      </c>
      <c r="C503" s="1" t="s">
        <v>535</v>
      </c>
      <c r="D503" s="1" t="s">
        <v>16</v>
      </c>
      <c r="E503" s="1">
        <f t="shared" si="7"/>
        <v>240</v>
      </c>
      <c r="F503" s="9">
        <v>720</v>
      </c>
    </row>
    <row r="504" spans="1:6" s="8" customFormat="1" ht="12.75">
      <c r="A504" s="1">
        <v>503</v>
      </c>
      <c r="B504" s="1" t="s">
        <v>12</v>
      </c>
      <c r="C504" s="1" t="s">
        <v>536</v>
      </c>
      <c r="D504" s="1" t="s">
        <v>16</v>
      </c>
      <c r="E504" s="1">
        <f t="shared" si="7"/>
        <v>120</v>
      </c>
      <c r="F504" s="9">
        <v>360</v>
      </c>
    </row>
    <row r="505" spans="1:6" s="159" customFormat="1" ht="12.75">
      <c r="A505" s="157">
        <v>504</v>
      </c>
      <c r="B505" s="157">
        <v>10302</v>
      </c>
      <c r="C505" s="157" t="s">
        <v>537</v>
      </c>
      <c r="D505" s="157" t="s">
        <v>16</v>
      </c>
      <c r="E505" s="157">
        <f t="shared" si="7"/>
        <v>2400</v>
      </c>
      <c r="F505" s="158">
        <v>7200</v>
      </c>
    </row>
    <row r="506" spans="1:6" s="8" customFormat="1" ht="25.5">
      <c r="A506" s="1">
        <v>505</v>
      </c>
      <c r="B506" s="1">
        <v>10255</v>
      </c>
      <c r="C506" s="1" t="s">
        <v>538</v>
      </c>
      <c r="D506" s="1" t="s">
        <v>16</v>
      </c>
      <c r="E506" s="1">
        <f t="shared" si="7"/>
        <v>2050</v>
      </c>
      <c r="F506" s="9">
        <v>6150</v>
      </c>
    </row>
    <row r="507" spans="1:6" s="8" customFormat="1" ht="12.75">
      <c r="A507" s="1">
        <v>506</v>
      </c>
      <c r="B507" s="1" t="s">
        <v>12</v>
      </c>
      <c r="C507" s="1" t="s">
        <v>539</v>
      </c>
      <c r="D507" s="1" t="s">
        <v>16</v>
      </c>
      <c r="E507" s="1">
        <f t="shared" si="7"/>
        <v>600</v>
      </c>
      <c r="F507" s="9">
        <v>1800</v>
      </c>
    </row>
    <row r="508" spans="1:6" s="159" customFormat="1" ht="12.75">
      <c r="A508" s="157">
        <v>507</v>
      </c>
      <c r="B508" s="157">
        <v>10611</v>
      </c>
      <c r="C508" s="157" t="s">
        <v>540</v>
      </c>
      <c r="D508" s="157" t="s">
        <v>16</v>
      </c>
      <c r="E508" s="157">
        <f t="shared" si="7"/>
        <v>100</v>
      </c>
      <c r="F508" s="158">
        <v>300</v>
      </c>
    </row>
    <row r="509" spans="1:6" s="8" customFormat="1" ht="12.75">
      <c r="A509" s="1">
        <v>508</v>
      </c>
      <c r="B509" s="9" t="s">
        <v>12</v>
      </c>
      <c r="C509" s="1" t="s">
        <v>541</v>
      </c>
      <c r="D509" s="9" t="s">
        <v>11</v>
      </c>
      <c r="E509" s="1">
        <f t="shared" si="7"/>
        <v>200</v>
      </c>
      <c r="F509" s="9">
        <v>600</v>
      </c>
    </row>
    <row r="510" spans="1:6" s="159" customFormat="1" ht="12.75">
      <c r="A510" s="157">
        <v>509</v>
      </c>
      <c r="B510" s="157">
        <v>11328</v>
      </c>
      <c r="C510" s="157" t="s">
        <v>542</v>
      </c>
      <c r="D510" s="157" t="s">
        <v>11</v>
      </c>
      <c r="E510" s="157">
        <f t="shared" si="7"/>
        <v>1080</v>
      </c>
      <c r="F510" s="158">
        <v>3240</v>
      </c>
    </row>
    <row r="511" spans="1:6" s="8" customFormat="1" ht="12.75">
      <c r="A511" s="1">
        <v>510</v>
      </c>
      <c r="B511" s="1">
        <v>12922</v>
      </c>
      <c r="C511" s="1" t="s">
        <v>543</v>
      </c>
      <c r="D511" s="1" t="s">
        <v>16</v>
      </c>
      <c r="E511" s="1">
        <f t="shared" si="7"/>
        <v>950</v>
      </c>
      <c r="F511" s="9">
        <v>2850</v>
      </c>
    </row>
    <row r="512" spans="1:6" s="159" customFormat="1" ht="12.75">
      <c r="A512" s="157">
        <v>511</v>
      </c>
      <c r="B512" s="157">
        <v>10641</v>
      </c>
      <c r="C512" s="157" t="s">
        <v>544</v>
      </c>
      <c r="D512" s="157" t="s">
        <v>16</v>
      </c>
      <c r="E512" s="157">
        <f t="shared" si="7"/>
        <v>500</v>
      </c>
      <c r="F512" s="158">
        <v>1500</v>
      </c>
    </row>
    <row r="513" spans="1:6" s="8" customFormat="1" ht="12.75">
      <c r="A513" s="1">
        <v>512</v>
      </c>
      <c r="B513" s="1">
        <v>10303</v>
      </c>
      <c r="C513" s="1" t="s">
        <v>545</v>
      </c>
      <c r="D513" s="1" t="s">
        <v>11</v>
      </c>
      <c r="E513" s="1">
        <f t="shared" si="7"/>
        <v>4400</v>
      </c>
      <c r="F513" s="9">
        <v>13200</v>
      </c>
    </row>
    <row r="514" spans="1:6" s="159" customFormat="1" ht="12.75">
      <c r="A514" s="157">
        <v>513</v>
      </c>
      <c r="B514" s="157">
        <v>12846</v>
      </c>
      <c r="C514" s="157" t="s">
        <v>546</v>
      </c>
      <c r="D514" s="157" t="s">
        <v>16</v>
      </c>
      <c r="E514" s="157">
        <f t="shared" ref="E514:E577" si="8">F514/3</f>
        <v>700</v>
      </c>
      <c r="F514" s="158">
        <v>2100</v>
      </c>
    </row>
    <row r="515" spans="1:6" s="159" customFormat="1" ht="12.75">
      <c r="A515" s="157">
        <v>514</v>
      </c>
      <c r="B515" s="157" t="s">
        <v>547</v>
      </c>
      <c r="C515" s="157" t="s">
        <v>548</v>
      </c>
      <c r="D515" s="157" t="s">
        <v>16</v>
      </c>
      <c r="E515" s="157">
        <f t="shared" si="8"/>
        <v>2160</v>
      </c>
      <c r="F515" s="158">
        <v>6480</v>
      </c>
    </row>
    <row r="516" spans="1:6" s="159" customFormat="1" ht="12.75">
      <c r="A516" s="157">
        <v>515</v>
      </c>
      <c r="B516" s="157">
        <v>10306</v>
      </c>
      <c r="C516" s="157" t="s">
        <v>549</v>
      </c>
      <c r="D516" s="157" t="s">
        <v>11</v>
      </c>
      <c r="E516" s="157">
        <f t="shared" si="8"/>
        <v>5100</v>
      </c>
      <c r="F516" s="158">
        <v>15300</v>
      </c>
    </row>
    <row r="517" spans="1:6" s="8" customFormat="1" ht="12.75">
      <c r="A517" s="1">
        <v>516</v>
      </c>
      <c r="B517" s="9" t="s">
        <v>12</v>
      </c>
      <c r="C517" s="1" t="s">
        <v>550</v>
      </c>
      <c r="D517" s="1" t="s">
        <v>16</v>
      </c>
      <c r="E517" s="1">
        <f t="shared" si="8"/>
        <v>430</v>
      </c>
      <c r="F517" s="9">
        <v>1290</v>
      </c>
    </row>
    <row r="518" spans="1:6" s="8" customFormat="1" ht="25.5">
      <c r="A518" s="1">
        <v>517</v>
      </c>
      <c r="B518" s="9">
        <v>12131</v>
      </c>
      <c r="C518" s="1" t="s">
        <v>551</v>
      </c>
      <c r="D518" s="1" t="s">
        <v>16</v>
      </c>
      <c r="E518" s="1">
        <f t="shared" si="8"/>
        <v>170</v>
      </c>
      <c r="F518" s="9">
        <v>510</v>
      </c>
    </row>
    <row r="519" spans="1:6" s="159" customFormat="1" ht="12.75">
      <c r="A519" s="157">
        <v>518</v>
      </c>
      <c r="B519" s="157">
        <v>10645</v>
      </c>
      <c r="C519" s="157" t="s">
        <v>552</v>
      </c>
      <c r="D519" s="157" t="s">
        <v>16</v>
      </c>
      <c r="E519" s="157">
        <f t="shared" si="8"/>
        <v>200</v>
      </c>
      <c r="F519" s="158">
        <v>600</v>
      </c>
    </row>
    <row r="520" spans="1:6" s="159" customFormat="1" ht="12.75">
      <c r="A520" s="157">
        <v>519</v>
      </c>
      <c r="B520" s="157">
        <v>12477</v>
      </c>
      <c r="C520" s="157" t="s">
        <v>553</v>
      </c>
      <c r="D520" s="157" t="s">
        <v>16</v>
      </c>
      <c r="E520" s="157">
        <f t="shared" si="8"/>
        <v>260</v>
      </c>
      <c r="F520" s="158">
        <v>780</v>
      </c>
    </row>
    <row r="521" spans="1:6" s="8" customFormat="1" ht="25.5">
      <c r="A521" s="1">
        <v>520</v>
      </c>
      <c r="B521" s="1">
        <v>12469</v>
      </c>
      <c r="C521" s="1" t="s">
        <v>554</v>
      </c>
      <c r="D521" s="1" t="s">
        <v>16</v>
      </c>
      <c r="E521" s="1">
        <f t="shared" si="8"/>
        <v>6630</v>
      </c>
      <c r="F521" s="9">
        <v>19890</v>
      </c>
    </row>
    <row r="522" spans="1:6" s="159" customFormat="1" ht="25.5">
      <c r="A522" s="157">
        <v>521</v>
      </c>
      <c r="B522" s="157">
        <v>13236</v>
      </c>
      <c r="C522" s="157" t="s">
        <v>555</v>
      </c>
      <c r="D522" s="157" t="s">
        <v>25</v>
      </c>
      <c r="E522" s="157">
        <f t="shared" si="8"/>
        <v>17</v>
      </c>
      <c r="F522" s="158">
        <v>51</v>
      </c>
    </row>
    <row r="523" spans="1:6" s="159" customFormat="1" ht="12.75">
      <c r="A523" s="157">
        <v>522</v>
      </c>
      <c r="B523" s="157">
        <v>12002</v>
      </c>
      <c r="C523" s="157" t="s">
        <v>556</v>
      </c>
      <c r="D523" s="157" t="s">
        <v>362</v>
      </c>
      <c r="E523" s="157">
        <f t="shared" si="8"/>
        <v>32</v>
      </c>
      <c r="F523" s="158">
        <v>96</v>
      </c>
    </row>
    <row r="524" spans="1:6" s="8" customFormat="1" ht="25.5">
      <c r="A524" s="1">
        <v>523</v>
      </c>
      <c r="B524" s="1">
        <v>12066</v>
      </c>
      <c r="C524" s="1" t="s">
        <v>557</v>
      </c>
      <c r="D524" s="1" t="s">
        <v>362</v>
      </c>
      <c r="E524" s="1">
        <f t="shared" si="8"/>
        <v>10</v>
      </c>
      <c r="F524" s="9">
        <v>30</v>
      </c>
    </row>
    <row r="525" spans="1:6" s="159" customFormat="1" ht="12.75">
      <c r="A525" s="157">
        <v>524</v>
      </c>
      <c r="B525" s="157">
        <v>12020</v>
      </c>
      <c r="C525" s="157" t="s">
        <v>558</v>
      </c>
      <c r="D525" s="157" t="s">
        <v>362</v>
      </c>
      <c r="E525" s="157">
        <f t="shared" si="8"/>
        <v>25</v>
      </c>
      <c r="F525" s="158">
        <v>75</v>
      </c>
    </row>
    <row r="526" spans="1:6" s="159" customFormat="1" ht="12.75">
      <c r="A526" s="157">
        <v>525</v>
      </c>
      <c r="B526" s="157" t="s">
        <v>12</v>
      </c>
      <c r="C526" s="157" t="s">
        <v>559</v>
      </c>
      <c r="D526" s="157" t="s">
        <v>364</v>
      </c>
      <c r="E526" s="157">
        <f t="shared" si="8"/>
        <v>42</v>
      </c>
      <c r="F526" s="158">
        <v>126</v>
      </c>
    </row>
    <row r="527" spans="1:6" s="8" customFormat="1" ht="12.75">
      <c r="A527" s="1">
        <v>526</v>
      </c>
      <c r="B527" s="1">
        <v>12027</v>
      </c>
      <c r="C527" s="1" t="s">
        <v>560</v>
      </c>
      <c r="D527" s="1" t="s">
        <v>362</v>
      </c>
      <c r="E527" s="1">
        <f t="shared" si="8"/>
        <v>9</v>
      </c>
      <c r="F527" s="9">
        <v>27</v>
      </c>
    </row>
    <row r="528" spans="1:6" s="159" customFormat="1" ht="12.75">
      <c r="A528" s="157">
        <v>527</v>
      </c>
      <c r="B528" s="157">
        <v>12005</v>
      </c>
      <c r="C528" s="157" t="s">
        <v>561</v>
      </c>
      <c r="D528" s="157" t="s">
        <v>362</v>
      </c>
      <c r="E528" s="157">
        <f t="shared" si="8"/>
        <v>500</v>
      </c>
      <c r="F528" s="158">
        <v>1500</v>
      </c>
    </row>
    <row r="529" spans="1:6" s="159" customFormat="1" ht="12.75">
      <c r="A529" s="157">
        <v>528</v>
      </c>
      <c r="B529" s="157">
        <v>12022</v>
      </c>
      <c r="C529" s="157" t="s">
        <v>562</v>
      </c>
      <c r="D529" s="157" t="s">
        <v>362</v>
      </c>
      <c r="E529" s="157">
        <f t="shared" si="8"/>
        <v>95</v>
      </c>
      <c r="F529" s="158">
        <v>285</v>
      </c>
    </row>
    <row r="530" spans="1:6" s="159" customFormat="1" ht="25.5">
      <c r="A530" s="157">
        <v>529</v>
      </c>
      <c r="B530" s="157">
        <v>12023</v>
      </c>
      <c r="C530" s="157" t="s">
        <v>563</v>
      </c>
      <c r="D530" s="157" t="s">
        <v>362</v>
      </c>
      <c r="E530" s="157">
        <f t="shared" si="8"/>
        <v>15</v>
      </c>
      <c r="F530" s="158">
        <v>45</v>
      </c>
    </row>
    <row r="531" spans="1:6" s="8" customFormat="1" ht="12.75">
      <c r="A531" s="1">
        <v>530</v>
      </c>
      <c r="B531" s="1">
        <v>12038</v>
      </c>
      <c r="C531" s="1" t="s">
        <v>564</v>
      </c>
      <c r="D531" s="1" t="s">
        <v>362</v>
      </c>
      <c r="E531" s="1">
        <f t="shared" si="8"/>
        <v>50</v>
      </c>
      <c r="F531" s="9">
        <v>150</v>
      </c>
    </row>
    <row r="532" spans="1:6" s="159" customFormat="1" ht="12.75">
      <c r="A532" s="157">
        <v>531</v>
      </c>
      <c r="B532" s="157" t="s">
        <v>12</v>
      </c>
      <c r="C532" s="157" t="s">
        <v>565</v>
      </c>
      <c r="D532" s="157" t="s">
        <v>16</v>
      </c>
      <c r="E532" s="157">
        <f t="shared" si="8"/>
        <v>14</v>
      </c>
      <c r="F532" s="158">
        <v>42</v>
      </c>
    </row>
    <row r="533" spans="1:6" s="159" customFormat="1" ht="25.5">
      <c r="A533" s="157">
        <v>532</v>
      </c>
      <c r="B533" s="157">
        <v>12021</v>
      </c>
      <c r="C533" s="157" t="s">
        <v>566</v>
      </c>
      <c r="D533" s="157" t="s">
        <v>362</v>
      </c>
      <c r="E533" s="157">
        <f t="shared" si="8"/>
        <v>25</v>
      </c>
      <c r="F533" s="158">
        <v>75</v>
      </c>
    </row>
    <row r="534" spans="1:6" s="8" customFormat="1" ht="12.75">
      <c r="A534" s="1">
        <v>533</v>
      </c>
      <c r="B534" s="1" t="s">
        <v>12</v>
      </c>
      <c r="C534" s="1" t="s">
        <v>567</v>
      </c>
      <c r="D534" s="1" t="s">
        <v>416</v>
      </c>
      <c r="E534" s="1">
        <f t="shared" si="8"/>
        <v>8</v>
      </c>
      <c r="F534" s="9">
        <v>24</v>
      </c>
    </row>
    <row r="535" spans="1:6" s="159" customFormat="1" ht="12.75">
      <c r="A535" s="157">
        <v>534</v>
      </c>
      <c r="B535" s="157">
        <v>12145</v>
      </c>
      <c r="C535" s="157" t="s">
        <v>568</v>
      </c>
      <c r="D535" s="157" t="s">
        <v>362</v>
      </c>
      <c r="E535" s="157">
        <f t="shared" si="8"/>
        <v>10</v>
      </c>
      <c r="F535" s="158">
        <v>30</v>
      </c>
    </row>
    <row r="536" spans="1:6" s="159" customFormat="1" ht="12.75">
      <c r="A536" s="157">
        <v>535</v>
      </c>
      <c r="B536" s="157" t="s">
        <v>12</v>
      </c>
      <c r="C536" s="157" t="s">
        <v>569</v>
      </c>
      <c r="D536" s="157" t="s">
        <v>16</v>
      </c>
      <c r="E536" s="157">
        <f t="shared" si="8"/>
        <v>28</v>
      </c>
      <c r="F536" s="158">
        <v>84</v>
      </c>
    </row>
    <row r="537" spans="1:6" s="159" customFormat="1" ht="12.75">
      <c r="A537" s="157">
        <v>536</v>
      </c>
      <c r="B537" s="157">
        <v>12009</v>
      </c>
      <c r="C537" s="157" t="s">
        <v>570</v>
      </c>
      <c r="D537" s="157" t="s">
        <v>362</v>
      </c>
      <c r="E537" s="157">
        <f t="shared" si="8"/>
        <v>10</v>
      </c>
      <c r="F537" s="158">
        <v>30</v>
      </c>
    </row>
    <row r="538" spans="1:6" s="159" customFormat="1" ht="12.75">
      <c r="A538" s="157">
        <v>537</v>
      </c>
      <c r="B538" s="157">
        <v>12014</v>
      </c>
      <c r="C538" s="157" t="s">
        <v>571</v>
      </c>
      <c r="D538" s="157" t="s">
        <v>362</v>
      </c>
      <c r="E538" s="157">
        <f t="shared" si="8"/>
        <v>15</v>
      </c>
      <c r="F538" s="158">
        <v>45</v>
      </c>
    </row>
    <row r="539" spans="1:6" s="159" customFormat="1" ht="25.5">
      <c r="A539" s="157">
        <v>538</v>
      </c>
      <c r="B539" s="157">
        <v>12122</v>
      </c>
      <c r="C539" s="157" t="s">
        <v>572</v>
      </c>
      <c r="D539" s="157" t="s">
        <v>362</v>
      </c>
      <c r="E539" s="157">
        <f t="shared" si="8"/>
        <v>7</v>
      </c>
      <c r="F539" s="158">
        <v>21</v>
      </c>
    </row>
    <row r="540" spans="1:6" s="159" customFormat="1" ht="38.25">
      <c r="A540" s="157">
        <v>539</v>
      </c>
      <c r="B540" s="157">
        <v>12032</v>
      </c>
      <c r="C540" s="157" t="s">
        <v>573</v>
      </c>
      <c r="D540" s="157" t="s">
        <v>362</v>
      </c>
      <c r="E540" s="157">
        <f t="shared" si="8"/>
        <v>2</v>
      </c>
      <c r="F540" s="158">
        <v>6</v>
      </c>
    </row>
    <row r="541" spans="1:6" s="8" customFormat="1" ht="12.75">
      <c r="A541" s="1">
        <v>540</v>
      </c>
      <c r="B541" s="1">
        <v>12102</v>
      </c>
      <c r="C541" s="1" t="s">
        <v>574</v>
      </c>
      <c r="D541" s="1" t="s">
        <v>362</v>
      </c>
      <c r="E541" s="1">
        <f t="shared" si="8"/>
        <v>2</v>
      </c>
      <c r="F541" s="9">
        <v>6</v>
      </c>
    </row>
    <row r="542" spans="1:6" s="8" customFormat="1" ht="12.75">
      <c r="A542" s="1">
        <v>541</v>
      </c>
      <c r="B542" s="1">
        <v>12041</v>
      </c>
      <c r="C542" s="1" t="s">
        <v>575</v>
      </c>
      <c r="D542" s="1" t="s">
        <v>362</v>
      </c>
      <c r="E542" s="1">
        <f t="shared" si="8"/>
        <v>32</v>
      </c>
      <c r="F542" s="9">
        <v>96</v>
      </c>
    </row>
    <row r="543" spans="1:6" s="8" customFormat="1" ht="25.5">
      <c r="A543" s="1">
        <v>542</v>
      </c>
      <c r="B543" s="1">
        <v>12013</v>
      </c>
      <c r="C543" s="1" t="s">
        <v>576</v>
      </c>
      <c r="D543" s="1" t="s">
        <v>577</v>
      </c>
      <c r="E543" s="1">
        <f t="shared" si="8"/>
        <v>20</v>
      </c>
      <c r="F543" s="9">
        <v>60</v>
      </c>
    </row>
    <row r="544" spans="1:6" s="159" customFormat="1" ht="12.75">
      <c r="A544" s="157">
        <v>543</v>
      </c>
      <c r="B544" s="158" t="s">
        <v>12</v>
      </c>
      <c r="C544" s="157" t="s">
        <v>578</v>
      </c>
      <c r="D544" s="158" t="s">
        <v>11</v>
      </c>
      <c r="E544" s="157">
        <f t="shared" si="8"/>
        <v>36</v>
      </c>
      <c r="F544" s="158">
        <v>108</v>
      </c>
    </row>
    <row r="545" spans="1:6" s="8" customFormat="1" ht="12.75">
      <c r="A545" s="1">
        <v>544</v>
      </c>
      <c r="B545" s="1">
        <v>12029</v>
      </c>
      <c r="C545" s="1" t="s">
        <v>579</v>
      </c>
      <c r="D545" s="1" t="s">
        <v>362</v>
      </c>
      <c r="E545" s="1">
        <f t="shared" si="8"/>
        <v>29</v>
      </c>
      <c r="F545" s="9">
        <v>87</v>
      </c>
    </row>
    <row r="546" spans="1:6" s="8" customFormat="1" ht="12.75">
      <c r="A546" s="1">
        <v>545</v>
      </c>
      <c r="B546" s="9" t="s">
        <v>12</v>
      </c>
      <c r="C546" s="1" t="s">
        <v>580</v>
      </c>
      <c r="D546" s="9" t="s">
        <v>11</v>
      </c>
      <c r="E546" s="1">
        <f t="shared" si="8"/>
        <v>20</v>
      </c>
      <c r="F546" s="9">
        <v>60</v>
      </c>
    </row>
    <row r="547" spans="1:6" s="159" customFormat="1" ht="12.75">
      <c r="A547" s="157">
        <v>546</v>
      </c>
      <c r="B547" s="157">
        <v>12033</v>
      </c>
      <c r="C547" s="157" t="s">
        <v>581</v>
      </c>
      <c r="D547" s="157" t="s">
        <v>362</v>
      </c>
      <c r="E547" s="157">
        <f t="shared" si="8"/>
        <v>51</v>
      </c>
      <c r="F547" s="158">
        <v>153</v>
      </c>
    </row>
    <row r="548" spans="1:6" s="8" customFormat="1" ht="12.75">
      <c r="A548" s="1">
        <v>547</v>
      </c>
      <c r="B548" s="1">
        <v>11396</v>
      </c>
      <c r="C548" s="1" t="s">
        <v>582</v>
      </c>
      <c r="D548" s="1" t="s">
        <v>11</v>
      </c>
      <c r="E548" s="1">
        <f t="shared" si="8"/>
        <v>30</v>
      </c>
      <c r="F548" s="9">
        <v>90</v>
      </c>
    </row>
    <row r="549" spans="1:6" s="8" customFormat="1" ht="12.75">
      <c r="A549" s="1">
        <v>548</v>
      </c>
      <c r="B549" s="9" t="s">
        <v>12</v>
      </c>
      <c r="C549" s="1" t="s">
        <v>583</v>
      </c>
      <c r="D549" s="1" t="s">
        <v>435</v>
      </c>
      <c r="E549" s="1">
        <f t="shared" si="8"/>
        <v>133</v>
      </c>
      <c r="F549" s="9">
        <v>399</v>
      </c>
    </row>
    <row r="550" spans="1:6" s="159" customFormat="1" ht="12.75">
      <c r="A550" s="157">
        <v>549</v>
      </c>
      <c r="B550" s="157">
        <v>11301</v>
      </c>
      <c r="C550" s="157" t="s">
        <v>584</v>
      </c>
      <c r="D550" s="157" t="s">
        <v>416</v>
      </c>
      <c r="E550" s="157">
        <f t="shared" si="8"/>
        <v>12</v>
      </c>
      <c r="F550" s="158">
        <v>36</v>
      </c>
    </row>
    <row r="551" spans="1:6" s="8" customFormat="1" ht="51">
      <c r="A551" s="1">
        <v>550</v>
      </c>
      <c r="B551" s="9">
        <v>11388</v>
      </c>
      <c r="C551" s="1" t="s">
        <v>585</v>
      </c>
      <c r="D551" s="1" t="s">
        <v>16</v>
      </c>
      <c r="E551" s="1">
        <f t="shared" si="8"/>
        <v>40</v>
      </c>
      <c r="F551" s="9">
        <v>120</v>
      </c>
    </row>
    <row r="552" spans="1:6" s="159" customFormat="1" ht="63.75">
      <c r="A552" s="157">
        <v>551</v>
      </c>
      <c r="B552" s="157" t="s">
        <v>12</v>
      </c>
      <c r="C552" s="157" t="s">
        <v>586</v>
      </c>
      <c r="D552" s="157" t="s">
        <v>16</v>
      </c>
      <c r="E552" s="157">
        <f t="shared" si="8"/>
        <v>76</v>
      </c>
      <c r="F552" s="158">
        <v>228</v>
      </c>
    </row>
    <row r="553" spans="1:6" s="8" customFormat="1" ht="12.75">
      <c r="A553" s="1">
        <v>552</v>
      </c>
      <c r="B553" s="1">
        <v>13240</v>
      </c>
      <c r="C553" s="1" t="s">
        <v>587</v>
      </c>
      <c r="D553" s="1" t="s">
        <v>426</v>
      </c>
      <c r="E553" s="1">
        <f t="shared" si="8"/>
        <v>24</v>
      </c>
      <c r="F553" s="9">
        <v>72</v>
      </c>
    </row>
    <row r="554" spans="1:6" s="159" customFormat="1" ht="12.75">
      <c r="A554" s="157">
        <v>553</v>
      </c>
      <c r="B554" s="157">
        <v>11311</v>
      </c>
      <c r="C554" s="157" t="s">
        <v>588</v>
      </c>
      <c r="D554" s="157" t="s">
        <v>435</v>
      </c>
      <c r="E554" s="157">
        <f t="shared" si="8"/>
        <v>2</v>
      </c>
      <c r="F554" s="158">
        <v>6</v>
      </c>
    </row>
    <row r="555" spans="1:6" s="8" customFormat="1" ht="12.75">
      <c r="A555" s="1">
        <v>554</v>
      </c>
      <c r="B555" s="1">
        <v>11397</v>
      </c>
      <c r="C555" s="1" t="s">
        <v>589</v>
      </c>
      <c r="D555" s="1" t="s">
        <v>435</v>
      </c>
      <c r="E555" s="1">
        <f t="shared" si="8"/>
        <v>20</v>
      </c>
      <c r="F555" s="9">
        <v>60</v>
      </c>
    </row>
    <row r="556" spans="1:6" s="159" customFormat="1" ht="12.75">
      <c r="A556" s="157">
        <v>555</v>
      </c>
      <c r="B556" s="157" t="s">
        <v>12</v>
      </c>
      <c r="C556" s="157" t="s">
        <v>590</v>
      </c>
      <c r="D556" s="157" t="s">
        <v>435</v>
      </c>
      <c r="E556" s="157">
        <f t="shared" si="8"/>
        <v>10</v>
      </c>
      <c r="F556" s="158">
        <v>30</v>
      </c>
    </row>
    <row r="557" spans="1:6" s="159" customFormat="1" ht="38.25">
      <c r="A557" s="157">
        <v>556</v>
      </c>
      <c r="B557" s="157">
        <v>11318</v>
      </c>
      <c r="C557" s="157" t="s">
        <v>591</v>
      </c>
      <c r="D557" s="157" t="s">
        <v>435</v>
      </c>
      <c r="E557" s="157">
        <f t="shared" si="8"/>
        <v>135</v>
      </c>
      <c r="F557" s="158">
        <v>405</v>
      </c>
    </row>
    <row r="558" spans="1:6" s="8" customFormat="1" ht="38.25">
      <c r="A558" s="1">
        <v>557</v>
      </c>
      <c r="B558" s="1">
        <v>11320</v>
      </c>
      <c r="C558" s="1" t="s">
        <v>592</v>
      </c>
      <c r="D558" s="1" t="s">
        <v>435</v>
      </c>
      <c r="E558" s="1">
        <f t="shared" si="8"/>
        <v>80</v>
      </c>
      <c r="F558" s="9">
        <v>240</v>
      </c>
    </row>
    <row r="559" spans="1:6" s="159" customFormat="1" ht="25.5">
      <c r="A559" s="157">
        <v>558</v>
      </c>
      <c r="B559" s="157" t="s">
        <v>12</v>
      </c>
      <c r="C559" s="157" t="s">
        <v>593</v>
      </c>
      <c r="D559" s="157" t="s">
        <v>435</v>
      </c>
      <c r="E559" s="157">
        <f t="shared" si="8"/>
        <v>60</v>
      </c>
      <c r="F559" s="158">
        <v>180</v>
      </c>
    </row>
    <row r="560" spans="1:6" s="8" customFormat="1" ht="12.75">
      <c r="A560" s="1">
        <v>559</v>
      </c>
      <c r="B560" s="9" t="s">
        <v>12</v>
      </c>
      <c r="C560" s="1" t="s">
        <v>594</v>
      </c>
      <c r="D560" s="1" t="s">
        <v>435</v>
      </c>
      <c r="E560" s="1">
        <f t="shared" si="8"/>
        <v>42</v>
      </c>
      <c r="F560" s="9">
        <v>126</v>
      </c>
    </row>
    <row r="561" spans="1:6" s="8" customFormat="1" ht="12.75">
      <c r="A561" s="1">
        <v>560</v>
      </c>
      <c r="B561" s="1">
        <v>11333</v>
      </c>
      <c r="C561" s="1" t="s">
        <v>595</v>
      </c>
      <c r="D561" s="1" t="s">
        <v>435</v>
      </c>
      <c r="E561" s="1">
        <f t="shared" si="8"/>
        <v>3</v>
      </c>
      <c r="F561" s="9">
        <v>9</v>
      </c>
    </row>
    <row r="562" spans="1:6" s="159" customFormat="1" ht="25.5">
      <c r="A562" s="157">
        <v>561</v>
      </c>
      <c r="B562" s="157">
        <v>12661</v>
      </c>
      <c r="C562" s="157" t="s">
        <v>596</v>
      </c>
      <c r="D562" s="157" t="s">
        <v>435</v>
      </c>
      <c r="E562" s="157">
        <f t="shared" si="8"/>
        <v>12</v>
      </c>
      <c r="F562" s="158">
        <v>36</v>
      </c>
    </row>
    <row r="563" spans="1:6" s="8" customFormat="1" ht="12.75">
      <c r="A563" s="1">
        <v>562</v>
      </c>
      <c r="B563" s="1">
        <v>11391</v>
      </c>
      <c r="C563" s="1" t="s">
        <v>597</v>
      </c>
      <c r="D563" s="1" t="s">
        <v>11</v>
      </c>
      <c r="E563" s="1">
        <f t="shared" si="8"/>
        <v>85</v>
      </c>
      <c r="F563" s="9">
        <v>255</v>
      </c>
    </row>
    <row r="564" spans="1:6" s="159" customFormat="1" ht="25.5">
      <c r="A564" s="157">
        <v>563</v>
      </c>
      <c r="B564" s="157" t="s">
        <v>12</v>
      </c>
      <c r="C564" s="157" t="s">
        <v>598</v>
      </c>
      <c r="D564" s="157" t="s">
        <v>16</v>
      </c>
      <c r="E564" s="157">
        <f t="shared" si="8"/>
        <v>85</v>
      </c>
      <c r="F564" s="158">
        <v>255</v>
      </c>
    </row>
    <row r="565" spans="1:6" s="159" customFormat="1" ht="12.75">
      <c r="A565" s="157">
        <v>564</v>
      </c>
      <c r="B565" s="157">
        <v>11379</v>
      </c>
      <c r="C565" s="157" t="s">
        <v>599</v>
      </c>
      <c r="D565" s="157" t="s">
        <v>600</v>
      </c>
      <c r="E565" s="157">
        <f t="shared" si="8"/>
        <v>42</v>
      </c>
      <c r="F565" s="158">
        <v>126</v>
      </c>
    </row>
    <row r="566" spans="1:6" s="159" customFormat="1" ht="12.75">
      <c r="A566" s="157">
        <v>565</v>
      </c>
      <c r="B566" s="157">
        <v>11358</v>
      </c>
      <c r="C566" s="157" t="s">
        <v>601</v>
      </c>
      <c r="D566" s="157" t="s">
        <v>602</v>
      </c>
      <c r="E566" s="157">
        <f t="shared" si="8"/>
        <v>6</v>
      </c>
      <c r="F566" s="158">
        <v>18</v>
      </c>
    </row>
    <row r="567" spans="1:6" s="8" customFormat="1" ht="12.75">
      <c r="A567" s="1">
        <v>566</v>
      </c>
      <c r="B567" s="1" t="s">
        <v>12</v>
      </c>
      <c r="C567" s="1" t="s">
        <v>603</v>
      </c>
      <c r="D567" s="1" t="s">
        <v>435</v>
      </c>
      <c r="E567" s="1">
        <f t="shared" si="8"/>
        <v>2</v>
      </c>
      <c r="F567" s="9">
        <v>6</v>
      </c>
    </row>
    <row r="568" spans="1:6" s="159" customFormat="1" ht="12.75">
      <c r="A568" s="157">
        <v>567</v>
      </c>
      <c r="B568" s="157">
        <v>11345</v>
      </c>
      <c r="C568" s="157" t="s">
        <v>604</v>
      </c>
      <c r="D568" s="157" t="s">
        <v>435</v>
      </c>
      <c r="E568" s="157">
        <f t="shared" si="8"/>
        <v>9</v>
      </c>
      <c r="F568" s="158">
        <v>27</v>
      </c>
    </row>
    <row r="569" spans="1:6" s="8" customFormat="1" ht="12.75">
      <c r="A569" s="1">
        <v>568</v>
      </c>
      <c r="B569" s="1">
        <v>11341</v>
      </c>
      <c r="C569" s="1" t="s">
        <v>605</v>
      </c>
      <c r="D569" s="1" t="s">
        <v>435</v>
      </c>
      <c r="E569" s="1">
        <f t="shared" si="8"/>
        <v>85</v>
      </c>
      <c r="F569" s="9">
        <v>255</v>
      </c>
    </row>
    <row r="570" spans="1:6" s="159" customFormat="1" ht="12.75">
      <c r="A570" s="157">
        <v>569</v>
      </c>
      <c r="B570" s="157">
        <v>11346</v>
      </c>
      <c r="C570" s="157" t="s">
        <v>606</v>
      </c>
      <c r="D570" s="157" t="s">
        <v>435</v>
      </c>
      <c r="E570" s="157">
        <f t="shared" si="8"/>
        <v>115</v>
      </c>
      <c r="F570" s="158">
        <v>345</v>
      </c>
    </row>
    <row r="571" spans="1:6" s="8" customFormat="1" ht="12.75">
      <c r="A571" s="1">
        <v>570</v>
      </c>
      <c r="B571" s="9" t="s">
        <v>12</v>
      </c>
      <c r="C571" s="1" t="s">
        <v>607</v>
      </c>
      <c r="D571" s="1" t="s">
        <v>435</v>
      </c>
      <c r="E571" s="1">
        <f t="shared" si="8"/>
        <v>40</v>
      </c>
      <c r="F571" s="9">
        <v>120</v>
      </c>
    </row>
    <row r="572" spans="1:6" s="159" customFormat="1" ht="12.75">
      <c r="A572" s="157">
        <v>571</v>
      </c>
      <c r="B572" s="157" t="s">
        <v>12</v>
      </c>
      <c r="C572" s="157" t="s">
        <v>608</v>
      </c>
      <c r="D572" s="157" t="s">
        <v>435</v>
      </c>
      <c r="E572" s="157">
        <f t="shared" si="8"/>
        <v>150</v>
      </c>
      <c r="F572" s="158">
        <v>450</v>
      </c>
    </row>
    <row r="573" spans="1:6" s="159" customFormat="1" ht="12.75">
      <c r="A573" s="157">
        <v>572</v>
      </c>
      <c r="B573" s="157" t="s">
        <v>12</v>
      </c>
      <c r="C573" s="157" t="s">
        <v>609</v>
      </c>
      <c r="D573" s="157" t="s">
        <v>435</v>
      </c>
      <c r="E573" s="157">
        <f t="shared" si="8"/>
        <v>12</v>
      </c>
      <c r="F573" s="158">
        <v>36</v>
      </c>
    </row>
    <row r="574" spans="1:6" s="8" customFormat="1" ht="38.25">
      <c r="A574" s="1">
        <v>573</v>
      </c>
      <c r="B574" s="1">
        <v>12848</v>
      </c>
      <c r="C574" s="1" t="s">
        <v>610</v>
      </c>
      <c r="D574" s="1" t="s">
        <v>435</v>
      </c>
      <c r="E574" s="1">
        <f t="shared" si="8"/>
        <v>10</v>
      </c>
      <c r="F574" s="9">
        <v>30</v>
      </c>
    </row>
    <row r="575" spans="1:6" s="159" customFormat="1" ht="12.75">
      <c r="A575" s="157">
        <v>574</v>
      </c>
      <c r="B575" s="157">
        <v>11304</v>
      </c>
      <c r="C575" s="157" t="s">
        <v>611</v>
      </c>
      <c r="D575" s="157" t="s">
        <v>435</v>
      </c>
      <c r="E575" s="157">
        <f t="shared" si="8"/>
        <v>23</v>
      </c>
      <c r="F575" s="158">
        <v>69</v>
      </c>
    </row>
    <row r="576" spans="1:6" s="159" customFormat="1" ht="12.75">
      <c r="A576" s="157">
        <v>575</v>
      </c>
      <c r="B576" s="157">
        <v>11382</v>
      </c>
      <c r="C576" s="157" t="s">
        <v>612</v>
      </c>
      <c r="D576" s="157" t="s">
        <v>435</v>
      </c>
      <c r="E576" s="157">
        <f t="shared" si="8"/>
        <v>20</v>
      </c>
      <c r="F576" s="158">
        <v>60</v>
      </c>
    </row>
    <row r="577" spans="1:6" s="159" customFormat="1" ht="12.75">
      <c r="A577" s="157">
        <v>576</v>
      </c>
      <c r="B577" s="157" t="s">
        <v>12</v>
      </c>
      <c r="C577" s="157" t="s">
        <v>613</v>
      </c>
      <c r="D577" s="157" t="s">
        <v>614</v>
      </c>
      <c r="E577" s="157">
        <f t="shared" si="8"/>
        <v>12</v>
      </c>
      <c r="F577" s="158">
        <v>36</v>
      </c>
    </row>
    <row r="578" spans="1:6" s="159" customFormat="1" ht="12.75">
      <c r="A578" s="157">
        <v>577</v>
      </c>
      <c r="B578" s="157">
        <v>11347</v>
      </c>
      <c r="C578" s="157" t="s">
        <v>615</v>
      </c>
      <c r="D578" s="157" t="s">
        <v>362</v>
      </c>
      <c r="E578" s="157">
        <f t="shared" ref="E578:E641" si="9">F578/3</f>
        <v>9</v>
      </c>
      <c r="F578" s="158">
        <v>27</v>
      </c>
    </row>
    <row r="579" spans="1:6" s="159" customFormat="1" ht="12.75">
      <c r="A579" s="157">
        <v>578</v>
      </c>
      <c r="B579" s="157">
        <v>11350</v>
      </c>
      <c r="C579" s="157" t="s">
        <v>616</v>
      </c>
      <c r="D579" s="157" t="s">
        <v>435</v>
      </c>
      <c r="E579" s="157">
        <f t="shared" si="9"/>
        <v>195</v>
      </c>
      <c r="F579" s="158">
        <v>585</v>
      </c>
    </row>
    <row r="580" spans="1:6" s="159" customFormat="1" ht="25.5">
      <c r="A580" s="157">
        <v>579</v>
      </c>
      <c r="B580" s="157">
        <v>270714</v>
      </c>
      <c r="C580" s="157" t="s">
        <v>617</v>
      </c>
      <c r="D580" s="157" t="s">
        <v>435</v>
      </c>
      <c r="E580" s="157">
        <f t="shared" si="9"/>
        <v>22</v>
      </c>
      <c r="F580" s="158">
        <v>66</v>
      </c>
    </row>
    <row r="581" spans="1:6" s="159" customFormat="1" ht="25.5">
      <c r="A581" s="157">
        <v>580</v>
      </c>
      <c r="B581" s="157">
        <v>11253</v>
      </c>
      <c r="C581" s="157" t="s">
        <v>618</v>
      </c>
      <c r="D581" s="157" t="s">
        <v>362</v>
      </c>
      <c r="E581" s="157">
        <f t="shared" si="9"/>
        <v>175</v>
      </c>
      <c r="F581" s="158">
        <v>525</v>
      </c>
    </row>
    <row r="582" spans="1:6" s="159" customFormat="1" ht="25.5">
      <c r="A582" s="157">
        <v>581</v>
      </c>
      <c r="B582" s="157">
        <v>11472</v>
      </c>
      <c r="C582" s="157" t="s">
        <v>619</v>
      </c>
      <c r="D582" s="157" t="s">
        <v>362</v>
      </c>
      <c r="E582" s="157">
        <f t="shared" si="9"/>
        <v>10</v>
      </c>
      <c r="F582" s="158">
        <v>30</v>
      </c>
    </row>
    <row r="583" spans="1:6" s="8" customFormat="1" ht="25.5">
      <c r="A583" s="1">
        <v>582</v>
      </c>
      <c r="B583" s="1">
        <v>12040</v>
      </c>
      <c r="C583" s="1" t="s">
        <v>620</v>
      </c>
      <c r="D583" s="1" t="s">
        <v>435</v>
      </c>
      <c r="E583" s="1">
        <f t="shared" si="9"/>
        <v>80</v>
      </c>
      <c r="F583" s="9">
        <v>240</v>
      </c>
    </row>
    <row r="584" spans="1:6" s="8" customFormat="1" ht="12.75">
      <c r="A584" s="1">
        <v>583</v>
      </c>
      <c r="B584" s="1">
        <v>270118</v>
      </c>
      <c r="C584" s="1" t="s">
        <v>621</v>
      </c>
      <c r="D584" s="1" t="s">
        <v>16</v>
      </c>
      <c r="E584" s="1">
        <f t="shared" si="9"/>
        <v>300</v>
      </c>
      <c r="F584" s="9">
        <v>900</v>
      </c>
    </row>
    <row r="585" spans="1:6" s="159" customFormat="1" ht="12.75">
      <c r="A585" s="157">
        <v>584</v>
      </c>
      <c r="B585" s="158">
        <v>50029</v>
      </c>
      <c r="C585" s="157" t="s">
        <v>622</v>
      </c>
      <c r="D585" s="157" t="s">
        <v>16</v>
      </c>
      <c r="E585" s="157">
        <f t="shared" si="9"/>
        <v>12</v>
      </c>
      <c r="F585" s="158">
        <v>36</v>
      </c>
    </row>
    <row r="586" spans="1:6" s="159" customFormat="1" ht="12.75">
      <c r="A586" s="157">
        <v>585</v>
      </c>
      <c r="B586" s="158">
        <v>130113</v>
      </c>
      <c r="C586" s="157" t="s">
        <v>623</v>
      </c>
      <c r="D586" s="157" t="s">
        <v>16</v>
      </c>
      <c r="E586" s="157">
        <f t="shared" si="9"/>
        <v>46</v>
      </c>
      <c r="F586" s="158">
        <v>138</v>
      </c>
    </row>
    <row r="587" spans="1:6" s="8" customFormat="1" ht="12.75">
      <c r="A587" s="1">
        <v>586</v>
      </c>
      <c r="B587" s="9" t="s">
        <v>12</v>
      </c>
      <c r="C587" s="1" t="s">
        <v>624</v>
      </c>
      <c r="D587" s="1" t="s">
        <v>16</v>
      </c>
      <c r="E587" s="1">
        <f t="shared" si="9"/>
        <v>26</v>
      </c>
      <c r="F587" s="9">
        <v>78</v>
      </c>
    </row>
    <row r="588" spans="1:6" s="159" customFormat="1" ht="12.75">
      <c r="A588" s="157">
        <v>587</v>
      </c>
      <c r="B588" s="157" t="s">
        <v>12</v>
      </c>
      <c r="C588" s="157" t="s">
        <v>625</v>
      </c>
      <c r="D588" s="157" t="s">
        <v>16</v>
      </c>
      <c r="E588" s="157">
        <f t="shared" si="9"/>
        <v>100</v>
      </c>
      <c r="F588" s="158">
        <v>300</v>
      </c>
    </row>
    <row r="589" spans="1:6" s="159" customFormat="1" ht="12.75">
      <c r="A589" s="157">
        <v>588</v>
      </c>
      <c r="B589" s="157" t="s">
        <v>12</v>
      </c>
      <c r="C589" s="157" t="s">
        <v>626</v>
      </c>
      <c r="D589" s="157" t="s">
        <v>16</v>
      </c>
      <c r="E589" s="157">
        <f t="shared" si="9"/>
        <v>90</v>
      </c>
      <c r="F589" s="158">
        <v>270</v>
      </c>
    </row>
    <row r="590" spans="1:6" s="8" customFormat="1" ht="12.75">
      <c r="A590" s="1">
        <v>589</v>
      </c>
      <c r="B590" s="1">
        <v>280054</v>
      </c>
      <c r="C590" s="1" t="s">
        <v>627</v>
      </c>
      <c r="D590" s="1" t="s">
        <v>16</v>
      </c>
      <c r="E590" s="1">
        <f t="shared" si="9"/>
        <v>9</v>
      </c>
      <c r="F590" s="9">
        <v>27</v>
      </c>
    </row>
    <row r="591" spans="1:6" s="8" customFormat="1" ht="12.75">
      <c r="A591" s="1">
        <v>590</v>
      </c>
      <c r="B591" s="9" t="s">
        <v>12</v>
      </c>
      <c r="C591" s="1" t="s">
        <v>628</v>
      </c>
      <c r="D591" s="1" t="s">
        <v>16</v>
      </c>
      <c r="E591" s="1">
        <f t="shared" si="9"/>
        <v>6</v>
      </c>
      <c r="F591" s="9">
        <v>18</v>
      </c>
    </row>
    <row r="592" spans="1:6" s="159" customFormat="1" ht="12.75">
      <c r="A592" s="157">
        <v>591</v>
      </c>
      <c r="B592" s="158" t="s">
        <v>12</v>
      </c>
      <c r="C592" s="157" t="s">
        <v>629</v>
      </c>
      <c r="D592" s="157" t="s">
        <v>16</v>
      </c>
      <c r="E592" s="157">
        <f t="shared" si="9"/>
        <v>5</v>
      </c>
      <c r="F592" s="158">
        <v>15</v>
      </c>
    </row>
    <row r="593" spans="1:6" s="159" customFormat="1" ht="12.75">
      <c r="A593" s="157">
        <v>592</v>
      </c>
      <c r="B593" s="157" t="s">
        <v>12</v>
      </c>
      <c r="C593" s="157" t="s">
        <v>630</v>
      </c>
      <c r="D593" s="157" t="s">
        <v>16</v>
      </c>
      <c r="E593" s="157">
        <f t="shared" si="9"/>
        <v>21</v>
      </c>
      <c r="F593" s="158">
        <v>63</v>
      </c>
    </row>
    <row r="594" spans="1:6" s="159" customFormat="1" ht="12.75">
      <c r="A594" s="157">
        <v>593</v>
      </c>
      <c r="B594" s="158" t="s">
        <v>12</v>
      </c>
      <c r="C594" s="157" t="s">
        <v>631</v>
      </c>
      <c r="D594" s="158" t="s">
        <v>11</v>
      </c>
      <c r="E594" s="157">
        <f t="shared" si="9"/>
        <v>0</v>
      </c>
      <c r="F594" s="158">
        <v>0</v>
      </c>
    </row>
    <row r="595" spans="1:6" s="159" customFormat="1" ht="12.75">
      <c r="A595" s="157">
        <v>594</v>
      </c>
      <c r="B595" s="158" t="s">
        <v>12</v>
      </c>
      <c r="C595" s="157" t="s">
        <v>632</v>
      </c>
      <c r="D595" s="158" t="s">
        <v>11</v>
      </c>
      <c r="E595" s="157">
        <f t="shared" si="9"/>
        <v>760</v>
      </c>
      <c r="F595" s="158">
        <v>2280</v>
      </c>
    </row>
    <row r="596" spans="1:6" s="8" customFormat="1" ht="12.75">
      <c r="A596" s="1">
        <v>595</v>
      </c>
      <c r="B596" s="1">
        <v>10585</v>
      </c>
      <c r="C596" s="1" t="s">
        <v>633</v>
      </c>
      <c r="D596" s="1" t="s">
        <v>16</v>
      </c>
      <c r="E596" s="1">
        <f t="shared" si="9"/>
        <v>200</v>
      </c>
      <c r="F596" s="9">
        <v>600</v>
      </c>
    </row>
    <row r="597" spans="1:6" s="8" customFormat="1" ht="12.75">
      <c r="A597" s="1">
        <v>596</v>
      </c>
      <c r="B597" s="1" t="s">
        <v>12</v>
      </c>
      <c r="C597" s="1" t="s">
        <v>634</v>
      </c>
      <c r="D597" s="1" t="s">
        <v>16</v>
      </c>
      <c r="E597" s="1">
        <f t="shared" si="9"/>
        <v>1020</v>
      </c>
      <c r="F597" s="9">
        <v>3060</v>
      </c>
    </row>
    <row r="598" spans="1:6" s="8" customFormat="1" ht="12.75">
      <c r="A598" s="1">
        <v>597</v>
      </c>
      <c r="B598" s="1">
        <v>10555</v>
      </c>
      <c r="C598" s="1" t="s">
        <v>635</v>
      </c>
      <c r="D598" s="1" t="s">
        <v>16</v>
      </c>
      <c r="E598" s="1">
        <f t="shared" si="9"/>
        <v>100</v>
      </c>
      <c r="F598" s="9">
        <v>300</v>
      </c>
    </row>
    <row r="599" spans="1:6" s="8" customFormat="1" ht="38.25">
      <c r="A599" s="1">
        <v>598</v>
      </c>
      <c r="B599" s="1" t="s">
        <v>12</v>
      </c>
      <c r="C599" s="1" t="s">
        <v>636</v>
      </c>
      <c r="D599" s="1" t="s">
        <v>16</v>
      </c>
      <c r="E599" s="1">
        <f t="shared" si="9"/>
        <v>200</v>
      </c>
      <c r="F599" s="9">
        <v>600</v>
      </c>
    </row>
    <row r="600" spans="1:6" s="8" customFormat="1" ht="12.75">
      <c r="A600" s="1">
        <v>599</v>
      </c>
      <c r="B600" s="1" t="s">
        <v>12</v>
      </c>
      <c r="C600" s="1" t="s">
        <v>637</v>
      </c>
      <c r="D600" s="1" t="s">
        <v>16</v>
      </c>
      <c r="E600" s="1">
        <f t="shared" si="9"/>
        <v>100</v>
      </c>
      <c r="F600" s="9">
        <v>300</v>
      </c>
    </row>
    <row r="601" spans="1:6" s="159" customFormat="1" ht="12.75">
      <c r="A601" s="157">
        <v>600</v>
      </c>
      <c r="B601" s="157" t="s">
        <v>12</v>
      </c>
      <c r="C601" s="157" t="s">
        <v>638</v>
      </c>
      <c r="D601" s="157" t="s">
        <v>16</v>
      </c>
      <c r="E601" s="157">
        <f t="shared" si="9"/>
        <v>1300</v>
      </c>
      <c r="F601" s="158">
        <v>3900</v>
      </c>
    </row>
    <row r="602" spans="1:6" s="159" customFormat="1" ht="12.75">
      <c r="A602" s="157">
        <v>601</v>
      </c>
      <c r="B602" s="157">
        <v>140080</v>
      </c>
      <c r="C602" s="157" t="s">
        <v>639</v>
      </c>
      <c r="D602" s="157" t="s">
        <v>16</v>
      </c>
      <c r="E602" s="157">
        <f t="shared" si="9"/>
        <v>760</v>
      </c>
      <c r="F602" s="158">
        <v>2280</v>
      </c>
    </row>
    <row r="603" spans="1:6" s="8" customFormat="1" ht="12.75">
      <c r="A603" s="1">
        <v>602</v>
      </c>
      <c r="B603" s="1">
        <v>10886</v>
      </c>
      <c r="C603" s="1" t="s">
        <v>640</v>
      </c>
      <c r="D603" s="1" t="s">
        <v>11</v>
      </c>
      <c r="E603" s="1">
        <f t="shared" si="9"/>
        <v>360</v>
      </c>
      <c r="F603" s="9">
        <v>1080</v>
      </c>
    </row>
    <row r="604" spans="1:6" s="8" customFormat="1" ht="12.75">
      <c r="A604" s="1">
        <v>603</v>
      </c>
      <c r="B604" s="9" t="s">
        <v>12</v>
      </c>
      <c r="C604" s="1" t="s">
        <v>641</v>
      </c>
      <c r="D604" s="1" t="s">
        <v>16</v>
      </c>
      <c r="E604" s="1">
        <f t="shared" si="9"/>
        <v>910</v>
      </c>
      <c r="F604" s="9">
        <v>2730</v>
      </c>
    </row>
    <row r="605" spans="1:6" s="8" customFormat="1" ht="12.75">
      <c r="A605" s="1">
        <v>604</v>
      </c>
      <c r="B605" s="9" t="s">
        <v>12</v>
      </c>
      <c r="C605" s="1" t="s">
        <v>642</v>
      </c>
      <c r="D605" s="1" t="s">
        <v>16</v>
      </c>
      <c r="E605" s="1">
        <f t="shared" si="9"/>
        <v>260</v>
      </c>
      <c r="F605" s="9">
        <v>780</v>
      </c>
    </row>
    <row r="606" spans="1:6" s="159" customFormat="1" ht="12.75">
      <c r="A606" s="157">
        <v>605</v>
      </c>
      <c r="B606" s="157" t="s">
        <v>12</v>
      </c>
      <c r="C606" s="157" t="s">
        <v>643</v>
      </c>
      <c r="D606" s="157" t="s">
        <v>16</v>
      </c>
      <c r="E606" s="157">
        <f t="shared" si="9"/>
        <v>1550</v>
      </c>
      <c r="F606" s="158">
        <v>4650</v>
      </c>
    </row>
    <row r="607" spans="1:6" s="159" customFormat="1" ht="12.75">
      <c r="A607" s="157">
        <v>606</v>
      </c>
      <c r="B607" s="158" t="s">
        <v>12</v>
      </c>
      <c r="C607" s="157" t="s">
        <v>644</v>
      </c>
      <c r="D607" s="158" t="s">
        <v>16</v>
      </c>
      <c r="E607" s="157">
        <f t="shared" si="9"/>
        <v>760</v>
      </c>
      <c r="F607" s="158">
        <v>2280</v>
      </c>
    </row>
    <row r="608" spans="1:6" s="159" customFormat="1" ht="12.75">
      <c r="A608" s="157">
        <v>607</v>
      </c>
      <c r="B608" s="157" t="s">
        <v>12</v>
      </c>
      <c r="C608" s="157" t="s">
        <v>645</v>
      </c>
      <c r="D608" s="157" t="s">
        <v>16</v>
      </c>
      <c r="E608" s="157">
        <f t="shared" si="9"/>
        <v>50</v>
      </c>
      <c r="F608" s="158">
        <v>150</v>
      </c>
    </row>
    <row r="609" spans="1:6" s="159" customFormat="1" ht="12.75">
      <c r="A609" s="157">
        <v>608</v>
      </c>
      <c r="B609" s="157" t="s">
        <v>12</v>
      </c>
      <c r="C609" s="157" t="s">
        <v>646</v>
      </c>
      <c r="D609" s="157" t="s">
        <v>16</v>
      </c>
      <c r="E609" s="157">
        <f t="shared" si="9"/>
        <v>100</v>
      </c>
      <c r="F609" s="158">
        <v>300</v>
      </c>
    </row>
    <row r="610" spans="1:6" s="159" customFormat="1" ht="12.75">
      <c r="A610" s="157">
        <v>609</v>
      </c>
      <c r="B610" s="157">
        <v>12686</v>
      </c>
      <c r="C610" s="157" t="s">
        <v>647</v>
      </c>
      <c r="D610" s="157" t="s">
        <v>16</v>
      </c>
      <c r="E610" s="157">
        <f t="shared" si="9"/>
        <v>130</v>
      </c>
      <c r="F610" s="158">
        <v>390</v>
      </c>
    </row>
    <row r="611" spans="1:6" s="8" customFormat="1" ht="12.75">
      <c r="A611" s="1">
        <v>610</v>
      </c>
      <c r="B611" s="9" t="s">
        <v>12</v>
      </c>
      <c r="C611" s="1" t="s">
        <v>648</v>
      </c>
      <c r="D611" s="9" t="s">
        <v>11</v>
      </c>
      <c r="E611" s="1">
        <f t="shared" si="9"/>
        <v>620</v>
      </c>
      <c r="F611" s="9">
        <v>1860</v>
      </c>
    </row>
    <row r="612" spans="1:6" s="8" customFormat="1" ht="12.75">
      <c r="A612" s="1">
        <v>611</v>
      </c>
      <c r="B612" s="1" t="s">
        <v>12</v>
      </c>
      <c r="C612" s="1" t="s">
        <v>649</v>
      </c>
      <c r="D612" s="1" t="s">
        <v>16</v>
      </c>
      <c r="E612" s="1">
        <f t="shared" si="9"/>
        <v>110</v>
      </c>
      <c r="F612" s="9">
        <v>330</v>
      </c>
    </row>
    <row r="613" spans="1:6" s="159" customFormat="1" ht="12.75">
      <c r="A613" s="157">
        <v>612</v>
      </c>
      <c r="B613" s="157">
        <v>120071</v>
      </c>
      <c r="C613" s="157" t="s">
        <v>650</v>
      </c>
      <c r="D613" s="157" t="s">
        <v>651</v>
      </c>
      <c r="E613" s="157">
        <f t="shared" si="9"/>
        <v>60</v>
      </c>
      <c r="F613" s="158">
        <v>180</v>
      </c>
    </row>
    <row r="614" spans="1:6" s="8" customFormat="1" ht="25.5">
      <c r="A614" s="1">
        <v>613</v>
      </c>
      <c r="B614" s="1">
        <v>120072</v>
      </c>
      <c r="C614" s="1" t="s">
        <v>652</v>
      </c>
      <c r="D614" s="1" t="s">
        <v>360</v>
      </c>
      <c r="E614" s="1">
        <f t="shared" si="9"/>
        <v>25</v>
      </c>
      <c r="F614" s="9">
        <v>75</v>
      </c>
    </row>
    <row r="615" spans="1:6" s="159" customFormat="1" ht="12.75">
      <c r="A615" s="157">
        <v>614</v>
      </c>
      <c r="B615" s="157" t="s">
        <v>12</v>
      </c>
      <c r="C615" s="157" t="s">
        <v>653</v>
      </c>
      <c r="D615" s="157" t="s">
        <v>16</v>
      </c>
      <c r="E615" s="157">
        <f t="shared" si="9"/>
        <v>410</v>
      </c>
      <c r="F615" s="158">
        <v>1230</v>
      </c>
    </row>
    <row r="616" spans="1:6" s="159" customFormat="1" ht="12.75">
      <c r="A616" s="157">
        <v>615</v>
      </c>
      <c r="B616" s="157">
        <v>10297</v>
      </c>
      <c r="C616" s="157" t="s">
        <v>654</v>
      </c>
      <c r="D616" s="157" t="s">
        <v>16</v>
      </c>
      <c r="E616" s="157">
        <f t="shared" si="9"/>
        <v>1620</v>
      </c>
      <c r="F616" s="158">
        <v>4860</v>
      </c>
    </row>
    <row r="617" spans="1:6" s="8" customFormat="1" ht="12.75">
      <c r="A617" s="1">
        <v>616</v>
      </c>
      <c r="B617" s="1" t="s">
        <v>12</v>
      </c>
      <c r="C617" s="1" t="s">
        <v>655</v>
      </c>
      <c r="D617" s="1" t="s">
        <v>656</v>
      </c>
      <c r="E617" s="1">
        <f t="shared" si="9"/>
        <v>0.5</v>
      </c>
      <c r="F617" s="9">
        <v>1.5</v>
      </c>
    </row>
    <row r="618" spans="1:6" s="8" customFormat="1" ht="12.75">
      <c r="A618" s="1">
        <v>617</v>
      </c>
      <c r="B618" s="1" t="s">
        <v>21</v>
      </c>
      <c r="C618" s="1" t="s">
        <v>657</v>
      </c>
      <c r="D618" s="1" t="s">
        <v>656</v>
      </c>
      <c r="E618" s="1">
        <f t="shared" si="9"/>
        <v>0.5</v>
      </c>
      <c r="F618" s="9">
        <v>1.5</v>
      </c>
    </row>
    <row r="619" spans="1:6" s="8" customFormat="1" ht="12.75">
      <c r="A619" s="1">
        <v>618</v>
      </c>
      <c r="B619" s="1" t="s">
        <v>12</v>
      </c>
      <c r="C619" s="1" t="s">
        <v>658</v>
      </c>
      <c r="D619" s="1" t="s">
        <v>16</v>
      </c>
      <c r="E619" s="1">
        <f t="shared" si="9"/>
        <v>1250</v>
      </c>
      <c r="F619" s="9">
        <v>3750</v>
      </c>
    </row>
    <row r="620" spans="1:6" s="159" customFormat="1" ht="12.75">
      <c r="A620" s="157">
        <v>619</v>
      </c>
      <c r="B620" s="157">
        <v>170050</v>
      </c>
      <c r="C620" s="157" t="s">
        <v>659</v>
      </c>
      <c r="D620" s="157" t="s">
        <v>660</v>
      </c>
      <c r="E620" s="157">
        <f t="shared" si="9"/>
        <v>4</v>
      </c>
      <c r="F620" s="158">
        <v>12</v>
      </c>
    </row>
    <row r="621" spans="1:6" s="159" customFormat="1" ht="12.75">
      <c r="A621" s="157">
        <v>620</v>
      </c>
      <c r="B621" s="157">
        <v>270706</v>
      </c>
      <c r="C621" s="157" t="s">
        <v>661</v>
      </c>
      <c r="D621" s="157" t="s">
        <v>662</v>
      </c>
      <c r="E621" s="157">
        <f t="shared" si="9"/>
        <v>6</v>
      </c>
      <c r="F621" s="158">
        <v>18</v>
      </c>
    </row>
    <row r="622" spans="1:6" s="8" customFormat="1" ht="12.75">
      <c r="A622" s="1">
        <v>621</v>
      </c>
      <c r="B622" s="9">
        <v>270707</v>
      </c>
      <c r="C622" s="1" t="s">
        <v>663</v>
      </c>
      <c r="D622" s="1" t="s">
        <v>664</v>
      </c>
      <c r="E622" s="1">
        <f t="shared" si="9"/>
        <v>11</v>
      </c>
      <c r="F622" s="9">
        <v>33</v>
      </c>
    </row>
    <row r="623" spans="1:6" s="8" customFormat="1" ht="25.5">
      <c r="A623" s="1">
        <v>622</v>
      </c>
      <c r="B623" s="1">
        <v>160040</v>
      </c>
      <c r="C623" s="1" t="s">
        <v>665</v>
      </c>
      <c r="D623" s="1" t="s">
        <v>11</v>
      </c>
      <c r="E623" s="1">
        <f t="shared" si="9"/>
        <v>3</v>
      </c>
      <c r="F623" s="9">
        <v>9</v>
      </c>
    </row>
    <row r="624" spans="1:6" s="8" customFormat="1" ht="12.75">
      <c r="A624" s="1">
        <v>623</v>
      </c>
      <c r="B624" s="1">
        <v>160076</v>
      </c>
      <c r="C624" s="1" t="s">
        <v>666</v>
      </c>
      <c r="D624" s="1" t="s">
        <v>11</v>
      </c>
      <c r="E624" s="1">
        <f t="shared" si="9"/>
        <v>2</v>
      </c>
      <c r="F624" s="9">
        <v>6</v>
      </c>
    </row>
    <row r="625" spans="1:6" s="8" customFormat="1" ht="12.75">
      <c r="A625" s="1">
        <v>624</v>
      </c>
      <c r="B625" s="1">
        <v>160075</v>
      </c>
      <c r="C625" s="1" t="s">
        <v>667</v>
      </c>
      <c r="D625" s="1" t="s">
        <v>11</v>
      </c>
      <c r="E625" s="1">
        <f t="shared" si="9"/>
        <v>10</v>
      </c>
      <c r="F625" s="9">
        <v>30</v>
      </c>
    </row>
    <row r="626" spans="1:6" s="8" customFormat="1" ht="25.5">
      <c r="A626" s="1">
        <v>625</v>
      </c>
      <c r="B626" s="1" t="s">
        <v>12</v>
      </c>
      <c r="C626" s="1" t="s">
        <v>668</v>
      </c>
      <c r="D626" s="1" t="s">
        <v>16</v>
      </c>
      <c r="E626" s="1">
        <f t="shared" si="9"/>
        <v>5</v>
      </c>
      <c r="F626" s="9">
        <v>15</v>
      </c>
    </row>
    <row r="627" spans="1:6" s="159" customFormat="1" ht="12.75">
      <c r="A627" s="157">
        <v>626</v>
      </c>
      <c r="B627" s="157" t="s">
        <v>12</v>
      </c>
      <c r="C627" s="157" t="s">
        <v>669</v>
      </c>
      <c r="D627" s="157" t="s">
        <v>670</v>
      </c>
      <c r="E627" s="157">
        <f t="shared" si="9"/>
        <v>60</v>
      </c>
      <c r="F627" s="158">
        <v>180</v>
      </c>
    </row>
    <row r="628" spans="1:6" s="159" customFormat="1" ht="12.75">
      <c r="A628" s="157">
        <v>627</v>
      </c>
      <c r="B628" s="158" t="s">
        <v>12</v>
      </c>
      <c r="C628" s="157" t="s">
        <v>671</v>
      </c>
      <c r="D628" s="158" t="s">
        <v>672</v>
      </c>
      <c r="E628" s="157">
        <f t="shared" si="9"/>
        <v>19</v>
      </c>
      <c r="F628" s="158">
        <v>57</v>
      </c>
    </row>
    <row r="629" spans="1:6" s="159" customFormat="1" ht="25.5">
      <c r="A629" s="157">
        <v>628</v>
      </c>
      <c r="B629" s="157">
        <v>170106</v>
      </c>
      <c r="C629" s="157" t="s">
        <v>673</v>
      </c>
      <c r="D629" s="157" t="s">
        <v>660</v>
      </c>
      <c r="E629" s="157">
        <f t="shared" si="9"/>
        <v>4.5</v>
      </c>
      <c r="F629" s="158">
        <v>13.5</v>
      </c>
    </row>
    <row r="630" spans="1:6" s="190" customFormat="1" ht="12.75">
      <c r="A630" s="188">
        <v>629</v>
      </c>
      <c r="B630" s="189" t="s">
        <v>12</v>
      </c>
      <c r="C630" s="188" t="s">
        <v>674</v>
      </c>
      <c r="D630" s="189" t="s">
        <v>16</v>
      </c>
      <c r="E630" s="188">
        <f t="shared" si="9"/>
        <v>177</v>
      </c>
      <c r="F630" s="189">
        <v>531</v>
      </c>
    </row>
    <row r="631" spans="1:6" s="159" customFormat="1" ht="12.75">
      <c r="A631" s="157">
        <v>630</v>
      </c>
      <c r="B631" s="157" t="s">
        <v>12</v>
      </c>
      <c r="C631" s="157" t="s">
        <v>675</v>
      </c>
      <c r="D631" s="157" t="s">
        <v>676</v>
      </c>
      <c r="E631" s="157">
        <f t="shared" si="9"/>
        <v>73</v>
      </c>
      <c r="F631" s="158">
        <v>219</v>
      </c>
    </row>
    <row r="632" spans="1:6" s="159" customFormat="1" ht="12.75">
      <c r="A632" s="157">
        <v>631</v>
      </c>
      <c r="B632" s="157" t="s">
        <v>12</v>
      </c>
      <c r="C632" s="157" t="s">
        <v>677</v>
      </c>
      <c r="D632" s="157" t="s">
        <v>676</v>
      </c>
      <c r="E632" s="157">
        <f t="shared" si="9"/>
        <v>55</v>
      </c>
      <c r="F632" s="158">
        <v>165</v>
      </c>
    </row>
    <row r="633" spans="1:6" s="159" customFormat="1" ht="12.75">
      <c r="A633" s="157">
        <v>632</v>
      </c>
      <c r="B633" s="157" t="s">
        <v>12</v>
      </c>
      <c r="C633" s="157" t="s">
        <v>678</v>
      </c>
      <c r="D633" s="157" t="s">
        <v>676</v>
      </c>
      <c r="E633" s="157">
        <f t="shared" si="9"/>
        <v>65</v>
      </c>
      <c r="F633" s="158">
        <v>195</v>
      </c>
    </row>
    <row r="634" spans="1:6" s="159" customFormat="1" ht="12.75">
      <c r="A634" s="157">
        <v>633</v>
      </c>
      <c r="B634" s="157">
        <v>170192</v>
      </c>
      <c r="C634" s="157" t="s">
        <v>679</v>
      </c>
      <c r="D634" s="157" t="s">
        <v>416</v>
      </c>
      <c r="E634" s="157">
        <f t="shared" si="9"/>
        <v>5</v>
      </c>
      <c r="F634" s="158">
        <v>15</v>
      </c>
    </row>
    <row r="635" spans="1:6" s="159" customFormat="1" ht="12.75">
      <c r="A635" s="157">
        <v>634</v>
      </c>
      <c r="B635" s="158" t="s">
        <v>12</v>
      </c>
      <c r="C635" s="157" t="s">
        <v>680</v>
      </c>
      <c r="D635" s="158" t="s">
        <v>681</v>
      </c>
      <c r="E635" s="157">
        <f t="shared" si="9"/>
        <v>4</v>
      </c>
      <c r="F635" s="158">
        <v>12</v>
      </c>
    </row>
    <row r="636" spans="1:6" s="159" customFormat="1" ht="12.75">
      <c r="A636" s="157">
        <v>635</v>
      </c>
      <c r="B636" s="157">
        <v>171042</v>
      </c>
      <c r="C636" s="157" t="s">
        <v>682</v>
      </c>
      <c r="D636" s="157" t="s">
        <v>683</v>
      </c>
      <c r="E636" s="157">
        <f t="shared" si="9"/>
        <v>4</v>
      </c>
      <c r="F636" s="158">
        <v>12</v>
      </c>
    </row>
    <row r="637" spans="1:6" s="159" customFormat="1" ht="12.75">
      <c r="A637" s="157">
        <v>636</v>
      </c>
      <c r="B637" s="157">
        <v>17181</v>
      </c>
      <c r="C637" s="157" t="s">
        <v>684</v>
      </c>
      <c r="D637" s="157" t="s">
        <v>683</v>
      </c>
      <c r="E637" s="157">
        <f t="shared" si="9"/>
        <v>7</v>
      </c>
      <c r="F637" s="158">
        <v>21</v>
      </c>
    </row>
    <row r="638" spans="1:6" s="159" customFormat="1" ht="12.75">
      <c r="A638" s="157">
        <v>637</v>
      </c>
      <c r="B638" s="157" t="s">
        <v>12</v>
      </c>
      <c r="C638" s="157" t="s">
        <v>685</v>
      </c>
      <c r="D638" s="157" t="s">
        <v>683</v>
      </c>
      <c r="E638" s="157">
        <f t="shared" si="9"/>
        <v>7</v>
      </c>
      <c r="F638" s="158">
        <v>21</v>
      </c>
    </row>
    <row r="639" spans="1:6" s="159" customFormat="1" ht="12.75">
      <c r="A639" s="157">
        <v>638</v>
      </c>
      <c r="B639" s="157">
        <v>171008</v>
      </c>
      <c r="C639" s="157" t="s">
        <v>686</v>
      </c>
      <c r="D639" s="157" t="s">
        <v>683</v>
      </c>
      <c r="E639" s="157">
        <f t="shared" si="9"/>
        <v>3</v>
      </c>
      <c r="F639" s="158">
        <v>9</v>
      </c>
    </row>
    <row r="640" spans="1:6" s="159" customFormat="1" ht="12.75">
      <c r="A640" s="157">
        <v>639</v>
      </c>
      <c r="B640" s="186">
        <v>171003</v>
      </c>
      <c r="C640" s="186" t="s">
        <v>687</v>
      </c>
      <c r="D640" s="186" t="s">
        <v>683</v>
      </c>
      <c r="E640" s="157">
        <f t="shared" si="9"/>
        <v>6.5</v>
      </c>
      <c r="F640" s="158">
        <v>19.5</v>
      </c>
    </row>
    <row r="641" spans="1:6" s="159" customFormat="1" ht="12.75">
      <c r="A641" s="157">
        <v>640</v>
      </c>
      <c r="B641" s="157">
        <v>171006</v>
      </c>
      <c r="C641" s="157" t="s">
        <v>688</v>
      </c>
      <c r="D641" s="157" t="s">
        <v>683</v>
      </c>
      <c r="E641" s="157">
        <f t="shared" si="9"/>
        <v>4.25</v>
      </c>
      <c r="F641" s="158">
        <v>12.75</v>
      </c>
    </row>
    <row r="642" spans="1:6" s="159" customFormat="1" ht="12.75">
      <c r="A642" s="157">
        <v>641</v>
      </c>
      <c r="B642" s="157" t="s">
        <v>12</v>
      </c>
      <c r="C642" s="157" t="s">
        <v>689</v>
      </c>
      <c r="D642" s="157" t="s">
        <v>683</v>
      </c>
      <c r="E642" s="157">
        <f t="shared" ref="E642:E691" si="10">F642/3</f>
        <v>9</v>
      </c>
      <c r="F642" s="158">
        <v>27</v>
      </c>
    </row>
    <row r="643" spans="1:6" s="159" customFormat="1" ht="12.75">
      <c r="A643" s="157">
        <v>642</v>
      </c>
      <c r="B643" s="158">
        <v>171002</v>
      </c>
      <c r="C643" s="157" t="s">
        <v>690</v>
      </c>
      <c r="D643" s="157" t="s">
        <v>681</v>
      </c>
      <c r="E643" s="157">
        <f t="shared" si="10"/>
        <v>1</v>
      </c>
      <c r="F643" s="158">
        <v>3</v>
      </c>
    </row>
    <row r="644" spans="1:6" s="159" customFormat="1" ht="12.75">
      <c r="A644" s="157">
        <v>643</v>
      </c>
      <c r="B644" s="157">
        <v>171094</v>
      </c>
      <c r="C644" s="157" t="s">
        <v>691</v>
      </c>
      <c r="D644" s="157" t="s">
        <v>683</v>
      </c>
      <c r="E644" s="157">
        <f t="shared" si="10"/>
        <v>5</v>
      </c>
      <c r="F644" s="158">
        <v>15</v>
      </c>
    </row>
    <row r="645" spans="1:6" s="159" customFormat="1" ht="12.75">
      <c r="A645" s="157">
        <v>644</v>
      </c>
      <c r="B645" s="157">
        <v>170205</v>
      </c>
      <c r="C645" s="157" t="s">
        <v>692</v>
      </c>
      <c r="D645" s="157" t="s">
        <v>683</v>
      </c>
      <c r="E645" s="157">
        <f t="shared" si="10"/>
        <v>6.5</v>
      </c>
      <c r="F645" s="158">
        <v>19.5</v>
      </c>
    </row>
    <row r="646" spans="1:6" s="159" customFormat="1" ht="12.75">
      <c r="A646" s="157">
        <v>645</v>
      </c>
      <c r="B646" s="157">
        <v>170204</v>
      </c>
      <c r="C646" s="157" t="s">
        <v>693</v>
      </c>
      <c r="D646" s="157" t="s">
        <v>694</v>
      </c>
      <c r="E646" s="157">
        <f t="shared" si="10"/>
        <v>500</v>
      </c>
      <c r="F646" s="158">
        <v>1500</v>
      </c>
    </row>
    <row r="647" spans="1:6" s="159" customFormat="1" ht="12.75">
      <c r="A647" s="157">
        <v>646</v>
      </c>
      <c r="B647" s="157">
        <v>170201</v>
      </c>
      <c r="C647" s="157" t="s">
        <v>695</v>
      </c>
      <c r="D647" s="157" t="s">
        <v>694</v>
      </c>
      <c r="E647" s="157">
        <f t="shared" si="10"/>
        <v>280</v>
      </c>
      <c r="F647" s="158">
        <v>840</v>
      </c>
    </row>
    <row r="648" spans="1:6" s="159" customFormat="1" ht="12.75">
      <c r="A648" s="157">
        <v>647</v>
      </c>
      <c r="B648" s="157">
        <v>170206</v>
      </c>
      <c r="C648" s="157" t="s">
        <v>696</v>
      </c>
      <c r="D648" s="157" t="s">
        <v>694</v>
      </c>
      <c r="E648" s="157">
        <f t="shared" si="10"/>
        <v>365</v>
      </c>
      <c r="F648" s="158">
        <v>1095</v>
      </c>
    </row>
    <row r="649" spans="1:6" s="159" customFormat="1" ht="12.75">
      <c r="A649" s="157">
        <v>648</v>
      </c>
      <c r="B649" s="157">
        <v>170207</v>
      </c>
      <c r="C649" s="157" t="s">
        <v>697</v>
      </c>
      <c r="D649" s="157" t="s">
        <v>694</v>
      </c>
      <c r="E649" s="157">
        <f t="shared" si="10"/>
        <v>365</v>
      </c>
      <c r="F649" s="158">
        <v>1095</v>
      </c>
    </row>
    <row r="650" spans="1:6" s="159" customFormat="1" ht="12.75">
      <c r="A650" s="157">
        <v>649</v>
      </c>
      <c r="B650" s="157">
        <v>170202</v>
      </c>
      <c r="C650" s="157" t="s">
        <v>698</v>
      </c>
      <c r="D650" s="157" t="s">
        <v>694</v>
      </c>
      <c r="E650" s="157">
        <f t="shared" si="10"/>
        <v>480</v>
      </c>
      <c r="F650" s="158">
        <v>1440</v>
      </c>
    </row>
    <row r="651" spans="1:6" s="159" customFormat="1" ht="12.75">
      <c r="A651" s="157">
        <v>650</v>
      </c>
      <c r="B651" s="157">
        <v>170203</v>
      </c>
      <c r="C651" s="157" t="s">
        <v>699</v>
      </c>
      <c r="D651" s="157" t="s">
        <v>694</v>
      </c>
      <c r="E651" s="157">
        <f t="shared" si="10"/>
        <v>310</v>
      </c>
      <c r="F651" s="158">
        <v>930</v>
      </c>
    </row>
    <row r="652" spans="1:6" s="159" customFormat="1" ht="12.75">
      <c r="A652" s="157">
        <v>651</v>
      </c>
      <c r="B652" s="158" t="s">
        <v>21</v>
      </c>
      <c r="C652" s="157" t="s">
        <v>700</v>
      </c>
      <c r="D652" s="158" t="s">
        <v>16</v>
      </c>
      <c r="E652" s="157">
        <f t="shared" si="10"/>
        <v>160</v>
      </c>
      <c r="F652" s="158">
        <v>480</v>
      </c>
    </row>
    <row r="653" spans="1:6" s="190" customFormat="1" ht="25.5">
      <c r="A653" s="188">
        <v>652</v>
      </c>
      <c r="B653" s="188" t="s">
        <v>701</v>
      </c>
      <c r="C653" s="188" t="s">
        <v>702</v>
      </c>
      <c r="D653" s="188" t="s">
        <v>11</v>
      </c>
      <c r="E653" s="188">
        <f t="shared" si="10"/>
        <v>16</v>
      </c>
      <c r="F653" s="189">
        <v>48</v>
      </c>
    </row>
    <row r="654" spans="1:6" s="159" customFormat="1" ht="25.5">
      <c r="A654" s="157">
        <v>653</v>
      </c>
      <c r="B654" s="157" t="s">
        <v>703</v>
      </c>
      <c r="C654" s="157" t="s">
        <v>704</v>
      </c>
      <c r="D654" s="157" t="s">
        <v>11</v>
      </c>
      <c r="E654" s="157">
        <f t="shared" si="10"/>
        <v>3800</v>
      </c>
      <c r="F654" s="158">
        <v>11400</v>
      </c>
    </row>
    <row r="655" spans="1:6" s="159" customFormat="1" ht="12.75">
      <c r="A655" s="157">
        <v>654</v>
      </c>
      <c r="B655" s="158" t="s">
        <v>12</v>
      </c>
      <c r="C655" s="157" t="s">
        <v>705</v>
      </c>
      <c r="D655" s="157" t="s">
        <v>11</v>
      </c>
      <c r="E655" s="157">
        <f t="shared" si="10"/>
        <v>3150</v>
      </c>
      <c r="F655" s="158">
        <v>9450</v>
      </c>
    </row>
    <row r="656" spans="1:6" s="190" customFormat="1" ht="12.75">
      <c r="A656" s="188">
        <v>655</v>
      </c>
      <c r="B656" s="189">
        <v>16001409</v>
      </c>
      <c r="C656" s="188" t="s">
        <v>706</v>
      </c>
      <c r="D656" s="188" t="s">
        <v>16</v>
      </c>
      <c r="E656" s="188">
        <f t="shared" si="10"/>
        <v>1</v>
      </c>
      <c r="F656" s="189">
        <v>3</v>
      </c>
    </row>
    <row r="657" spans="1:6" s="159" customFormat="1" ht="12.75">
      <c r="A657" s="157">
        <v>656</v>
      </c>
      <c r="B657" s="157" t="s">
        <v>12</v>
      </c>
      <c r="C657" s="157" t="s">
        <v>707</v>
      </c>
      <c r="D657" s="157" t="s">
        <v>287</v>
      </c>
      <c r="E657" s="157">
        <f t="shared" si="10"/>
        <v>800</v>
      </c>
      <c r="F657" s="158">
        <v>2400</v>
      </c>
    </row>
    <row r="658" spans="1:6" s="159" customFormat="1" ht="25.5">
      <c r="A658" s="157">
        <v>657</v>
      </c>
      <c r="B658" s="157" t="s">
        <v>12</v>
      </c>
      <c r="C658" s="157" t="s">
        <v>708</v>
      </c>
      <c r="D658" s="157" t="s">
        <v>148</v>
      </c>
      <c r="E658" s="157">
        <f t="shared" si="10"/>
        <v>1</v>
      </c>
      <c r="F658" s="158">
        <v>3</v>
      </c>
    </row>
    <row r="659" spans="1:6" s="190" customFormat="1" ht="25.5">
      <c r="A659" s="188">
        <v>658</v>
      </c>
      <c r="B659" s="220" t="s">
        <v>709</v>
      </c>
      <c r="C659" s="220" t="s">
        <v>710</v>
      </c>
      <c r="D659" s="220" t="s">
        <v>711</v>
      </c>
      <c r="E659" s="188">
        <f t="shared" si="10"/>
        <v>4</v>
      </c>
      <c r="F659" s="189">
        <v>12</v>
      </c>
    </row>
    <row r="660" spans="1:6" s="190" customFormat="1" ht="25.5">
      <c r="A660" s="188">
        <v>659</v>
      </c>
      <c r="B660" s="188" t="s">
        <v>709</v>
      </c>
      <c r="C660" s="188" t="s">
        <v>712</v>
      </c>
      <c r="D660" s="188" t="s">
        <v>416</v>
      </c>
      <c r="E660" s="188">
        <f t="shared" si="10"/>
        <v>5</v>
      </c>
      <c r="F660" s="189">
        <v>15</v>
      </c>
    </row>
    <row r="661" spans="1:6" s="159" customFormat="1" ht="12.75">
      <c r="A661" s="157">
        <v>660</v>
      </c>
      <c r="B661" s="158">
        <v>11760</v>
      </c>
      <c r="C661" s="157" t="s">
        <v>713</v>
      </c>
      <c r="D661" s="157" t="s">
        <v>681</v>
      </c>
      <c r="E661" s="157">
        <f t="shared" si="10"/>
        <v>1</v>
      </c>
      <c r="F661" s="158">
        <v>3</v>
      </c>
    </row>
    <row r="662" spans="1:6" s="159" customFormat="1" ht="12.75">
      <c r="A662" s="157">
        <v>661</v>
      </c>
      <c r="B662" s="157">
        <v>11613</v>
      </c>
      <c r="C662" s="157" t="s">
        <v>714</v>
      </c>
      <c r="D662" s="158" t="s">
        <v>416</v>
      </c>
      <c r="E662" s="157">
        <f t="shared" si="10"/>
        <v>10</v>
      </c>
      <c r="F662" s="158">
        <v>30</v>
      </c>
    </row>
    <row r="663" spans="1:6" s="190" customFormat="1" ht="12.75">
      <c r="A663" s="188">
        <v>662</v>
      </c>
      <c r="B663" s="188">
        <v>170391</v>
      </c>
      <c r="C663" s="188" t="s">
        <v>715</v>
      </c>
      <c r="D663" s="188" t="s">
        <v>416</v>
      </c>
      <c r="E663" s="188">
        <f t="shared" si="10"/>
        <v>7</v>
      </c>
      <c r="F663" s="189">
        <v>21</v>
      </c>
    </row>
    <row r="664" spans="1:6" s="159" customFormat="1" ht="12.75">
      <c r="A664" s="157">
        <v>663</v>
      </c>
      <c r="B664" s="186">
        <v>160463</v>
      </c>
      <c r="C664" s="186" t="s">
        <v>716</v>
      </c>
      <c r="D664" s="186" t="s">
        <v>11</v>
      </c>
      <c r="E664" s="157">
        <f t="shared" si="10"/>
        <v>200</v>
      </c>
      <c r="F664" s="158">
        <v>600</v>
      </c>
    </row>
    <row r="665" spans="1:6" s="190" customFormat="1" ht="12.75">
      <c r="A665" s="188">
        <v>664</v>
      </c>
      <c r="B665" s="188">
        <v>160464</v>
      </c>
      <c r="C665" s="188" t="s">
        <v>717</v>
      </c>
      <c r="D665" s="188" t="s">
        <v>11</v>
      </c>
      <c r="E665" s="188">
        <f t="shared" si="10"/>
        <v>300</v>
      </c>
      <c r="F665" s="189">
        <v>900</v>
      </c>
    </row>
    <row r="666" spans="1:6" s="190" customFormat="1" ht="38.25">
      <c r="A666" s="188">
        <v>665</v>
      </c>
      <c r="B666" s="188">
        <v>160466</v>
      </c>
      <c r="C666" s="188" t="s">
        <v>718</v>
      </c>
      <c r="D666" s="188" t="s">
        <v>11</v>
      </c>
      <c r="E666" s="188">
        <f t="shared" si="10"/>
        <v>2</v>
      </c>
      <c r="F666" s="189">
        <v>6</v>
      </c>
    </row>
    <row r="667" spans="1:6" s="159" customFormat="1" ht="25.5">
      <c r="A667" s="157">
        <v>666</v>
      </c>
      <c r="B667" s="157" t="s">
        <v>719</v>
      </c>
      <c r="C667" s="157" t="s">
        <v>720</v>
      </c>
      <c r="D667" s="157" t="s">
        <v>416</v>
      </c>
      <c r="E667" s="157">
        <f t="shared" si="10"/>
        <v>6</v>
      </c>
      <c r="F667" s="158">
        <v>18</v>
      </c>
    </row>
    <row r="668" spans="1:6" s="190" customFormat="1" ht="38.25">
      <c r="A668" s="188">
        <v>667</v>
      </c>
      <c r="B668" s="188">
        <v>50605</v>
      </c>
      <c r="C668" s="188" t="s">
        <v>721</v>
      </c>
      <c r="D668" s="188" t="s">
        <v>16</v>
      </c>
      <c r="E668" s="188">
        <f t="shared" si="10"/>
        <v>1200</v>
      </c>
      <c r="F668" s="189">
        <v>3600</v>
      </c>
    </row>
    <row r="669" spans="1:6" s="159" customFormat="1" ht="12.75">
      <c r="A669" s="157">
        <v>668</v>
      </c>
      <c r="B669" s="157">
        <v>50600</v>
      </c>
      <c r="C669" s="157" t="s">
        <v>722</v>
      </c>
      <c r="D669" s="157" t="s">
        <v>16</v>
      </c>
      <c r="E669" s="157">
        <f t="shared" si="10"/>
        <v>580</v>
      </c>
      <c r="F669" s="158">
        <v>1740</v>
      </c>
    </row>
    <row r="670" spans="1:6" s="159" customFormat="1" ht="25.5">
      <c r="A670" s="157">
        <v>669</v>
      </c>
      <c r="B670" s="157">
        <v>50604</v>
      </c>
      <c r="C670" s="157" t="s">
        <v>723</v>
      </c>
      <c r="D670" s="157" t="s">
        <v>16</v>
      </c>
      <c r="E670" s="157">
        <f t="shared" si="10"/>
        <v>60</v>
      </c>
      <c r="F670" s="158">
        <v>180</v>
      </c>
    </row>
    <row r="671" spans="1:6" s="8" customFormat="1" ht="25.5">
      <c r="A671" s="1">
        <v>670</v>
      </c>
      <c r="B671" s="1">
        <v>50602</v>
      </c>
      <c r="C671" s="1" t="s">
        <v>724</v>
      </c>
      <c r="D671" s="1" t="s">
        <v>16</v>
      </c>
      <c r="E671" s="1">
        <f t="shared" si="10"/>
        <v>1900</v>
      </c>
      <c r="F671" s="9">
        <v>5700</v>
      </c>
    </row>
    <row r="672" spans="1:6" s="8" customFormat="1" ht="12.75">
      <c r="A672" s="1">
        <v>671</v>
      </c>
      <c r="B672" s="9" t="s">
        <v>12</v>
      </c>
      <c r="C672" s="1" t="s">
        <v>725</v>
      </c>
      <c r="D672" s="9" t="s">
        <v>11</v>
      </c>
      <c r="E672" s="1">
        <f t="shared" si="10"/>
        <v>300</v>
      </c>
      <c r="F672" s="9">
        <v>900</v>
      </c>
    </row>
    <row r="673" spans="1:6" s="8" customFormat="1" ht="38.25">
      <c r="A673" s="1">
        <v>672</v>
      </c>
      <c r="B673" s="9">
        <v>12640</v>
      </c>
      <c r="C673" s="1" t="s">
        <v>726</v>
      </c>
      <c r="D673" s="1" t="s">
        <v>727</v>
      </c>
      <c r="E673" s="1">
        <f t="shared" si="10"/>
        <v>5</v>
      </c>
      <c r="F673" s="9">
        <v>15</v>
      </c>
    </row>
    <row r="674" spans="1:6" s="159" customFormat="1" ht="25.5">
      <c r="A674" s="157">
        <v>673</v>
      </c>
      <c r="B674" s="157">
        <v>12504</v>
      </c>
      <c r="C674" s="157" t="s">
        <v>728</v>
      </c>
      <c r="D674" s="157" t="s">
        <v>16</v>
      </c>
      <c r="E674" s="157">
        <f t="shared" si="10"/>
        <v>20</v>
      </c>
      <c r="F674" s="158">
        <v>60</v>
      </c>
    </row>
    <row r="675" spans="1:6" s="159" customFormat="1" ht="12.75">
      <c r="A675" s="157">
        <v>674</v>
      </c>
      <c r="B675" s="157">
        <v>150052</v>
      </c>
      <c r="C675" s="157" t="s">
        <v>729</v>
      </c>
      <c r="D675" s="157" t="s">
        <v>11</v>
      </c>
      <c r="E675" s="157">
        <f t="shared" si="10"/>
        <v>36</v>
      </c>
      <c r="F675" s="158">
        <v>108</v>
      </c>
    </row>
    <row r="676" spans="1:6" s="8" customFormat="1" ht="12.75">
      <c r="A676" s="1">
        <v>675</v>
      </c>
      <c r="B676" s="1">
        <v>150053</v>
      </c>
      <c r="C676" s="1" t="s">
        <v>730</v>
      </c>
      <c r="D676" s="1" t="s">
        <v>731</v>
      </c>
      <c r="E676" s="1">
        <f t="shared" si="10"/>
        <v>7</v>
      </c>
      <c r="F676" s="9">
        <v>21</v>
      </c>
    </row>
    <row r="677" spans="1:6" s="8" customFormat="1" ht="12.75">
      <c r="A677" s="1">
        <v>676</v>
      </c>
      <c r="B677" s="1">
        <v>150051</v>
      </c>
      <c r="C677" s="1" t="s">
        <v>732</v>
      </c>
      <c r="D677" s="1" t="s">
        <v>733</v>
      </c>
      <c r="E677" s="1">
        <f t="shared" si="10"/>
        <v>1</v>
      </c>
      <c r="F677" s="9">
        <v>3</v>
      </c>
    </row>
    <row r="678" spans="1:6" s="8" customFormat="1" ht="12.75">
      <c r="A678" s="1">
        <v>677</v>
      </c>
      <c r="B678" s="1">
        <v>10105</v>
      </c>
      <c r="C678" s="1" t="s">
        <v>734</v>
      </c>
      <c r="D678" s="1" t="s">
        <v>16</v>
      </c>
      <c r="E678" s="1">
        <f t="shared" si="10"/>
        <v>11</v>
      </c>
      <c r="F678" s="9">
        <v>33</v>
      </c>
    </row>
    <row r="679" spans="1:6" s="8" customFormat="1" ht="38.25">
      <c r="A679" s="1">
        <v>678</v>
      </c>
      <c r="B679" s="9" t="s">
        <v>12</v>
      </c>
      <c r="C679" s="1" t="s">
        <v>735</v>
      </c>
      <c r="D679" s="1" t="s">
        <v>362</v>
      </c>
      <c r="E679" s="1">
        <f t="shared" si="10"/>
        <v>2</v>
      </c>
      <c r="F679" s="9">
        <v>6</v>
      </c>
    </row>
    <row r="680" spans="1:6" s="159" customFormat="1" ht="12.75">
      <c r="A680" s="157">
        <v>679</v>
      </c>
      <c r="B680" s="157">
        <v>10121</v>
      </c>
      <c r="C680" s="157" t="s">
        <v>736</v>
      </c>
      <c r="D680" s="157" t="s">
        <v>362</v>
      </c>
      <c r="E680" s="157">
        <f t="shared" si="10"/>
        <v>17</v>
      </c>
      <c r="F680" s="158">
        <v>51</v>
      </c>
    </row>
    <row r="681" spans="1:6" s="159" customFormat="1" ht="12.75">
      <c r="A681" s="157">
        <v>680</v>
      </c>
      <c r="B681" s="157">
        <v>10119</v>
      </c>
      <c r="C681" s="157" t="s">
        <v>737</v>
      </c>
      <c r="D681" s="158" t="s">
        <v>362</v>
      </c>
      <c r="E681" s="157">
        <f t="shared" si="10"/>
        <v>10</v>
      </c>
      <c r="F681" s="158">
        <v>30</v>
      </c>
    </row>
    <row r="682" spans="1:6" s="159" customFormat="1" ht="25.5">
      <c r="A682" s="157">
        <v>681</v>
      </c>
      <c r="B682" s="347">
        <v>100191</v>
      </c>
      <c r="C682" s="157" t="s">
        <v>738</v>
      </c>
      <c r="D682" s="157" t="s">
        <v>435</v>
      </c>
      <c r="E682" s="157">
        <f t="shared" si="10"/>
        <v>30</v>
      </c>
      <c r="F682" s="158">
        <v>90</v>
      </c>
    </row>
    <row r="683" spans="1:6" s="159" customFormat="1" ht="25.5">
      <c r="A683" s="157">
        <v>682</v>
      </c>
      <c r="B683" s="157">
        <v>11305</v>
      </c>
      <c r="C683" s="157" t="s">
        <v>739</v>
      </c>
      <c r="D683" s="157" t="s">
        <v>362</v>
      </c>
      <c r="E683" s="157">
        <f t="shared" si="10"/>
        <v>27</v>
      </c>
      <c r="F683" s="158">
        <v>81</v>
      </c>
    </row>
    <row r="684" spans="1:6" s="159" customFormat="1" ht="12.75">
      <c r="A684" s="157">
        <v>683</v>
      </c>
      <c r="B684" s="157" t="s">
        <v>12</v>
      </c>
      <c r="C684" s="157" t="s">
        <v>740</v>
      </c>
      <c r="D684" s="157" t="s">
        <v>148</v>
      </c>
      <c r="E684" s="157">
        <f t="shared" si="10"/>
        <v>90</v>
      </c>
      <c r="F684" s="158">
        <v>270</v>
      </c>
    </row>
    <row r="685" spans="1:6" s="8" customFormat="1" ht="12.75">
      <c r="A685" s="1">
        <v>684</v>
      </c>
      <c r="B685" s="1" t="s">
        <v>12</v>
      </c>
      <c r="C685" s="1" t="s">
        <v>741</v>
      </c>
      <c r="D685" s="1" t="s">
        <v>16</v>
      </c>
      <c r="E685" s="1">
        <f t="shared" si="10"/>
        <v>100</v>
      </c>
      <c r="F685" s="9">
        <v>300</v>
      </c>
    </row>
    <row r="686" spans="1:6" s="159" customFormat="1" ht="12.75">
      <c r="A686" s="157">
        <v>685</v>
      </c>
      <c r="B686" s="157">
        <v>40080</v>
      </c>
      <c r="C686" s="157" t="s">
        <v>742</v>
      </c>
      <c r="D686" s="157" t="s">
        <v>16</v>
      </c>
      <c r="E686" s="157">
        <f t="shared" si="10"/>
        <v>140</v>
      </c>
      <c r="F686" s="158">
        <v>420</v>
      </c>
    </row>
    <row r="687" spans="1:6" s="8" customFormat="1" ht="38.25">
      <c r="A687" s="1">
        <v>686</v>
      </c>
      <c r="B687" s="9" t="s">
        <v>12</v>
      </c>
      <c r="C687" s="1" t="s">
        <v>743</v>
      </c>
      <c r="D687" s="1" t="s">
        <v>16</v>
      </c>
      <c r="E687" s="1">
        <f t="shared" si="10"/>
        <v>65</v>
      </c>
      <c r="F687" s="9">
        <v>195</v>
      </c>
    </row>
    <row r="688" spans="1:6" s="159" customFormat="1" ht="12.75">
      <c r="A688" s="157">
        <v>687</v>
      </c>
      <c r="B688" s="157">
        <v>12683</v>
      </c>
      <c r="C688" s="157" t="s">
        <v>744</v>
      </c>
      <c r="D688" s="157" t="s">
        <v>148</v>
      </c>
      <c r="E688" s="157">
        <f t="shared" si="10"/>
        <v>5.5</v>
      </c>
      <c r="F688" s="158">
        <v>16.5</v>
      </c>
    </row>
    <row r="689" spans="1:6" s="159" customFormat="1" ht="12.75">
      <c r="A689" s="157">
        <v>688</v>
      </c>
      <c r="B689" s="157">
        <v>11483</v>
      </c>
      <c r="C689" s="157" t="s">
        <v>745</v>
      </c>
      <c r="D689" s="157" t="s">
        <v>25</v>
      </c>
      <c r="E689" s="157">
        <f t="shared" si="10"/>
        <v>6</v>
      </c>
      <c r="F689" s="158">
        <v>18</v>
      </c>
    </row>
    <row r="690" spans="1:6" s="8" customFormat="1" ht="12.75">
      <c r="A690" s="1">
        <v>689</v>
      </c>
      <c r="B690" s="1">
        <v>20167</v>
      </c>
      <c r="C690" s="1" t="s">
        <v>746</v>
      </c>
      <c r="D690" s="1" t="s">
        <v>25</v>
      </c>
      <c r="E690" s="1">
        <f t="shared" si="10"/>
        <v>33</v>
      </c>
      <c r="F690" s="9">
        <v>99</v>
      </c>
    </row>
    <row r="691" spans="1:6" s="8" customFormat="1" ht="12.75">
      <c r="A691" s="1">
        <v>690</v>
      </c>
      <c r="B691" s="1">
        <v>20162</v>
      </c>
      <c r="C691" s="1" t="s">
        <v>747</v>
      </c>
      <c r="D691" s="1" t="s">
        <v>234</v>
      </c>
      <c r="E691" s="1">
        <f t="shared" si="10"/>
        <v>15</v>
      </c>
      <c r="F691" s="9">
        <v>45</v>
      </c>
    </row>
  </sheetData>
  <autoFilter ref="C1:C69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68"/>
  <sheetViews>
    <sheetView workbookViewId="0">
      <selection activeCell="D35" sqref="D35"/>
    </sheetView>
  </sheetViews>
  <sheetFormatPr defaultRowHeight="15"/>
  <cols>
    <col min="1" max="1" width="4.28515625" style="108" customWidth="1"/>
    <col min="2" max="2" width="10.140625" style="108" customWidth="1"/>
    <col min="3" max="3" width="9.7109375" style="108" customWidth="1"/>
    <col min="4" max="4" width="29.140625" style="108" customWidth="1"/>
    <col min="5" max="5" width="5.85546875" style="108" customWidth="1"/>
    <col min="6" max="6" width="8.28515625" style="430" customWidth="1"/>
    <col min="7" max="7" width="8.5703125" style="108" customWidth="1"/>
    <col min="8" max="8" width="6.5703125" style="38" customWidth="1"/>
    <col min="9" max="9" width="10.140625" style="108" customWidth="1"/>
    <col min="10" max="10" width="5.28515625" style="38" customWidth="1"/>
    <col min="11" max="11" width="9.85546875" style="108" customWidth="1"/>
    <col min="12" max="12" width="13" style="430" customWidth="1"/>
    <col min="13" max="16384" width="9.140625" style="108"/>
  </cols>
  <sheetData>
    <row r="1" spans="1:13" s="38" customFormat="1" ht="45">
      <c r="A1" s="448" t="s">
        <v>2590</v>
      </c>
      <c r="B1" s="448" t="s">
        <v>749</v>
      </c>
      <c r="C1" s="448" t="s">
        <v>750</v>
      </c>
      <c r="D1" s="448" t="s">
        <v>751</v>
      </c>
      <c r="E1" s="448" t="s">
        <v>3</v>
      </c>
      <c r="F1" s="448" t="s">
        <v>2609</v>
      </c>
      <c r="G1" s="448" t="s">
        <v>753</v>
      </c>
      <c r="H1" s="448" t="s">
        <v>754</v>
      </c>
      <c r="I1" s="448" t="s">
        <v>755</v>
      </c>
      <c r="J1" s="448" t="s">
        <v>756</v>
      </c>
      <c r="K1" s="453" t="s">
        <v>757</v>
      </c>
      <c r="L1" s="455" t="s">
        <v>2631</v>
      </c>
    </row>
    <row r="2" spans="1:13" s="326" customFormat="1" ht="30">
      <c r="A2" s="321">
        <v>1</v>
      </c>
      <c r="B2" s="346" t="s">
        <v>1515</v>
      </c>
      <c r="C2" s="472" t="s">
        <v>1428</v>
      </c>
      <c r="D2" s="340" t="s">
        <v>1429</v>
      </c>
      <c r="E2" s="340" t="s">
        <v>11</v>
      </c>
      <c r="F2" s="473" t="s">
        <v>2497</v>
      </c>
      <c r="G2" s="474">
        <v>1.1299999999999999</v>
      </c>
      <c r="H2" s="475">
        <v>2790</v>
      </c>
      <c r="I2" s="344">
        <v>3152.7</v>
      </c>
      <c r="J2" s="476">
        <v>0.12</v>
      </c>
      <c r="K2" s="477">
        <v>3531.0239999999999</v>
      </c>
      <c r="L2" s="478" t="s">
        <v>1424</v>
      </c>
      <c r="M2" s="330"/>
    </row>
    <row r="3" spans="1:13" s="326" customFormat="1" ht="30">
      <c r="A3" s="321">
        <v>2</v>
      </c>
      <c r="B3" s="346" t="s">
        <v>1525</v>
      </c>
      <c r="C3" s="472" t="s">
        <v>1523</v>
      </c>
      <c r="D3" s="340" t="s">
        <v>1524</v>
      </c>
      <c r="E3" s="340" t="s">
        <v>11</v>
      </c>
      <c r="F3" s="473" t="s">
        <v>2497</v>
      </c>
      <c r="G3" s="474">
        <v>0.28000000000000003</v>
      </c>
      <c r="H3" s="475">
        <v>21700</v>
      </c>
      <c r="I3" s="474">
        <v>6076.0000000000009</v>
      </c>
      <c r="J3" s="476">
        <v>0.12</v>
      </c>
      <c r="K3" s="479">
        <v>6805.1200000000008</v>
      </c>
      <c r="L3" s="478" t="s">
        <v>1424</v>
      </c>
      <c r="M3" s="326" t="s">
        <v>1670</v>
      </c>
    </row>
    <row r="4" spans="1:13" s="326" customFormat="1" ht="30">
      <c r="A4" s="321">
        <v>3</v>
      </c>
      <c r="B4" s="346" t="s">
        <v>1443</v>
      </c>
      <c r="C4" s="472" t="s">
        <v>1437</v>
      </c>
      <c r="D4" s="340" t="s">
        <v>1444</v>
      </c>
      <c r="E4" s="340" t="s">
        <v>11</v>
      </c>
      <c r="F4" s="473" t="s">
        <v>2497</v>
      </c>
      <c r="G4" s="474">
        <v>0.45</v>
      </c>
      <c r="H4" s="475">
        <v>5500</v>
      </c>
      <c r="I4" s="474">
        <v>2475</v>
      </c>
      <c r="J4" s="476">
        <v>0.12</v>
      </c>
      <c r="K4" s="479">
        <v>2772</v>
      </c>
      <c r="L4" s="478" t="s">
        <v>1424</v>
      </c>
    </row>
    <row r="5" spans="1:13" s="326" customFormat="1" ht="30">
      <c r="A5" s="321">
        <v>4</v>
      </c>
      <c r="B5" s="480" t="s">
        <v>1733</v>
      </c>
      <c r="C5" s="481" t="s">
        <v>1735</v>
      </c>
      <c r="D5" s="341" t="s">
        <v>1736</v>
      </c>
      <c r="E5" s="342" t="s">
        <v>1724</v>
      </c>
      <c r="F5" s="473" t="s">
        <v>2497</v>
      </c>
      <c r="G5" s="344">
        <v>13.15</v>
      </c>
      <c r="H5" s="345">
        <v>80</v>
      </c>
      <c r="I5" s="344">
        <v>1052</v>
      </c>
      <c r="J5" s="476">
        <v>0.12</v>
      </c>
      <c r="K5" s="477">
        <v>1178.24</v>
      </c>
      <c r="L5" s="482" t="s">
        <v>1246</v>
      </c>
    </row>
    <row r="6" spans="1:13" s="326" customFormat="1" ht="34.5" customHeight="1">
      <c r="A6" s="321">
        <v>5</v>
      </c>
      <c r="B6" s="480" t="s">
        <v>1939</v>
      </c>
      <c r="C6" s="481" t="s">
        <v>1936</v>
      </c>
      <c r="D6" s="480" t="s">
        <v>1937</v>
      </c>
      <c r="E6" s="342" t="s">
        <v>1938</v>
      </c>
      <c r="F6" s="473" t="s">
        <v>2497</v>
      </c>
      <c r="G6" s="344">
        <v>34.65</v>
      </c>
      <c r="H6" s="345">
        <v>270</v>
      </c>
      <c r="I6" s="344">
        <v>9355.5</v>
      </c>
      <c r="J6" s="476">
        <v>0.18</v>
      </c>
      <c r="K6" s="454">
        <v>11039.49</v>
      </c>
      <c r="L6" s="478" t="s">
        <v>1246</v>
      </c>
    </row>
    <row r="7" spans="1:13">
      <c r="A7" s="517" t="s">
        <v>2588</v>
      </c>
      <c r="B7" s="518"/>
      <c r="C7" s="518"/>
      <c r="D7" s="518"/>
      <c r="E7" s="518"/>
      <c r="F7" s="518"/>
      <c r="G7" s="518"/>
      <c r="H7" s="518"/>
      <c r="I7" s="518"/>
      <c r="J7" s="519"/>
      <c r="K7" s="403" t="e">
        <f>SUM(#REF!)</f>
        <v>#REF!</v>
      </c>
      <c r="L7" s="108"/>
    </row>
    <row r="8" spans="1:13">
      <c r="A8" s="517" t="s">
        <v>2589</v>
      </c>
      <c r="B8" s="518"/>
      <c r="C8" s="518"/>
      <c r="D8" s="518"/>
      <c r="E8" s="518"/>
      <c r="F8" s="518"/>
      <c r="G8" s="518"/>
      <c r="H8" s="518"/>
      <c r="I8" s="518"/>
      <c r="J8" s="519"/>
      <c r="K8" s="403">
        <v>-0.25</v>
      </c>
      <c r="L8" s="108"/>
    </row>
    <row r="9" spans="1:13">
      <c r="A9" s="523" t="s">
        <v>2686</v>
      </c>
      <c r="B9" s="524"/>
      <c r="C9" s="524"/>
      <c r="D9" s="524"/>
      <c r="E9" s="524"/>
      <c r="F9" s="524"/>
      <c r="G9" s="524"/>
      <c r="H9" s="524"/>
      <c r="I9" s="524"/>
      <c r="J9" s="525"/>
      <c r="K9" s="403" t="e">
        <f>SUM(K7:K8)</f>
        <v>#REF!</v>
      </c>
      <c r="L9" s="108"/>
    </row>
    <row r="10" spans="1:13">
      <c r="A10" s="428"/>
      <c r="B10" s="426"/>
      <c r="C10" s="426"/>
      <c r="D10" s="426"/>
      <c r="E10" s="427"/>
      <c r="F10" s="426"/>
      <c r="G10" s="426"/>
      <c r="H10" s="428"/>
      <c r="I10" s="426"/>
      <c r="J10" s="426"/>
      <c r="K10" s="429"/>
      <c r="L10" s="108"/>
    </row>
    <row r="11" spans="1:13">
      <c r="A11" s="38"/>
      <c r="C11" s="430"/>
      <c r="J11" s="108"/>
      <c r="K11" s="431"/>
      <c r="L11" s="108"/>
    </row>
    <row r="12" spans="1:13" ht="45">
      <c r="A12" s="448" t="s">
        <v>2590</v>
      </c>
      <c r="B12" s="409" t="s">
        <v>749</v>
      </c>
      <c r="C12" s="409" t="s">
        <v>750</v>
      </c>
      <c r="D12" s="409" t="s">
        <v>751</v>
      </c>
      <c r="E12" s="409" t="s">
        <v>3</v>
      </c>
      <c r="F12" s="409" t="s">
        <v>2609</v>
      </c>
      <c r="G12" s="409" t="s">
        <v>753</v>
      </c>
      <c r="H12" s="410" t="s">
        <v>754</v>
      </c>
      <c r="I12" s="411" t="s">
        <v>755</v>
      </c>
      <c r="J12" s="410" t="s">
        <v>756</v>
      </c>
      <c r="K12" s="412" t="s">
        <v>757</v>
      </c>
      <c r="L12" s="108"/>
    </row>
    <row r="13" spans="1:13" s="326" customFormat="1" ht="30">
      <c r="A13" s="321">
        <v>1</v>
      </c>
      <c r="B13" s="211" t="s">
        <v>2258</v>
      </c>
      <c r="C13" s="481" t="s">
        <v>2255</v>
      </c>
      <c r="D13" s="480" t="s">
        <v>2256</v>
      </c>
      <c r="E13" s="342" t="s">
        <v>2257</v>
      </c>
      <c r="F13" s="343" t="s">
        <v>2624</v>
      </c>
      <c r="G13" s="344">
        <v>173.05</v>
      </c>
      <c r="H13" s="345">
        <v>36</v>
      </c>
      <c r="I13" s="344">
        <f>G13*H13</f>
        <v>6229.8</v>
      </c>
      <c r="J13" s="476">
        <v>0.12</v>
      </c>
      <c r="K13" s="479">
        <f>I13*J13+I13</f>
        <v>6977.3760000000002</v>
      </c>
      <c r="L13" s="478" t="s">
        <v>1246</v>
      </c>
    </row>
    <row r="14" spans="1:13" s="326" customFormat="1" ht="30">
      <c r="A14" s="339">
        <v>2</v>
      </c>
      <c r="B14" s="480" t="s">
        <v>1890</v>
      </c>
      <c r="C14" s="481" t="s">
        <v>1887</v>
      </c>
      <c r="D14" s="480" t="s">
        <v>1888</v>
      </c>
      <c r="E14" s="342" t="s">
        <v>16</v>
      </c>
      <c r="F14" s="343" t="s">
        <v>1889</v>
      </c>
      <c r="G14" s="344">
        <v>1.66</v>
      </c>
      <c r="H14" s="345">
        <v>3900</v>
      </c>
      <c r="I14" s="344">
        <f t="shared" ref="I14" si="0">G14*H14</f>
        <v>6474</v>
      </c>
      <c r="J14" s="476">
        <v>0.12</v>
      </c>
      <c r="K14" s="454">
        <f t="shared" ref="K14" si="1">I14*J14+I14</f>
        <v>7250.88</v>
      </c>
      <c r="L14" s="478" t="s">
        <v>1246</v>
      </c>
    </row>
    <row r="15" spans="1:13">
      <c r="A15" s="517" t="s">
        <v>2588</v>
      </c>
      <c r="B15" s="518"/>
      <c r="C15" s="518"/>
      <c r="D15" s="518"/>
      <c r="E15" s="518"/>
      <c r="F15" s="518"/>
      <c r="G15" s="518"/>
      <c r="H15" s="518"/>
      <c r="I15" s="518"/>
      <c r="J15" s="519"/>
      <c r="K15" s="403">
        <f>SUM(K13:K14)</f>
        <v>14228.256000000001</v>
      </c>
      <c r="L15" s="108"/>
    </row>
    <row r="16" spans="1:13">
      <c r="A16" s="517" t="s">
        <v>2589</v>
      </c>
      <c r="B16" s="518"/>
      <c r="C16" s="518"/>
      <c r="D16" s="518"/>
      <c r="E16" s="518"/>
      <c r="F16" s="518"/>
      <c r="G16" s="518"/>
      <c r="H16" s="518"/>
      <c r="I16" s="518"/>
      <c r="J16" s="519"/>
      <c r="K16" s="403">
        <v>-0.26</v>
      </c>
      <c r="L16" s="108"/>
    </row>
    <row r="17" spans="1:12">
      <c r="A17" s="523" t="s">
        <v>2703</v>
      </c>
      <c r="B17" s="524"/>
      <c r="C17" s="524"/>
      <c r="D17" s="524"/>
      <c r="E17" s="524"/>
      <c r="F17" s="524"/>
      <c r="G17" s="524"/>
      <c r="H17" s="524"/>
      <c r="I17" s="524"/>
      <c r="J17" s="525"/>
      <c r="K17" s="403">
        <f>SUM(K15:K16)</f>
        <v>14227.996000000001</v>
      </c>
      <c r="L17" s="108"/>
    </row>
    <row r="18" spans="1:12">
      <c r="A18" s="428"/>
      <c r="B18" s="426"/>
      <c r="C18" s="426"/>
      <c r="D18" s="426"/>
      <c r="E18" s="427"/>
      <c r="F18" s="426"/>
      <c r="G18" s="426"/>
      <c r="H18" s="428"/>
      <c r="I18" s="426"/>
      <c r="J18" s="426"/>
      <c r="K18" s="429"/>
      <c r="L18" s="108"/>
    </row>
    <row r="19" spans="1:12">
      <c r="A19" s="38"/>
      <c r="C19" s="430"/>
      <c r="J19" s="108"/>
      <c r="K19" s="431"/>
      <c r="L19" s="108"/>
    </row>
    <row r="20" spans="1:12" ht="45">
      <c r="A20" s="448" t="s">
        <v>2590</v>
      </c>
      <c r="B20" s="409" t="s">
        <v>749</v>
      </c>
      <c r="C20" s="409" t="s">
        <v>750</v>
      </c>
      <c r="D20" s="409" t="s">
        <v>751</v>
      </c>
      <c r="E20" s="409" t="s">
        <v>3</v>
      </c>
      <c r="F20" s="409" t="s">
        <v>2609</v>
      </c>
      <c r="G20" s="409" t="s">
        <v>753</v>
      </c>
      <c r="H20" s="410" t="s">
        <v>754</v>
      </c>
      <c r="I20" s="411" t="s">
        <v>755</v>
      </c>
      <c r="J20" s="410" t="s">
        <v>756</v>
      </c>
      <c r="K20" s="412" t="s">
        <v>757</v>
      </c>
      <c r="L20" s="108"/>
    </row>
    <row r="21" spans="1:12" s="326" customFormat="1" ht="30">
      <c r="A21" s="321">
        <v>1</v>
      </c>
      <c r="B21" s="346" t="s">
        <v>1482</v>
      </c>
      <c r="C21" s="472" t="s">
        <v>1422</v>
      </c>
      <c r="D21" s="340" t="s">
        <v>1423</v>
      </c>
      <c r="E21" s="340" t="s">
        <v>11</v>
      </c>
      <c r="F21" s="473" t="s">
        <v>804</v>
      </c>
      <c r="G21" s="474">
        <v>0.15</v>
      </c>
      <c r="H21" s="483">
        <v>1780</v>
      </c>
      <c r="I21" s="344">
        <v>267</v>
      </c>
      <c r="J21" s="476">
        <v>0.12</v>
      </c>
      <c r="K21" s="477">
        <v>299.04000000000002</v>
      </c>
      <c r="L21" s="478" t="s">
        <v>1424</v>
      </c>
    </row>
    <row r="22" spans="1:12" s="326" customFormat="1" ht="30">
      <c r="A22" s="321">
        <v>2</v>
      </c>
      <c r="B22" s="346" t="s">
        <v>1517</v>
      </c>
      <c r="C22" s="472" t="s">
        <v>1432</v>
      </c>
      <c r="D22" s="340" t="s">
        <v>1433</v>
      </c>
      <c r="E22" s="340" t="s">
        <v>11</v>
      </c>
      <c r="F22" s="473" t="s">
        <v>804</v>
      </c>
      <c r="G22" s="474">
        <v>6.38</v>
      </c>
      <c r="H22" s="475">
        <v>2580</v>
      </c>
      <c r="I22" s="474">
        <v>16460.400000000001</v>
      </c>
      <c r="J22" s="476">
        <v>0.12</v>
      </c>
      <c r="K22" s="479">
        <v>18435.648000000001</v>
      </c>
      <c r="L22" s="478" t="s">
        <v>1424</v>
      </c>
    </row>
    <row r="23" spans="1:12" s="326" customFormat="1" ht="45">
      <c r="A23" s="321">
        <v>3</v>
      </c>
      <c r="B23" s="346" t="s">
        <v>1564</v>
      </c>
      <c r="C23" s="472" t="s">
        <v>1562</v>
      </c>
      <c r="D23" s="340" t="s">
        <v>1563</v>
      </c>
      <c r="E23" s="340" t="s">
        <v>11</v>
      </c>
      <c r="F23" s="473" t="s">
        <v>804</v>
      </c>
      <c r="G23" s="474">
        <v>0.66</v>
      </c>
      <c r="H23" s="475">
        <v>300</v>
      </c>
      <c r="I23" s="474">
        <v>198</v>
      </c>
      <c r="J23" s="476">
        <v>0.12</v>
      </c>
      <c r="K23" s="479">
        <v>221.76</v>
      </c>
      <c r="L23" s="478" t="s">
        <v>1424</v>
      </c>
    </row>
    <row r="24" spans="1:12" s="326" customFormat="1" ht="35.25" customHeight="1">
      <c r="A24" s="321">
        <v>4</v>
      </c>
      <c r="B24" s="346" t="s">
        <v>1598</v>
      </c>
      <c r="C24" s="484" t="s">
        <v>1596</v>
      </c>
      <c r="D24" s="485" t="s">
        <v>1597</v>
      </c>
      <c r="E24" s="342" t="s">
        <v>16</v>
      </c>
      <c r="F24" s="473" t="s">
        <v>804</v>
      </c>
      <c r="G24" s="344">
        <v>1.38</v>
      </c>
      <c r="H24" s="345">
        <v>5000</v>
      </c>
      <c r="I24" s="344">
        <v>6899.9999999999991</v>
      </c>
      <c r="J24" s="476">
        <v>0.12</v>
      </c>
      <c r="K24" s="479">
        <v>7727.9999999999991</v>
      </c>
      <c r="L24" s="478" t="s">
        <v>1246</v>
      </c>
    </row>
    <row r="25" spans="1:12" s="326" customFormat="1" ht="30">
      <c r="A25" s="321">
        <v>5</v>
      </c>
      <c r="B25" s="480" t="s">
        <v>1858</v>
      </c>
      <c r="C25" s="481" t="s">
        <v>1856</v>
      </c>
      <c r="D25" s="486" t="s">
        <v>1857</v>
      </c>
      <c r="E25" s="486" t="s">
        <v>16</v>
      </c>
      <c r="F25" s="343" t="s">
        <v>804</v>
      </c>
      <c r="G25" s="344">
        <v>2.2000000000000002</v>
      </c>
      <c r="H25" s="345">
        <v>300</v>
      </c>
      <c r="I25" s="344">
        <v>660</v>
      </c>
      <c r="J25" s="476">
        <v>0.12</v>
      </c>
      <c r="K25" s="454">
        <v>739.2</v>
      </c>
      <c r="L25" s="478" t="s">
        <v>1424</v>
      </c>
    </row>
    <row r="26" spans="1:12" s="326" customFormat="1" ht="30">
      <c r="A26" s="321">
        <v>6</v>
      </c>
      <c r="B26" s="480" t="s">
        <v>1861</v>
      </c>
      <c r="C26" s="481" t="s">
        <v>1859</v>
      </c>
      <c r="D26" s="486" t="s">
        <v>1860</v>
      </c>
      <c r="E26" s="486" t="s">
        <v>16</v>
      </c>
      <c r="F26" s="343" t="s">
        <v>804</v>
      </c>
      <c r="G26" s="344">
        <v>0.44</v>
      </c>
      <c r="H26" s="345">
        <v>800</v>
      </c>
      <c r="I26" s="344">
        <v>352</v>
      </c>
      <c r="J26" s="476">
        <v>0.12</v>
      </c>
      <c r="K26" s="454">
        <v>394.24</v>
      </c>
      <c r="L26" s="478" t="s">
        <v>1424</v>
      </c>
    </row>
    <row r="27" spans="1:12">
      <c r="A27" s="517" t="s">
        <v>2588</v>
      </c>
      <c r="B27" s="518"/>
      <c r="C27" s="518"/>
      <c r="D27" s="518"/>
      <c r="E27" s="518"/>
      <c r="F27" s="518"/>
      <c r="G27" s="518"/>
      <c r="H27" s="518"/>
      <c r="I27" s="518"/>
      <c r="J27" s="519"/>
      <c r="K27" s="403">
        <f>SUM(K21:K26)</f>
        <v>27817.888000000003</v>
      </c>
      <c r="L27" s="108"/>
    </row>
    <row r="28" spans="1:12">
      <c r="A28" s="517" t="s">
        <v>2589</v>
      </c>
      <c r="B28" s="518"/>
      <c r="C28" s="518"/>
      <c r="D28" s="518"/>
      <c r="E28" s="518"/>
      <c r="F28" s="518"/>
      <c r="G28" s="518"/>
      <c r="H28" s="518"/>
      <c r="I28" s="518"/>
      <c r="J28" s="519"/>
      <c r="K28" s="403">
        <v>0.11</v>
      </c>
      <c r="L28" s="108"/>
    </row>
    <row r="29" spans="1:12">
      <c r="A29" s="523" t="s">
        <v>2687</v>
      </c>
      <c r="B29" s="524"/>
      <c r="C29" s="524"/>
      <c r="D29" s="524"/>
      <c r="E29" s="524"/>
      <c r="F29" s="524"/>
      <c r="G29" s="524"/>
      <c r="H29" s="524"/>
      <c r="I29" s="524"/>
      <c r="J29" s="525"/>
      <c r="K29" s="403">
        <f>SUM(K27:K28)</f>
        <v>27817.998000000003</v>
      </c>
      <c r="L29" s="108"/>
    </row>
    <row r="30" spans="1:12">
      <c r="A30" s="428"/>
      <c r="B30" s="426"/>
      <c r="C30" s="426"/>
      <c r="D30" s="426"/>
      <c r="E30" s="427"/>
      <c r="F30" s="426"/>
      <c r="G30" s="426"/>
      <c r="H30" s="428"/>
      <c r="I30" s="426"/>
      <c r="J30" s="426"/>
      <c r="K30" s="429"/>
      <c r="L30" s="108"/>
    </row>
    <row r="31" spans="1:12">
      <c r="A31" s="38"/>
      <c r="C31" s="430"/>
      <c r="J31" s="108"/>
      <c r="K31" s="431"/>
      <c r="L31" s="108"/>
    </row>
    <row r="32" spans="1:12" ht="45">
      <c r="A32" s="448" t="s">
        <v>2590</v>
      </c>
      <c r="B32" s="409" t="s">
        <v>749</v>
      </c>
      <c r="C32" s="409" t="s">
        <v>750</v>
      </c>
      <c r="D32" s="409" t="s">
        <v>751</v>
      </c>
      <c r="E32" s="409" t="s">
        <v>3</v>
      </c>
      <c r="F32" s="409" t="s">
        <v>2609</v>
      </c>
      <c r="G32" s="409" t="s">
        <v>753</v>
      </c>
      <c r="H32" s="410" t="s">
        <v>754</v>
      </c>
      <c r="I32" s="411" t="s">
        <v>755</v>
      </c>
      <c r="J32" s="410" t="s">
        <v>756</v>
      </c>
      <c r="K32" s="412" t="s">
        <v>757</v>
      </c>
      <c r="L32" s="108"/>
    </row>
    <row r="33" spans="1:13" s="326" customFormat="1" ht="30">
      <c r="A33" s="339">
        <v>1</v>
      </c>
      <c r="B33" s="211" t="s">
        <v>2369</v>
      </c>
      <c r="C33" s="481" t="s">
        <v>2367</v>
      </c>
      <c r="D33" s="341" t="s">
        <v>2368</v>
      </c>
      <c r="E33" s="342" t="s">
        <v>1971</v>
      </c>
      <c r="F33" s="473" t="s">
        <v>1329</v>
      </c>
      <c r="G33" s="344">
        <v>17.8</v>
      </c>
      <c r="H33" s="345">
        <v>50</v>
      </c>
      <c r="I33" s="344">
        <f t="shared" ref="I33:I35" si="2">G33*H33</f>
        <v>890</v>
      </c>
      <c r="J33" s="476">
        <v>0.12</v>
      </c>
      <c r="K33" s="477">
        <f t="shared" ref="K33:K35" si="3">I33*J33+I33</f>
        <v>996.8</v>
      </c>
      <c r="L33" s="478" t="s">
        <v>1091</v>
      </c>
      <c r="M33" s="330"/>
    </row>
    <row r="34" spans="1:13" s="326" customFormat="1" ht="45">
      <c r="A34" s="321">
        <v>2</v>
      </c>
      <c r="B34" s="211" t="s">
        <v>2565</v>
      </c>
      <c r="C34" s="328" t="s">
        <v>2561</v>
      </c>
      <c r="D34" s="328" t="s">
        <v>2562</v>
      </c>
      <c r="E34" s="328" t="s">
        <v>416</v>
      </c>
      <c r="F34" s="328" t="s">
        <v>2563</v>
      </c>
      <c r="G34" s="328" t="s">
        <v>2564</v>
      </c>
      <c r="H34" s="327">
        <v>30</v>
      </c>
      <c r="I34" s="344">
        <f t="shared" si="2"/>
        <v>1022.4</v>
      </c>
      <c r="J34" s="325">
        <v>0.05</v>
      </c>
      <c r="K34" s="479">
        <f t="shared" si="3"/>
        <v>1073.52</v>
      </c>
      <c r="L34" s="328" t="s">
        <v>1091</v>
      </c>
      <c r="M34" s="331" t="s">
        <v>2566</v>
      </c>
    </row>
    <row r="35" spans="1:13" s="326" customFormat="1" ht="60">
      <c r="A35" s="339">
        <v>3</v>
      </c>
      <c r="B35" s="211" t="s">
        <v>2195</v>
      </c>
      <c r="C35" s="481" t="s">
        <v>2190</v>
      </c>
      <c r="D35" s="341" t="s">
        <v>2191</v>
      </c>
      <c r="E35" s="342" t="s">
        <v>364</v>
      </c>
      <c r="F35" s="473" t="s">
        <v>2192</v>
      </c>
      <c r="G35" s="344">
        <v>71.5</v>
      </c>
      <c r="H35" s="345">
        <v>6</v>
      </c>
      <c r="I35" s="344">
        <f t="shared" si="2"/>
        <v>429</v>
      </c>
      <c r="J35" s="476">
        <v>0.12</v>
      </c>
      <c r="K35" s="477">
        <f t="shared" si="3"/>
        <v>480.48</v>
      </c>
      <c r="L35" s="478" t="s">
        <v>1091</v>
      </c>
    </row>
    <row r="36" spans="1:13">
      <c r="A36" s="517" t="s">
        <v>2588</v>
      </c>
      <c r="B36" s="518"/>
      <c r="C36" s="518"/>
      <c r="D36" s="518"/>
      <c r="E36" s="518"/>
      <c r="F36" s="518"/>
      <c r="G36" s="518"/>
      <c r="H36" s="518"/>
      <c r="I36" s="518"/>
      <c r="J36" s="519"/>
      <c r="K36" s="403">
        <f>SUM(K33:K35)</f>
        <v>2550.7999999999997</v>
      </c>
      <c r="L36" s="108"/>
    </row>
    <row r="37" spans="1:13">
      <c r="A37" s="517" t="s">
        <v>2589</v>
      </c>
      <c r="B37" s="518"/>
      <c r="C37" s="518"/>
      <c r="D37" s="518"/>
      <c r="E37" s="518"/>
      <c r="F37" s="518"/>
      <c r="G37" s="518"/>
      <c r="H37" s="518"/>
      <c r="I37" s="518"/>
      <c r="J37" s="519"/>
      <c r="K37" s="403">
        <v>0.2</v>
      </c>
      <c r="L37" s="108"/>
    </row>
    <row r="38" spans="1:13">
      <c r="A38" s="523" t="s">
        <v>2688</v>
      </c>
      <c r="B38" s="524"/>
      <c r="C38" s="524"/>
      <c r="D38" s="524"/>
      <c r="E38" s="524"/>
      <c r="F38" s="524"/>
      <c r="G38" s="524"/>
      <c r="H38" s="524"/>
      <c r="I38" s="524"/>
      <c r="J38" s="525"/>
      <c r="K38" s="403">
        <f>SUM(K36:K37)</f>
        <v>2550.9999999999995</v>
      </c>
      <c r="L38" s="108"/>
    </row>
    <row r="39" spans="1:13">
      <c r="A39" s="428"/>
      <c r="B39" s="426"/>
      <c r="C39" s="426"/>
      <c r="D39" s="426"/>
      <c r="E39" s="427"/>
      <c r="F39" s="426"/>
      <c r="G39" s="426"/>
      <c r="H39" s="428"/>
      <c r="I39" s="426"/>
      <c r="J39" s="426"/>
      <c r="K39" s="429"/>
      <c r="L39" s="108"/>
    </row>
    <row r="40" spans="1:13">
      <c r="A40" s="38"/>
      <c r="C40" s="430"/>
      <c r="J40" s="108"/>
      <c r="K40" s="431"/>
      <c r="L40" s="108"/>
    </row>
    <row r="41" spans="1:13" ht="45">
      <c r="A41" s="448" t="s">
        <v>2590</v>
      </c>
      <c r="B41" s="409" t="s">
        <v>749</v>
      </c>
      <c r="C41" s="409" t="s">
        <v>750</v>
      </c>
      <c r="D41" s="409" t="s">
        <v>751</v>
      </c>
      <c r="E41" s="409" t="s">
        <v>3</v>
      </c>
      <c r="F41" s="409" t="s">
        <v>2609</v>
      </c>
      <c r="G41" s="409" t="s">
        <v>753</v>
      </c>
      <c r="H41" s="410" t="s">
        <v>754</v>
      </c>
      <c r="I41" s="411" t="s">
        <v>755</v>
      </c>
      <c r="J41" s="410" t="s">
        <v>756</v>
      </c>
      <c r="K41" s="412" t="s">
        <v>757</v>
      </c>
      <c r="L41" s="108"/>
    </row>
    <row r="42" spans="1:13" s="326" customFormat="1" ht="30">
      <c r="A42" s="321">
        <v>1</v>
      </c>
      <c r="B42" s="346" t="s">
        <v>1516</v>
      </c>
      <c r="C42" s="472" t="s">
        <v>1430</v>
      </c>
      <c r="D42" s="340" t="s">
        <v>1431</v>
      </c>
      <c r="E42" s="340" t="s">
        <v>11</v>
      </c>
      <c r="F42" s="473" t="s">
        <v>792</v>
      </c>
      <c r="G42" s="344">
        <v>0.45</v>
      </c>
      <c r="H42" s="345">
        <v>15750</v>
      </c>
      <c r="I42" s="344">
        <v>7087.5</v>
      </c>
      <c r="J42" s="476">
        <v>0.12</v>
      </c>
      <c r="K42" s="477">
        <v>7938</v>
      </c>
      <c r="L42" s="487" t="s">
        <v>1427</v>
      </c>
    </row>
    <row r="43" spans="1:13" s="326" customFormat="1" ht="30">
      <c r="A43" s="321">
        <v>2</v>
      </c>
      <c r="B43" s="346" t="s">
        <v>1624</v>
      </c>
      <c r="C43" s="481" t="s">
        <v>1622</v>
      </c>
      <c r="D43" s="480" t="s">
        <v>1623</v>
      </c>
      <c r="E43" s="488" t="s">
        <v>11</v>
      </c>
      <c r="F43" s="343" t="s">
        <v>792</v>
      </c>
      <c r="G43" s="344">
        <v>0.57999999999999996</v>
      </c>
      <c r="H43" s="345">
        <v>1200</v>
      </c>
      <c r="I43" s="339">
        <v>696</v>
      </c>
      <c r="J43" s="476">
        <v>0.12</v>
      </c>
      <c r="K43" s="477">
        <v>779.52</v>
      </c>
      <c r="L43" s="478" t="s">
        <v>1427</v>
      </c>
    </row>
    <row r="44" spans="1:13" s="326" customFormat="1" ht="30">
      <c r="A44" s="339">
        <v>3</v>
      </c>
      <c r="B44" s="346" t="s">
        <v>1629</v>
      </c>
      <c r="C44" s="481" t="s">
        <v>1625</v>
      </c>
      <c r="D44" s="341" t="s">
        <v>1626</v>
      </c>
      <c r="E44" s="342" t="s">
        <v>287</v>
      </c>
      <c r="F44" s="473" t="s">
        <v>792</v>
      </c>
      <c r="G44" s="344">
        <v>0.21</v>
      </c>
      <c r="H44" s="345">
        <v>79500</v>
      </c>
      <c r="I44" s="339">
        <v>16695</v>
      </c>
      <c r="J44" s="476">
        <v>0.12</v>
      </c>
      <c r="K44" s="477">
        <v>18698.400000000001</v>
      </c>
      <c r="L44" s="478" t="s">
        <v>1091</v>
      </c>
    </row>
    <row r="45" spans="1:13" s="326" customFormat="1" ht="30">
      <c r="A45" s="321">
        <v>4</v>
      </c>
      <c r="B45" s="480" t="s">
        <v>1769</v>
      </c>
      <c r="C45" s="481" t="s">
        <v>1766</v>
      </c>
      <c r="D45" s="486" t="s">
        <v>1767</v>
      </c>
      <c r="E45" s="486" t="s">
        <v>16</v>
      </c>
      <c r="F45" s="343" t="s">
        <v>792</v>
      </c>
      <c r="G45" s="344">
        <v>4.8899999999999997</v>
      </c>
      <c r="H45" s="345">
        <v>600</v>
      </c>
      <c r="I45" s="344">
        <v>2934</v>
      </c>
      <c r="J45" s="476">
        <v>0.12</v>
      </c>
      <c r="K45" s="477">
        <v>3286.08</v>
      </c>
      <c r="L45" s="478" t="s">
        <v>1427</v>
      </c>
    </row>
    <row r="46" spans="1:13" s="326" customFormat="1" ht="30">
      <c r="A46" s="321">
        <v>5</v>
      </c>
      <c r="B46" s="480" t="s">
        <v>1803</v>
      </c>
      <c r="C46" s="481" t="s">
        <v>1802</v>
      </c>
      <c r="D46" s="486" t="s">
        <v>250</v>
      </c>
      <c r="E46" s="486" t="s">
        <v>16</v>
      </c>
      <c r="F46" s="343" t="s">
        <v>792</v>
      </c>
      <c r="G46" s="344">
        <v>0.5</v>
      </c>
      <c r="H46" s="345">
        <v>3200</v>
      </c>
      <c r="I46" s="344">
        <v>1600</v>
      </c>
      <c r="J46" s="476">
        <v>0.12</v>
      </c>
      <c r="K46" s="454">
        <v>1792</v>
      </c>
      <c r="L46" s="478" t="s">
        <v>1427</v>
      </c>
    </row>
    <row r="47" spans="1:13">
      <c r="A47" s="517" t="s">
        <v>2588</v>
      </c>
      <c r="B47" s="518"/>
      <c r="C47" s="518"/>
      <c r="D47" s="518"/>
      <c r="E47" s="518"/>
      <c r="F47" s="518"/>
      <c r="G47" s="518"/>
      <c r="H47" s="518"/>
      <c r="I47" s="518"/>
      <c r="J47" s="519"/>
      <c r="K47" s="403">
        <f>SUM(K42:K46)</f>
        <v>32494</v>
      </c>
      <c r="L47" s="108"/>
    </row>
    <row r="48" spans="1:13">
      <c r="A48" s="517" t="s">
        <v>2589</v>
      </c>
      <c r="B48" s="518"/>
      <c r="C48" s="518"/>
      <c r="D48" s="518"/>
      <c r="E48" s="518"/>
      <c r="F48" s="518"/>
      <c r="G48" s="518"/>
      <c r="H48" s="518"/>
      <c r="I48" s="518"/>
      <c r="J48" s="519"/>
      <c r="K48" s="403">
        <v>0</v>
      </c>
      <c r="L48" s="108"/>
    </row>
    <row r="49" spans="1:13">
      <c r="A49" s="523" t="s">
        <v>2689</v>
      </c>
      <c r="B49" s="524"/>
      <c r="C49" s="524"/>
      <c r="D49" s="524"/>
      <c r="E49" s="524"/>
      <c r="F49" s="524"/>
      <c r="G49" s="524"/>
      <c r="H49" s="524"/>
      <c r="I49" s="524"/>
      <c r="J49" s="525"/>
      <c r="K49" s="403">
        <f>SUM(K47:K48)</f>
        <v>32494</v>
      </c>
      <c r="L49" s="108"/>
    </row>
    <row r="50" spans="1:13">
      <c r="A50" s="428"/>
      <c r="B50" s="426"/>
      <c r="C50" s="426"/>
      <c r="D50" s="426"/>
      <c r="E50" s="427"/>
      <c r="F50" s="426"/>
      <c r="G50" s="426"/>
      <c r="H50" s="428"/>
      <c r="I50" s="426"/>
      <c r="J50" s="426"/>
      <c r="K50" s="429"/>
      <c r="L50" s="108"/>
    </row>
    <row r="51" spans="1:13">
      <c r="A51" s="38"/>
      <c r="C51" s="430"/>
      <c r="J51" s="108"/>
      <c r="K51" s="431"/>
      <c r="L51" s="108"/>
    </row>
    <row r="52" spans="1:13" ht="45">
      <c r="A52" s="448" t="s">
        <v>2590</v>
      </c>
      <c r="B52" s="409" t="s">
        <v>749</v>
      </c>
      <c r="C52" s="409" t="s">
        <v>750</v>
      </c>
      <c r="D52" s="409" t="s">
        <v>751</v>
      </c>
      <c r="E52" s="409" t="s">
        <v>3</v>
      </c>
      <c r="F52" s="409" t="s">
        <v>2609</v>
      </c>
      <c r="G52" s="409" t="s">
        <v>753</v>
      </c>
      <c r="H52" s="410" t="s">
        <v>754</v>
      </c>
      <c r="I52" s="411" t="s">
        <v>755</v>
      </c>
      <c r="J52" s="410" t="s">
        <v>756</v>
      </c>
      <c r="K52" s="412" t="s">
        <v>757</v>
      </c>
      <c r="L52" s="108"/>
    </row>
    <row r="53" spans="1:13" s="326" customFormat="1" ht="30">
      <c r="A53" s="321">
        <v>1</v>
      </c>
      <c r="B53" s="346" t="s">
        <v>1509</v>
      </c>
      <c r="C53" s="472" t="s">
        <v>1507</v>
      </c>
      <c r="D53" s="340" t="s">
        <v>1508</v>
      </c>
      <c r="E53" s="340" t="s">
        <v>11</v>
      </c>
      <c r="F53" s="473" t="s">
        <v>2632</v>
      </c>
      <c r="G53" s="344">
        <v>0.37</v>
      </c>
      <c r="H53" s="345">
        <v>6870</v>
      </c>
      <c r="I53" s="344">
        <v>2541.9</v>
      </c>
      <c r="J53" s="476">
        <v>0.12</v>
      </c>
      <c r="K53" s="477">
        <v>2846.9279999999999</v>
      </c>
      <c r="L53" s="487" t="s">
        <v>1427</v>
      </c>
    </row>
    <row r="54" spans="1:13" s="326" customFormat="1" ht="30">
      <c r="A54" s="339">
        <v>2</v>
      </c>
      <c r="B54" s="480" t="s">
        <v>2075</v>
      </c>
      <c r="C54" s="481" t="s">
        <v>2073</v>
      </c>
      <c r="D54" s="341" t="s">
        <v>2074</v>
      </c>
      <c r="E54" s="342" t="s">
        <v>287</v>
      </c>
      <c r="F54" s="473" t="s">
        <v>2632</v>
      </c>
      <c r="G54" s="344">
        <v>1.1000000000000001</v>
      </c>
      <c r="H54" s="345">
        <v>810</v>
      </c>
      <c r="I54" s="344">
        <v>891.00000000000011</v>
      </c>
      <c r="J54" s="476">
        <v>0.12</v>
      </c>
      <c r="K54" s="477">
        <v>997.92000000000007</v>
      </c>
      <c r="L54" s="478" t="s">
        <v>1091</v>
      </c>
    </row>
    <row r="55" spans="1:13" s="326" customFormat="1" ht="30">
      <c r="A55" s="321">
        <v>3</v>
      </c>
      <c r="B55" s="480" t="s">
        <v>1782</v>
      </c>
      <c r="C55" s="481" t="s">
        <v>1779</v>
      </c>
      <c r="D55" s="486" t="s">
        <v>1780</v>
      </c>
      <c r="E55" s="486" t="s">
        <v>16</v>
      </c>
      <c r="F55" s="489" t="s">
        <v>1781</v>
      </c>
      <c r="G55" s="344">
        <v>2.68</v>
      </c>
      <c r="H55" s="345">
        <v>2000</v>
      </c>
      <c r="I55" s="344">
        <v>5360</v>
      </c>
      <c r="J55" s="476">
        <v>0.12</v>
      </c>
      <c r="K55" s="477">
        <v>6003.2</v>
      </c>
      <c r="L55" s="478" t="s">
        <v>1427</v>
      </c>
      <c r="M55" s="326" t="s">
        <v>1783</v>
      </c>
    </row>
    <row r="56" spans="1:13" s="326" customFormat="1" ht="30">
      <c r="A56" s="321">
        <v>4</v>
      </c>
      <c r="B56" s="480" t="s">
        <v>1819</v>
      </c>
      <c r="C56" s="481" t="s">
        <v>1817</v>
      </c>
      <c r="D56" s="486" t="s">
        <v>1818</v>
      </c>
      <c r="E56" s="486" t="s">
        <v>16</v>
      </c>
      <c r="F56" s="343" t="s">
        <v>1781</v>
      </c>
      <c r="G56" s="344">
        <v>0.55000000000000004</v>
      </c>
      <c r="H56" s="345">
        <v>300</v>
      </c>
      <c r="I56" s="344">
        <v>165</v>
      </c>
      <c r="J56" s="476">
        <v>0.12</v>
      </c>
      <c r="K56" s="454">
        <v>184.8</v>
      </c>
      <c r="L56" s="478" t="s">
        <v>1427</v>
      </c>
    </row>
    <row r="57" spans="1:13">
      <c r="A57" s="517" t="s">
        <v>2588</v>
      </c>
      <c r="B57" s="518"/>
      <c r="C57" s="518"/>
      <c r="D57" s="518"/>
      <c r="E57" s="518"/>
      <c r="F57" s="518"/>
      <c r="G57" s="518"/>
      <c r="H57" s="518"/>
      <c r="I57" s="518"/>
      <c r="J57" s="519"/>
      <c r="K57" s="403">
        <f>SUM(K53:K56)</f>
        <v>10032.847999999998</v>
      </c>
      <c r="L57" s="108"/>
    </row>
    <row r="58" spans="1:13">
      <c r="A58" s="517" t="s">
        <v>2589</v>
      </c>
      <c r="B58" s="518"/>
      <c r="C58" s="518"/>
      <c r="D58" s="518"/>
      <c r="E58" s="518"/>
      <c r="F58" s="518"/>
      <c r="G58" s="518"/>
      <c r="H58" s="518"/>
      <c r="I58" s="518"/>
      <c r="J58" s="519"/>
      <c r="K58" s="403">
        <v>0.15</v>
      </c>
      <c r="L58" s="108"/>
    </row>
    <row r="59" spans="1:13">
      <c r="A59" s="523" t="s">
        <v>2690</v>
      </c>
      <c r="B59" s="524"/>
      <c r="C59" s="524"/>
      <c r="D59" s="524"/>
      <c r="E59" s="524"/>
      <c r="F59" s="524"/>
      <c r="G59" s="524"/>
      <c r="H59" s="524"/>
      <c r="I59" s="524"/>
      <c r="J59" s="525"/>
      <c r="K59" s="403">
        <f>SUM(K57:K58)</f>
        <v>10032.997999999998</v>
      </c>
      <c r="L59" s="108"/>
    </row>
    <row r="60" spans="1:13">
      <c r="A60" s="428"/>
      <c r="B60" s="426"/>
      <c r="C60" s="426"/>
      <c r="D60" s="426"/>
      <c r="E60" s="427"/>
      <c r="F60" s="426"/>
      <c r="G60" s="426"/>
      <c r="H60" s="428"/>
      <c r="I60" s="426"/>
      <c r="J60" s="426"/>
      <c r="K60" s="429"/>
      <c r="L60" s="108"/>
    </row>
    <row r="61" spans="1:13">
      <c r="A61" s="38"/>
      <c r="C61" s="430"/>
      <c r="J61" s="108"/>
      <c r="K61" s="431"/>
      <c r="L61" s="108"/>
    </row>
    <row r="62" spans="1:13" ht="45">
      <c r="A62" s="448" t="s">
        <v>2590</v>
      </c>
      <c r="B62" s="409" t="s">
        <v>749</v>
      </c>
      <c r="C62" s="409" t="s">
        <v>750</v>
      </c>
      <c r="D62" s="409" t="s">
        <v>751</v>
      </c>
      <c r="E62" s="409" t="s">
        <v>3</v>
      </c>
      <c r="F62" s="409" t="s">
        <v>2609</v>
      </c>
      <c r="G62" s="409" t="s">
        <v>753</v>
      </c>
      <c r="H62" s="410" t="s">
        <v>754</v>
      </c>
      <c r="I62" s="411" t="s">
        <v>755</v>
      </c>
      <c r="J62" s="410" t="s">
        <v>756</v>
      </c>
      <c r="K62" s="412" t="s">
        <v>757</v>
      </c>
      <c r="L62" s="108"/>
    </row>
    <row r="63" spans="1:13" s="326" customFormat="1" ht="30">
      <c r="A63" s="339">
        <v>1</v>
      </c>
      <c r="B63" s="346" t="s">
        <v>1455</v>
      </c>
      <c r="C63" s="490" t="s">
        <v>1483</v>
      </c>
      <c r="D63" s="480" t="s">
        <v>1484</v>
      </c>
      <c r="E63" s="339" t="s">
        <v>287</v>
      </c>
      <c r="F63" s="491" t="s">
        <v>2624</v>
      </c>
      <c r="G63" s="339">
        <v>0.22</v>
      </c>
      <c r="H63" s="492">
        <v>48600</v>
      </c>
      <c r="I63" s="344">
        <v>10692</v>
      </c>
      <c r="J63" s="476">
        <v>0.12</v>
      </c>
      <c r="K63" s="477">
        <v>11975.04</v>
      </c>
      <c r="L63" s="480" t="s">
        <v>1442</v>
      </c>
      <c r="M63" s="330"/>
    </row>
    <row r="64" spans="1:13" s="326" customFormat="1" ht="37.5" customHeight="1">
      <c r="A64" s="321">
        <v>2</v>
      </c>
      <c r="B64" s="480" t="s">
        <v>2554</v>
      </c>
      <c r="C64" s="200" t="s">
        <v>2550</v>
      </c>
      <c r="D64" s="200" t="s">
        <v>2551</v>
      </c>
      <c r="E64" s="200" t="s">
        <v>602</v>
      </c>
      <c r="F64" s="491" t="s">
        <v>2624</v>
      </c>
      <c r="G64" s="200" t="s">
        <v>2552</v>
      </c>
      <c r="H64" s="327">
        <v>1800</v>
      </c>
      <c r="I64" s="344">
        <v>252.00000000000003</v>
      </c>
      <c r="J64" s="325">
        <v>0.12</v>
      </c>
      <c r="K64" s="477">
        <v>282.24</v>
      </c>
      <c r="L64" s="200" t="s">
        <v>2553</v>
      </c>
    </row>
    <row r="65" spans="1:13" s="326" customFormat="1" ht="33.75" customHeight="1">
      <c r="A65" s="321">
        <v>3</v>
      </c>
      <c r="B65" s="480" t="s">
        <v>1768</v>
      </c>
      <c r="C65" s="481" t="s">
        <v>1763</v>
      </c>
      <c r="D65" s="486" t="s">
        <v>1764</v>
      </c>
      <c r="E65" s="486" t="s">
        <v>16</v>
      </c>
      <c r="F65" s="491" t="s">
        <v>2624</v>
      </c>
      <c r="G65" s="493">
        <v>2.34</v>
      </c>
      <c r="H65" s="345">
        <v>300</v>
      </c>
      <c r="I65" s="344">
        <v>702</v>
      </c>
      <c r="J65" s="476">
        <v>0.12</v>
      </c>
      <c r="K65" s="477">
        <v>786.24</v>
      </c>
      <c r="L65" s="478" t="s">
        <v>1765</v>
      </c>
    </row>
    <row r="66" spans="1:13" s="326" customFormat="1" ht="32.25" customHeight="1">
      <c r="A66" s="321">
        <v>4</v>
      </c>
      <c r="B66" s="480" t="s">
        <v>2559</v>
      </c>
      <c r="C66" s="200" t="s">
        <v>2556</v>
      </c>
      <c r="D66" s="200" t="s">
        <v>2557</v>
      </c>
      <c r="E66" s="200" t="s">
        <v>602</v>
      </c>
      <c r="F66" s="322" t="s">
        <v>2555</v>
      </c>
      <c r="G66" s="200" t="s">
        <v>2558</v>
      </c>
      <c r="H66" s="457">
        <v>600</v>
      </c>
      <c r="I66" s="344">
        <v>522</v>
      </c>
      <c r="J66" s="325">
        <v>0.12</v>
      </c>
      <c r="K66" s="477">
        <v>584.64</v>
      </c>
      <c r="L66" s="200" t="s">
        <v>2553</v>
      </c>
    </row>
    <row r="67" spans="1:13" s="326" customFormat="1" ht="45">
      <c r="A67" s="339">
        <v>5</v>
      </c>
      <c r="B67" s="211" t="s">
        <v>2219</v>
      </c>
      <c r="C67" s="490" t="s">
        <v>2214</v>
      </c>
      <c r="D67" s="480" t="s">
        <v>2215</v>
      </c>
      <c r="E67" s="339" t="s">
        <v>2216</v>
      </c>
      <c r="F67" s="491" t="s">
        <v>2217</v>
      </c>
      <c r="G67" s="339">
        <v>8.8800000000000008</v>
      </c>
      <c r="H67" s="492">
        <v>180</v>
      </c>
      <c r="I67" s="339">
        <v>1598.4</v>
      </c>
      <c r="J67" s="476">
        <v>0.12</v>
      </c>
      <c r="K67" s="477">
        <v>1790.2080000000001</v>
      </c>
      <c r="L67" s="480" t="s">
        <v>1442</v>
      </c>
    </row>
    <row r="68" spans="1:13">
      <c r="A68" s="517" t="s">
        <v>2588</v>
      </c>
      <c r="B68" s="518"/>
      <c r="C68" s="518"/>
      <c r="D68" s="518"/>
      <c r="E68" s="518"/>
      <c r="F68" s="518"/>
      <c r="G68" s="518"/>
      <c r="H68" s="518"/>
      <c r="I68" s="518"/>
      <c r="J68" s="519"/>
      <c r="K68" s="403">
        <f>SUM(K63:K67)</f>
        <v>15418.368</v>
      </c>
      <c r="L68" s="108"/>
    </row>
    <row r="69" spans="1:13">
      <c r="A69" s="517" t="s">
        <v>2589</v>
      </c>
      <c r="B69" s="518"/>
      <c r="C69" s="518"/>
      <c r="D69" s="518"/>
      <c r="E69" s="518"/>
      <c r="F69" s="518"/>
      <c r="G69" s="518"/>
      <c r="H69" s="518"/>
      <c r="I69" s="518"/>
      <c r="J69" s="519"/>
      <c r="K69" s="403">
        <v>-0.37</v>
      </c>
      <c r="L69" s="108"/>
    </row>
    <row r="70" spans="1:13">
      <c r="A70" s="523" t="s">
        <v>2691</v>
      </c>
      <c r="B70" s="524"/>
      <c r="C70" s="524"/>
      <c r="D70" s="524"/>
      <c r="E70" s="524"/>
      <c r="F70" s="524"/>
      <c r="G70" s="524"/>
      <c r="H70" s="524"/>
      <c r="I70" s="524"/>
      <c r="J70" s="525"/>
      <c r="K70" s="403">
        <f>SUM(K68:K69)</f>
        <v>15417.998</v>
      </c>
      <c r="L70" s="108"/>
    </row>
    <row r="71" spans="1:13">
      <c r="A71" s="428"/>
      <c r="B71" s="426"/>
      <c r="C71" s="426"/>
      <c r="D71" s="426"/>
      <c r="E71" s="427"/>
      <c r="F71" s="426"/>
      <c r="G71" s="426"/>
      <c r="H71" s="428"/>
      <c r="I71" s="426"/>
      <c r="J71" s="426"/>
      <c r="K71" s="429"/>
      <c r="L71" s="108"/>
    </row>
    <row r="72" spans="1:13">
      <c r="A72" s="38"/>
      <c r="C72" s="430"/>
      <c r="J72" s="108"/>
      <c r="K72" s="431"/>
      <c r="L72" s="108"/>
    </row>
    <row r="73" spans="1:13" ht="45">
      <c r="A73" s="448" t="s">
        <v>2590</v>
      </c>
      <c r="B73" s="409" t="s">
        <v>749</v>
      </c>
      <c r="C73" s="409" t="s">
        <v>750</v>
      </c>
      <c r="D73" s="409" t="s">
        <v>751</v>
      </c>
      <c r="E73" s="409" t="s">
        <v>3</v>
      </c>
      <c r="F73" s="409" t="s">
        <v>2609</v>
      </c>
      <c r="G73" s="409" t="s">
        <v>753</v>
      </c>
      <c r="H73" s="410" t="s">
        <v>754</v>
      </c>
      <c r="I73" s="411" t="s">
        <v>755</v>
      </c>
      <c r="J73" s="410" t="s">
        <v>756</v>
      </c>
      <c r="K73" s="412" t="s">
        <v>757</v>
      </c>
      <c r="L73" s="108"/>
    </row>
    <row r="74" spans="1:13" s="326" customFormat="1" ht="30">
      <c r="A74" s="339">
        <v>1</v>
      </c>
      <c r="B74" s="346" t="s">
        <v>1539</v>
      </c>
      <c r="C74" s="481" t="s">
        <v>1537</v>
      </c>
      <c r="D74" s="341" t="s">
        <v>1538</v>
      </c>
      <c r="E74" s="342" t="s">
        <v>16</v>
      </c>
      <c r="F74" s="473" t="s">
        <v>1003</v>
      </c>
      <c r="G74" s="344">
        <v>0.89</v>
      </c>
      <c r="H74" s="345">
        <v>5600</v>
      </c>
      <c r="I74" s="344">
        <v>4984</v>
      </c>
      <c r="J74" s="476">
        <v>0.12</v>
      </c>
      <c r="K74" s="477">
        <v>5582.08</v>
      </c>
      <c r="L74" s="478" t="s">
        <v>1440</v>
      </c>
      <c r="M74" s="330"/>
    </row>
    <row r="75" spans="1:13" s="326" customFormat="1" ht="75">
      <c r="A75" s="339">
        <v>2</v>
      </c>
      <c r="B75" s="480" t="s">
        <v>2022</v>
      </c>
      <c r="C75" s="481" t="s">
        <v>2019</v>
      </c>
      <c r="D75" s="341" t="s">
        <v>2020</v>
      </c>
      <c r="E75" s="342" t="s">
        <v>1971</v>
      </c>
      <c r="F75" s="473" t="s">
        <v>1003</v>
      </c>
      <c r="G75" s="344">
        <v>11.54</v>
      </c>
      <c r="H75" s="345">
        <v>1065</v>
      </c>
      <c r="I75" s="344">
        <v>12290.099999999999</v>
      </c>
      <c r="J75" s="476">
        <v>0.12</v>
      </c>
      <c r="K75" s="454">
        <v>13764.911999999998</v>
      </c>
      <c r="L75" s="478" t="s">
        <v>2021</v>
      </c>
    </row>
    <row r="76" spans="1:13" s="326" customFormat="1" ht="30">
      <c r="A76" s="339">
        <v>3</v>
      </c>
      <c r="B76" s="480" t="s">
        <v>2038</v>
      </c>
      <c r="C76" s="481" t="s">
        <v>2036</v>
      </c>
      <c r="D76" s="480" t="s">
        <v>2037</v>
      </c>
      <c r="E76" s="342" t="s">
        <v>148</v>
      </c>
      <c r="F76" s="343" t="s">
        <v>1003</v>
      </c>
      <c r="G76" s="344">
        <v>0.68</v>
      </c>
      <c r="H76" s="345">
        <v>45</v>
      </c>
      <c r="I76" s="344">
        <v>30.6</v>
      </c>
      <c r="J76" s="476">
        <v>0.12</v>
      </c>
      <c r="K76" s="454">
        <v>34.271999999999998</v>
      </c>
      <c r="L76" s="478" t="s">
        <v>1440</v>
      </c>
    </row>
    <row r="77" spans="1:13">
      <c r="A77" s="517" t="s">
        <v>2588</v>
      </c>
      <c r="B77" s="518"/>
      <c r="C77" s="518"/>
      <c r="D77" s="518"/>
      <c r="E77" s="518"/>
      <c r="F77" s="518"/>
      <c r="G77" s="518"/>
      <c r="H77" s="518"/>
      <c r="I77" s="518"/>
      <c r="J77" s="519"/>
      <c r="K77" s="403">
        <f>SUM(K74:K76)</f>
        <v>19381.263999999999</v>
      </c>
      <c r="L77" s="108"/>
    </row>
    <row r="78" spans="1:13">
      <c r="A78" s="517" t="s">
        <v>2589</v>
      </c>
      <c r="B78" s="518"/>
      <c r="C78" s="518"/>
      <c r="D78" s="518"/>
      <c r="E78" s="518"/>
      <c r="F78" s="518"/>
      <c r="G78" s="518"/>
      <c r="H78" s="518"/>
      <c r="I78" s="518"/>
      <c r="J78" s="519"/>
      <c r="K78" s="403">
        <v>-0.26</v>
      </c>
      <c r="L78" s="108"/>
    </row>
    <row r="79" spans="1:13">
      <c r="A79" s="523" t="s">
        <v>2692</v>
      </c>
      <c r="B79" s="524"/>
      <c r="C79" s="524"/>
      <c r="D79" s="524"/>
      <c r="E79" s="524"/>
      <c r="F79" s="524"/>
      <c r="G79" s="524"/>
      <c r="H79" s="524"/>
      <c r="I79" s="524"/>
      <c r="J79" s="525"/>
      <c r="K79" s="403">
        <f>SUM(K77:K78)</f>
        <v>19381.004000000001</v>
      </c>
      <c r="L79" s="108"/>
    </row>
    <row r="80" spans="1:13">
      <c r="A80" s="428"/>
      <c r="B80" s="426"/>
      <c r="C80" s="426"/>
      <c r="D80" s="426"/>
      <c r="E80" s="427"/>
      <c r="F80" s="426"/>
      <c r="G80" s="426"/>
      <c r="H80" s="428"/>
      <c r="I80" s="426"/>
      <c r="J80" s="426"/>
      <c r="K80" s="429"/>
      <c r="L80" s="108"/>
    </row>
    <row r="81" spans="1:13">
      <c r="A81" s="38"/>
      <c r="C81" s="430"/>
      <c r="J81" s="108"/>
      <c r="K81" s="431"/>
      <c r="L81" s="108"/>
    </row>
    <row r="82" spans="1:13" ht="45">
      <c r="A82" s="448" t="s">
        <v>2590</v>
      </c>
      <c r="B82" s="409" t="s">
        <v>749</v>
      </c>
      <c r="C82" s="409" t="s">
        <v>750</v>
      </c>
      <c r="D82" s="409" t="s">
        <v>751</v>
      </c>
      <c r="E82" s="409" t="s">
        <v>3</v>
      </c>
      <c r="F82" s="409" t="s">
        <v>2609</v>
      </c>
      <c r="G82" s="409" t="s">
        <v>753</v>
      </c>
      <c r="H82" s="410" t="s">
        <v>754</v>
      </c>
      <c r="I82" s="411" t="s">
        <v>755</v>
      </c>
      <c r="J82" s="410" t="s">
        <v>756</v>
      </c>
      <c r="K82" s="412" t="s">
        <v>757</v>
      </c>
      <c r="L82" s="108"/>
    </row>
    <row r="83" spans="1:13" s="326" customFormat="1" ht="33" customHeight="1">
      <c r="A83" s="339">
        <v>1</v>
      </c>
      <c r="B83" s="480" t="s">
        <v>2113</v>
      </c>
      <c r="C83" s="481" t="s">
        <v>2111</v>
      </c>
      <c r="D83" s="480" t="s">
        <v>2112</v>
      </c>
      <c r="E83" s="342" t="s">
        <v>16</v>
      </c>
      <c r="F83" s="343" t="s">
        <v>2478</v>
      </c>
      <c r="G83" s="344">
        <v>0.61</v>
      </c>
      <c r="H83" s="345">
        <v>2400</v>
      </c>
      <c r="I83" s="344">
        <v>1464</v>
      </c>
      <c r="J83" s="476">
        <v>0.12</v>
      </c>
      <c r="K83" s="477">
        <v>1639.68</v>
      </c>
      <c r="L83" s="478" t="s">
        <v>1440</v>
      </c>
    </row>
    <row r="84" spans="1:13" s="326" customFormat="1" ht="30">
      <c r="A84" s="339">
        <v>2</v>
      </c>
      <c r="B84" s="480" t="s">
        <v>2125</v>
      </c>
      <c r="C84" s="484" t="s">
        <v>2123</v>
      </c>
      <c r="D84" s="485" t="s">
        <v>2124</v>
      </c>
      <c r="E84" s="342" t="s">
        <v>16</v>
      </c>
      <c r="F84" s="343" t="s">
        <v>1942</v>
      </c>
      <c r="G84" s="344">
        <v>4.9000000000000004</v>
      </c>
      <c r="H84" s="345">
        <v>300</v>
      </c>
      <c r="I84" s="344">
        <v>1470</v>
      </c>
      <c r="J84" s="476">
        <v>0.12</v>
      </c>
      <c r="K84" s="479">
        <v>1646.4</v>
      </c>
      <c r="L84" s="478" t="s">
        <v>1440</v>
      </c>
    </row>
    <row r="85" spans="1:13" s="326" customFormat="1" ht="30">
      <c r="A85" s="339">
        <v>3</v>
      </c>
      <c r="B85" s="346" t="s">
        <v>1711</v>
      </c>
      <c r="C85" s="481" t="s">
        <v>1722</v>
      </c>
      <c r="D85" s="341" t="s">
        <v>1723</v>
      </c>
      <c r="E85" s="494" t="s">
        <v>1724</v>
      </c>
      <c r="F85" s="343" t="s">
        <v>1725</v>
      </c>
      <c r="G85" s="344">
        <v>58</v>
      </c>
      <c r="H85" s="345">
        <v>290</v>
      </c>
      <c r="I85" s="344">
        <v>16820</v>
      </c>
      <c r="J85" s="476">
        <v>0.05</v>
      </c>
      <c r="K85" s="479">
        <v>17661</v>
      </c>
      <c r="L85" s="478" t="s">
        <v>1440</v>
      </c>
    </row>
    <row r="86" spans="1:13" s="326" customFormat="1" ht="30">
      <c r="A86" s="321">
        <v>4</v>
      </c>
      <c r="B86" s="211" t="s">
        <v>2296</v>
      </c>
      <c r="C86" s="472" t="s">
        <v>2293</v>
      </c>
      <c r="D86" s="340" t="s">
        <v>2294</v>
      </c>
      <c r="E86" s="340" t="s">
        <v>11</v>
      </c>
      <c r="F86" s="473" t="s">
        <v>2295</v>
      </c>
      <c r="G86" s="344">
        <v>112.82</v>
      </c>
      <c r="H86" s="345">
        <v>150</v>
      </c>
      <c r="I86" s="344">
        <v>16923</v>
      </c>
      <c r="J86" s="476">
        <v>0.12</v>
      </c>
      <c r="K86" s="479">
        <v>18953.759999999998</v>
      </c>
      <c r="L86" s="478" t="s">
        <v>1440</v>
      </c>
    </row>
    <row r="87" spans="1:13">
      <c r="A87" s="517" t="s">
        <v>2588</v>
      </c>
      <c r="B87" s="518"/>
      <c r="C87" s="518"/>
      <c r="D87" s="518"/>
      <c r="E87" s="518"/>
      <c r="F87" s="518"/>
      <c r="G87" s="518"/>
      <c r="H87" s="518"/>
      <c r="I87" s="518"/>
      <c r="J87" s="519"/>
      <c r="K87" s="403">
        <f>SUM(K83:K86)</f>
        <v>39900.839999999997</v>
      </c>
      <c r="L87" s="108"/>
    </row>
    <row r="88" spans="1:13">
      <c r="A88" s="517" t="s">
        <v>2589</v>
      </c>
      <c r="B88" s="518"/>
      <c r="C88" s="518"/>
      <c r="D88" s="518"/>
      <c r="E88" s="518"/>
      <c r="F88" s="518"/>
      <c r="G88" s="518"/>
      <c r="H88" s="518"/>
      <c r="I88" s="518"/>
      <c r="J88" s="519"/>
      <c r="K88" s="403">
        <v>0.16</v>
      </c>
      <c r="L88" s="108"/>
    </row>
    <row r="89" spans="1:13">
      <c r="A89" s="523" t="s">
        <v>2693</v>
      </c>
      <c r="B89" s="524"/>
      <c r="C89" s="524"/>
      <c r="D89" s="524"/>
      <c r="E89" s="524"/>
      <c r="F89" s="524"/>
      <c r="G89" s="524"/>
      <c r="H89" s="524"/>
      <c r="I89" s="524"/>
      <c r="J89" s="525"/>
      <c r="K89" s="403">
        <f>SUM(K87:K88)</f>
        <v>39901</v>
      </c>
      <c r="L89" s="108"/>
    </row>
    <row r="90" spans="1:13">
      <c r="A90" s="428"/>
      <c r="B90" s="426"/>
      <c r="C90" s="426"/>
      <c r="D90" s="426"/>
      <c r="E90" s="427"/>
      <c r="F90" s="426"/>
      <c r="G90" s="426"/>
      <c r="H90" s="428"/>
      <c r="I90" s="426"/>
      <c r="J90" s="426"/>
      <c r="K90" s="429"/>
      <c r="L90" s="108"/>
    </row>
    <row r="91" spans="1:13">
      <c r="A91" s="38"/>
      <c r="C91" s="430"/>
      <c r="J91" s="108"/>
      <c r="K91" s="431"/>
      <c r="L91" s="108"/>
    </row>
    <row r="92" spans="1:13" ht="45">
      <c r="A92" s="448" t="s">
        <v>2590</v>
      </c>
      <c r="B92" s="409" t="s">
        <v>749</v>
      </c>
      <c r="C92" s="409" t="s">
        <v>750</v>
      </c>
      <c r="D92" s="409" t="s">
        <v>751</v>
      </c>
      <c r="E92" s="409" t="s">
        <v>3</v>
      </c>
      <c r="F92" s="409" t="s">
        <v>2609</v>
      </c>
      <c r="G92" s="409" t="s">
        <v>753</v>
      </c>
      <c r="H92" s="410" t="s">
        <v>754</v>
      </c>
      <c r="I92" s="411" t="s">
        <v>755</v>
      </c>
      <c r="J92" s="410" t="s">
        <v>756</v>
      </c>
      <c r="K92" s="412" t="s">
        <v>757</v>
      </c>
      <c r="L92" s="108"/>
    </row>
    <row r="93" spans="1:13" s="326" customFormat="1" ht="30">
      <c r="A93" s="321">
        <v>1</v>
      </c>
      <c r="B93" s="346" t="s">
        <v>1573</v>
      </c>
      <c r="C93" s="472" t="s">
        <v>1571</v>
      </c>
      <c r="D93" s="340" t="s">
        <v>1572</v>
      </c>
      <c r="E93" s="340" t="s">
        <v>11</v>
      </c>
      <c r="F93" s="473" t="s">
        <v>2633</v>
      </c>
      <c r="G93" s="344">
        <v>0.48</v>
      </c>
      <c r="H93" s="345">
        <v>3600</v>
      </c>
      <c r="I93" s="344">
        <v>1728</v>
      </c>
      <c r="J93" s="476">
        <v>0.12</v>
      </c>
      <c r="K93" s="479">
        <v>1935.36</v>
      </c>
      <c r="L93" s="478" t="s">
        <v>1426</v>
      </c>
      <c r="M93" s="330"/>
    </row>
    <row r="94" spans="1:13" s="326" customFormat="1" ht="34.5" customHeight="1">
      <c r="A94" s="321">
        <v>2</v>
      </c>
      <c r="B94" s="346" t="s">
        <v>1633</v>
      </c>
      <c r="C94" s="481" t="s">
        <v>1631</v>
      </c>
      <c r="D94" s="480" t="s">
        <v>1632</v>
      </c>
      <c r="E94" s="488" t="s">
        <v>1301</v>
      </c>
      <c r="F94" s="473" t="s">
        <v>2633</v>
      </c>
      <c r="G94" s="344">
        <v>0.48</v>
      </c>
      <c r="H94" s="345">
        <v>12900</v>
      </c>
      <c r="I94" s="344">
        <v>6192</v>
      </c>
      <c r="J94" s="476">
        <v>0.12</v>
      </c>
      <c r="K94" s="487">
        <v>6935.04</v>
      </c>
      <c r="L94" s="478" t="s">
        <v>1426</v>
      </c>
    </row>
    <row r="95" spans="1:13" s="326" customFormat="1" ht="30">
      <c r="A95" s="321">
        <v>3</v>
      </c>
      <c r="B95" s="480" t="s">
        <v>1740</v>
      </c>
      <c r="C95" s="490" t="s">
        <v>1737</v>
      </c>
      <c r="D95" s="480" t="s">
        <v>1738</v>
      </c>
      <c r="E95" s="339" t="s">
        <v>11</v>
      </c>
      <c r="F95" s="491" t="s">
        <v>1739</v>
      </c>
      <c r="G95" s="339">
        <v>1.06</v>
      </c>
      <c r="H95" s="492">
        <v>3200</v>
      </c>
      <c r="I95" s="344">
        <v>3392</v>
      </c>
      <c r="J95" s="476">
        <v>0.12</v>
      </c>
      <c r="K95" s="477">
        <v>3799.04</v>
      </c>
      <c r="L95" s="480" t="s">
        <v>1426</v>
      </c>
    </row>
    <row r="96" spans="1:13" s="326" customFormat="1" ht="30">
      <c r="A96" s="321">
        <v>4</v>
      </c>
      <c r="B96" s="480" t="s">
        <v>1805</v>
      </c>
      <c r="C96" s="481" t="s">
        <v>1804</v>
      </c>
      <c r="D96" s="486" t="s">
        <v>251</v>
      </c>
      <c r="E96" s="486" t="s">
        <v>16</v>
      </c>
      <c r="F96" s="343" t="s">
        <v>826</v>
      </c>
      <c r="G96" s="495">
        <v>1.82</v>
      </c>
      <c r="H96" s="496">
        <v>600</v>
      </c>
      <c r="I96" s="344">
        <v>1092</v>
      </c>
      <c r="J96" s="476">
        <v>0.12</v>
      </c>
      <c r="K96" s="454">
        <v>1223.04</v>
      </c>
      <c r="L96" s="478" t="s">
        <v>1426</v>
      </c>
    </row>
    <row r="97" spans="1:12" s="326" customFormat="1" ht="30">
      <c r="A97" s="339">
        <v>5</v>
      </c>
      <c r="B97" s="480" t="s">
        <v>1954</v>
      </c>
      <c r="C97" s="510" t="s">
        <v>1952</v>
      </c>
      <c r="D97" s="485" t="s">
        <v>1953</v>
      </c>
      <c r="E97" s="342" t="s">
        <v>287</v>
      </c>
      <c r="F97" s="473" t="s">
        <v>826</v>
      </c>
      <c r="G97" s="344">
        <v>2.73</v>
      </c>
      <c r="H97" s="345">
        <v>2400</v>
      </c>
      <c r="I97" s="344">
        <f>G97*H97</f>
        <v>6552</v>
      </c>
      <c r="J97" s="476">
        <v>0.12</v>
      </c>
      <c r="K97" s="454">
        <f>I97*J97+I97</f>
        <v>7338.24</v>
      </c>
      <c r="L97" s="478" t="s">
        <v>1426</v>
      </c>
    </row>
    <row r="98" spans="1:12">
      <c r="A98" s="517" t="s">
        <v>2588</v>
      </c>
      <c r="B98" s="518"/>
      <c r="C98" s="518"/>
      <c r="D98" s="518"/>
      <c r="E98" s="518"/>
      <c r="F98" s="518"/>
      <c r="G98" s="518"/>
      <c r="H98" s="518"/>
      <c r="I98" s="518"/>
      <c r="J98" s="519"/>
      <c r="K98" s="403">
        <f>SUM(K93:K97)</f>
        <v>21230.720000000001</v>
      </c>
      <c r="L98" s="108"/>
    </row>
    <row r="99" spans="1:12">
      <c r="A99" s="517" t="s">
        <v>2589</v>
      </c>
      <c r="B99" s="518"/>
      <c r="C99" s="518"/>
      <c r="D99" s="518"/>
      <c r="E99" s="518"/>
      <c r="F99" s="518"/>
      <c r="G99" s="518"/>
      <c r="H99" s="518"/>
      <c r="I99" s="518"/>
      <c r="J99" s="519"/>
      <c r="K99" s="403">
        <v>0.28000000000000003</v>
      </c>
      <c r="L99" s="108"/>
    </row>
    <row r="100" spans="1:12">
      <c r="A100" s="523" t="s">
        <v>2702</v>
      </c>
      <c r="B100" s="524"/>
      <c r="C100" s="524"/>
      <c r="D100" s="524"/>
      <c r="E100" s="524"/>
      <c r="F100" s="524"/>
      <c r="G100" s="524"/>
      <c r="H100" s="524"/>
      <c r="I100" s="524"/>
      <c r="J100" s="525"/>
      <c r="K100" s="403">
        <f>SUM(K98:K99)</f>
        <v>21231</v>
      </c>
      <c r="L100" s="108"/>
    </row>
    <row r="101" spans="1:12">
      <c r="A101" s="428"/>
      <c r="B101" s="426"/>
      <c r="C101" s="426"/>
      <c r="D101" s="426"/>
      <c r="E101" s="427"/>
      <c r="F101" s="426"/>
      <c r="G101" s="426"/>
      <c r="H101" s="428"/>
      <c r="I101" s="426"/>
      <c r="J101" s="426"/>
      <c r="K101" s="429"/>
      <c r="L101" s="108"/>
    </row>
    <row r="102" spans="1:12">
      <c r="A102" s="38"/>
      <c r="C102" s="430"/>
      <c r="J102" s="108"/>
      <c r="K102" s="431"/>
      <c r="L102" s="108"/>
    </row>
    <row r="103" spans="1:12" ht="45">
      <c r="A103" s="448" t="s">
        <v>2590</v>
      </c>
      <c r="B103" s="409" t="s">
        <v>749</v>
      </c>
      <c r="C103" s="409" t="s">
        <v>750</v>
      </c>
      <c r="D103" s="409" t="s">
        <v>751</v>
      </c>
      <c r="E103" s="409" t="s">
        <v>3</v>
      </c>
      <c r="F103" s="409" t="s">
        <v>2609</v>
      </c>
      <c r="G103" s="409" t="s">
        <v>753</v>
      </c>
      <c r="H103" s="410" t="s">
        <v>754</v>
      </c>
      <c r="I103" s="411" t="s">
        <v>755</v>
      </c>
      <c r="J103" s="410" t="s">
        <v>756</v>
      </c>
      <c r="K103" s="412" t="s">
        <v>757</v>
      </c>
      <c r="L103" s="108"/>
    </row>
    <row r="104" spans="1:12" s="326" customFormat="1" ht="30">
      <c r="A104" s="321">
        <v>1</v>
      </c>
      <c r="B104" s="480" t="s">
        <v>1829</v>
      </c>
      <c r="C104" s="472" t="s">
        <v>1821</v>
      </c>
      <c r="D104" s="340" t="s">
        <v>1822</v>
      </c>
      <c r="E104" s="340" t="s">
        <v>11</v>
      </c>
      <c r="F104" s="473" t="s">
        <v>1074</v>
      </c>
      <c r="G104" s="344">
        <v>0.5</v>
      </c>
      <c r="H104" s="345">
        <v>400</v>
      </c>
      <c r="I104" s="344">
        <v>200</v>
      </c>
      <c r="J104" s="476">
        <v>0.12</v>
      </c>
      <c r="K104" s="454">
        <v>224</v>
      </c>
      <c r="L104" s="478" t="s">
        <v>1426</v>
      </c>
    </row>
    <row r="105" spans="1:12" s="326" customFormat="1" ht="30">
      <c r="A105" s="321">
        <v>2</v>
      </c>
      <c r="B105" s="480" t="s">
        <v>1947</v>
      </c>
      <c r="C105" s="481" t="s">
        <v>1944</v>
      </c>
      <c r="D105" s="497" t="s">
        <v>1945</v>
      </c>
      <c r="E105" s="498" t="s">
        <v>1938</v>
      </c>
      <c r="F105" s="343" t="s">
        <v>1946</v>
      </c>
      <c r="G105" s="499">
        <v>21</v>
      </c>
      <c r="H105" s="500">
        <v>180</v>
      </c>
      <c r="I105" s="344">
        <v>3780</v>
      </c>
      <c r="J105" s="476">
        <v>0.12</v>
      </c>
      <c r="K105" s="454">
        <v>4233.6000000000004</v>
      </c>
      <c r="L105" s="478" t="s">
        <v>1426</v>
      </c>
    </row>
    <row r="106" spans="1:12" s="326" customFormat="1" ht="30">
      <c r="A106" s="321">
        <v>3</v>
      </c>
      <c r="B106" s="480" t="s">
        <v>1951</v>
      </c>
      <c r="C106" s="481" t="s">
        <v>1948</v>
      </c>
      <c r="D106" s="480" t="s">
        <v>1949</v>
      </c>
      <c r="E106" s="501" t="s">
        <v>416</v>
      </c>
      <c r="F106" s="502" t="s">
        <v>1950</v>
      </c>
      <c r="G106" s="344">
        <v>10.59</v>
      </c>
      <c r="H106" s="345">
        <v>540</v>
      </c>
      <c r="I106" s="344">
        <v>5718.6</v>
      </c>
      <c r="J106" s="476">
        <v>0.12</v>
      </c>
      <c r="K106" s="454">
        <v>6404.8320000000003</v>
      </c>
      <c r="L106" s="478" t="s">
        <v>1426</v>
      </c>
    </row>
    <row r="107" spans="1:12" s="326" customFormat="1" ht="30">
      <c r="A107" s="339">
        <v>4</v>
      </c>
      <c r="B107" s="480" t="s">
        <v>2072</v>
      </c>
      <c r="C107" s="481" t="s">
        <v>2070</v>
      </c>
      <c r="D107" s="341" t="s">
        <v>2071</v>
      </c>
      <c r="E107" s="342" t="s">
        <v>416</v>
      </c>
      <c r="F107" s="473" t="s">
        <v>869</v>
      </c>
      <c r="G107" s="344">
        <v>38</v>
      </c>
      <c r="H107" s="345">
        <v>130</v>
      </c>
      <c r="I107" s="344">
        <v>4940</v>
      </c>
      <c r="J107" s="476">
        <v>0.12</v>
      </c>
      <c r="K107" s="477">
        <v>5532.8</v>
      </c>
      <c r="L107" s="478" t="s">
        <v>1426</v>
      </c>
    </row>
    <row r="108" spans="1:12">
      <c r="A108" s="517" t="s">
        <v>2588</v>
      </c>
      <c r="B108" s="518"/>
      <c r="C108" s="518"/>
      <c r="D108" s="518"/>
      <c r="E108" s="518"/>
      <c r="F108" s="518"/>
      <c r="G108" s="518"/>
      <c r="H108" s="518"/>
      <c r="I108" s="518"/>
      <c r="J108" s="519"/>
      <c r="K108" s="403">
        <f>SUM(K104:K107)</f>
        <v>16395.232</v>
      </c>
      <c r="L108" s="108"/>
    </row>
    <row r="109" spans="1:12">
      <c r="A109" s="517" t="s">
        <v>2589</v>
      </c>
      <c r="B109" s="518"/>
      <c r="C109" s="518"/>
      <c r="D109" s="518"/>
      <c r="E109" s="518"/>
      <c r="F109" s="518"/>
      <c r="G109" s="518"/>
      <c r="H109" s="518"/>
      <c r="I109" s="518"/>
      <c r="J109" s="519"/>
      <c r="K109" s="403">
        <v>-0.23</v>
      </c>
      <c r="L109" s="108"/>
    </row>
    <row r="110" spans="1:12">
      <c r="A110" s="523" t="s">
        <v>2694</v>
      </c>
      <c r="B110" s="524"/>
      <c r="C110" s="524"/>
      <c r="D110" s="524"/>
      <c r="E110" s="524"/>
      <c r="F110" s="524"/>
      <c r="G110" s="524"/>
      <c r="H110" s="524"/>
      <c r="I110" s="524"/>
      <c r="J110" s="525"/>
      <c r="K110" s="403">
        <f>SUM(K108:K109)</f>
        <v>16395.002</v>
      </c>
      <c r="L110" s="108"/>
    </row>
    <row r="111" spans="1:12">
      <c r="A111" s="428"/>
      <c r="B111" s="426"/>
      <c r="C111" s="426"/>
      <c r="D111" s="426"/>
      <c r="E111" s="427"/>
      <c r="F111" s="426"/>
      <c r="G111" s="426"/>
      <c r="H111" s="428"/>
      <c r="I111" s="426"/>
      <c r="J111" s="426"/>
      <c r="K111" s="429"/>
      <c r="L111" s="108"/>
    </row>
    <row r="112" spans="1:12">
      <c r="A112" s="38"/>
      <c r="C112" s="430"/>
      <c r="J112" s="108"/>
      <c r="K112" s="431"/>
      <c r="L112" s="108"/>
    </row>
    <row r="113" spans="1:13" ht="45">
      <c r="A113" s="448" t="s">
        <v>2590</v>
      </c>
      <c r="B113" s="409" t="s">
        <v>749</v>
      </c>
      <c r="C113" s="409" t="s">
        <v>750</v>
      </c>
      <c r="D113" s="409" t="s">
        <v>751</v>
      </c>
      <c r="E113" s="409" t="s">
        <v>3</v>
      </c>
      <c r="F113" s="409" t="s">
        <v>2609</v>
      </c>
      <c r="G113" s="409" t="s">
        <v>753</v>
      </c>
      <c r="H113" s="410" t="s">
        <v>754</v>
      </c>
      <c r="I113" s="411" t="s">
        <v>755</v>
      </c>
      <c r="J113" s="410" t="s">
        <v>756</v>
      </c>
      <c r="K113" s="412" t="s">
        <v>757</v>
      </c>
      <c r="L113" s="108"/>
    </row>
    <row r="114" spans="1:13" s="505" customFormat="1" ht="30">
      <c r="A114" s="339">
        <v>1</v>
      </c>
      <c r="B114" s="346" t="s">
        <v>1481</v>
      </c>
      <c r="C114" s="472" t="s">
        <v>1418</v>
      </c>
      <c r="D114" s="341" t="s">
        <v>1419</v>
      </c>
      <c r="E114" s="341" t="s">
        <v>11</v>
      </c>
      <c r="F114" s="503" t="s">
        <v>1420</v>
      </c>
      <c r="G114" s="493">
        <v>0.33</v>
      </c>
      <c r="H114" s="504">
        <v>1000</v>
      </c>
      <c r="I114" s="344">
        <v>330</v>
      </c>
      <c r="J114" s="476">
        <v>0.12</v>
      </c>
      <c r="K114" s="477">
        <v>369.6</v>
      </c>
      <c r="L114" s="503" t="s">
        <v>1421</v>
      </c>
      <c r="M114" s="330"/>
    </row>
    <row r="115" spans="1:13" s="326" customFormat="1" ht="30">
      <c r="A115" s="339">
        <v>2</v>
      </c>
      <c r="B115" s="211" t="s">
        <v>2218</v>
      </c>
      <c r="C115" s="490" t="s">
        <v>2207</v>
      </c>
      <c r="D115" s="480" t="s">
        <v>2208</v>
      </c>
      <c r="E115" s="339" t="s">
        <v>426</v>
      </c>
      <c r="F115" s="491" t="s">
        <v>885</v>
      </c>
      <c r="G115" s="344">
        <v>29.17</v>
      </c>
      <c r="H115" s="345">
        <v>30</v>
      </c>
      <c r="I115" s="344">
        <v>875.1</v>
      </c>
      <c r="J115" s="476">
        <v>0.12</v>
      </c>
      <c r="K115" s="477">
        <v>980.11200000000008</v>
      </c>
      <c r="L115" s="480" t="s">
        <v>1421</v>
      </c>
    </row>
    <row r="116" spans="1:13" ht="15" customHeight="1">
      <c r="A116" s="527" t="s">
        <v>2588</v>
      </c>
      <c r="B116" s="528"/>
      <c r="C116" s="528"/>
      <c r="D116" s="528"/>
      <c r="E116" s="528"/>
      <c r="F116" s="528"/>
      <c r="G116" s="528"/>
      <c r="H116" s="528"/>
      <c r="I116" s="528"/>
      <c r="J116" s="529"/>
      <c r="K116" s="403">
        <f>SUM(K114:K115)</f>
        <v>1349.712</v>
      </c>
      <c r="L116" s="108"/>
    </row>
    <row r="117" spans="1:13" ht="15" customHeight="1">
      <c r="A117" s="517" t="s">
        <v>2589</v>
      </c>
      <c r="B117" s="518"/>
      <c r="C117" s="518"/>
      <c r="D117" s="518"/>
      <c r="E117" s="518"/>
      <c r="F117" s="518"/>
      <c r="G117" s="518"/>
      <c r="H117" s="518"/>
      <c r="I117" s="518"/>
      <c r="J117" s="519"/>
      <c r="K117" s="403">
        <v>0.28999999999999998</v>
      </c>
      <c r="L117" s="108"/>
    </row>
    <row r="118" spans="1:13" ht="15" customHeight="1">
      <c r="A118" s="523" t="s">
        <v>2695</v>
      </c>
      <c r="B118" s="524"/>
      <c r="C118" s="524"/>
      <c r="D118" s="524"/>
      <c r="E118" s="524"/>
      <c r="F118" s="524"/>
      <c r="G118" s="524"/>
      <c r="H118" s="524"/>
      <c r="I118" s="524"/>
      <c r="J118" s="525"/>
      <c r="K118" s="403">
        <f>SUM(K116:K117)</f>
        <v>1350.002</v>
      </c>
      <c r="L118" s="108"/>
    </row>
    <row r="119" spans="1:13">
      <c r="A119" s="428"/>
      <c r="B119" s="426"/>
      <c r="C119" s="426"/>
      <c r="D119" s="426"/>
      <c r="E119" s="427"/>
      <c r="F119" s="426"/>
      <c r="G119" s="426"/>
      <c r="H119" s="428"/>
      <c r="I119" s="426"/>
      <c r="J119" s="426"/>
      <c r="K119" s="429"/>
      <c r="L119" s="108"/>
    </row>
    <row r="120" spans="1:13">
      <c r="A120" s="38"/>
      <c r="C120" s="430"/>
      <c r="J120" s="108"/>
      <c r="K120" s="431"/>
      <c r="L120" s="108"/>
    </row>
    <row r="121" spans="1:13" ht="45">
      <c r="A121" s="448" t="s">
        <v>2590</v>
      </c>
      <c r="B121" s="409" t="s">
        <v>749</v>
      </c>
      <c r="C121" s="409" t="s">
        <v>750</v>
      </c>
      <c r="D121" s="409" t="s">
        <v>751</v>
      </c>
      <c r="E121" s="409" t="s">
        <v>3</v>
      </c>
      <c r="F121" s="409" t="s">
        <v>2609</v>
      </c>
      <c r="G121" s="409" t="s">
        <v>753</v>
      </c>
      <c r="H121" s="410" t="s">
        <v>754</v>
      </c>
      <c r="I121" s="411" t="s">
        <v>755</v>
      </c>
      <c r="J121" s="410" t="s">
        <v>756</v>
      </c>
      <c r="K121" s="412" t="s">
        <v>757</v>
      </c>
      <c r="L121" s="108"/>
    </row>
    <row r="122" spans="1:13" s="326" customFormat="1" ht="34.5" customHeight="1">
      <c r="A122" s="321">
        <v>1</v>
      </c>
      <c r="B122" s="480" t="s">
        <v>1913</v>
      </c>
      <c r="C122" s="481" t="s">
        <v>1910</v>
      </c>
      <c r="D122" s="480" t="s">
        <v>1911</v>
      </c>
      <c r="E122" s="488" t="s">
        <v>11</v>
      </c>
      <c r="F122" s="343" t="s">
        <v>2624</v>
      </c>
      <c r="G122" s="344">
        <v>0.59</v>
      </c>
      <c r="H122" s="345">
        <v>20400</v>
      </c>
      <c r="I122" s="344">
        <v>12036</v>
      </c>
      <c r="J122" s="476">
        <v>0.12</v>
      </c>
      <c r="K122" s="454">
        <v>13480.32</v>
      </c>
      <c r="L122" s="498" t="s">
        <v>1912</v>
      </c>
      <c r="M122" s="330"/>
    </row>
    <row r="123" spans="1:13" s="326" customFormat="1" ht="30">
      <c r="A123" s="321">
        <v>2</v>
      </c>
      <c r="B123" s="480" t="s">
        <v>1934</v>
      </c>
      <c r="C123" s="481" t="s">
        <v>1932</v>
      </c>
      <c r="D123" s="480" t="s">
        <v>1933</v>
      </c>
      <c r="E123" s="501" t="s">
        <v>25</v>
      </c>
      <c r="F123" s="343" t="s">
        <v>2624</v>
      </c>
      <c r="G123" s="344">
        <v>5.2</v>
      </c>
      <c r="H123" s="345">
        <v>300</v>
      </c>
      <c r="I123" s="344">
        <v>1560</v>
      </c>
      <c r="J123" s="476">
        <v>0.12</v>
      </c>
      <c r="K123" s="454">
        <v>1747.2</v>
      </c>
      <c r="L123" s="498" t="s">
        <v>1912</v>
      </c>
    </row>
    <row r="124" spans="1:13" s="326" customFormat="1" ht="45">
      <c r="A124" s="339">
        <v>3</v>
      </c>
      <c r="B124" s="211" t="s">
        <v>2575</v>
      </c>
      <c r="C124" s="340" t="s">
        <v>2571</v>
      </c>
      <c r="D124" s="341" t="s">
        <v>2572</v>
      </c>
      <c r="E124" s="342" t="s">
        <v>2573</v>
      </c>
      <c r="F124" s="343" t="s">
        <v>2574</v>
      </c>
      <c r="G124" s="344">
        <v>14.5</v>
      </c>
      <c r="H124" s="345">
        <v>90</v>
      </c>
      <c r="I124" s="344">
        <v>1305</v>
      </c>
      <c r="J124" s="476">
        <v>0.12</v>
      </c>
      <c r="K124" s="477">
        <v>1461.6</v>
      </c>
      <c r="L124" s="346" t="s">
        <v>1973</v>
      </c>
    </row>
    <row r="125" spans="1:13" ht="15" customHeight="1">
      <c r="A125" s="527" t="s">
        <v>2588</v>
      </c>
      <c r="B125" s="528"/>
      <c r="C125" s="528"/>
      <c r="D125" s="528"/>
      <c r="E125" s="528"/>
      <c r="F125" s="528"/>
      <c r="G125" s="528"/>
      <c r="H125" s="528"/>
      <c r="I125" s="528"/>
      <c r="J125" s="529"/>
      <c r="K125" s="403">
        <f>SUM(K122:K124)</f>
        <v>16689.12</v>
      </c>
      <c r="L125" s="108"/>
    </row>
    <row r="126" spans="1:13" ht="15" customHeight="1">
      <c r="A126" s="517" t="s">
        <v>2589</v>
      </c>
      <c r="B126" s="518"/>
      <c r="C126" s="518"/>
      <c r="D126" s="518"/>
      <c r="E126" s="518"/>
      <c r="F126" s="518"/>
      <c r="G126" s="518"/>
      <c r="H126" s="518"/>
      <c r="I126" s="518"/>
      <c r="J126" s="519"/>
      <c r="K126" s="403">
        <v>-0.12</v>
      </c>
      <c r="L126" s="108"/>
    </row>
    <row r="127" spans="1:13" ht="15" customHeight="1">
      <c r="A127" s="523" t="s">
        <v>2696</v>
      </c>
      <c r="B127" s="524"/>
      <c r="C127" s="524"/>
      <c r="D127" s="524"/>
      <c r="E127" s="524"/>
      <c r="F127" s="524"/>
      <c r="G127" s="524"/>
      <c r="H127" s="524"/>
      <c r="I127" s="524"/>
      <c r="J127" s="525"/>
      <c r="K127" s="403">
        <f>SUM(K125:K126)</f>
        <v>16689</v>
      </c>
      <c r="L127" s="108"/>
    </row>
    <row r="128" spans="1:13">
      <c r="A128" s="428"/>
      <c r="B128" s="426"/>
      <c r="C128" s="426"/>
      <c r="D128" s="426"/>
      <c r="E128" s="427"/>
      <c r="F128" s="426"/>
      <c r="G128" s="426"/>
      <c r="H128" s="428"/>
      <c r="I128" s="426"/>
      <c r="J128" s="426"/>
      <c r="K128" s="429"/>
      <c r="L128" s="108"/>
    </row>
    <row r="129" spans="1:13">
      <c r="A129" s="38"/>
      <c r="C129" s="430"/>
      <c r="J129" s="108"/>
      <c r="K129" s="431"/>
      <c r="L129" s="108"/>
    </row>
    <row r="130" spans="1:13" ht="45">
      <c r="A130" s="448" t="s">
        <v>2590</v>
      </c>
      <c r="B130" s="409" t="s">
        <v>749</v>
      </c>
      <c r="C130" s="409" t="s">
        <v>750</v>
      </c>
      <c r="D130" s="409" t="s">
        <v>751</v>
      </c>
      <c r="E130" s="409" t="s">
        <v>3</v>
      </c>
      <c r="F130" s="409" t="s">
        <v>2609</v>
      </c>
      <c r="G130" s="409" t="s">
        <v>753</v>
      </c>
      <c r="H130" s="410" t="s">
        <v>754</v>
      </c>
      <c r="I130" s="411" t="s">
        <v>755</v>
      </c>
      <c r="J130" s="410" t="s">
        <v>756</v>
      </c>
      <c r="K130" s="412" t="s">
        <v>757</v>
      </c>
      <c r="L130" s="108"/>
    </row>
    <row r="131" spans="1:13" s="326" customFormat="1" ht="35.25" customHeight="1">
      <c r="A131" s="321">
        <v>1</v>
      </c>
      <c r="B131" s="480" t="s">
        <v>1830</v>
      </c>
      <c r="C131" s="481" t="s">
        <v>1826</v>
      </c>
      <c r="D131" s="486" t="s">
        <v>1827</v>
      </c>
      <c r="E131" s="486" t="s">
        <v>16</v>
      </c>
      <c r="F131" s="343" t="s">
        <v>2634</v>
      </c>
      <c r="G131" s="344">
        <v>0.7</v>
      </c>
      <c r="H131" s="345">
        <v>600</v>
      </c>
      <c r="I131" s="344">
        <v>420</v>
      </c>
      <c r="J131" s="476">
        <v>0.12</v>
      </c>
      <c r="K131" s="454">
        <v>470.4</v>
      </c>
      <c r="L131" s="478" t="s">
        <v>1436</v>
      </c>
    </row>
    <row r="132" spans="1:13" s="326" customFormat="1" ht="45.75" customHeight="1">
      <c r="A132" s="321">
        <v>2</v>
      </c>
      <c r="B132" s="480" t="s">
        <v>2438</v>
      </c>
      <c r="C132" s="340" t="s">
        <v>2586</v>
      </c>
      <c r="D132" s="398" t="s">
        <v>2587</v>
      </c>
      <c r="E132" s="398" t="s">
        <v>11</v>
      </c>
      <c r="F132" s="343" t="s">
        <v>2634</v>
      </c>
      <c r="G132" s="344">
        <v>1.45</v>
      </c>
      <c r="H132" s="345">
        <v>600</v>
      </c>
      <c r="I132" s="344">
        <v>870</v>
      </c>
      <c r="J132" s="476">
        <v>0.12</v>
      </c>
      <c r="K132" s="454">
        <v>974.4</v>
      </c>
      <c r="L132" s="346" t="s">
        <v>1436</v>
      </c>
      <c r="M132" s="400" t="s">
        <v>2585</v>
      </c>
    </row>
    <row r="133" spans="1:13" s="326" customFormat="1" ht="36.75" customHeight="1">
      <c r="A133" s="321">
        <v>3</v>
      </c>
      <c r="B133" s="480" t="s">
        <v>1864</v>
      </c>
      <c r="C133" s="481" t="s">
        <v>1862</v>
      </c>
      <c r="D133" s="486" t="s">
        <v>1863</v>
      </c>
      <c r="E133" s="486" t="s">
        <v>16</v>
      </c>
      <c r="F133" s="343" t="s">
        <v>2634</v>
      </c>
      <c r="G133" s="344">
        <v>1.25</v>
      </c>
      <c r="H133" s="345">
        <v>600</v>
      </c>
      <c r="I133" s="344">
        <v>750</v>
      </c>
      <c r="J133" s="476">
        <v>0.12</v>
      </c>
      <c r="K133" s="454">
        <v>840</v>
      </c>
      <c r="L133" s="478" t="s">
        <v>1436</v>
      </c>
    </row>
    <row r="134" spans="1:13" ht="15" customHeight="1">
      <c r="A134" s="527" t="s">
        <v>2588</v>
      </c>
      <c r="B134" s="528"/>
      <c r="C134" s="528"/>
      <c r="D134" s="528"/>
      <c r="E134" s="528"/>
      <c r="F134" s="528"/>
      <c r="G134" s="528"/>
      <c r="H134" s="528"/>
      <c r="I134" s="528"/>
      <c r="J134" s="529"/>
      <c r="K134" s="403">
        <f>SUM(K131:K133)</f>
        <v>2284.8000000000002</v>
      </c>
      <c r="L134" s="108"/>
    </row>
    <row r="135" spans="1:13" ht="15" customHeight="1">
      <c r="A135" s="517" t="s">
        <v>2589</v>
      </c>
      <c r="B135" s="518"/>
      <c r="C135" s="518"/>
      <c r="D135" s="518"/>
      <c r="E135" s="518"/>
      <c r="F135" s="518"/>
      <c r="G135" s="518"/>
      <c r="H135" s="518"/>
      <c r="I135" s="518"/>
      <c r="J135" s="519"/>
      <c r="K135" s="403">
        <v>0.2</v>
      </c>
      <c r="L135" s="108"/>
    </row>
    <row r="136" spans="1:13" ht="15" customHeight="1">
      <c r="A136" s="523" t="s">
        <v>2697</v>
      </c>
      <c r="B136" s="524"/>
      <c r="C136" s="524"/>
      <c r="D136" s="524"/>
      <c r="E136" s="524"/>
      <c r="F136" s="524"/>
      <c r="G136" s="524"/>
      <c r="H136" s="524"/>
      <c r="I136" s="524"/>
      <c r="J136" s="525"/>
      <c r="K136" s="403">
        <f>SUM(K134:K135)</f>
        <v>2285</v>
      </c>
      <c r="L136" s="108"/>
    </row>
    <row r="137" spans="1:13">
      <c r="A137" s="428"/>
      <c r="B137" s="426"/>
      <c r="C137" s="426"/>
      <c r="D137" s="426"/>
      <c r="E137" s="427"/>
      <c r="F137" s="426"/>
      <c r="G137" s="426"/>
      <c r="H137" s="428"/>
      <c r="I137" s="426"/>
      <c r="J137" s="426"/>
      <c r="K137" s="429"/>
      <c r="L137" s="108"/>
    </row>
    <row r="138" spans="1:13">
      <c r="A138" s="38"/>
      <c r="C138" s="430"/>
      <c r="J138" s="108"/>
      <c r="K138" s="431"/>
      <c r="L138" s="108"/>
    </row>
    <row r="139" spans="1:13" ht="45">
      <c r="A139" s="448" t="s">
        <v>2590</v>
      </c>
      <c r="B139" s="409" t="s">
        <v>749</v>
      </c>
      <c r="C139" s="409" t="s">
        <v>750</v>
      </c>
      <c r="D139" s="409" t="s">
        <v>751</v>
      </c>
      <c r="E139" s="409" t="s">
        <v>3</v>
      </c>
      <c r="F139" s="409" t="s">
        <v>2609</v>
      </c>
      <c r="G139" s="409" t="s">
        <v>753</v>
      </c>
      <c r="H139" s="410" t="s">
        <v>754</v>
      </c>
      <c r="I139" s="411" t="s">
        <v>755</v>
      </c>
      <c r="J139" s="410" t="s">
        <v>756</v>
      </c>
      <c r="K139" s="412" t="s">
        <v>757</v>
      </c>
      <c r="L139" s="108"/>
    </row>
    <row r="140" spans="1:13" s="326" customFormat="1" ht="30">
      <c r="A140" s="339">
        <v>1</v>
      </c>
      <c r="B140" s="480" t="s">
        <v>2007</v>
      </c>
      <c r="C140" s="481" t="s">
        <v>2005</v>
      </c>
      <c r="D140" s="341" t="s">
        <v>2006</v>
      </c>
      <c r="E140" s="342" t="s">
        <v>16</v>
      </c>
      <c r="F140" s="343" t="s">
        <v>1003</v>
      </c>
      <c r="G140" s="344">
        <v>0.32</v>
      </c>
      <c r="H140" s="345">
        <v>38700</v>
      </c>
      <c r="I140" s="344">
        <v>12384</v>
      </c>
      <c r="J140" s="476">
        <v>0.12</v>
      </c>
      <c r="K140" s="454">
        <v>13870.08</v>
      </c>
      <c r="L140" s="478" t="s">
        <v>1973</v>
      </c>
    </row>
    <row r="141" spans="1:13" s="326" customFormat="1" ht="45">
      <c r="A141" s="321">
        <v>2</v>
      </c>
      <c r="B141" s="346" t="s">
        <v>1521</v>
      </c>
      <c r="C141" s="472" t="s">
        <v>1434</v>
      </c>
      <c r="D141" s="340" t="s">
        <v>1435</v>
      </c>
      <c r="E141" s="341" t="s">
        <v>11</v>
      </c>
      <c r="F141" s="473" t="s">
        <v>1003</v>
      </c>
      <c r="G141" s="344">
        <v>0.64</v>
      </c>
      <c r="H141" s="345">
        <v>6900</v>
      </c>
      <c r="I141" s="344">
        <v>4416</v>
      </c>
      <c r="J141" s="476">
        <v>0.12</v>
      </c>
      <c r="K141" s="479">
        <v>4945.92</v>
      </c>
      <c r="L141" s="478" t="s">
        <v>1436</v>
      </c>
    </row>
    <row r="142" spans="1:13" s="326" customFormat="1" ht="30">
      <c r="A142" s="339">
        <v>3</v>
      </c>
      <c r="B142" s="480" t="s">
        <v>1787</v>
      </c>
      <c r="C142" s="481" t="s">
        <v>1784</v>
      </c>
      <c r="D142" s="486" t="s">
        <v>1785</v>
      </c>
      <c r="E142" s="486" t="s">
        <v>16</v>
      </c>
      <c r="F142" s="343" t="s">
        <v>1786</v>
      </c>
      <c r="G142" s="344">
        <v>1.67</v>
      </c>
      <c r="H142" s="345">
        <v>650</v>
      </c>
      <c r="I142" s="344">
        <v>1085.5</v>
      </c>
      <c r="J142" s="476">
        <v>0.12</v>
      </c>
      <c r="K142" s="454">
        <v>1215.76</v>
      </c>
      <c r="L142" s="478" t="s">
        <v>1436</v>
      </c>
    </row>
    <row r="143" spans="1:13" s="326" customFormat="1" ht="30">
      <c r="A143" s="321">
        <v>4</v>
      </c>
      <c r="B143" s="480" t="s">
        <v>1974</v>
      </c>
      <c r="C143" s="481" t="s">
        <v>1969</v>
      </c>
      <c r="D143" s="341" t="s">
        <v>1970</v>
      </c>
      <c r="E143" s="342" t="s">
        <v>1971</v>
      </c>
      <c r="F143" s="343" t="s">
        <v>1972</v>
      </c>
      <c r="G143" s="344">
        <v>16.3</v>
      </c>
      <c r="H143" s="345">
        <v>168</v>
      </c>
      <c r="I143" s="344">
        <v>2738.4</v>
      </c>
      <c r="J143" s="476">
        <v>0.12</v>
      </c>
      <c r="K143" s="454">
        <v>3067.0080000000003</v>
      </c>
      <c r="L143" s="478" t="s">
        <v>1973</v>
      </c>
    </row>
    <row r="144" spans="1:13" ht="15" customHeight="1">
      <c r="A144" s="527" t="s">
        <v>2588</v>
      </c>
      <c r="B144" s="528"/>
      <c r="C144" s="528"/>
      <c r="D144" s="528"/>
      <c r="E144" s="528"/>
      <c r="F144" s="528"/>
      <c r="G144" s="528"/>
      <c r="H144" s="528"/>
      <c r="I144" s="528"/>
      <c r="J144" s="529"/>
      <c r="K144" s="403">
        <f>SUM(K140:K143)</f>
        <v>23098.768</v>
      </c>
      <c r="L144" s="108"/>
    </row>
    <row r="145" spans="1:13" ht="15" customHeight="1">
      <c r="A145" s="517" t="s">
        <v>2589</v>
      </c>
      <c r="B145" s="518"/>
      <c r="C145" s="518"/>
      <c r="D145" s="518"/>
      <c r="E145" s="518"/>
      <c r="F145" s="518"/>
      <c r="G145" s="518"/>
      <c r="H145" s="518"/>
      <c r="I145" s="518"/>
      <c r="J145" s="519"/>
      <c r="K145" s="403">
        <v>0.23</v>
      </c>
      <c r="L145" s="108"/>
    </row>
    <row r="146" spans="1:13" ht="15" customHeight="1">
      <c r="A146" s="523" t="s">
        <v>2698</v>
      </c>
      <c r="B146" s="524"/>
      <c r="C146" s="524"/>
      <c r="D146" s="524"/>
      <c r="E146" s="524"/>
      <c r="F146" s="524"/>
      <c r="G146" s="524"/>
      <c r="H146" s="524"/>
      <c r="I146" s="524"/>
      <c r="J146" s="525"/>
      <c r="K146" s="403">
        <f>SUM(K144:K145)</f>
        <v>23098.998</v>
      </c>
      <c r="L146" s="108"/>
    </row>
    <row r="147" spans="1:13">
      <c r="A147" s="428"/>
      <c r="B147" s="426"/>
      <c r="C147" s="426"/>
      <c r="D147" s="426"/>
      <c r="E147" s="427"/>
      <c r="F147" s="426"/>
      <c r="G147" s="426"/>
      <c r="H147" s="428"/>
      <c r="I147" s="426"/>
      <c r="J147" s="426"/>
      <c r="K147" s="429"/>
      <c r="L147" s="108"/>
    </row>
    <row r="148" spans="1:13">
      <c r="A148" s="38"/>
      <c r="C148" s="430"/>
      <c r="J148" s="108"/>
      <c r="K148" s="431"/>
      <c r="L148" s="108"/>
    </row>
    <row r="149" spans="1:13" ht="45">
      <c r="A149" s="448" t="s">
        <v>2590</v>
      </c>
      <c r="B149" s="409" t="s">
        <v>749</v>
      </c>
      <c r="C149" s="409" t="s">
        <v>750</v>
      </c>
      <c r="D149" s="409" t="s">
        <v>751</v>
      </c>
      <c r="E149" s="409" t="s">
        <v>3</v>
      </c>
      <c r="F149" s="409" t="s">
        <v>2609</v>
      </c>
      <c r="G149" s="409" t="s">
        <v>753</v>
      </c>
      <c r="H149" s="410" t="s">
        <v>754</v>
      </c>
      <c r="I149" s="411" t="s">
        <v>755</v>
      </c>
      <c r="J149" s="410" t="s">
        <v>756</v>
      </c>
      <c r="K149" s="412" t="s">
        <v>757</v>
      </c>
      <c r="L149" s="108"/>
    </row>
    <row r="150" spans="1:13" s="326" customFormat="1" ht="30">
      <c r="A150" s="339">
        <v>1</v>
      </c>
      <c r="B150" s="211" t="s">
        <v>2266</v>
      </c>
      <c r="C150" s="481" t="s">
        <v>2261</v>
      </c>
      <c r="D150" s="341" t="s">
        <v>2262</v>
      </c>
      <c r="E150" s="342" t="s">
        <v>2263</v>
      </c>
      <c r="F150" s="506" t="s">
        <v>2264</v>
      </c>
      <c r="G150" s="344">
        <v>8.57</v>
      </c>
      <c r="H150" s="345">
        <v>30</v>
      </c>
      <c r="I150" s="344">
        <f t="shared" ref="I150" si="4">G150*H150</f>
        <v>257.10000000000002</v>
      </c>
      <c r="J150" s="476">
        <v>0.12</v>
      </c>
      <c r="K150" s="477">
        <f t="shared" ref="K150" si="5">I150*J150+I150</f>
        <v>287.952</v>
      </c>
      <c r="L150" s="478" t="s">
        <v>2265</v>
      </c>
    </row>
    <row r="151" spans="1:13" ht="15" customHeight="1">
      <c r="A151" s="527" t="s">
        <v>2588</v>
      </c>
      <c r="B151" s="528"/>
      <c r="C151" s="528"/>
      <c r="D151" s="528"/>
      <c r="E151" s="528"/>
      <c r="F151" s="528"/>
      <c r="G151" s="528"/>
      <c r="H151" s="528"/>
      <c r="I151" s="528"/>
      <c r="J151" s="529"/>
      <c r="K151" s="403">
        <f>SUM(K149:K150)</f>
        <v>287.952</v>
      </c>
      <c r="L151" s="108"/>
    </row>
    <row r="152" spans="1:13" ht="15" customHeight="1">
      <c r="A152" s="517" t="s">
        <v>2589</v>
      </c>
      <c r="B152" s="518"/>
      <c r="C152" s="518"/>
      <c r="D152" s="518"/>
      <c r="E152" s="518"/>
      <c r="F152" s="518"/>
      <c r="G152" s="518"/>
      <c r="H152" s="518"/>
      <c r="I152" s="518"/>
      <c r="J152" s="519"/>
      <c r="K152" s="403">
        <v>0.05</v>
      </c>
      <c r="L152" s="108"/>
    </row>
    <row r="153" spans="1:13" ht="15" customHeight="1">
      <c r="A153" s="523" t="s">
        <v>2699</v>
      </c>
      <c r="B153" s="524"/>
      <c r="C153" s="524"/>
      <c r="D153" s="524"/>
      <c r="E153" s="524"/>
      <c r="F153" s="524"/>
      <c r="G153" s="524"/>
      <c r="H153" s="524"/>
      <c r="I153" s="524"/>
      <c r="J153" s="525"/>
      <c r="K153" s="403">
        <f>SUM(K151:K152)</f>
        <v>288.00200000000001</v>
      </c>
      <c r="L153" s="108"/>
    </row>
    <row r="154" spans="1:13">
      <c r="A154" s="428"/>
      <c r="B154" s="426"/>
      <c r="C154" s="426"/>
      <c r="D154" s="426"/>
      <c r="E154" s="427"/>
      <c r="F154" s="426"/>
      <c r="G154" s="426"/>
      <c r="H154" s="428"/>
      <c r="I154" s="426"/>
      <c r="J154" s="426"/>
      <c r="K154" s="429"/>
      <c r="L154" s="108"/>
    </row>
    <row r="155" spans="1:13">
      <c r="A155" s="38"/>
      <c r="C155" s="430"/>
      <c r="J155" s="108"/>
      <c r="K155" s="431"/>
      <c r="L155" s="108"/>
    </row>
    <row r="156" spans="1:13" ht="45">
      <c r="A156" s="448" t="s">
        <v>2590</v>
      </c>
      <c r="B156" s="409" t="s">
        <v>749</v>
      </c>
      <c r="C156" s="409" t="s">
        <v>750</v>
      </c>
      <c r="D156" s="409" t="s">
        <v>751</v>
      </c>
      <c r="E156" s="409" t="s">
        <v>3</v>
      </c>
      <c r="F156" s="409" t="s">
        <v>2609</v>
      </c>
      <c r="G156" s="409" t="s">
        <v>753</v>
      </c>
      <c r="H156" s="410" t="s">
        <v>754</v>
      </c>
      <c r="I156" s="411" t="s">
        <v>755</v>
      </c>
      <c r="J156" s="410" t="s">
        <v>756</v>
      </c>
      <c r="K156" s="412" t="s">
        <v>757</v>
      </c>
      <c r="L156" s="108"/>
    </row>
    <row r="157" spans="1:13" s="326" customFormat="1" ht="30">
      <c r="A157" s="321">
        <v>1</v>
      </c>
      <c r="B157" s="346" t="s">
        <v>1591</v>
      </c>
      <c r="C157" s="472" t="s">
        <v>1588</v>
      </c>
      <c r="D157" s="340" t="s">
        <v>1589</v>
      </c>
      <c r="E157" s="340" t="s">
        <v>11</v>
      </c>
      <c r="F157" s="473" t="s">
        <v>1140</v>
      </c>
      <c r="G157" s="507">
        <v>1.19</v>
      </c>
      <c r="H157" s="508">
        <v>500</v>
      </c>
      <c r="I157" s="507">
        <v>595</v>
      </c>
      <c r="J157" s="476">
        <v>0.12</v>
      </c>
      <c r="K157" s="509">
        <v>666.4</v>
      </c>
      <c r="L157" s="478" t="s">
        <v>1590</v>
      </c>
      <c r="M157" s="326" t="s">
        <v>1672</v>
      </c>
    </row>
    <row r="158" spans="1:13" s="326" customFormat="1" ht="30">
      <c r="A158" s="321">
        <v>2</v>
      </c>
      <c r="B158" s="346" t="s">
        <v>1595</v>
      </c>
      <c r="C158" s="472" t="s">
        <v>1592</v>
      </c>
      <c r="D158" s="340" t="s">
        <v>1593</v>
      </c>
      <c r="E158" s="340" t="s">
        <v>11</v>
      </c>
      <c r="F158" s="473" t="s">
        <v>1594</v>
      </c>
      <c r="G158" s="507">
        <v>10.67</v>
      </c>
      <c r="H158" s="508">
        <v>1500</v>
      </c>
      <c r="I158" s="507">
        <v>16005</v>
      </c>
      <c r="J158" s="476">
        <v>0.12</v>
      </c>
      <c r="K158" s="509">
        <v>17925.599999999999</v>
      </c>
      <c r="L158" s="478" t="s">
        <v>1590</v>
      </c>
    </row>
    <row r="159" spans="1:13" s="326" customFormat="1" ht="30">
      <c r="A159" s="339">
        <v>3</v>
      </c>
      <c r="B159" s="480" t="s">
        <v>2055</v>
      </c>
      <c r="C159" s="481" t="s">
        <v>2051</v>
      </c>
      <c r="D159" s="341" t="s">
        <v>2052</v>
      </c>
      <c r="E159" s="342" t="s">
        <v>287</v>
      </c>
      <c r="F159" s="343" t="s">
        <v>2053</v>
      </c>
      <c r="G159" s="344">
        <v>1.1599999999999999</v>
      </c>
      <c r="H159" s="345">
        <v>3150</v>
      </c>
      <c r="I159" s="344">
        <v>3653.9999999999995</v>
      </c>
      <c r="J159" s="476">
        <v>0.12</v>
      </c>
      <c r="K159" s="454">
        <v>4092.4799999999996</v>
      </c>
      <c r="L159" s="478" t="s">
        <v>2054</v>
      </c>
    </row>
    <row r="160" spans="1:13" ht="15" customHeight="1">
      <c r="A160" s="527" t="s">
        <v>2588</v>
      </c>
      <c r="B160" s="528"/>
      <c r="C160" s="528"/>
      <c r="D160" s="528"/>
      <c r="E160" s="528"/>
      <c r="F160" s="528"/>
      <c r="G160" s="528"/>
      <c r="H160" s="528"/>
      <c r="I160" s="528"/>
      <c r="J160" s="529"/>
      <c r="K160" s="403">
        <f>SUM(K157:K159)</f>
        <v>22684.48</v>
      </c>
      <c r="L160" s="108"/>
    </row>
    <row r="161" spans="1:12" ht="15" customHeight="1">
      <c r="A161" s="517" t="s">
        <v>2589</v>
      </c>
      <c r="B161" s="518"/>
      <c r="C161" s="518"/>
      <c r="D161" s="518"/>
      <c r="E161" s="518"/>
      <c r="F161" s="518"/>
      <c r="G161" s="518"/>
      <c r="H161" s="518"/>
      <c r="I161" s="518"/>
      <c r="J161" s="519"/>
      <c r="K161" s="403">
        <v>-0.48</v>
      </c>
      <c r="L161" s="108"/>
    </row>
    <row r="162" spans="1:12" ht="15" customHeight="1">
      <c r="A162" s="523" t="s">
        <v>2700</v>
      </c>
      <c r="B162" s="524"/>
      <c r="C162" s="524"/>
      <c r="D162" s="524"/>
      <c r="E162" s="524"/>
      <c r="F162" s="524"/>
      <c r="G162" s="524"/>
      <c r="H162" s="524"/>
      <c r="I162" s="524"/>
      <c r="J162" s="525"/>
      <c r="K162" s="403">
        <f>SUM(K160:K161)</f>
        <v>22684</v>
      </c>
      <c r="L162" s="108"/>
    </row>
    <row r="163" spans="1:12">
      <c r="A163" s="428"/>
      <c r="B163" s="426"/>
      <c r="C163" s="426"/>
      <c r="D163" s="426"/>
      <c r="E163" s="427"/>
      <c r="F163" s="426"/>
      <c r="G163" s="426"/>
      <c r="H163" s="428"/>
      <c r="I163" s="426"/>
      <c r="J163" s="426"/>
      <c r="K163" s="429"/>
      <c r="L163" s="108"/>
    </row>
    <row r="164" spans="1:12">
      <c r="A164" s="38"/>
      <c r="C164" s="430"/>
      <c r="J164" s="108"/>
      <c r="K164" s="431"/>
      <c r="L164" s="108"/>
    </row>
    <row r="165" spans="1:12" ht="45">
      <c r="A165" s="448" t="s">
        <v>2590</v>
      </c>
      <c r="B165" s="409" t="s">
        <v>749</v>
      </c>
      <c r="C165" s="409" t="s">
        <v>750</v>
      </c>
      <c r="D165" s="409" t="s">
        <v>751</v>
      </c>
      <c r="E165" s="409" t="s">
        <v>3</v>
      </c>
      <c r="F165" s="409" t="s">
        <v>2609</v>
      </c>
      <c r="G165" s="409" t="s">
        <v>753</v>
      </c>
      <c r="H165" s="410" t="s">
        <v>754</v>
      </c>
      <c r="I165" s="411" t="s">
        <v>755</v>
      </c>
      <c r="J165" s="410" t="s">
        <v>756</v>
      </c>
      <c r="K165" s="412" t="s">
        <v>757</v>
      </c>
      <c r="L165" s="108"/>
    </row>
    <row r="166" spans="1:12" ht="15" customHeight="1">
      <c r="A166" s="527" t="s">
        <v>2588</v>
      </c>
      <c r="B166" s="528"/>
      <c r="C166" s="528"/>
      <c r="D166" s="528"/>
      <c r="E166" s="528"/>
      <c r="F166" s="528"/>
      <c r="G166" s="528"/>
      <c r="H166" s="528"/>
      <c r="I166" s="528"/>
      <c r="J166" s="529"/>
      <c r="K166" s="403">
        <f>SUM(K97:K165)</f>
        <v>298170.31200000003</v>
      </c>
      <c r="L166" s="108"/>
    </row>
    <row r="167" spans="1:12" ht="15" customHeight="1">
      <c r="A167" s="517" t="s">
        <v>2589</v>
      </c>
      <c r="B167" s="518"/>
      <c r="C167" s="518"/>
      <c r="D167" s="518"/>
      <c r="E167" s="518"/>
      <c r="F167" s="518"/>
      <c r="G167" s="518"/>
      <c r="H167" s="518"/>
      <c r="I167" s="518"/>
      <c r="J167" s="519"/>
      <c r="K167" s="403">
        <v>-0.12</v>
      </c>
      <c r="L167" s="108"/>
    </row>
    <row r="168" spans="1:12" ht="15" customHeight="1">
      <c r="A168" s="523" t="s">
        <v>2701</v>
      </c>
      <c r="B168" s="524"/>
      <c r="C168" s="524"/>
      <c r="D168" s="524"/>
      <c r="E168" s="524"/>
      <c r="F168" s="524"/>
      <c r="G168" s="524"/>
      <c r="H168" s="524"/>
      <c r="I168" s="524"/>
      <c r="J168" s="525"/>
      <c r="K168" s="403">
        <f>SUM(K166:K167)</f>
        <v>298170.19200000004</v>
      </c>
      <c r="L168" s="108"/>
    </row>
  </sheetData>
  <mergeCells count="54">
    <mergeCell ref="A57:J57"/>
    <mergeCell ref="A79:J79"/>
    <mergeCell ref="A87:J87"/>
    <mergeCell ref="A15:J15"/>
    <mergeCell ref="A16:J16"/>
    <mergeCell ref="A17:J17"/>
    <mergeCell ref="A27:J27"/>
    <mergeCell ref="A28:J28"/>
    <mergeCell ref="A29:J29"/>
    <mergeCell ref="A36:J36"/>
    <mergeCell ref="A37:J37"/>
    <mergeCell ref="A38:J38"/>
    <mergeCell ref="A47:J47"/>
    <mergeCell ref="A48:J48"/>
    <mergeCell ref="A49:J49"/>
    <mergeCell ref="A58:J58"/>
    <mergeCell ref="A59:J59"/>
    <mergeCell ref="A68:J68"/>
    <mergeCell ref="A69:J69"/>
    <mergeCell ref="A70:J70"/>
    <mergeCell ref="A145:J145"/>
    <mergeCell ref="A110:J110"/>
    <mergeCell ref="A98:J98"/>
    <mergeCell ref="A99:J99"/>
    <mergeCell ref="A100:J100"/>
    <mergeCell ref="A109:J109"/>
    <mergeCell ref="A88:J88"/>
    <mergeCell ref="A89:J89"/>
    <mergeCell ref="A77:J77"/>
    <mergeCell ref="A78:J78"/>
    <mergeCell ref="A108:J108"/>
    <mergeCell ref="A168:J168"/>
    <mergeCell ref="A151:J151"/>
    <mergeCell ref="A152:J152"/>
    <mergeCell ref="A153:J153"/>
    <mergeCell ref="A160:J160"/>
    <mergeCell ref="A161:J161"/>
    <mergeCell ref="A162:J162"/>
    <mergeCell ref="A7:J7"/>
    <mergeCell ref="A8:J8"/>
    <mergeCell ref="A9:J9"/>
    <mergeCell ref="A166:J166"/>
    <mergeCell ref="A167:J167"/>
    <mergeCell ref="A146:J146"/>
    <mergeCell ref="A116:J116"/>
    <mergeCell ref="A117:J117"/>
    <mergeCell ref="A118:J118"/>
    <mergeCell ref="A125:J125"/>
    <mergeCell ref="A126:J126"/>
    <mergeCell ref="A127:J127"/>
    <mergeCell ref="A134:J134"/>
    <mergeCell ref="A135:J135"/>
    <mergeCell ref="A136:J136"/>
    <mergeCell ref="A144:J144"/>
  </mergeCells>
  <conditionalFormatting sqref="E96:E97 E65 E53:E56 E83:E86 E33 E104:E107 E21:E26 E35 E42:E46 E93:E94 E74:E76 E114 E122:E124 E131:E133 E140:E143 E150 E157:E159 E2:E6 E13:E14">
    <cfRule type="containsText" dxfId="82" priority="377" operator="containsText" text="delete">
      <formula>NOT(ISERROR(SEARCH("delete",E2)))</formula>
    </cfRule>
    <cfRule type="containsText" dxfId="81" priority="378" operator="containsText" text="do not">
      <formula>NOT(ISERROR(SEARCH("do not",E2)))</formula>
    </cfRule>
  </conditionalFormatting>
  <conditionalFormatting sqref="G85:I85">
    <cfRule type="expression" dxfId="80" priority="357">
      <formula>G85=MIN($D85:$L85)</formula>
    </cfRule>
  </conditionalFormatting>
  <conditionalFormatting sqref="G65:H65 G142:I142 I140 I131:I133 I143 I97 G14:I14">
    <cfRule type="expression" dxfId="79" priority="353">
      <formula>G14=MIN($E14:$K14)</formula>
    </cfRule>
  </conditionalFormatting>
  <conditionalFormatting sqref="E43:E44 E74 E4">
    <cfRule type="containsText" dxfId="78" priority="334" stopIfTrue="1" operator="containsText" text="delete">
      <formula>NOT(ISERROR(FIND(UPPER("delete"),UPPER(E4))))</formula>
      <formula>"delete"</formula>
    </cfRule>
    <cfRule type="containsText" dxfId="77" priority="335" stopIfTrue="1" operator="containsText" text="do not">
      <formula>NOT(ISERROR(FIND(UPPER("do not"),UPPER(E4))))</formula>
      <formula>"do not"</formula>
    </cfRule>
  </conditionalFormatting>
  <conditionalFormatting sqref="D2">
    <cfRule type="duplicateValues" dxfId="76" priority="136"/>
  </conditionalFormatting>
  <conditionalFormatting sqref="D3:D4">
    <cfRule type="duplicateValues" dxfId="75" priority="135"/>
  </conditionalFormatting>
  <conditionalFormatting sqref="D3">
    <cfRule type="duplicateValues" dxfId="74" priority="132"/>
  </conditionalFormatting>
  <conditionalFormatting sqref="D4">
    <cfRule type="duplicateValues" dxfId="73" priority="131"/>
  </conditionalFormatting>
  <conditionalFormatting sqref="D5">
    <cfRule type="duplicateValues" dxfId="72" priority="130"/>
  </conditionalFormatting>
  <conditionalFormatting sqref="I6">
    <cfRule type="expression" dxfId="71" priority="129">
      <formula>I6=MIN($E6:$K6)</formula>
    </cfRule>
  </conditionalFormatting>
  <conditionalFormatting sqref="D6">
    <cfRule type="duplicateValues" dxfId="70" priority="128"/>
  </conditionalFormatting>
  <conditionalFormatting sqref="D21">
    <cfRule type="duplicateValues" dxfId="69" priority="124"/>
  </conditionalFormatting>
  <conditionalFormatting sqref="D22">
    <cfRule type="duplicateValues" dxfId="68" priority="123"/>
  </conditionalFormatting>
  <conditionalFormatting sqref="D23">
    <cfRule type="duplicateValues" dxfId="67" priority="122"/>
  </conditionalFormatting>
  <conditionalFormatting sqref="D24">
    <cfRule type="duplicateValues" dxfId="66" priority="121"/>
  </conditionalFormatting>
  <conditionalFormatting sqref="I25:I26">
    <cfRule type="expression" dxfId="65" priority="120">
      <formula>I25=MIN($E25:$K25)</formula>
    </cfRule>
  </conditionalFormatting>
  <conditionalFormatting sqref="G26:H26">
    <cfRule type="expression" dxfId="64" priority="119">
      <formula>G26=MIN($E26:$K26)</formula>
    </cfRule>
  </conditionalFormatting>
  <conditionalFormatting sqref="G25:I25">
    <cfRule type="expression" dxfId="63" priority="118">
      <formula>G25=MIN($E25:$K25)</formula>
    </cfRule>
  </conditionalFormatting>
  <conditionalFormatting sqref="G26:I26">
    <cfRule type="expression" dxfId="62" priority="117">
      <formula>G26=MIN($E26:$K26)</formula>
    </cfRule>
  </conditionalFormatting>
  <conditionalFormatting sqref="D13">
    <cfRule type="duplicateValues" dxfId="61" priority="114"/>
  </conditionalFormatting>
  <conditionalFormatting sqref="D33">
    <cfRule type="duplicateValues" dxfId="60" priority="111"/>
  </conditionalFormatting>
  <conditionalFormatting sqref="D42">
    <cfRule type="duplicateValues" dxfId="59" priority="108"/>
  </conditionalFormatting>
  <conditionalFormatting sqref="D43:D44">
    <cfRule type="duplicateValues" dxfId="58" priority="107"/>
  </conditionalFormatting>
  <conditionalFormatting sqref="D43">
    <cfRule type="duplicateValues" dxfId="57" priority="104"/>
  </conditionalFormatting>
  <conditionalFormatting sqref="D44">
    <cfRule type="duplicateValues" dxfId="56" priority="103"/>
  </conditionalFormatting>
  <conditionalFormatting sqref="I46">
    <cfRule type="expression" dxfId="55" priority="102">
      <formula>I46=MIN($E46:$K46)</formula>
    </cfRule>
  </conditionalFormatting>
  <conditionalFormatting sqref="G46:H46">
    <cfRule type="expression" dxfId="54" priority="101">
      <formula>G46=MIN($E46:$K46)</formula>
    </cfRule>
  </conditionalFormatting>
  <conditionalFormatting sqref="D53">
    <cfRule type="duplicateValues" dxfId="53" priority="98"/>
  </conditionalFormatting>
  <conditionalFormatting sqref="D54">
    <cfRule type="duplicateValues" dxfId="52" priority="97"/>
  </conditionalFormatting>
  <conditionalFormatting sqref="G55:H55 I56">
    <cfRule type="expression" dxfId="51" priority="90">
      <formula>G55=MIN($E55:$K55)</formula>
    </cfRule>
  </conditionalFormatting>
  <conditionalFormatting sqref="D56">
    <cfRule type="duplicateValues" dxfId="50" priority="89"/>
  </conditionalFormatting>
  <conditionalFormatting sqref="D35">
    <cfRule type="duplicateValues" dxfId="49" priority="86"/>
  </conditionalFormatting>
  <conditionalFormatting sqref="D74">
    <cfRule type="duplicateValues" dxfId="48" priority="80"/>
  </conditionalFormatting>
  <conditionalFormatting sqref="D85">
    <cfRule type="duplicateValues" dxfId="47" priority="76"/>
  </conditionalFormatting>
  <conditionalFormatting sqref="I75:I76">
    <cfRule type="expression" dxfId="46" priority="73">
      <formula>I75=MIN($E75:$K75)</formula>
    </cfRule>
  </conditionalFormatting>
  <conditionalFormatting sqref="D75">
    <cfRule type="duplicateValues" dxfId="45" priority="72"/>
  </conditionalFormatting>
  <conditionalFormatting sqref="D76">
    <cfRule type="duplicateValues" dxfId="44" priority="71"/>
  </conditionalFormatting>
  <conditionalFormatting sqref="D75:D76 D83">
    <cfRule type="duplicateValues" dxfId="43" priority="70"/>
  </conditionalFormatting>
  <conditionalFormatting sqref="D83">
    <cfRule type="duplicateValues" dxfId="42" priority="69"/>
  </conditionalFormatting>
  <conditionalFormatting sqref="D84">
    <cfRule type="duplicateValues" dxfId="41" priority="65"/>
  </conditionalFormatting>
  <conditionalFormatting sqref="D86">
    <cfRule type="duplicateValues" dxfId="40" priority="64"/>
  </conditionalFormatting>
  <conditionalFormatting sqref="D93">
    <cfRule type="duplicateValues" dxfId="39" priority="61"/>
  </conditionalFormatting>
  <conditionalFormatting sqref="D94">
    <cfRule type="duplicateValues" dxfId="38" priority="60"/>
  </conditionalFormatting>
  <conditionalFormatting sqref="I104:I106 I96">
    <cfRule type="expression" dxfId="37" priority="59">
      <formula>I96=MIN($E96:$K96)</formula>
    </cfRule>
  </conditionalFormatting>
  <conditionalFormatting sqref="G96:I96">
    <cfRule type="expression" dxfId="36" priority="58">
      <formula>G96=MIN($E96:$K96)</formula>
    </cfRule>
  </conditionalFormatting>
  <conditionalFormatting sqref="D104">
    <cfRule type="duplicateValues" dxfId="35" priority="57"/>
  </conditionalFormatting>
  <conditionalFormatting sqref="D105">
    <cfRule type="duplicateValues" dxfId="34" priority="56"/>
  </conditionalFormatting>
  <conditionalFormatting sqref="G105:I105">
    <cfRule type="expression" dxfId="33" priority="55">
      <formula>G105=MIN($E105:$K105)</formula>
    </cfRule>
  </conditionalFormatting>
  <conditionalFormatting sqref="D106">
    <cfRule type="duplicateValues" dxfId="32" priority="54"/>
  </conditionalFormatting>
  <conditionalFormatting sqref="D105:D107">
    <cfRule type="duplicateValues" dxfId="31" priority="53"/>
  </conditionalFormatting>
  <conditionalFormatting sqref="D107">
    <cfRule type="duplicateValues" dxfId="30" priority="52"/>
  </conditionalFormatting>
  <conditionalFormatting sqref="D114">
    <cfRule type="duplicateValues" dxfId="29" priority="47"/>
  </conditionalFormatting>
  <conditionalFormatting sqref="I122:I123">
    <cfRule type="expression" dxfId="28" priority="44">
      <formula>I122=MIN($E122:$K122)</formula>
    </cfRule>
  </conditionalFormatting>
  <conditionalFormatting sqref="G122:H122">
    <cfRule type="expression" dxfId="27" priority="43">
      <formula>G122=MIN($E122:$K122)</formula>
    </cfRule>
  </conditionalFormatting>
  <conditionalFormatting sqref="D122">
    <cfRule type="duplicateValues" dxfId="26" priority="42"/>
  </conditionalFormatting>
  <conditionalFormatting sqref="D123">
    <cfRule type="duplicateValues" dxfId="25" priority="41"/>
  </conditionalFormatting>
  <conditionalFormatting sqref="D124">
    <cfRule type="duplicateValues" dxfId="24" priority="39"/>
  </conditionalFormatting>
  <conditionalFormatting sqref="D141">
    <cfRule type="duplicateValues" dxfId="23" priority="36"/>
  </conditionalFormatting>
  <conditionalFormatting sqref="G131:H131">
    <cfRule type="expression" dxfId="22" priority="33">
      <formula>G131=MIN($E131:$K131)</formula>
    </cfRule>
  </conditionalFormatting>
  <conditionalFormatting sqref="G131:I131">
    <cfRule type="expression" dxfId="21" priority="32">
      <formula>G131=MIN($E131:$K131)</formula>
    </cfRule>
  </conditionalFormatting>
  <conditionalFormatting sqref="G132:H132">
    <cfRule type="expression" dxfId="20" priority="31">
      <formula>G132=MIN($E132:$K132)</formula>
    </cfRule>
  </conditionalFormatting>
  <conditionalFormatting sqref="G133:H133">
    <cfRule type="expression" dxfId="19" priority="30">
      <formula>G133=MIN($E133:$K133)</formula>
    </cfRule>
  </conditionalFormatting>
  <conditionalFormatting sqref="G132:I132">
    <cfRule type="expression" dxfId="18" priority="29">
      <formula>G132=MIN($E132:$K132)</formula>
    </cfRule>
  </conditionalFormatting>
  <conditionalFormatting sqref="G133:I133">
    <cfRule type="expression" dxfId="17" priority="28">
      <formula>G133=MIN($E133:$K133)</formula>
    </cfRule>
  </conditionalFormatting>
  <conditionalFormatting sqref="G132:I132">
    <cfRule type="expression" dxfId="16" priority="27">
      <formula>G132=MIN($E132:$K132)</formula>
    </cfRule>
  </conditionalFormatting>
  <conditionalFormatting sqref="D140">
    <cfRule type="duplicateValues" dxfId="15" priority="26"/>
  </conditionalFormatting>
  <conditionalFormatting sqref="D140 D143">
    <cfRule type="duplicateValues" dxfId="14" priority="25"/>
  </conditionalFormatting>
  <conditionalFormatting sqref="D150">
    <cfRule type="duplicateValues" dxfId="13" priority="20"/>
  </conditionalFormatting>
  <conditionalFormatting sqref="D157">
    <cfRule type="duplicateValues" dxfId="12" priority="17"/>
  </conditionalFormatting>
  <conditionalFormatting sqref="D158">
    <cfRule type="duplicateValues" dxfId="11" priority="16"/>
  </conditionalFormatting>
  <conditionalFormatting sqref="I159">
    <cfRule type="expression" dxfId="10" priority="14">
      <formula>I159=MIN($E159:$K159)</formula>
    </cfRule>
  </conditionalFormatting>
  <conditionalFormatting sqref="D159">
    <cfRule type="duplicateValues" dxfId="9" priority="13"/>
  </conditionalFormatting>
  <conditionalFormatting sqref="D97">
    <cfRule type="duplicateValues" dxfId="8" priority="7"/>
  </conditionalFormatting>
  <conditionalFormatting sqref="D14">
    <cfRule type="duplicateValues" dxfId="7" priority="1"/>
  </conditionalFormatting>
  <dataValidations count="3">
    <dataValidation type="decimal" allowBlank="1" showInputMessage="1" showErrorMessage="1" errorTitle="Invaid Entry" error="Only Numeric Values are allowed. " promptTitle="Basic Rate Entry" prompt="Please enter Basic Rate  in Rupees for this item. " sqref="G43:H44 G35:I42 I34 I63:I64 I66 G45:I62 G65:I65 I95 G96:I168 G68:I94 G1:I33">
      <formula1>0</formula1>
      <formula2>999999999999999</formula2>
    </dataValidation>
    <dataValidation allowBlank="1" showInputMessage="1" showErrorMessage="1" promptTitle="Units" prompt="Please enter Units in text" sqref="E116:E168 E96:E114 G66 G64 E64:E66 G34 E68:E94 E1:E62"/>
    <dataValidation type="decimal" allowBlank="1" showInputMessage="1" showErrorMessage="1" errorTitle="Invaid Entry" error="Only Numeric Values are allowed. " promptTitle="GST Entry" prompt="Please enter the GST in Rupees for this item. " sqref="K74 K157:K158 K150 K107 K83:K86 K63:K67 K33:K35 K21:K24 K2:K5 K141 K53:K55 K124 K42:K45 K95 K93 K114:K115 K13">
      <formula1>0</formula1>
      <formula2>999999999999999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43"/>
  <sheetViews>
    <sheetView view="pageBreakPreview" zoomScale="60" workbookViewId="0">
      <selection activeCell="C12" sqref="C12"/>
    </sheetView>
  </sheetViews>
  <sheetFormatPr defaultRowHeight="15"/>
  <cols>
    <col min="1" max="1" width="6.42578125" style="12" customWidth="1"/>
    <col min="2" max="2" width="9.85546875" style="12" customWidth="1"/>
    <col min="3" max="3" width="49.7109375" style="12" customWidth="1"/>
    <col min="4" max="4" width="7.7109375" style="12" customWidth="1"/>
    <col min="5" max="5" width="5.85546875" style="12" customWidth="1"/>
    <col min="6" max="6" width="7.42578125" style="12" customWidth="1"/>
    <col min="7" max="16384" width="9.140625" style="12"/>
  </cols>
  <sheetData>
    <row r="1" spans="1:6">
      <c r="A1" s="530" t="s">
        <v>2591</v>
      </c>
      <c r="B1" s="530"/>
      <c r="C1" s="530"/>
      <c r="D1" s="530"/>
      <c r="E1" s="530"/>
      <c r="F1" s="530"/>
    </row>
    <row r="2" spans="1:6" s="8" customFormat="1" ht="38.25">
      <c r="A2" s="6" t="s">
        <v>2592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</row>
    <row r="3" spans="1:6" s="8" customFormat="1" ht="12.75">
      <c r="A3" s="1">
        <v>2</v>
      </c>
      <c r="B3" s="9" t="s">
        <v>6</v>
      </c>
      <c r="C3" s="1" t="s">
        <v>9</v>
      </c>
      <c r="D3" s="9" t="s">
        <v>8</v>
      </c>
      <c r="E3" s="1">
        <f t="shared" ref="E3:E67" si="0">F3/3</f>
        <v>60</v>
      </c>
      <c r="F3" s="9">
        <v>180</v>
      </c>
    </row>
    <row r="4" spans="1:6" s="8" customFormat="1" ht="12.75">
      <c r="A4" s="1">
        <v>3</v>
      </c>
      <c r="B4" s="9" t="s">
        <v>6</v>
      </c>
      <c r="C4" s="1" t="s">
        <v>10</v>
      </c>
      <c r="D4" s="1" t="s">
        <v>11</v>
      </c>
      <c r="E4" s="1">
        <f t="shared" si="0"/>
        <v>150</v>
      </c>
      <c r="F4" s="9">
        <v>450</v>
      </c>
    </row>
    <row r="5" spans="1:6" s="8" customFormat="1" ht="12.75">
      <c r="A5" s="1">
        <v>5</v>
      </c>
      <c r="B5" s="1">
        <v>20211</v>
      </c>
      <c r="C5" s="1" t="s">
        <v>15</v>
      </c>
      <c r="D5" s="1" t="s">
        <v>16</v>
      </c>
      <c r="E5" s="1">
        <f t="shared" si="0"/>
        <v>60</v>
      </c>
      <c r="F5" s="9">
        <v>180</v>
      </c>
    </row>
    <row r="6" spans="1:6" s="8" customFormat="1" ht="12.75">
      <c r="A6" s="1">
        <v>8</v>
      </c>
      <c r="B6" s="1">
        <v>12953</v>
      </c>
      <c r="C6" s="1" t="s">
        <v>20</v>
      </c>
      <c r="D6" s="1" t="s">
        <v>14</v>
      </c>
      <c r="E6" s="1">
        <f t="shared" si="0"/>
        <v>5</v>
      </c>
      <c r="F6" s="9">
        <v>15</v>
      </c>
    </row>
    <row r="7" spans="1:6" s="8" customFormat="1" ht="12.75">
      <c r="A7" s="1">
        <v>10</v>
      </c>
      <c r="B7" s="9" t="s">
        <v>12</v>
      </c>
      <c r="C7" s="1" t="s">
        <v>24</v>
      </c>
      <c r="D7" s="1" t="s">
        <v>25</v>
      </c>
      <c r="E7" s="1">
        <f t="shared" si="0"/>
        <v>1</v>
      </c>
      <c r="F7" s="9">
        <v>3</v>
      </c>
    </row>
    <row r="8" spans="1:6" s="8" customFormat="1" ht="12.75">
      <c r="A8" s="1">
        <v>11</v>
      </c>
      <c r="B8" s="1" t="s">
        <v>12</v>
      </c>
      <c r="C8" s="1" t="s">
        <v>26</v>
      </c>
      <c r="D8" s="1" t="s">
        <v>27</v>
      </c>
      <c r="E8" s="1">
        <f t="shared" si="0"/>
        <v>10</v>
      </c>
      <c r="F8" s="9">
        <v>30</v>
      </c>
    </row>
    <row r="9" spans="1:6" s="8" customFormat="1" ht="12.75">
      <c r="A9" s="1">
        <v>24</v>
      </c>
      <c r="B9" s="1">
        <v>11117</v>
      </c>
      <c r="C9" s="1" t="s">
        <v>40</v>
      </c>
      <c r="D9" s="1" t="s">
        <v>16</v>
      </c>
      <c r="E9" s="1">
        <f t="shared" si="0"/>
        <v>100</v>
      </c>
      <c r="F9" s="9">
        <v>300</v>
      </c>
    </row>
    <row r="10" spans="1:6" s="8" customFormat="1" ht="12.75">
      <c r="A10" s="1">
        <v>26</v>
      </c>
      <c r="B10" s="1" t="s">
        <v>12</v>
      </c>
      <c r="C10" s="1" t="s">
        <v>42</v>
      </c>
      <c r="D10" s="1" t="s">
        <v>16</v>
      </c>
      <c r="E10" s="1">
        <f t="shared" si="0"/>
        <v>60</v>
      </c>
      <c r="F10" s="9">
        <v>180</v>
      </c>
    </row>
    <row r="11" spans="1:6" s="8" customFormat="1" ht="12.75">
      <c r="A11" s="1">
        <v>29</v>
      </c>
      <c r="B11" s="1" t="s">
        <v>12</v>
      </c>
      <c r="C11" s="1" t="s">
        <v>45</v>
      </c>
      <c r="D11" s="1" t="s">
        <v>16</v>
      </c>
      <c r="E11" s="1">
        <f t="shared" si="0"/>
        <v>300</v>
      </c>
      <c r="F11" s="9">
        <v>900</v>
      </c>
    </row>
    <row r="12" spans="1:6" s="8" customFormat="1" ht="12.75">
      <c r="A12" s="188">
        <v>34</v>
      </c>
      <c r="B12" s="188">
        <v>10253</v>
      </c>
      <c r="C12" s="188" t="s">
        <v>50</v>
      </c>
      <c r="D12" s="188" t="s">
        <v>16</v>
      </c>
      <c r="E12" s="188">
        <f t="shared" si="0"/>
        <v>130</v>
      </c>
      <c r="F12" s="189">
        <v>390</v>
      </c>
    </row>
    <row r="13" spans="1:6" s="8" customFormat="1" ht="12.75">
      <c r="A13" s="1">
        <v>41</v>
      </c>
      <c r="B13" s="1" t="s">
        <v>12</v>
      </c>
      <c r="C13" s="1" t="s">
        <v>57</v>
      </c>
      <c r="D13" s="1" t="s">
        <v>16</v>
      </c>
      <c r="E13" s="1">
        <f t="shared" si="0"/>
        <v>300</v>
      </c>
      <c r="F13" s="9">
        <v>900</v>
      </c>
    </row>
    <row r="14" spans="1:6" s="8" customFormat="1" ht="12.75">
      <c r="A14" s="1">
        <v>43</v>
      </c>
      <c r="B14" s="9" t="s">
        <v>12</v>
      </c>
      <c r="C14" s="1" t="s">
        <v>59</v>
      </c>
      <c r="D14" s="1" t="s">
        <v>16</v>
      </c>
      <c r="E14" s="1">
        <f t="shared" si="0"/>
        <v>450</v>
      </c>
      <c r="F14" s="9">
        <v>1350</v>
      </c>
    </row>
    <row r="15" spans="1:6" s="8" customFormat="1" ht="12.75">
      <c r="A15" s="1">
        <v>44</v>
      </c>
      <c r="B15" s="1" t="s">
        <v>12</v>
      </c>
      <c r="C15" s="1" t="s">
        <v>60</v>
      </c>
      <c r="D15" s="1" t="s">
        <v>16</v>
      </c>
      <c r="E15" s="1">
        <f t="shared" si="0"/>
        <v>200</v>
      </c>
      <c r="F15" s="9">
        <v>600</v>
      </c>
    </row>
    <row r="16" spans="1:6" s="8" customFormat="1" ht="12.75">
      <c r="A16" s="1">
        <v>45</v>
      </c>
      <c r="B16" s="1" t="s">
        <v>12</v>
      </c>
      <c r="C16" s="1" t="s">
        <v>61</v>
      </c>
      <c r="D16" s="1" t="s">
        <v>16</v>
      </c>
      <c r="E16" s="1">
        <f t="shared" si="0"/>
        <v>560</v>
      </c>
      <c r="F16" s="9">
        <v>1680</v>
      </c>
    </row>
    <row r="17" spans="1:6" s="8" customFormat="1" ht="12.75">
      <c r="A17" s="1">
        <v>46</v>
      </c>
      <c r="B17" s="9" t="s">
        <v>12</v>
      </c>
      <c r="C17" s="1" t="s">
        <v>62</v>
      </c>
      <c r="D17" s="9" t="s">
        <v>11</v>
      </c>
      <c r="E17" s="1">
        <f t="shared" si="0"/>
        <v>660</v>
      </c>
      <c r="F17" s="9">
        <v>1980</v>
      </c>
    </row>
    <row r="18" spans="1:6" s="8" customFormat="1" ht="12.75">
      <c r="A18" s="1">
        <v>50</v>
      </c>
      <c r="B18" s="1" t="s">
        <v>12</v>
      </c>
      <c r="C18" s="1" t="s">
        <v>66</v>
      </c>
      <c r="D18" s="1" t="s">
        <v>16</v>
      </c>
      <c r="E18" s="1">
        <f t="shared" si="0"/>
        <v>500</v>
      </c>
      <c r="F18" s="9">
        <v>1500</v>
      </c>
    </row>
    <row r="19" spans="1:6" s="8" customFormat="1" ht="12.75">
      <c r="A19" s="1">
        <v>51</v>
      </c>
      <c r="B19" s="9" t="s">
        <v>12</v>
      </c>
      <c r="C19" s="1" t="s">
        <v>67</v>
      </c>
      <c r="D19" s="9" t="s">
        <v>11</v>
      </c>
      <c r="E19" s="1">
        <f t="shared" si="0"/>
        <v>200</v>
      </c>
      <c r="F19" s="9">
        <v>600</v>
      </c>
    </row>
    <row r="20" spans="1:6" s="8" customFormat="1" ht="12.75">
      <c r="A20" s="1">
        <v>53</v>
      </c>
      <c r="B20" s="9" t="s">
        <v>12</v>
      </c>
      <c r="C20" s="1" t="s">
        <v>69</v>
      </c>
      <c r="D20" s="1" t="s">
        <v>16</v>
      </c>
      <c r="E20" s="1">
        <f t="shared" si="0"/>
        <v>60</v>
      </c>
      <c r="F20" s="9">
        <v>180</v>
      </c>
    </row>
    <row r="21" spans="1:6" s="190" customFormat="1" ht="12.75">
      <c r="A21" s="1">
        <v>65</v>
      </c>
      <c r="B21" s="1" t="s">
        <v>12</v>
      </c>
      <c r="C21" s="1" t="s">
        <v>81</v>
      </c>
      <c r="D21" s="1" t="s">
        <v>16</v>
      </c>
      <c r="E21" s="1">
        <f t="shared" si="0"/>
        <v>100</v>
      </c>
      <c r="F21" s="9">
        <v>300</v>
      </c>
    </row>
    <row r="22" spans="1:6" s="8" customFormat="1" ht="12.75">
      <c r="A22" s="1">
        <v>69</v>
      </c>
      <c r="B22" s="1" t="s">
        <v>12</v>
      </c>
      <c r="C22" s="1" t="s">
        <v>85</v>
      </c>
      <c r="D22" s="1" t="s">
        <v>11</v>
      </c>
      <c r="E22" s="1">
        <f t="shared" si="0"/>
        <v>30</v>
      </c>
      <c r="F22" s="9">
        <v>90</v>
      </c>
    </row>
    <row r="23" spans="1:6" s="8" customFormat="1" ht="12.75">
      <c r="A23" s="188">
        <v>72</v>
      </c>
      <c r="B23" s="188">
        <v>11184</v>
      </c>
      <c r="C23" s="188" t="s">
        <v>88</v>
      </c>
      <c r="D23" s="188" t="s">
        <v>16</v>
      </c>
      <c r="E23" s="188">
        <f t="shared" si="0"/>
        <v>5400</v>
      </c>
      <c r="F23" s="189">
        <v>16200</v>
      </c>
    </row>
    <row r="24" spans="1:6" s="8" customFormat="1" ht="12.75">
      <c r="A24" s="1">
        <v>75</v>
      </c>
      <c r="B24" s="1" t="s">
        <v>12</v>
      </c>
      <c r="C24" s="1" t="s">
        <v>91</v>
      </c>
      <c r="D24" s="1" t="s">
        <v>16</v>
      </c>
      <c r="E24" s="1">
        <f t="shared" si="0"/>
        <v>600</v>
      </c>
      <c r="F24" s="9">
        <v>1800</v>
      </c>
    </row>
    <row r="25" spans="1:6" s="8" customFormat="1" ht="12.75">
      <c r="A25" s="1">
        <v>82</v>
      </c>
      <c r="B25" s="1" t="s">
        <v>12</v>
      </c>
      <c r="C25" s="1" t="s">
        <v>98</v>
      </c>
      <c r="D25" s="1" t="s">
        <v>16</v>
      </c>
      <c r="E25" s="1">
        <f t="shared" si="0"/>
        <v>130</v>
      </c>
      <c r="F25" s="9">
        <v>390</v>
      </c>
    </row>
    <row r="26" spans="1:6" s="8" customFormat="1" ht="12.75">
      <c r="A26" s="1">
        <v>87</v>
      </c>
      <c r="B26" s="1" t="s">
        <v>12</v>
      </c>
      <c r="C26" s="1" t="s">
        <v>104</v>
      </c>
      <c r="D26" s="1" t="s">
        <v>16</v>
      </c>
      <c r="E26" s="1">
        <f t="shared" si="0"/>
        <v>160</v>
      </c>
      <c r="F26" s="9">
        <v>480</v>
      </c>
    </row>
    <row r="27" spans="1:6" s="8" customFormat="1" ht="12.75">
      <c r="A27" s="1">
        <v>94</v>
      </c>
      <c r="B27" s="1" t="s">
        <v>12</v>
      </c>
      <c r="C27" s="1" t="s">
        <v>111</v>
      </c>
      <c r="D27" s="1" t="s">
        <v>16</v>
      </c>
      <c r="E27" s="1">
        <f t="shared" si="0"/>
        <v>100</v>
      </c>
      <c r="F27" s="9">
        <v>300</v>
      </c>
    </row>
    <row r="28" spans="1:6" s="8" customFormat="1" ht="12.75">
      <c r="A28" s="1">
        <v>95</v>
      </c>
      <c r="B28" s="1" t="s">
        <v>12</v>
      </c>
      <c r="C28" s="1" t="s">
        <v>112</v>
      </c>
      <c r="D28" s="1" t="s">
        <v>16</v>
      </c>
      <c r="E28" s="1">
        <f t="shared" si="0"/>
        <v>100</v>
      </c>
      <c r="F28" s="9">
        <v>300</v>
      </c>
    </row>
    <row r="29" spans="1:6" s="8" customFormat="1" ht="25.5">
      <c r="A29" s="1">
        <v>96</v>
      </c>
      <c r="B29" s="1" t="s">
        <v>12</v>
      </c>
      <c r="C29" s="1" t="s">
        <v>113</v>
      </c>
      <c r="D29" s="1" t="s">
        <v>16</v>
      </c>
      <c r="E29" s="1">
        <f t="shared" si="0"/>
        <v>60</v>
      </c>
      <c r="F29" s="9">
        <v>180</v>
      </c>
    </row>
    <row r="30" spans="1:6" s="8" customFormat="1" ht="12.75">
      <c r="A30" s="1">
        <v>98</v>
      </c>
      <c r="B30" s="1">
        <v>11131</v>
      </c>
      <c r="C30" s="1" t="s">
        <v>115</v>
      </c>
      <c r="D30" s="1" t="s">
        <v>11</v>
      </c>
      <c r="E30" s="1">
        <f t="shared" si="0"/>
        <v>200</v>
      </c>
      <c r="F30" s="9">
        <v>600</v>
      </c>
    </row>
    <row r="31" spans="1:6" s="8" customFormat="1" ht="12.75">
      <c r="A31" s="1">
        <v>99</v>
      </c>
      <c r="B31" s="9" t="s">
        <v>12</v>
      </c>
      <c r="C31" s="1" t="s">
        <v>116</v>
      </c>
      <c r="D31" s="9" t="s">
        <v>11</v>
      </c>
      <c r="E31" s="1">
        <f t="shared" si="0"/>
        <v>560</v>
      </c>
      <c r="F31" s="9">
        <v>1680</v>
      </c>
    </row>
    <row r="32" spans="1:6" s="8" customFormat="1" ht="12.75">
      <c r="A32" s="1">
        <v>101</v>
      </c>
      <c r="B32" s="1" t="s">
        <v>12</v>
      </c>
      <c r="C32" s="1" t="s">
        <v>118</v>
      </c>
      <c r="D32" s="1" t="s">
        <v>16</v>
      </c>
      <c r="E32" s="1">
        <f t="shared" si="0"/>
        <v>100</v>
      </c>
      <c r="F32" s="9">
        <v>300</v>
      </c>
    </row>
    <row r="33" spans="1:6" s="8" customFormat="1" ht="25.5">
      <c r="A33" s="1">
        <v>111</v>
      </c>
      <c r="B33" s="1" t="s">
        <v>12</v>
      </c>
      <c r="C33" s="1" t="s">
        <v>128</v>
      </c>
      <c r="D33" s="1" t="s">
        <v>16</v>
      </c>
      <c r="E33" s="1">
        <f t="shared" si="0"/>
        <v>200</v>
      </c>
      <c r="F33" s="9">
        <v>600</v>
      </c>
    </row>
    <row r="34" spans="1:6" s="8" customFormat="1" ht="12.75">
      <c r="A34" s="1">
        <v>112</v>
      </c>
      <c r="B34" s="1" t="s">
        <v>12</v>
      </c>
      <c r="C34" s="1" t="s">
        <v>129</v>
      </c>
      <c r="D34" s="1" t="s">
        <v>16</v>
      </c>
      <c r="E34" s="1">
        <f t="shared" si="0"/>
        <v>500</v>
      </c>
      <c r="F34" s="9">
        <v>1500</v>
      </c>
    </row>
    <row r="35" spans="1:6" s="8" customFormat="1" ht="12.75">
      <c r="A35" s="1">
        <v>120</v>
      </c>
      <c r="B35" s="1" t="s">
        <v>12</v>
      </c>
      <c r="C35" s="1" t="s">
        <v>137</v>
      </c>
      <c r="D35" s="1" t="s">
        <v>16</v>
      </c>
      <c r="E35" s="1">
        <f t="shared" si="0"/>
        <v>600</v>
      </c>
      <c r="F35" s="9">
        <v>1800</v>
      </c>
    </row>
    <row r="36" spans="1:6" s="8" customFormat="1" ht="25.5">
      <c r="A36" s="1">
        <v>121</v>
      </c>
      <c r="B36" s="1" t="s">
        <v>12</v>
      </c>
      <c r="C36" s="1" t="s">
        <v>138</v>
      </c>
      <c r="D36" s="1" t="s">
        <v>16</v>
      </c>
      <c r="E36" s="1">
        <f t="shared" si="0"/>
        <v>160</v>
      </c>
      <c r="F36" s="9">
        <v>480</v>
      </c>
    </row>
    <row r="37" spans="1:6" s="8" customFormat="1" ht="12.75">
      <c r="A37" s="1">
        <v>122</v>
      </c>
      <c r="B37" s="1" t="s">
        <v>139</v>
      </c>
      <c r="C37" s="1" t="s">
        <v>140</v>
      </c>
      <c r="D37" s="1" t="s">
        <v>11</v>
      </c>
      <c r="E37" s="1">
        <f t="shared" si="0"/>
        <v>3510</v>
      </c>
      <c r="F37" s="9">
        <v>10530</v>
      </c>
    </row>
    <row r="38" spans="1:6" s="8" customFormat="1" ht="12.75">
      <c r="A38" s="1">
        <v>123</v>
      </c>
      <c r="B38" s="9" t="s">
        <v>12</v>
      </c>
      <c r="C38" s="1" t="s">
        <v>141</v>
      </c>
      <c r="D38" s="9" t="s">
        <v>11</v>
      </c>
      <c r="E38" s="1">
        <f t="shared" si="0"/>
        <v>1820</v>
      </c>
      <c r="F38" s="9">
        <v>5460</v>
      </c>
    </row>
    <row r="39" spans="1:6" s="8" customFormat="1" ht="12.75">
      <c r="A39" s="1">
        <v>124</v>
      </c>
      <c r="B39" s="9" t="s">
        <v>12</v>
      </c>
      <c r="C39" s="1" t="s">
        <v>142</v>
      </c>
      <c r="D39" s="1" t="s">
        <v>16</v>
      </c>
      <c r="E39" s="1">
        <f t="shared" si="0"/>
        <v>60</v>
      </c>
      <c r="F39" s="9">
        <v>180</v>
      </c>
    </row>
    <row r="40" spans="1:6" s="8" customFormat="1" ht="12.75">
      <c r="A40" s="1">
        <v>125</v>
      </c>
      <c r="B40" s="9" t="s">
        <v>12</v>
      </c>
      <c r="C40" s="1" t="s">
        <v>143</v>
      </c>
      <c r="D40" s="1" t="s">
        <v>16</v>
      </c>
      <c r="E40" s="1">
        <f t="shared" si="0"/>
        <v>150</v>
      </c>
      <c r="F40" s="9">
        <v>450</v>
      </c>
    </row>
    <row r="41" spans="1:6" s="8" customFormat="1" ht="12.75">
      <c r="A41" s="1">
        <v>127</v>
      </c>
      <c r="B41" s="1" t="s">
        <v>12</v>
      </c>
      <c r="C41" s="1" t="s">
        <v>145</v>
      </c>
      <c r="D41" s="1" t="s">
        <v>16</v>
      </c>
      <c r="E41" s="1">
        <f t="shared" si="0"/>
        <v>60</v>
      </c>
      <c r="F41" s="9">
        <v>180</v>
      </c>
    </row>
    <row r="42" spans="1:6" s="8" customFormat="1" ht="12.75">
      <c r="A42" s="1">
        <v>135</v>
      </c>
      <c r="B42" s="1" t="s">
        <v>12</v>
      </c>
      <c r="C42" s="1" t="s">
        <v>154</v>
      </c>
      <c r="D42" s="1" t="s">
        <v>16</v>
      </c>
      <c r="E42" s="1">
        <f t="shared" si="0"/>
        <v>60</v>
      </c>
      <c r="F42" s="9">
        <v>180</v>
      </c>
    </row>
    <row r="43" spans="1:6" s="8" customFormat="1" ht="12.75">
      <c r="A43" s="1">
        <v>136</v>
      </c>
      <c r="B43" s="1" t="s">
        <v>12</v>
      </c>
      <c r="C43" s="1" t="s">
        <v>155</v>
      </c>
      <c r="D43" s="1" t="s">
        <v>16</v>
      </c>
      <c r="E43" s="1">
        <f t="shared" si="0"/>
        <v>120</v>
      </c>
      <c r="F43" s="9">
        <v>360</v>
      </c>
    </row>
    <row r="44" spans="1:6" s="8" customFormat="1" ht="12.75">
      <c r="A44" s="1">
        <v>139</v>
      </c>
      <c r="B44" s="1" t="s">
        <v>12</v>
      </c>
      <c r="C44" s="1" t="s">
        <v>158</v>
      </c>
      <c r="D44" s="1" t="s">
        <v>16</v>
      </c>
      <c r="E44" s="1">
        <f t="shared" si="0"/>
        <v>280</v>
      </c>
      <c r="F44" s="9">
        <v>840</v>
      </c>
    </row>
    <row r="45" spans="1:6" s="8" customFormat="1" ht="12.75">
      <c r="A45" s="1">
        <v>140</v>
      </c>
      <c r="B45" s="1">
        <v>11520</v>
      </c>
      <c r="C45" s="1" t="s">
        <v>159</v>
      </c>
      <c r="D45" s="1" t="s">
        <v>16</v>
      </c>
      <c r="E45" s="1">
        <f t="shared" si="0"/>
        <v>530</v>
      </c>
      <c r="F45" s="9">
        <v>1590</v>
      </c>
    </row>
    <row r="46" spans="1:6" s="8" customFormat="1" ht="12.75">
      <c r="A46" s="1">
        <v>147</v>
      </c>
      <c r="B46" s="1" t="s">
        <v>12</v>
      </c>
      <c r="C46" s="1" t="s">
        <v>166</v>
      </c>
      <c r="D46" s="1" t="s">
        <v>16</v>
      </c>
      <c r="E46" s="1">
        <f t="shared" si="0"/>
        <v>200</v>
      </c>
      <c r="F46" s="9">
        <v>600</v>
      </c>
    </row>
    <row r="47" spans="1:6" s="8" customFormat="1" ht="12.75">
      <c r="A47" s="1">
        <v>149</v>
      </c>
      <c r="B47" s="1" t="s">
        <v>12</v>
      </c>
      <c r="C47" s="1" t="s">
        <v>168</v>
      </c>
      <c r="D47" s="1" t="s">
        <v>16</v>
      </c>
      <c r="E47" s="1">
        <f t="shared" si="0"/>
        <v>1780</v>
      </c>
      <c r="F47" s="9">
        <v>5340</v>
      </c>
    </row>
    <row r="48" spans="1:6" s="8" customFormat="1" ht="12.75">
      <c r="A48" s="1">
        <v>152</v>
      </c>
      <c r="B48" s="1" t="s">
        <v>12</v>
      </c>
      <c r="C48" s="1" t="s">
        <v>171</v>
      </c>
      <c r="D48" s="1" t="s">
        <v>11</v>
      </c>
      <c r="E48" s="1">
        <f t="shared" si="0"/>
        <v>100</v>
      </c>
      <c r="F48" s="9">
        <v>300</v>
      </c>
    </row>
    <row r="49" spans="1:6" s="8" customFormat="1" ht="12.75">
      <c r="A49" s="1">
        <v>153</v>
      </c>
      <c r="B49" s="1" t="s">
        <v>12</v>
      </c>
      <c r="C49" s="2" t="s">
        <v>172</v>
      </c>
      <c r="D49" s="1" t="s">
        <v>16</v>
      </c>
      <c r="E49" s="1">
        <f t="shared" si="0"/>
        <v>1500</v>
      </c>
      <c r="F49" s="9">
        <v>4500</v>
      </c>
    </row>
    <row r="50" spans="1:6" s="8" customFormat="1" ht="12.75">
      <c r="A50" s="1">
        <v>155</v>
      </c>
      <c r="B50" s="1" t="s">
        <v>12</v>
      </c>
      <c r="C50" s="1" t="s">
        <v>174</v>
      </c>
      <c r="D50" s="1" t="s">
        <v>16</v>
      </c>
      <c r="E50" s="1">
        <f t="shared" si="0"/>
        <v>100</v>
      </c>
      <c r="F50" s="9">
        <v>300</v>
      </c>
    </row>
    <row r="51" spans="1:6" s="8" customFormat="1" ht="12.75">
      <c r="A51" s="1">
        <v>185</v>
      </c>
      <c r="B51" s="9">
        <v>12940</v>
      </c>
      <c r="C51" s="1" t="s">
        <v>208</v>
      </c>
      <c r="D51" s="1" t="s">
        <v>16</v>
      </c>
      <c r="E51" s="1">
        <f t="shared" si="0"/>
        <v>5</v>
      </c>
      <c r="F51" s="9">
        <v>15</v>
      </c>
    </row>
    <row r="52" spans="1:6" s="8" customFormat="1" ht="12.75">
      <c r="A52" s="1">
        <v>188</v>
      </c>
      <c r="B52" s="1" t="s">
        <v>12</v>
      </c>
      <c r="C52" s="1" t="s">
        <v>211</v>
      </c>
      <c r="D52" s="1" t="s">
        <v>16</v>
      </c>
      <c r="E52" s="1">
        <f t="shared" si="0"/>
        <v>30</v>
      </c>
      <c r="F52" s="9">
        <v>90</v>
      </c>
    </row>
    <row r="53" spans="1:6" s="8" customFormat="1" ht="12.75">
      <c r="A53" s="1">
        <v>193</v>
      </c>
      <c r="B53" s="1">
        <v>12955</v>
      </c>
      <c r="C53" s="1" t="s">
        <v>216</v>
      </c>
      <c r="D53" s="1" t="s">
        <v>11</v>
      </c>
      <c r="E53" s="1">
        <f t="shared" si="0"/>
        <v>450</v>
      </c>
      <c r="F53" s="9">
        <v>1350</v>
      </c>
    </row>
    <row r="54" spans="1:6" s="8" customFormat="1" ht="12.75">
      <c r="A54" s="1">
        <v>194</v>
      </c>
      <c r="B54" s="1">
        <v>11752</v>
      </c>
      <c r="C54" s="1" t="s">
        <v>217</v>
      </c>
      <c r="D54" s="1" t="s">
        <v>11</v>
      </c>
      <c r="E54" s="1">
        <f t="shared" si="0"/>
        <v>130</v>
      </c>
      <c r="F54" s="9">
        <v>390</v>
      </c>
    </row>
    <row r="55" spans="1:6" s="8" customFormat="1" ht="12.75">
      <c r="A55" s="1">
        <v>199</v>
      </c>
      <c r="B55" s="1" t="s">
        <v>12</v>
      </c>
      <c r="C55" s="1" t="s">
        <v>222</v>
      </c>
      <c r="D55" s="1" t="s">
        <v>16</v>
      </c>
      <c r="E55" s="1">
        <f t="shared" si="0"/>
        <v>2560</v>
      </c>
      <c r="F55" s="9">
        <v>7680</v>
      </c>
    </row>
    <row r="56" spans="1:6" s="8" customFormat="1" ht="12.75">
      <c r="A56" s="1">
        <v>201</v>
      </c>
      <c r="B56" s="1" t="s">
        <v>12</v>
      </c>
      <c r="C56" s="1" t="s">
        <v>224</v>
      </c>
      <c r="D56" s="1" t="s">
        <v>16</v>
      </c>
      <c r="E56" s="1">
        <f t="shared" si="0"/>
        <v>300</v>
      </c>
      <c r="F56" s="9">
        <v>900</v>
      </c>
    </row>
    <row r="57" spans="1:6" s="8" customFormat="1" ht="12.75">
      <c r="A57" s="1">
        <v>208</v>
      </c>
      <c r="B57" s="1">
        <v>10548</v>
      </c>
      <c r="C57" s="1" t="s">
        <v>231</v>
      </c>
      <c r="D57" s="1" t="s">
        <v>16</v>
      </c>
      <c r="E57" s="1">
        <f t="shared" si="0"/>
        <v>400</v>
      </c>
      <c r="F57" s="9">
        <v>1200</v>
      </c>
    </row>
    <row r="58" spans="1:6" s="8" customFormat="1" ht="12.75">
      <c r="A58" s="1">
        <v>213</v>
      </c>
      <c r="B58" s="1" t="s">
        <v>12</v>
      </c>
      <c r="C58" s="1" t="s">
        <v>237</v>
      </c>
      <c r="D58" s="1" t="s">
        <v>16</v>
      </c>
      <c r="E58" s="1">
        <f t="shared" si="0"/>
        <v>1530</v>
      </c>
      <c r="F58" s="9">
        <v>4590</v>
      </c>
    </row>
    <row r="59" spans="1:6" s="8" customFormat="1" ht="12.75">
      <c r="A59" s="1">
        <v>217</v>
      </c>
      <c r="B59" s="1">
        <v>10910</v>
      </c>
      <c r="C59" s="1" t="s">
        <v>241</v>
      </c>
      <c r="D59" s="1" t="s">
        <v>11</v>
      </c>
      <c r="E59" s="1">
        <f t="shared" si="0"/>
        <v>60</v>
      </c>
      <c r="F59" s="9">
        <v>180</v>
      </c>
    </row>
    <row r="60" spans="1:6" s="8" customFormat="1" ht="12.75">
      <c r="A60" s="1">
        <v>221</v>
      </c>
      <c r="B60" s="1">
        <v>12305</v>
      </c>
      <c r="C60" s="1" t="s">
        <v>245</v>
      </c>
      <c r="D60" s="1" t="s">
        <v>11</v>
      </c>
      <c r="E60" s="1">
        <f t="shared" si="0"/>
        <v>50</v>
      </c>
      <c r="F60" s="9">
        <v>150</v>
      </c>
    </row>
    <row r="61" spans="1:6" s="8" customFormat="1" ht="12.75">
      <c r="A61" s="1">
        <v>222</v>
      </c>
      <c r="B61" s="1">
        <v>12115</v>
      </c>
      <c r="C61" s="1" t="s">
        <v>246</v>
      </c>
      <c r="D61" s="1" t="s">
        <v>16</v>
      </c>
      <c r="E61" s="1">
        <f t="shared" si="0"/>
        <v>560</v>
      </c>
      <c r="F61" s="9">
        <v>1680</v>
      </c>
    </row>
    <row r="62" spans="1:6" s="8" customFormat="1" ht="12.75">
      <c r="A62" s="1">
        <v>223</v>
      </c>
      <c r="B62" s="9" t="s">
        <v>12</v>
      </c>
      <c r="C62" s="1" t="s">
        <v>247</v>
      </c>
      <c r="D62" s="9" t="s">
        <v>11</v>
      </c>
      <c r="E62" s="1">
        <f t="shared" si="0"/>
        <v>970</v>
      </c>
      <c r="F62" s="9">
        <v>2910</v>
      </c>
    </row>
    <row r="63" spans="1:6" s="8" customFormat="1" ht="12.75">
      <c r="A63" s="1">
        <v>229</v>
      </c>
      <c r="B63" s="1">
        <v>10531</v>
      </c>
      <c r="C63" s="1" t="s">
        <v>253</v>
      </c>
      <c r="D63" s="1" t="s">
        <v>16</v>
      </c>
      <c r="E63" s="1">
        <f t="shared" si="0"/>
        <v>760</v>
      </c>
      <c r="F63" s="9">
        <v>2280</v>
      </c>
    </row>
    <row r="64" spans="1:6" s="8" customFormat="1" ht="12.75">
      <c r="A64" s="1">
        <v>230</v>
      </c>
      <c r="B64" s="9" t="s">
        <v>12</v>
      </c>
      <c r="C64" s="1" t="s">
        <v>254</v>
      </c>
      <c r="D64" s="1" t="s">
        <v>16</v>
      </c>
      <c r="E64" s="1">
        <f t="shared" si="0"/>
        <v>30</v>
      </c>
      <c r="F64" s="9">
        <v>90</v>
      </c>
    </row>
    <row r="65" spans="1:6" s="190" customFormat="1" ht="12.75">
      <c r="A65" s="1">
        <v>232</v>
      </c>
      <c r="B65" s="9" t="s">
        <v>12</v>
      </c>
      <c r="C65" s="1" t="s">
        <v>256</v>
      </c>
      <c r="D65" s="1" t="s">
        <v>16</v>
      </c>
      <c r="E65" s="1">
        <f t="shared" si="0"/>
        <v>380</v>
      </c>
      <c r="F65" s="9">
        <v>1140</v>
      </c>
    </row>
    <row r="66" spans="1:6" s="8" customFormat="1" ht="12.75">
      <c r="A66" s="1">
        <v>234</v>
      </c>
      <c r="B66" s="1" t="s">
        <v>12</v>
      </c>
      <c r="C66" s="1" t="s">
        <v>258</v>
      </c>
      <c r="D66" s="1" t="s">
        <v>16</v>
      </c>
      <c r="E66" s="1">
        <f t="shared" si="0"/>
        <v>300</v>
      </c>
      <c r="F66" s="9">
        <v>900</v>
      </c>
    </row>
    <row r="67" spans="1:6" s="8" customFormat="1" ht="12.75">
      <c r="A67" s="188">
        <v>237</v>
      </c>
      <c r="B67" s="188" t="s">
        <v>12</v>
      </c>
      <c r="C67" s="188" t="s">
        <v>261</v>
      </c>
      <c r="D67" s="188" t="s">
        <v>16</v>
      </c>
      <c r="E67" s="188">
        <f t="shared" si="0"/>
        <v>580</v>
      </c>
      <c r="F67" s="189">
        <v>1740</v>
      </c>
    </row>
    <row r="68" spans="1:6" s="8" customFormat="1" ht="25.5">
      <c r="A68" s="1">
        <v>238</v>
      </c>
      <c r="B68" s="1" t="s">
        <v>12</v>
      </c>
      <c r="C68" s="1" t="s">
        <v>262</v>
      </c>
      <c r="D68" s="1" t="s">
        <v>16</v>
      </c>
      <c r="E68" s="1">
        <f t="shared" ref="E68:E131" si="1">F68/3</f>
        <v>900</v>
      </c>
      <c r="F68" s="9">
        <v>2700</v>
      </c>
    </row>
    <row r="69" spans="1:6" s="8" customFormat="1" ht="12.75">
      <c r="A69" s="1">
        <v>239</v>
      </c>
      <c r="B69" s="1" t="s">
        <v>12</v>
      </c>
      <c r="C69" s="1" t="s">
        <v>263</v>
      </c>
      <c r="D69" s="1" t="s">
        <v>16</v>
      </c>
      <c r="E69" s="1">
        <f t="shared" si="1"/>
        <v>1950</v>
      </c>
      <c r="F69" s="9">
        <v>5850</v>
      </c>
    </row>
    <row r="70" spans="1:6" s="8" customFormat="1" ht="12.75">
      <c r="A70" s="1">
        <v>241</v>
      </c>
      <c r="B70" s="5">
        <v>11380</v>
      </c>
      <c r="C70" s="5" t="s">
        <v>265</v>
      </c>
      <c r="D70" s="5" t="s">
        <v>11</v>
      </c>
      <c r="E70" s="1">
        <f t="shared" si="1"/>
        <v>60</v>
      </c>
      <c r="F70" s="9">
        <v>180</v>
      </c>
    </row>
    <row r="71" spans="1:6" s="8" customFormat="1" ht="12.75">
      <c r="A71" s="1">
        <v>245</v>
      </c>
      <c r="B71" s="1" t="s">
        <v>12</v>
      </c>
      <c r="C71" s="1" t="s">
        <v>269</v>
      </c>
      <c r="D71" s="1" t="s">
        <v>16</v>
      </c>
      <c r="E71" s="1">
        <f t="shared" si="1"/>
        <v>1070</v>
      </c>
      <c r="F71" s="9">
        <v>3210</v>
      </c>
    </row>
    <row r="72" spans="1:6" s="8" customFormat="1" ht="12.75">
      <c r="A72" s="1">
        <v>246</v>
      </c>
      <c r="B72" s="1" t="s">
        <v>12</v>
      </c>
      <c r="C72" s="1" t="s">
        <v>270</v>
      </c>
      <c r="D72" s="9" t="s">
        <v>11</v>
      </c>
      <c r="E72" s="1">
        <f t="shared" si="1"/>
        <v>920</v>
      </c>
      <c r="F72" s="9">
        <v>2760</v>
      </c>
    </row>
    <row r="73" spans="1:6" s="8" customFormat="1" ht="12.75">
      <c r="A73" s="1">
        <v>248</v>
      </c>
      <c r="B73" s="1" t="s">
        <v>12</v>
      </c>
      <c r="C73" s="1" t="s">
        <v>272</v>
      </c>
      <c r="D73" s="1" t="s">
        <v>16</v>
      </c>
      <c r="E73" s="1">
        <f t="shared" si="1"/>
        <v>150</v>
      </c>
      <c r="F73" s="9">
        <v>450</v>
      </c>
    </row>
    <row r="74" spans="1:6" s="8" customFormat="1" ht="12.75">
      <c r="A74" s="1">
        <v>251</v>
      </c>
      <c r="B74" s="1">
        <v>12329</v>
      </c>
      <c r="C74" s="1" t="s">
        <v>275</v>
      </c>
      <c r="D74" s="1" t="s">
        <v>16</v>
      </c>
      <c r="E74" s="1">
        <f t="shared" si="1"/>
        <v>30</v>
      </c>
      <c r="F74" s="9">
        <v>90</v>
      </c>
    </row>
    <row r="75" spans="1:6" s="8" customFormat="1" ht="12.75">
      <c r="A75" s="1">
        <v>252</v>
      </c>
      <c r="B75" s="1" t="s">
        <v>12</v>
      </c>
      <c r="C75" s="1" t="s">
        <v>276</v>
      </c>
      <c r="D75" s="1" t="s">
        <v>16</v>
      </c>
      <c r="E75" s="1">
        <f t="shared" si="1"/>
        <v>380</v>
      </c>
      <c r="F75" s="9">
        <v>1140</v>
      </c>
    </row>
    <row r="76" spans="1:6" s="8" customFormat="1" ht="12.75">
      <c r="A76" s="1">
        <v>256</v>
      </c>
      <c r="B76" s="1" t="s">
        <v>12</v>
      </c>
      <c r="C76" s="1" t="s">
        <v>280</v>
      </c>
      <c r="D76" s="1" t="s">
        <v>16</v>
      </c>
      <c r="E76" s="1">
        <f t="shared" si="1"/>
        <v>30</v>
      </c>
      <c r="F76" s="9">
        <v>90</v>
      </c>
    </row>
    <row r="77" spans="1:6" s="8" customFormat="1" ht="12.75">
      <c r="A77" s="1">
        <v>266</v>
      </c>
      <c r="B77" s="1" t="s">
        <v>12</v>
      </c>
      <c r="C77" s="1" t="s">
        <v>291</v>
      </c>
      <c r="D77" s="1" t="s">
        <v>16</v>
      </c>
      <c r="E77" s="1">
        <f t="shared" si="1"/>
        <v>800</v>
      </c>
      <c r="F77" s="9">
        <v>2400</v>
      </c>
    </row>
    <row r="78" spans="1:6" s="8" customFormat="1" ht="12.75">
      <c r="A78" s="1">
        <v>267</v>
      </c>
      <c r="B78" s="1">
        <v>10554</v>
      </c>
      <c r="C78" s="1" t="s">
        <v>292</v>
      </c>
      <c r="D78" s="1" t="s">
        <v>16</v>
      </c>
      <c r="E78" s="1">
        <f t="shared" si="1"/>
        <v>300</v>
      </c>
      <c r="F78" s="9">
        <v>900</v>
      </c>
    </row>
    <row r="79" spans="1:6" s="8" customFormat="1" ht="12.75">
      <c r="A79" s="1">
        <v>269</v>
      </c>
      <c r="B79" s="1" t="s">
        <v>12</v>
      </c>
      <c r="C79" s="1" t="s">
        <v>294</v>
      </c>
      <c r="D79" s="1" t="s">
        <v>16</v>
      </c>
      <c r="E79" s="1">
        <f t="shared" si="1"/>
        <v>720</v>
      </c>
      <c r="F79" s="9">
        <v>2160</v>
      </c>
    </row>
    <row r="80" spans="1:6" s="8" customFormat="1" ht="12.75">
      <c r="A80" s="1">
        <v>270</v>
      </c>
      <c r="B80" s="1" t="s">
        <v>12</v>
      </c>
      <c r="C80" s="1" t="s">
        <v>295</v>
      </c>
      <c r="D80" s="1" t="s">
        <v>16</v>
      </c>
      <c r="E80" s="1">
        <f t="shared" si="1"/>
        <v>100</v>
      </c>
      <c r="F80" s="9">
        <v>300</v>
      </c>
    </row>
    <row r="81" spans="1:6" s="8" customFormat="1" ht="12.75">
      <c r="A81" s="1">
        <v>271</v>
      </c>
      <c r="B81" s="1" t="s">
        <v>12</v>
      </c>
      <c r="C81" s="1" t="s">
        <v>296</v>
      </c>
      <c r="D81" s="1" t="s">
        <v>16</v>
      </c>
      <c r="E81" s="1">
        <f t="shared" si="1"/>
        <v>200</v>
      </c>
      <c r="F81" s="9">
        <v>600</v>
      </c>
    </row>
    <row r="82" spans="1:6" s="8" customFormat="1" ht="12.75">
      <c r="A82" s="1">
        <v>272</v>
      </c>
      <c r="B82" s="9">
        <v>11651</v>
      </c>
      <c r="C82" s="1" t="s">
        <v>297</v>
      </c>
      <c r="D82" s="1" t="s">
        <v>16</v>
      </c>
      <c r="E82" s="1">
        <f t="shared" si="1"/>
        <v>200</v>
      </c>
      <c r="F82" s="9">
        <v>600</v>
      </c>
    </row>
    <row r="83" spans="1:6" s="8" customFormat="1" ht="12.75">
      <c r="A83" s="1">
        <v>276</v>
      </c>
      <c r="B83" s="1">
        <v>11832</v>
      </c>
      <c r="C83" s="1" t="s">
        <v>301</v>
      </c>
      <c r="D83" s="1" t="s">
        <v>11</v>
      </c>
      <c r="E83" s="1">
        <f t="shared" si="1"/>
        <v>180</v>
      </c>
      <c r="F83" s="9">
        <v>540</v>
      </c>
    </row>
    <row r="84" spans="1:6" s="8" customFormat="1" ht="12.75">
      <c r="A84" s="1">
        <v>279</v>
      </c>
      <c r="B84" s="1">
        <v>12348</v>
      </c>
      <c r="C84" s="1" t="s">
        <v>304</v>
      </c>
      <c r="D84" s="1" t="s">
        <v>16</v>
      </c>
      <c r="E84" s="1">
        <f t="shared" si="1"/>
        <v>60</v>
      </c>
      <c r="F84" s="9">
        <v>180</v>
      </c>
    </row>
    <row r="85" spans="1:6" s="8" customFormat="1" ht="12.75">
      <c r="A85" s="1">
        <v>281</v>
      </c>
      <c r="B85" s="1" t="s">
        <v>12</v>
      </c>
      <c r="C85" s="1" t="s">
        <v>306</v>
      </c>
      <c r="D85" s="1" t="s">
        <v>16</v>
      </c>
      <c r="E85" s="1">
        <f t="shared" si="1"/>
        <v>160</v>
      </c>
      <c r="F85" s="9">
        <v>480</v>
      </c>
    </row>
    <row r="86" spans="1:6" s="8" customFormat="1" ht="12.75">
      <c r="A86" s="1">
        <v>282</v>
      </c>
      <c r="B86" s="1" t="s">
        <v>12</v>
      </c>
      <c r="C86" s="1" t="s">
        <v>307</v>
      </c>
      <c r="D86" s="1" t="s">
        <v>16</v>
      </c>
      <c r="E86" s="1">
        <f t="shared" si="1"/>
        <v>60</v>
      </c>
      <c r="F86" s="9">
        <v>180</v>
      </c>
    </row>
    <row r="87" spans="1:6" s="8" customFormat="1" ht="12.75">
      <c r="A87" s="1">
        <v>284</v>
      </c>
      <c r="B87" s="1">
        <v>12368</v>
      </c>
      <c r="C87" s="1" t="s">
        <v>309</v>
      </c>
      <c r="D87" s="1" t="s">
        <v>16</v>
      </c>
      <c r="E87" s="1">
        <f t="shared" si="1"/>
        <v>150</v>
      </c>
      <c r="F87" s="9">
        <v>450</v>
      </c>
    </row>
    <row r="88" spans="1:6" s="8" customFormat="1" ht="12.75">
      <c r="A88" s="1">
        <v>286</v>
      </c>
      <c r="B88" s="1">
        <v>10560</v>
      </c>
      <c r="C88" s="1" t="s">
        <v>311</v>
      </c>
      <c r="D88" s="1" t="s">
        <v>16</v>
      </c>
      <c r="E88" s="1">
        <f t="shared" si="1"/>
        <v>340</v>
      </c>
      <c r="F88" s="9">
        <v>1020</v>
      </c>
    </row>
    <row r="89" spans="1:6" s="8" customFormat="1" ht="12.75">
      <c r="A89" s="1">
        <v>294</v>
      </c>
      <c r="B89" s="9" t="s">
        <v>12</v>
      </c>
      <c r="C89" s="1" t="s">
        <v>318</v>
      </c>
      <c r="D89" s="9" t="s">
        <v>11</v>
      </c>
      <c r="E89" s="1">
        <f t="shared" si="1"/>
        <v>460</v>
      </c>
      <c r="F89" s="9">
        <v>1380</v>
      </c>
    </row>
    <row r="90" spans="1:6" s="8" customFormat="1" ht="12.75">
      <c r="A90" s="1">
        <v>296</v>
      </c>
      <c r="B90" s="1" t="s">
        <v>12</v>
      </c>
      <c r="C90" s="1" t="s">
        <v>320</v>
      </c>
      <c r="D90" s="1" t="s">
        <v>16</v>
      </c>
      <c r="E90" s="1">
        <f t="shared" si="1"/>
        <v>1500</v>
      </c>
      <c r="F90" s="9">
        <v>4500</v>
      </c>
    </row>
    <row r="91" spans="1:6" s="8" customFormat="1" ht="12.75">
      <c r="A91" s="1">
        <v>297</v>
      </c>
      <c r="B91" s="1" t="s">
        <v>12</v>
      </c>
      <c r="C91" s="1" t="s">
        <v>321</v>
      </c>
      <c r="D91" s="1" t="s">
        <v>16</v>
      </c>
      <c r="E91" s="1">
        <f t="shared" si="1"/>
        <v>6600</v>
      </c>
      <c r="F91" s="9">
        <v>19800</v>
      </c>
    </row>
    <row r="92" spans="1:6" s="8" customFormat="1" ht="25.5">
      <c r="A92" s="1">
        <v>298</v>
      </c>
      <c r="B92" s="1" t="s">
        <v>12</v>
      </c>
      <c r="C92" s="1" t="s">
        <v>322</v>
      </c>
      <c r="D92" s="1" t="s">
        <v>16</v>
      </c>
      <c r="E92" s="1">
        <f t="shared" si="1"/>
        <v>7400</v>
      </c>
      <c r="F92" s="9">
        <v>22200</v>
      </c>
    </row>
    <row r="93" spans="1:6" s="8" customFormat="1" ht="12.75">
      <c r="A93" s="1">
        <v>299</v>
      </c>
      <c r="B93" s="1" t="s">
        <v>12</v>
      </c>
      <c r="C93" s="1" t="s">
        <v>323</v>
      </c>
      <c r="D93" s="1" t="s">
        <v>16</v>
      </c>
      <c r="E93" s="1">
        <f t="shared" si="1"/>
        <v>3300</v>
      </c>
      <c r="F93" s="9">
        <v>9900</v>
      </c>
    </row>
    <row r="94" spans="1:6" s="8" customFormat="1" ht="12.75">
      <c r="A94" s="1">
        <v>302</v>
      </c>
      <c r="B94" s="1" t="s">
        <v>12</v>
      </c>
      <c r="C94" s="1" t="s">
        <v>326</v>
      </c>
      <c r="D94" s="1" t="s">
        <v>16</v>
      </c>
      <c r="E94" s="1">
        <f t="shared" si="1"/>
        <v>800</v>
      </c>
      <c r="F94" s="9">
        <v>2400</v>
      </c>
    </row>
    <row r="95" spans="1:6" s="8" customFormat="1" ht="25.5">
      <c r="A95" s="1">
        <v>304</v>
      </c>
      <c r="B95" s="1" t="s">
        <v>12</v>
      </c>
      <c r="C95" s="1" t="s">
        <v>328</v>
      </c>
      <c r="D95" s="1" t="s">
        <v>16</v>
      </c>
      <c r="E95" s="1">
        <f t="shared" si="1"/>
        <v>1700</v>
      </c>
      <c r="F95" s="9">
        <v>5100</v>
      </c>
    </row>
    <row r="96" spans="1:6" s="8" customFormat="1" ht="12.75">
      <c r="A96" s="1">
        <v>307</v>
      </c>
      <c r="B96" s="9" t="s">
        <v>12</v>
      </c>
      <c r="C96" s="1" t="s">
        <v>331</v>
      </c>
      <c r="D96" s="1" t="s">
        <v>11</v>
      </c>
      <c r="E96" s="1">
        <f t="shared" si="1"/>
        <v>1300</v>
      </c>
      <c r="F96" s="9">
        <v>3900</v>
      </c>
    </row>
    <row r="97" spans="1:6" s="8" customFormat="1" ht="12.75">
      <c r="A97" s="1">
        <v>310</v>
      </c>
      <c r="B97" s="1" t="s">
        <v>12</v>
      </c>
      <c r="C97" s="1" t="s">
        <v>334</v>
      </c>
      <c r="D97" s="1" t="s">
        <v>16</v>
      </c>
      <c r="E97" s="1">
        <f t="shared" si="1"/>
        <v>250</v>
      </c>
      <c r="F97" s="9">
        <v>750</v>
      </c>
    </row>
    <row r="98" spans="1:6" s="8" customFormat="1" ht="12.75">
      <c r="A98" s="1">
        <v>311</v>
      </c>
      <c r="B98" s="1">
        <v>12724</v>
      </c>
      <c r="C98" s="1" t="s">
        <v>335</v>
      </c>
      <c r="D98" s="1" t="s">
        <v>16</v>
      </c>
      <c r="E98" s="1">
        <f t="shared" si="1"/>
        <v>300</v>
      </c>
      <c r="F98" s="9">
        <v>900</v>
      </c>
    </row>
    <row r="99" spans="1:6" s="8" customFormat="1" ht="25.5">
      <c r="A99" s="1">
        <v>315</v>
      </c>
      <c r="B99" s="1">
        <v>11989</v>
      </c>
      <c r="C99" s="1" t="s">
        <v>339</v>
      </c>
      <c r="D99" s="1" t="s">
        <v>11</v>
      </c>
      <c r="E99" s="1">
        <f t="shared" si="1"/>
        <v>800</v>
      </c>
      <c r="F99" s="9">
        <v>2400</v>
      </c>
    </row>
    <row r="100" spans="1:6" s="8" customFormat="1" ht="12.75">
      <c r="A100" s="1">
        <v>318</v>
      </c>
      <c r="B100" s="9" t="s">
        <v>12</v>
      </c>
      <c r="C100" s="1" t="s">
        <v>342</v>
      </c>
      <c r="D100" s="9" t="s">
        <v>11</v>
      </c>
      <c r="E100" s="1">
        <f t="shared" si="1"/>
        <v>2310</v>
      </c>
      <c r="F100" s="9">
        <v>6930</v>
      </c>
    </row>
    <row r="101" spans="1:6" s="8" customFormat="1" ht="12.75">
      <c r="A101" s="1">
        <v>320</v>
      </c>
      <c r="B101" s="1" t="s">
        <v>12</v>
      </c>
      <c r="C101" s="1" t="s">
        <v>344</v>
      </c>
      <c r="D101" s="1" t="s">
        <v>16</v>
      </c>
      <c r="E101" s="1">
        <f t="shared" si="1"/>
        <v>930</v>
      </c>
      <c r="F101" s="9">
        <v>2790</v>
      </c>
    </row>
    <row r="102" spans="1:6" s="8" customFormat="1" ht="12.75">
      <c r="A102" s="1">
        <v>321</v>
      </c>
      <c r="B102" s="1" t="s">
        <v>12</v>
      </c>
      <c r="C102" s="1" t="s">
        <v>345</v>
      </c>
      <c r="D102" s="1" t="s">
        <v>16</v>
      </c>
      <c r="E102" s="1">
        <f t="shared" si="1"/>
        <v>300</v>
      </c>
      <c r="F102" s="9">
        <v>900</v>
      </c>
    </row>
    <row r="103" spans="1:6" s="8" customFormat="1" ht="12.75">
      <c r="A103" s="1">
        <v>325</v>
      </c>
      <c r="B103" s="9" t="s">
        <v>12</v>
      </c>
      <c r="C103" s="1" t="s">
        <v>349</v>
      </c>
      <c r="D103" s="9" t="s">
        <v>25</v>
      </c>
      <c r="E103" s="1">
        <f t="shared" si="1"/>
        <v>480</v>
      </c>
      <c r="F103" s="9">
        <v>1440</v>
      </c>
    </row>
    <row r="104" spans="1:6" s="8" customFormat="1" ht="12.75">
      <c r="A104" s="1">
        <v>328</v>
      </c>
      <c r="B104" s="1" t="s">
        <v>12</v>
      </c>
      <c r="C104" s="1" t="s">
        <v>353</v>
      </c>
      <c r="D104" s="1" t="s">
        <v>354</v>
      </c>
      <c r="E104" s="1">
        <f t="shared" si="1"/>
        <v>35</v>
      </c>
      <c r="F104" s="9">
        <v>105</v>
      </c>
    </row>
    <row r="105" spans="1:6" s="8" customFormat="1" ht="12.75">
      <c r="A105" s="1">
        <v>330</v>
      </c>
      <c r="B105" s="1" t="s">
        <v>12</v>
      </c>
      <c r="C105" s="1" t="s">
        <v>356</v>
      </c>
      <c r="D105" s="1" t="s">
        <v>352</v>
      </c>
      <c r="E105" s="1">
        <f t="shared" si="1"/>
        <v>0</v>
      </c>
      <c r="F105" s="9">
        <v>0</v>
      </c>
    </row>
    <row r="106" spans="1:6" s="190" customFormat="1" ht="51">
      <c r="A106" s="1">
        <v>332</v>
      </c>
      <c r="B106" s="1">
        <v>12650</v>
      </c>
      <c r="C106" s="188" t="s">
        <v>358</v>
      </c>
      <c r="D106" s="1" t="s">
        <v>352</v>
      </c>
      <c r="E106" s="1">
        <f t="shared" si="1"/>
        <v>30</v>
      </c>
      <c r="F106" s="9">
        <v>90</v>
      </c>
    </row>
    <row r="107" spans="1:6" s="8" customFormat="1" ht="12.75">
      <c r="A107" s="1">
        <v>333</v>
      </c>
      <c r="B107" s="9">
        <v>12652</v>
      </c>
      <c r="C107" s="1" t="s">
        <v>359</v>
      </c>
      <c r="D107" s="1" t="s">
        <v>360</v>
      </c>
      <c r="E107" s="1">
        <f t="shared" si="1"/>
        <v>10</v>
      </c>
      <c r="F107" s="9">
        <v>30</v>
      </c>
    </row>
    <row r="108" spans="1:6" s="8" customFormat="1" ht="12.75">
      <c r="A108" s="188">
        <v>334</v>
      </c>
      <c r="B108" s="188">
        <v>12714</v>
      </c>
      <c r="C108" s="188" t="s">
        <v>361</v>
      </c>
      <c r="D108" s="188" t="s">
        <v>362</v>
      </c>
      <c r="E108" s="188">
        <f t="shared" si="1"/>
        <v>320</v>
      </c>
      <c r="F108" s="189">
        <v>960</v>
      </c>
    </row>
    <row r="109" spans="1:6" s="8" customFormat="1" ht="12.75">
      <c r="A109" s="1">
        <v>335</v>
      </c>
      <c r="B109" s="1" t="s">
        <v>12</v>
      </c>
      <c r="C109" s="1" t="s">
        <v>363</v>
      </c>
      <c r="D109" s="1" t="s">
        <v>364</v>
      </c>
      <c r="E109" s="1">
        <f t="shared" si="1"/>
        <v>100</v>
      </c>
      <c r="F109" s="9">
        <v>300</v>
      </c>
    </row>
    <row r="110" spans="1:6" s="8" customFormat="1" ht="12.75">
      <c r="A110" s="1">
        <v>338</v>
      </c>
      <c r="B110" s="1">
        <v>10271</v>
      </c>
      <c r="C110" s="1" t="s">
        <v>367</v>
      </c>
      <c r="D110" s="1" t="s">
        <v>16</v>
      </c>
      <c r="E110" s="1">
        <f t="shared" si="1"/>
        <v>260</v>
      </c>
      <c r="F110" s="9">
        <v>780</v>
      </c>
    </row>
    <row r="111" spans="1:6" s="8" customFormat="1" ht="12.75">
      <c r="A111" s="1">
        <v>347</v>
      </c>
      <c r="B111" s="1">
        <v>11676</v>
      </c>
      <c r="C111" s="1" t="s">
        <v>376</v>
      </c>
      <c r="D111" s="1" t="s">
        <v>352</v>
      </c>
      <c r="E111" s="1">
        <f t="shared" si="1"/>
        <v>1320</v>
      </c>
      <c r="F111" s="9">
        <v>3960</v>
      </c>
    </row>
    <row r="112" spans="1:6" s="8" customFormat="1" ht="12.75">
      <c r="A112" s="1">
        <v>348</v>
      </c>
      <c r="B112" s="1" t="s">
        <v>12</v>
      </c>
      <c r="C112" s="1" t="s">
        <v>377</v>
      </c>
      <c r="D112" s="1" t="s">
        <v>16</v>
      </c>
      <c r="E112" s="1">
        <f t="shared" si="1"/>
        <v>130</v>
      </c>
      <c r="F112" s="9">
        <v>390</v>
      </c>
    </row>
    <row r="113" spans="1:6" s="8" customFormat="1" ht="12.75">
      <c r="A113" s="1">
        <v>352</v>
      </c>
      <c r="B113" s="1" t="s">
        <v>12</v>
      </c>
      <c r="C113" s="1" t="s">
        <v>381</v>
      </c>
      <c r="D113" s="1" t="s">
        <v>364</v>
      </c>
      <c r="E113" s="1">
        <f t="shared" si="1"/>
        <v>20</v>
      </c>
      <c r="F113" s="9">
        <v>60</v>
      </c>
    </row>
    <row r="114" spans="1:6" s="8" customFormat="1" ht="25.5">
      <c r="A114" s="1">
        <v>354</v>
      </c>
      <c r="B114" s="1" t="s">
        <v>12</v>
      </c>
      <c r="C114" s="1" t="s">
        <v>383</v>
      </c>
      <c r="D114" s="1" t="s">
        <v>364</v>
      </c>
      <c r="E114" s="1">
        <f t="shared" si="1"/>
        <v>50</v>
      </c>
      <c r="F114" s="9">
        <v>150</v>
      </c>
    </row>
    <row r="115" spans="1:6" s="8" customFormat="1" ht="12.75">
      <c r="A115" s="1">
        <v>358</v>
      </c>
      <c r="B115" s="1" t="s">
        <v>12</v>
      </c>
      <c r="C115" s="1" t="s">
        <v>387</v>
      </c>
      <c r="D115" s="9" t="s">
        <v>11</v>
      </c>
      <c r="E115" s="1">
        <f t="shared" si="1"/>
        <v>5</v>
      </c>
      <c r="F115" s="9">
        <v>15</v>
      </c>
    </row>
    <row r="116" spans="1:6" s="8" customFormat="1" ht="12.75">
      <c r="A116" s="1">
        <v>359</v>
      </c>
      <c r="B116" s="1" t="s">
        <v>12</v>
      </c>
      <c r="C116" s="1" t="s">
        <v>388</v>
      </c>
      <c r="D116" s="1" t="s">
        <v>16</v>
      </c>
      <c r="E116" s="1">
        <f t="shared" si="1"/>
        <v>200</v>
      </c>
      <c r="F116" s="9">
        <v>600</v>
      </c>
    </row>
    <row r="117" spans="1:6" s="8" customFormat="1" ht="12.75">
      <c r="A117" s="1">
        <v>360</v>
      </c>
      <c r="B117" s="1">
        <v>11644</v>
      </c>
      <c r="C117" s="1" t="s">
        <v>389</v>
      </c>
      <c r="D117" s="1" t="s">
        <v>16</v>
      </c>
      <c r="E117" s="1">
        <f t="shared" si="1"/>
        <v>50</v>
      </c>
      <c r="F117" s="9">
        <v>150</v>
      </c>
    </row>
    <row r="118" spans="1:6" s="8" customFormat="1" ht="12.75">
      <c r="A118" s="1">
        <v>364</v>
      </c>
      <c r="B118" s="1" t="s">
        <v>12</v>
      </c>
      <c r="C118" s="1" t="s">
        <v>393</v>
      </c>
      <c r="D118" s="1" t="s">
        <v>16</v>
      </c>
      <c r="E118" s="1">
        <f t="shared" si="1"/>
        <v>1500</v>
      </c>
      <c r="F118" s="9">
        <v>4500</v>
      </c>
    </row>
    <row r="119" spans="1:6" s="8" customFormat="1" ht="12.75">
      <c r="A119" s="1">
        <v>365</v>
      </c>
      <c r="B119" s="1" t="s">
        <v>12</v>
      </c>
      <c r="C119" s="1" t="s">
        <v>394</v>
      </c>
      <c r="D119" s="1" t="s">
        <v>16</v>
      </c>
      <c r="E119" s="1">
        <f t="shared" si="1"/>
        <v>350</v>
      </c>
      <c r="F119" s="9">
        <v>1050</v>
      </c>
    </row>
    <row r="120" spans="1:6" s="8" customFormat="1" ht="12.75">
      <c r="A120" s="1">
        <v>366</v>
      </c>
      <c r="B120" s="9" t="s">
        <v>12</v>
      </c>
      <c r="C120" s="1" t="s">
        <v>395</v>
      </c>
      <c r="D120" s="1" t="s">
        <v>16</v>
      </c>
      <c r="E120" s="1">
        <f t="shared" si="1"/>
        <v>100</v>
      </c>
      <c r="F120" s="9">
        <v>300</v>
      </c>
    </row>
    <row r="121" spans="1:6" s="8" customFormat="1" ht="12.75">
      <c r="A121" s="1">
        <v>369</v>
      </c>
      <c r="B121" s="1" t="s">
        <v>12</v>
      </c>
      <c r="C121" s="1" t="s">
        <v>398</v>
      </c>
      <c r="D121" s="1" t="s">
        <v>16</v>
      </c>
      <c r="E121" s="1">
        <f t="shared" si="1"/>
        <v>160</v>
      </c>
      <c r="F121" s="9">
        <v>480</v>
      </c>
    </row>
    <row r="122" spans="1:6" s="8" customFormat="1" ht="12.75">
      <c r="A122" s="1">
        <v>370</v>
      </c>
      <c r="B122" s="9" t="s">
        <v>12</v>
      </c>
      <c r="C122" s="1" t="s">
        <v>399</v>
      </c>
      <c r="D122" s="9" t="s">
        <v>11</v>
      </c>
      <c r="E122" s="1">
        <f t="shared" si="1"/>
        <v>300</v>
      </c>
      <c r="F122" s="9">
        <v>900</v>
      </c>
    </row>
    <row r="123" spans="1:6" s="8" customFormat="1" ht="12.75">
      <c r="A123" s="1">
        <v>374</v>
      </c>
      <c r="B123" s="1" t="s">
        <v>12</v>
      </c>
      <c r="C123" s="1" t="s">
        <v>403</v>
      </c>
      <c r="D123" s="1" t="s">
        <v>16</v>
      </c>
      <c r="E123" s="1">
        <f t="shared" si="1"/>
        <v>4600</v>
      </c>
      <c r="F123" s="9">
        <v>13800</v>
      </c>
    </row>
    <row r="124" spans="1:6" s="8" customFormat="1" ht="12.75">
      <c r="A124" s="1">
        <v>376</v>
      </c>
      <c r="B124" s="9" t="s">
        <v>12</v>
      </c>
      <c r="C124" s="1" t="s">
        <v>405</v>
      </c>
      <c r="D124" s="1" t="s">
        <v>16</v>
      </c>
      <c r="E124" s="1">
        <f t="shared" si="1"/>
        <v>50</v>
      </c>
      <c r="F124" s="9">
        <v>150</v>
      </c>
    </row>
    <row r="125" spans="1:6" s="8" customFormat="1" ht="12.75">
      <c r="A125" s="1">
        <v>378</v>
      </c>
      <c r="B125" s="1" t="s">
        <v>12</v>
      </c>
      <c r="C125" s="1" t="s">
        <v>407</v>
      </c>
      <c r="D125" s="1" t="s">
        <v>16</v>
      </c>
      <c r="E125" s="1">
        <f t="shared" si="1"/>
        <v>1900</v>
      </c>
      <c r="F125" s="9">
        <v>5700</v>
      </c>
    </row>
    <row r="126" spans="1:6" s="8" customFormat="1" ht="12.75">
      <c r="A126" s="1">
        <v>380</v>
      </c>
      <c r="B126" s="1">
        <v>11990</v>
      </c>
      <c r="C126" s="1" t="s">
        <v>409</v>
      </c>
      <c r="D126" s="1" t="s">
        <v>11</v>
      </c>
      <c r="E126" s="1">
        <f t="shared" si="1"/>
        <v>1260</v>
      </c>
      <c r="F126" s="9">
        <v>3780</v>
      </c>
    </row>
    <row r="127" spans="1:6" s="8" customFormat="1" ht="25.5">
      <c r="A127" s="1">
        <v>388</v>
      </c>
      <c r="B127" s="1">
        <v>12492</v>
      </c>
      <c r="C127" s="1" t="s">
        <v>418</v>
      </c>
      <c r="D127" s="1" t="s">
        <v>16</v>
      </c>
      <c r="E127" s="1">
        <f t="shared" si="1"/>
        <v>40</v>
      </c>
      <c r="F127" s="9">
        <v>120</v>
      </c>
    </row>
    <row r="128" spans="1:6" s="8" customFormat="1" ht="12.75">
      <c r="A128" s="1">
        <v>392</v>
      </c>
      <c r="B128" s="9" t="s">
        <v>12</v>
      </c>
      <c r="C128" s="1" t="s">
        <v>422</v>
      </c>
      <c r="D128" s="1" t="s">
        <v>16</v>
      </c>
      <c r="E128" s="1">
        <f t="shared" si="1"/>
        <v>500</v>
      </c>
      <c r="F128" s="9">
        <v>1500</v>
      </c>
    </row>
    <row r="129" spans="1:6" s="8" customFormat="1" ht="12.75">
      <c r="A129" s="1">
        <v>393</v>
      </c>
      <c r="B129" s="1" t="s">
        <v>12</v>
      </c>
      <c r="C129" s="1" t="s">
        <v>423</v>
      </c>
      <c r="D129" s="1" t="s">
        <v>16</v>
      </c>
      <c r="E129" s="1">
        <f t="shared" si="1"/>
        <v>160</v>
      </c>
      <c r="F129" s="9">
        <v>480</v>
      </c>
    </row>
    <row r="130" spans="1:6" s="8" customFormat="1" ht="12.75">
      <c r="A130" s="1">
        <v>394</v>
      </c>
      <c r="B130" s="9">
        <v>10313</v>
      </c>
      <c r="C130" s="1" t="s">
        <v>424</v>
      </c>
      <c r="D130" s="1" t="s">
        <v>16</v>
      </c>
      <c r="E130" s="1">
        <f t="shared" si="1"/>
        <v>60</v>
      </c>
      <c r="F130" s="9">
        <v>180</v>
      </c>
    </row>
    <row r="131" spans="1:6" s="8" customFormat="1" ht="25.5">
      <c r="A131" s="1">
        <v>395</v>
      </c>
      <c r="B131" s="1">
        <v>100108</v>
      </c>
      <c r="C131" s="1" t="s">
        <v>425</v>
      </c>
      <c r="D131" s="1" t="s">
        <v>426</v>
      </c>
      <c r="E131" s="1">
        <f t="shared" si="1"/>
        <v>145</v>
      </c>
      <c r="F131" s="9">
        <v>435</v>
      </c>
    </row>
    <row r="132" spans="1:6" s="8" customFormat="1" ht="12.75">
      <c r="A132" s="1">
        <v>396</v>
      </c>
      <c r="B132" s="1">
        <v>10290</v>
      </c>
      <c r="C132" s="1" t="s">
        <v>427</v>
      </c>
      <c r="D132" s="1" t="s">
        <v>16</v>
      </c>
      <c r="E132" s="1">
        <f t="shared" ref="E132:E195" si="2">F132/3</f>
        <v>100</v>
      </c>
      <c r="F132" s="9">
        <v>300</v>
      </c>
    </row>
    <row r="133" spans="1:6" s="8" customFormat="1" ht="12.75">
      <c r="A133" s="1">
        <v>397</v>
      </c>
      <c r="B133" s="1" t="s">
        <v>12</v>
      </c>
      <c r="C133" s="1" t="s">
        <v>428</v>
      </c>
      <c r="D133" s="1" t="s">
        <v>16</v>
      </c>
      <c r="E133" s="1">
        <f t="shared" si="2"/>
        <v>1200</v>
      </c>
      <c r="F133" s="9">
        <v>3600</v>
      </c>
    </row>
    <row r="134" spans="1:6" s="8" customFormat="1" ht="12.75">
      <c r="A134" s="1">
        <v>398</v>
      </c>
      <c r="B134" s="1" t="s">
        <v>12</v>
      </c>
      <c r="C134" s="1" t="s">
        <v>429</v>
      </c>
      <c r="D134" s="1" t="s">
        <v>16</v>
      </c>
      <c r="E134" s="1">
        <f t="shared" si="2"/>
        <v>300</v>
      </c>
      <c r="F134" s="9">
        <v>900</v>
      </c>
    </row>
    <row r="135" spans="1:6" s="8" customFormat="1" ht="12.75">
      <c r="A135" s="1">
        <v>402</v>
      </c>
      <c r="B135" s="1" t="s">
        <v>12</v>
      </c>
      <c r="C135" s="1" t="s">
        <v>433</v>
      </c>
      <c r="D135" s="1" t="s">
        <v>426</v>
      </c>
      <c r="E135" s="1">
        <f t="shared" si="2"/>
        <v>930</v>
      </c>
      <c r="F135" s="9">
        <v>2790</v>
      </c>
    </row>
    <row r="136" spans="1:6" s="8" customFormat="1" ht="25.5">
      <c r="A136" s="1">
        <v>404</v>
      </c>
      <c r="B136" s="9" t="s">
        <v>12</v>
      </c>
      <c r="C136" s="1" t="s">
        <v>436</v>
      </c>
      <c r="D136" s="1" t="s">
        <v>16</v>
      </c>
      <c r="E136" s="1">
        <f t="shared" si="2"/>
        <v>90</v>
      </c>
      <c r="F136" s="9">
        <v>270</v>
      </c>
    </row>
    <row r="137" spans="1:6" s="8" customFormat="1" ht="12.75">
      <c r="A137" s="1">
        <v>405</v>
      </c>
      <c r="B137" s="1" t="s">
        <v>12</v>
      </c>
      <c r="C137" s="1" t="s">
        <v>437</v>
      </c>
      <c r="D137" s="1" t="s">
        <v>16</v>
      </c>
      <c r="E137" s="1">
        <f t="shared" si="2"/>
        <v>400</v>
      </c>
      <c r="F137" s="9">
        <v>1200</v>
      </c>
    </row>
    <row r="138" spans="1:6" s="8" customFormat="1" ht="12.75">
      <c r="A138" s="1">
        <v>409</v>
      </c>
      <c r="B138" s="1">
        <v>12914</v>
      </c>
      <c r="C138" s="1" t="s">
        <v>441</v>
      </c>
      <c r="D138" s="1" t="s">
        <v>16</v>
      </c>
      <c r="E138" s="1">
        <f t="shared" si="2"/>
        <v>200</v>
      </c>
      <c r="F138" s="9">
        <v>600</v>
      </c>
    </row>
    <row r="139" spans="1:6" s="8" customFormat="1" ht="12.75">
      <c r="A139" s="1">
        <v>410</v>
      </c>
      <c r="B139" s="1" t="s">
        <v>12</v>
      </c>
      <c r="C139" s="1" t="s">
        <v>442</v>
      </c>
      <c r="D139" s="1" t="s">
        <v>16</v>
      </c>
      <c r="E139" s="1">
        <f t="shared" si="2"/>
        <v>100</v>
      </c>
      <c r="F139" s="9">
        <v>300</v>
      </c>
    </row>
    <row r="140" spans="1:6" s="8" customFormat="1" ht="12.75">
      <c r="A140" s="1">
        <v>412</v>
      </c>
      <c r="B140" s="1" t="s">
        <v>12</v>
      </c>
      <c r="C140" s="1" t="s">
        <v>444</v>
      </c>
      <c r="D140" s="1" t="s">
        <v>16</v>
      </c>
      <c r="E140" s="1">
        <f t="shared" si="2"/>
        <v>200</v>
      </c>
      <c r="F140" s="9">
        <v>600</v>
      </c>
    </row>
    <row r="141" spans="1:6" s="8" customFormat="1" ht="12.75">
      <c r="A141" s="1">
        <v>413</v>
      </c>
      <c r="B141" s="1" t="s">
        <v>12</v>
      </c>
      <c r="C141" s="1" t="s">
        <v>445</v>
      </c>
      <c r="D141" s="1" t="s">
        <v>16</v>
      </c>
      <c r="E141" s="1">
        <f t="shared" si="2"/>
        <v>500</v>
      </c>
      <c r="F141" s="9">
        <v>1500</v>
      </c>
    </row>
    <row r="142" spans="1:6" s="8" customFormat="1" ht="12.75">
      <c r="A142" s="1">
        <v>414</v>
      </c>
      <c r="B142" s="9" t="s">
        <v>12</v>
      </c>
      <c r="C142" s="1" t="s">
        <v>446</v>
      </c>
      <c r="D142" s="1" t="s">
        <v>16</v>
      </c>
      <c r="E142" s="1">
        <f t="shared" si="2"/>
        <v>500</v>
      </c>
      <c r="F142" s="9">
        <v>1500</v>
      </c>
    </row>
    <row r="143" spans="1:6" s="8" customFormat="1" ht="12.75">
      <c r="A143" s="1">
        <v>418</v>
      </c>
      <c r="B143" s="1" t="s">
        <v>12</v>
      </c>
      <c r="C143" s="1" t="s">
        <v>450</v>
      </c>
      <c r="D143" s="1" t="s">
        <v>16</v>
      </c>
      <c r="E143" s="1">
        <f t="shared" si="2"/>
        <v>360</v>
      </c>
      <c r="F143" s="9">
        <v>1080</v>
      </c>
    </row>
    <row r="144" spans="1:6" s="8" customFormat="1" ht="12.75">
      <c r="A144" s="1">
        <v>421</v>
      </c>
      <c r="B144" s="1">
        <v>10291</v>
      </c>
      <c r="C144" s="1" t="s">
        <v>453</v>
      </c>
      <c r="D144" s="1" t="s">
        <v>16</v>
      </c>
      <c r="E144" s="1">
        <f t="shared" si="2"/>
        <v>1300</v>
      </c>
      <c r="F144" s="9">
        <v>3900</v>
      </c>
    </row>
    <row r="145" spans="1:6" s="8" customFormat="1" ht="12.75">
      <c r="A145" s="1">
        <v>422</v>
      </c>
      <c r="B145" s="1" t="s">
        <v>12</v>
      </c>
      <c r="C145" s="1" t="s">
        <v>454</v>
      </c>
      <c r="D145" s="1" t="s">
        <v>16</v>
      </c>
      <c r="E145" s="1">
        <f t="shared" si="2"/>
        <v>150</v>
      </c>
      <c r="F145" s="9">
        <v>450</v>
      </c>
    </row>
    <row r="146" spans="1:6" s="8" customFormat="1" ht="12.75">
      <c r="A146" s="1">
        <v>426</v>
      </c>
      <c r="B146" s="1" t="s">
        <v>12</v>
      </c>
      <c r="C146" s="1" t="s">
        <v>458</v>
      </c>
      <c r="D146" s="1" t="s">
        <v>459</v>
      </c>
      <c r="E146" s="1">
        <f t="shared" si="2"/>
        <v>500</v>
      </c>
      <c r="F146" s="9">
        <v>1500</v>
      </c>
    </row>
    <row r="147" spans="1:6" s="8" customFormat="1" ht="12.75">
      <c r="A147" s="1">
        <v>428</v>
      </c>
      <c r="B147" s="1" t="s">
        <v>12</v>
      </c>
      <c r="C147" s="1" t="s">
        <v>461</v>
      </c>
      <c r="D147" s="1" t="s">
        <v>16</v>
      </c>
      <c r="E147" s="1">
        <f t="shared" si="2"/>
        <v>200</v>
      </c>
      <c r="F147" s="9">
        <v>600</v>
      </c>
    </row>
    <row r="148" spans="1:6" s="8" customFormat="1" ht="25.5">
      <c r="A148" s="1">
        <v>429</v>
      </c>
      <c r="B148" s="1" t="s">
        <v>12</v>
      </c>
      <c r="C148" s="1" t="s">
        <v>462</v>
      </c>
      <c r="D148" s="1" t="s">
        <v>16</v>
      </c>
      <c r="E148" s="1">
        <f t="shared" si="2"/>
        <v>800</v>
      </c>
      <c r="F148" s="9">
        <v>2400</v>
      </c>
    </row>
    <row r="149" spans="1:6" s="8" customFormat="1" ht="12.75">
      <c r="A149" s="1">
        <v>431</v>
      </c>
      <c r="B149" s="1" t="s">
        <v>12</v>
      </c>
      <c r="C149" s="1" t="s">
        <v>464</v>
      </c>
      <c r="D149" s="1" t="s">
        <v>16</v>
      </c>
      <c r="E149" s="1">
        <f t="shared" si="2"/>
        <v>100</v>
      </c>
      <c r="F149" s="9">
        <v>300</v>
      </c>
    </row>
    <row r="150" spans="1:6" s="8" customFormat="1" ht="12.75">
      <c r="A150" s="1">
        <v>432</v>
      </c>
      <c r="B150" s="1" t="s">
        <v>12</v>
      </c>
      <c r="C150" s="1" t="s">
        <v>465</v>
      </c>
      <c r="D150" s="1" t="s">
        <v>16</v>
      </c>
      <c r="E150" s="1">
        <f t="shared" si="2"/>
        <v>2250</v>
      </c>
      <c r="F150" s="9">
        <v>6750</v>
      </c>
    </row>
    <row r="151" spans="1:6" s="8" customFormat="1" ht="25.5">
      <c r="A151" s="1">
        <v>433</v>
      </c>
      <c r="B151" s="1">
        <v>11692</v>
      </c>
      <c r="C151" s="1" t="s">
        <v>466</v>
      </c>
      <c r="D151" s="1" t="s">
        <v>11</v>
      </c>
      <c r="E151" s="1">
        <f t="shared" si="2"/>
        <v>1500</v>
      </c>
      <c r="F151" s="9">
        <v>4500</v>
      </c>
    </row>
    <row r="152" spans="1:6" s="8" customFormat="1" ht="12.75">
      <c r="A152" s="1">
        <v>436</v>
      </c>
      <c r="B152" s="1" t="s">
        <v>12</v>
      </c>
      <c r="C152" s="1" t="s">
        <v>469</v>
      </c>
      <c r="D152" s="1" t="s">
        <v>16</v>
      </c>
      <c r="E152" s="1">
        <f t="shared" si="2"/>
        <v>100</v>
      </c>
      <c r="F152" s="9">
        <v>300</v>
      </c>
    </row>
    <row r="153" spans="1:6" s="8" customFormat="1" ht="12.75">
      <c r="A153" s="1">
        <v>446</v>
      </c>
      <c r="B153" s="1">
        <v>11371</v>
      </c>
      <c r="C153" s="1" t="s">
        <v>479</v>
      </c>
      <c r="D153" s="1" t="s">
        <v>364</v>
      </c>
      <c r="E153" s="1">
        <f t="shared" si="2"/>
        <v>53</v>
      </c>
      <c r="F153" s="9">
        <v>159</v>
      </c>
    </row>
    <row r="154" spans="1:6" s="8" customFormat="1" ht="12.75">
      <c r="A154" s="1">
        <v>456</v>
      </c>
      <c r="B154" s="9">
        <v>13225</v>
      </c>
      <c r="C154" s="1" t="s">
        <v>489</v>
      </c>
      <c r="D154" s="1" t="s">
        <v>16</v>
      </c>
      <c r="E154" s="1">
        <f t="shared" si="2"/>
        <v>10</v>
      </c>
      <c r="F154" s="9">
        <v>30</v>
      </c>
    </row>
    <row r="155" spans="1:6" s="8" customFormat="1" ht="12.75">
      <c r="A155" s="1">
        <v>461</v>
      </c>
      <c r="B155" s="1" t="s">
        <v>12</v>
      </c>
      <c r="C155" s="1" t="s">
        <v>494</v>
      </c>
      <c r="D155" s="1" t="s">
        <v>16</v>
      </c>
      <c r="E155" s="1">
        <f t="shared" si="2"/>
        <v>230</v>
      </c>
      <c r="F155" s="9">
        <v>690</v>
      </c>
    </row>
    <row r="156" spans="1:6" s="8" customFormat="1" ht="12.75">
      <c r="A156" s="1">
        <v>462</v>
      </c>
      <c r="B156" s="1">
        <v>13211</v>
      </c>
      <c r="C156" s="1" t="s">
        <v>495</v>
      </c>
      <c r="D156" s="1" t="s">
        <v>16</v>
      </c>
      <c r="E156" s="1">
        <f t="shared" si="2"/>
        <v>60</v>
      </c>
      <c r="F156" s="9">
        <v>180</v>
      </c>
    </row>
    <row r="157" spans="1:6" s="8" customFormat="1" ht="25.5">
      <c r="A157" s="1">
        <v>467</v>
      </c>
      <c r="B157" s="9" t="s">
        <v>12</v>
      </c>
      <c r="C157" s="1" t="s">
        <v>500</v>
      </c>
      <c r="D157" s="9" t="s">
        <v>16</v>
      </c>
      <c r="E157" s="1">
        <f t="shared" si="2"/>
        <v>200</v>
      </c>
      <c r="F157" s="9">
        <v>600</v>
      </c>
    </row>
    <row r="158" spans="1:6" s="10" customFormat="1" ht="12.75">
      <c r="A158" s="1">
        <v>472</v>
      </c>
      <c r="B158" s="9" t="s">
        <v>12</v>
      </c>
      <c r="C158" s="1" t="s">
        <v>505</v>
      </c>
      <c r="D158" s="9" t="s">
        <v>11</v>
      </c>
      <c r="E158" s="1">
        <f t="shared" si="2"/>
        <v>360</v>
      </c>
      <c r="F158" s="9">
        <v>1080</v>
      </c>
    </row>
    <row r="159" spans="1:6" s="10" customFormat="1" ht="12.75">
      <c r="A159" s="1">
        <v>481</v>
      </c>
      <c r="B159" s="1">
        <v>12495</v>
      </c>
      <c r="C159" s="1" t="s">
        <v>514</v>
      </c>
      <c r="D159" s="1" t="s">
        <v>16</v>
      </c>
      <c r="E159" s="1">
        <f t="shared" si="2"/>
        <v>180</v>
      </c>
      <c r="F159" s="9">
        <v>540</v>
      </c>
    </row>
    <row r="160" spans="1:6" s="10" customFormat="1" ht="25.5">
      <c r="A160" s="1">
        <v>492</v>
      </c>
      <c r="B160" s="1">
        <v>12864</v>
      </c>
      <c r="C160" s="1" t="s">
        <v>525</v>
      </c>
      <c r="D160" s="1" t="s">
        <v>16</v>
      </c>
      <c r="E160" s="1">
        <f t="shared" si="2"/>
        <v>760</v>
      </c>
      <c r="F160" s="9">
        <v>2280</v>
      </c>
    </row>
    <row r="161" spans="1:6" s="10" customFormat="1" ht="12.75">
      <c r="A161" s="1">
        <v>493</v>
      </c>
      <c r="B161" s="1" t="s">
        <v>12</v>
      </c>
      <c r="C161" s="1" t="s">
        <v>526</v>
      </c>
      <c r="D161" s="1" t="s">
        <v>16</v>
      </c>
      <c r="E161" s="1">
        <f t="shared" si="2"/>
        <v>690</v>
      </c>
      <c r="F161" s="9">
        <v>2070</v>
      </c>
    </row>
    <row r="162" spans="1:6" s="10" customFormat="1" ht="12.75">
      <c r="A162" s="1">
        <v>494</v>
      </c>
      <c r="B162" s="1" t="s">
        <v>12</v>
      </c>
      <c r="C162" s="1" t="s">
        <v>527</v>
      </c>
      <c r="D162" s="1" t="s">
        <v>16</v>
      </c>
      <c r="E162" s="1">
        <f t="shared" si="2"/>
        <v>604</v>
      </c>
      <c r="F162" s="9">
        <v>1812</v>
      </c>
    </row>
    <row r="163" spans="1:6" s="11" customFormat="1" ht="12.75">
      <c r="A163" s="1">
        <v>495</v>
      </c>
      <c r="B163" s="1" t="s">
        <v>12</v>
      </c>
      <c r="C163" s="1" t="s">
        <v>528</v>
      </c>
      <c r="D163" s="1" t="s">
        <v>16</v>
      </c>
      <c r="E163" s="1">
        <f t="shared" si="2"/>
        <v>230</v>
      </c>
      <c r="F163" s="9">
        <v>690</v>
      </c>
    </row>
    <row r="164" spans="1:6" s="8" customFormat="1" ht="12.75">
      <c r="A164" s="1">
        <v>496</v>
      </c>
      <c r="B164" s="9" t="s">
        <v>12</v>
      </c>
      <c r="C164" s="1" t="s">
        <v>529</v>
      </c>
      <c r="D164" s="1" t="s">
        <v>16</v>
      </c>
      <c r="E164" s="1">
        <f t="shared" si="2"/>
        <v>780</v>
      </c>
      <c r="F164" s="9">
        <v>2340</v>
      </c>
    </row>
    <row r="165" spans="1:6" s="8" customFormat="1" ht="12.75">
      <c r="A165" s="1">
        <v>498</v>
      </c>
      <c r="B165" s="9" t="s">
        <v>12</v>
      </c>
      <c r="C165" s="1" t="s">
        <v>531</v>
      </c>
      <c r="D165" s="1" t="s">
        <v>16</v>
      </c>
      <c r="E165" s="1">
        <f t="shared" si="2"/>
        <v>150</v>
      </c>
      <c r="F165" s="9">
        <v>450</v>
      </c>
    </row>
    <row r="166" spans="1:6" s="8" customFormat="1" ht="12.75">
      <c r="A166" s="1">
        <v>499</v>
      </c>
      <c r="B166" s="4">
        <v>10568</v>
      </c>
      <c r="C166" s="4" t="s">
        <v>532</v>
      </c>
      <c r="D166" s="4" t="s">
        <v>16</v>
      </c>
      <c r="E166" s="1">
        <f t="shared" si="2"/>
        <v>47</v>
      </c>
      <c r="F166" s="9">
        <v>141</v>
      </c>
    </row>
    <row r="167" spans="1:6" s="8" customFormat="1" ht="12.75">
      <c r="A167" s="1">
        <v>501</v>
      </c>
      <c r="B167" s="1" t="s">
        <v>12</v>
      </c>
      <c r="C167" s="1" t="s">
        <v>534</v>
      </c>
      <c r="D167" s="1" t="s">
        <v>16</v>
      </c>
      <c r="E167" s="1">
        <f t="shared" si="2"/>
        <v>360</v>
      </c>
      <c r="F167" s="9">
        <v>1080</v>
      </c>
    </row>
    <row r="168" spans="1:6" s="8" customFormat="1" ht="12.75">
      <c r="A168" s="1">
        <v>502</v>
      </c>
      <c r="B168" s="9" t="s">
        <v>12</v>
      </c>
      <c r="C168" s="1" t="s">
        <v>535</v>
      </c>
      <c r="D168" s="1" t="s">
        <v>16</v>
      </c>
      <c r="E168" s="1">
        <f t="shared" si="2"/>
        <v>240</v>
      </c>
      <c r="F168" s="9">
        <v>720</v>
      </c>
    </row>
    <row r="169" spans="1:6" s="8" customFormat="1" ht="12.75">
      <c r="A169" s="1">
        <v>503</v>
      </c>
      <c r="B169" s="1" t="s">
        <v>12</v>
      </c>
      <c r="C169" s="1" t="s">
        <v>536</v>
      </c>
      <c r="D169" s="1" t="s">
        <v>16</v>
      </c>
      <c r="E169" s="1">
        <f t="shared" si="2"/>
        <v>120</v>
      </c>
      <c r="F169" s="9">
        <v>360</v>
      </c>
    </row>
    <row r="170" spans="1:6" s="8" customFormat="1" ht="25.5">
      <c r="A170" s="1">
        <v>505</v>
      </c>
      <c r="B170" s="1">
        <v>10255</v>
      </c>
      <c r="C170" s="1" t="s">
        <v>538</v>
      </c>
      <c r="D170" s="1" t="s">
        <v>16</v>
      </c>
      <c r="E170" s="1">
        <f t="shared" si="2"/>
        <v>2050</v>
      </c>
      <c r="F170" s="9">
        <v>6150</v>
      </c>
    </row>
    <row r="171" spans="1:6" s="8" customFormat="1" ht="12.75">
      <c r="A171" s="1">
        <v>506</v>
      </c>
      <c r="B171" s="1" t="s">
        <v>12</v>
      </c>
      <c r="C171" s="1" t="s">
        <v>539</v>
      </c>
      <c r="D171" s="1" t="s">
        <v>16</v>
      </c>
      <c r="E171" s="1">
        <f t="shared" si="2"/>
        <v>600</v>
      </c>
      <c r="F171" s="9">
        <v>1800</v>
      </c>
    </row>
    <row r="172" spans="1:6" s="8" customFormat="1" ht="12.75">
      <c r="A172" s="1">
        <v>508</v>
      </c>
      <c r="B172" s="9" t="s">
        <v>12</v>
      </c>
      <c r="C172" s="1" t="s">
        <v>541</v>
      </c>
      <c r="D172" s="9" t="s">
        <v>11</v>
      </c>
      <c r="E172" s="1">
        <f t="shared" si="2"/>
        <v>200</v>
      </c>
      <c r="F172" s="9">
        <v>600</v>
      </c>
    </row>
    <row r="173" spans="1:6" s="8" customFormat="1" ht="12.75">
      <c r="A173" s="1">
        <v>510</v>
      </c>
      <c r="B173" s="1">
        <v>12922</v>
      </c>
      <c r="C173" s="1" t="s">
        <v>543</v>
      </c>
      <c r="D173" s="1" t="s">
        <v>16</v>
      </c>
      <c r="E173" s="1">
        <f t="shared" si="2"/>
        <v>950</v>
      </c>
      <c r="F173" s="9">
        <v>2850</v>
      </c>
    </row>
    <row r="174" spans="1:6" s="8" customFormat="1" ht="12.75">
      <c r="A174" s="1">
        <v>512</v>
      </c>
      <c r="B174" s="1">
        <v>10303</v>
      </c>
      <c r="C174" s="1" t="s">
        <v>545</v>
      </c>
      <c r="D174" s="1" t="s">
        <v>11</v>
      </c>
      <c r="E174" s="1">
        <f t="shared" si="2"/>
        <v>4400</v>
      </c>
      <c r="F174" s="9">
        <v>13200</v>
      </c>
    </row>
    <row r="175" spans="1:6" s="8" customFormat="1" ht="12.75">
      <c r="A175" s="1">
        <v>516</v>
      </c>
      <c r="B175" s="9" t="s">
        <v>12</v>
      </c>
      <c r="C175" s="1" t="s">
        <v>550</v>
      </c>
      <c r="D175" s="1" t="s">
        <v>16</v>
      </c>
      <c r="E175" s="1">
        <f t="shared" si="2"/>
        <v>430</v>
      </c>
      <c r="F175" s="9">
        <v>1290</v>
      </c>
    </row>
    <row r="176" spans="1:6" s="8" customFormat="1" ht="25.5">
      <c r="A176" s="1">
        <v>517</v>
      </c>
      <c r="B176" s="9">
        <v>12131</v>
      </c>
      <c r="C176" s="1" t="s">
        <v>551</v>
      </c>
      <c r="D176" s="1" t="s">
        <v>16</v>
      </c>
      <c r="E176" s="1">
        <f t="shared" si="2"/>
        <v>170</v>
      </c>
      <c r="F176" s="9">
        <v>510</v>
      </c>
    </row>
    <row r="177" spans="1:6" s="8" customFormat="1" ht="25.5">
      <c r="A177" s="1">
        <v>520</v>
      </c>
      <c r="B177" s="1">
        <v>12469</v>
      </c>
      <c r="C177" s="1" t="s">
        <v>554</v>
      </c>
      <c r="D177" s="1" t="s">
        <v>16</v>
      </c>
      <c r="E177" s="1">
        <f t="shared" si="2"/>
        <v>6630</v>
      </c>
      <c r="F177" s="9">
        <v>19890</v>
      </c>
    </row>
    <row r="178" spans="1:6" s="8" customFormat="1" ht="25.5">
      <c r="A178" s="1">
        <v>523</v>
      </c>
      <c r="B178" s="1">
        <v>12066</v>
      </c>
      <c r="C178" s="1" t="s">
        <v>557</v>
      </c>
      <c r="D178" s="1" t="s">
        <v>362</v>
      </c>
      <c r="E178" s="1">
        <f t="shared" si="2"/>
        <v>10</v>
      </c>
      <c r="F178" s="9">
        <v>30</v>
      </c>
    </row>
    <row r="179" spans="1:6" s="8" customFormat="1" ht="12.75">
      <c r="A179" s="1">
        <v>526</v>
      </c>
      <c r="B179" s="1">
        <v>12027</v>
      </c>
      <c r="C179" s="1" t="s">
        <v>560</v>
      </c>
      <c r="D179" s="1" t="s">
        <v>362</v>
      </c>
      <c r="E179" s="1">
        <f t="shared" si="2"/>
        <v>9</v>
      </c>
      <c r="F179" s="9">
        <v>27</v>
      </c>
    </row>
    <row r="180" spans="1:6" s="8" customFormat="1" ht="12.75">
      <c r="A180" s="1">
        <v>530</v>
      </c>
      <c r="B180" s="1">
        <v>12038</v>
      </c>
      <c r="C180" s="1" t="s">
        <v>564</v>
      </c>
      <c r="D180" s="1" t="s">
        <v>362</v>
      </c>
      <c r="E180" s="1">
        <f t="shared" si="2"/>
        <v>50</v>
      </c>
      <c r="F180" s="9">
        <v>150</v>
      </c>
    </row>
    <row r="181" spans="1:6" s="8" customFormat="1" ht="12.75">
      <c r="A181" s="1">
        <v>533</v>
      </c>
      <c r="B181" s="1" t="s">
        <v>12</v>
      </c>
      <c r="C181" s="1" t="s">
        <v>567</v>
      </c>
      <c r="D181" s="1" t="s">
        <v>416</v>
      </c>
      <c r="E181" s="1">
        <f t="shared" si="2"/>
        <v>8</v>
      </c>
      <c r="F181" s="9">
        <v>24</v>
      </c>
    </row>
    <row r="182" spans="1:6" s="8" customFormat="1" ht="12.75">
      <c r="A182" s="1">
        <v>540</v>
      </c>
      <c r="B182" s="1">
        <v>12102</v>
      </c>
      <c r="C182" s="1" t="s">
        <v>574</v>
      </c>
      <c r="D182" s="1" t="s">
        <v>362</v>
      </c>
      <c r="E182" s="1">
        <f t="shared" si="2"/>
        <v>2</v>
      </c>
      <c r="F182" s="9">
        <v>6</v>
      </c>
    </row>
    <row r="183" spans="1:6" s="8" customFormat="1" ht="12.75">
      <c r="A183" s="1">
        <v>541</v>
      </c>
      <c r="B183" s="1">
        <v>12041</v>
      </c>
      <c r="C183" s="1" t="s">
        <v>575</v>
      </c>
      <c r="D183" s="1" t="s">
        <v>362</v>
      </c>
      <c r="E183" s="1">
        <f t="shared" si="2"/>
        <v>32</v>
      </c>
      <c r="F183" s="9">
        <v>96</v>
      </c>
    </row>
    <row r="184" spans="1:6" s="8" customFormat="1" ht="25.5">
      <c r="A184" s="1">
        <v>542</v>
      </c>
      <c r="B184" s="1">
        <v>12013</v>
      </c>
      <c r="C184" s="1" t="s">
        <v>576</v>
      </c>
      <c r="D184" s="1" t="s">
        <v>577</v>
      </c>
      <c r="E184" s="1">
        <f t="shared" si="2"/>
        <v>20</v>
      </c>
      <c r="F184" s="9">
        <v>60</v>
      </c>
    </row>
    <row r="185" spans="1:6" s="8" customFormat="1" ht="12.75">
      <c r="A185" s="1">
        <v>544</v>
      </c>
      <c r="B185" s="1">
        <v>12029</v>
      </c>
      <c r="C185" s="1" t="s">
        <v>579</v>
      </c>
      <c r="D185" s="1" t="s">
        <v>362</v>
      </c>
      <c r="E185" s="1">
        <f t="shared" si="2"/>
        <v>29</v>
      </c>
      <c r="F185" s="9">
        <v>87</v>
      </c>
    </row>
    <row r="186" spans="1:6" s="8" customFormat="1" ht="12.75">
      <c r="A186" s="1">
        <v>545</v>
      </c>
      <c r="B186" s="9" t="s">
        <v>12</v>
      </c>
      <c r="C186" s="1" t="s">
        <v>580</v>
      </c>
      <c r="D186" s="9" t="s">
        <v>11</v>
      </c>
      <c r="E186" s="1">
        <f t="shared" si="2"/>
        <v>20</v>
      </c>
      <c r="F186" s="9">
        <v>60</v>
      </c>
    </row>
    <row r="187" spans="1:6" s="8" customFormat="1" ht="12.75">
      <c r="A187" s="1">
        <v>547</v>
      </c>
      <c r="B187" s="1">
        <v>11396</v>
      </c>
      <c r="C187" s="1" t="s">
        <v>582</v>
      </c>
      <c r="D187" s="1" t="s">
        <v>11</v>
      </c>
      <c r="E187" s="1">
        <f t="shared" si="2"/>
        <v>30</v>
      </c>
      <c r="F187" s="9">
        <v>90</v>
      </c>
    </row>
    <row r="188" spans="1:6" s="8" customFormat="1" ht="12.75">
      <c r="A188" s="1">
        <v>548</v>
      </c>
      <c r="B188" s="9" t="s">
        <v>12</v>
      </c>
      <c r="C188" s="1" t="s">
        <v>583</v>
      </c>
      <c r="D188" s="1" t="s">
        <v>435</v>
      </c>
      <c r="E188" s="1">
        <f t="shared" si="2"/>
        <v>133</v>
      </c>
      <c r="F188" s="9">
        <v>399</v>
      </c>
    </row>
    <row r="189" spans="1:6" s="8" customFormat="1" ht="51">
      <c r="A189" s="1">
        <v>550</v>
      </c>
      <c r="B189" s="9">
        <v>11388</v>
      </c>
      <c r="C189" s="1" t="s">
        <v>585</v>
      </c>
      <c r="D189" s="1" t="s">
        <v>16</v>
      </c>
      <c r="E189" s="1">
        <f t="shared" si="2"/>
        <v>40</v>
      </c>
      <c r="F189" s="9">
        <v>120</v>
      </c>
    </row>
    <row r="190" spans="1:6" s="8" customFormat="1" ht="12.75">
      <c r="A190" s="1">
        <v>552</v>
      </c>
      <c r="B190" s="1">
        <v>13240</v>
      </c>
      <c r="C190" s="1" t="s">
        <v>587</v>
      </c>
      <c r="D190" s="1" t="s">
        <v>426</v>
      </c>
      <c r="E190" s="1">
        <f t="shared" si="2"/>
        <v>24</v>
      </c>
      <c r="F190" s="9">
        <v>72</v>
      </c>
    </row>
    <row r="191" spans="1:6" s="8" customFormat="1" ht="12.75">
      <c r="A191" s="1">
        <v>554</v>
      </c>
      <c r="B191" s="1">
        <v>11397</v>
      </c>
      <c r="C191" s="1" t="s">
        <v>589</v>
      </c>
      <c r="D191" s="1" t="s">
        <v>435</v>
      </c>
      <c r="E191" s="1">
        <f t="shared" si="2"/>
        <v>20</v>
      </c>
      <c r="F191" s="9">
        <v>60</v>
      </c>
    </row>
    <row r="192" spans="1:6" s="8" customFormat="1" ht="25.5">
      <c r="A192" s="1">
        <v>557</v>
      </c>
      <c r="B192" s="1">
        <v>11320</v>
      </c>
      <c r="C192" s="1" t="s">
        <v>592</v>
      </c>
      <c r="D192" s="1" t="s">
        <v>435</v>
      </c>
      <c r="E192" s="1">
        <f t="shared" si="2"/>
        <v>80</v>
      </c>
      <c r="F192" s="9">
        <v>240</v>
      </c>
    </row>
    <row r="193" spans="1:6" s="8" customFormat="1" ht="12.75">
      <c r="A193" s="1">
        <v>559</v>
      </c>
      <c r="B193" s="9" t="s">
        <v>12</v>
      </c>
      <c r="C193" s="1" t="s">
        <v>594</v>
      </c>
      <c r="D193" s="1" t="s">
        <v>435</v>
      </c>
      <c r="E193" s="1">
        <f t="shared" si="2"/>
        <v>42</v>
      </c>
      <c r="F193" s="9">
        <v>126</v>
      </c>
    </row>
    <row r="194" spans="1:6" s="8" customFormat="1" ht="12.75">
      <c r="A194" s="1">
        <v>560</v>
      </c>
      <c r="B194" s="1">
        <v>11333</v>
      </c>
      <c r="C194" s="1" t="s">
        <v>595</v>
      </c>
      <c r="D194" s="1" t="s">
        <v>435</v>
      </c>
      <c r="E194" s="1">
        <f t="shared" si="2"/>
        <v>3</v>
      </c>
      <c r="F194" s="9">
        <v>9</v>
      </c>
    </row>
    <row r="195" spans="1:6" s="8" customFormat="1" ht="12.75">
      <c r="A195" s="1">
        <v>562</v>
      </c>
      <c r="B195" s="1">
        <v>11391</v>
      </c>
      <c r="C195" s="1" t="s">
        <v>597</v>
      </c>
      <c r="D195" s="1" t="s">
        <v>11</v>
      </c>
      <c r="E195" s="1">
        <f t="shared" si="2"/>
        <v>85</v>
      </c>
      <c r="F195" s="9">
        <v>255</v>
      </c>
    </row>
    <row r="196" spans="1:6" s="8" customFormat="1" ht="12.75">
      <c r="A196" s="1">
        <v>566</v>
      </c>
      <c r="B196" s="1" t="s">
        <v>12</v>
      </c>
      <c r="C196" s="1" t="s">
        <v>603</v>
      </c>
      <c r="D196" s="1" t="s">
        <v>435</v>
      </c>
      <c r="E196" s="1">
        <f t="shared" ref="E196:E243" si="3">F196/3</f>
        <v>2</v>
      </c>
      <c r="F196" s="9">
        <v>6</v>
      </c>
    </row>
    <row r="197" spans="1:6" s="8" customFormat="1" ht="12.75">
      <c r="A197" s="1">
        <v>568</v>
      </c>
      <c r="B197" s="1">
        <v>11341</v>
      </c>
      <c r="C197" s="1" t="s">
        <v>605</v>
      </c>
      <c r="D197" s="1" t="s">
        <v>435</v>
      </c>
      <c r="E197" s="1">
        <f t="shared" si="3"/>
        <v>85</v>
      </c>
      <c r="F197" s="9">
        <v>255</v>
      </c>
    </row>
    <row r="198" spans="1:6" s="8" customFormat="1" ht="12.75">
      <c r="A198" s="1">
        <v>570</v>
      </c>
      <c r="B198" s="9" t="s">
        <v>12</v>
      </c>
      <c r="C198" s="1" t="s">
        <v>607</v>
      </c>
      <c r="D198" s="1" t="s">
        <v>435</v>
      </c>
      <c r="E198" s="1">
        <f t="shared" si="3"/>
        <v>40</v>
      </c>
      <c r="F198" s="9">
        <v>120</v>
      </c>
    </row>
    <row r="199" spans="1:6" s="8" customFormat="1" ht="38.25">
      <c r="A199" s="1">
        <v>573</v>
      </c>
      <c r="B199" s="1">
        <v>12848</v>
      </c>
      <c r="C199" s="1" t="s">
        <v>610</v>
      </c>
      <c r="D199" s="1" t="s">
        <v>435</v>
      </c>
      <c r="E199" s="1">
        <f t="shared" si="3"/>
        <v>10</v>
      </c>
      <c r="F199" s="9">
        <v>30</v>
      </c>
    </row>
    <row r="200" spans="1:6" s="8" customFormat="1" ht="25.5">
      <c r="A200" s="1">
        <v>582</v>
      </c>
      <c r="B200" s="1">
        <v>12040</v>
      </c>
      <c r="C200" s="1" t="s">
        <v>620</v>
      </c>
      <c r="D200" s="1" t="s">
        <v>435</v>
      </c>
      <c r="E200" s="1">
        <f t="shared" si="3"/>
        <v>80</v>
      </c>
      <c r="F200" s="9">
        <v>240</v>
      </c>
    </row>
    <row r="201" spans="1:6" s="8" customFormat="1" ht="12.75">
      <c r="A201" s="1">
        <v>583</v>
      </c>
      <c r="B201" s="1">
        <v>270118</v>
      </c>
      <c r="C201" s="1" t="s">
        <v>621</v>
      </c>
      <c r="D201" s="1" t="s">
        <v>16</v>
      </c>
      <c r="E201" s="1">
        <f t="shared" si="3"/>
        <v>300</v>
      </c>
      <c r="F201" s="9">
        <v>900</v>
      </c>
    </row>
    <row r="202" spans="1:6" s="8" customFormat="1" ht="12.75">
      <c r="A202" s="1">
        <v>586</v>
      </c>
      <c r="B202" s="9" t="s">
        <v>12</v>
      </c>
      <c r="C202" s="1" t="s">
        <v>624</v>
      </c>
      <c r="D202" s="1" t="s">
        <v>16</v>
      </c>
      <c r="E202" s="1">
        <f t="shared" si="3"/>
        <v>26</v>
      </c>
      <c r="F202" s="9">
        <v>78</v>
      </c>
    </row>
    <row r="203" spans="1:6" s="8" customFormat="1" ht="12.75">
      <c r="A203" s="1">
        <v>589</v>
      </c>
      <c r="B203" s="1">
        <v>280054</v>
      </c>
      <c r="C203" s="1" t="s">
        <v>627</v>
      </c>
      <c r="D203" s="1" t="s">
        <v>16</v>
      </c>
      <c r="E203" s="1">
        <f t="shared" si="3"/>
        <v>9</v>
      </c>
      <c r="F203" s="9">
        <v>27</v>
      </c>
    </row>
    <row r="204" spans="1:6" s="8" customFormat="1" ht="12.75">
      <c r="A204" s="1">
        <v>590</v>
      </c>
      <c r="B204" s="9" t="s">
        <v>12</v>
      </c>
      <c r="C204" s="1" t="s">
        <v>628</v>
      </c>
      <c r="D204" s="1" t="s">
        <v>16</v>
      </c>
      <c r="E204" s="1">
        <f t="shared" si="3"/>
        <v>6</v>
      </c>
      <c r="F204" s="9">
        <v>18</v>
      </c>
    </row>
    <row r="205" spans="1:6" s="8" customFormat="1" ht="12.75">
      <c r="A205" s="1">
        <v>595</v>
      </c>
      <c r="B205" s="1">
        <v>10585</v>
      </c>
      <c r="C205" s="1" t="s">
        <v>633</v>
      </c>
      <c r="D205" s="1" t="s">
        <v>16</v>
      </c>
      <c r="E205" s="1">
        <f t="shared" si="3"/>
        <v>200</v>
      </c>
      <c r="F205" s="9">
        <v>600</v>
      </c>
    </row>
    <row r="206" spans="1:6" s="8" customFormat="1" ht="12.75">
      <c r="A206" s="1">
        <v>596</v>
      </c>
      <c r="B206" s="1" t="s">
        <v>12</v>
      </c>
      <c r="C206" s="1" t="s">
        <v>634</v>
      </c>
      <c r="D206" s="1" t="s">
        <v>16</v>
      </c>
      <c r="E206" s="1">
        <f t="shared" si="3"/>
        <v>1020</v>
      </c>
      <c r="F206" s="9">
        <v>3060</v>
      </c>
    </row>
    <row r="207" spans="1:6" s="8" customFormat="1" ht="12.75">
      <c r="A207" s="1">
        <v>597</v>
      </c>
      <c r="B207" s="1">
        <v>10555</v>
      </c>
      <c r="C207" s="1" t="s">
        <v>635</v>
      </c>
      <c r="D207" s="1" t="s">
        <v>16</v>
      </c>
      <c r="E207" s="1">
        <f t="shared" si="3"/>
        <v>100</v>
      </c>
      <c r="F207" s="9">
        <v>300</v>
      </c>
    </row>
    <row r="208" spans="1:6" s="8" customFormat="1" ht="25.5">
      <c r="A208" s="1">
        <v>598</v>
      </c>
      <c r="B208" s="1" t="s">
        <v>12</v>
      </c>
      <c r="C208" s="1" t="s">
        <v>636</v>
      </c>
      <c r="D208" s="1" t="s">
        <v>16</v>
      </c>
      <c r="E208" s="1">
        <f t="shared" si="3"/>
        <v>200</v>
      </c>
      <c r="F208" s="9">
        <v>600</v>
      </c>
    </row>
    <row r="209" spans="1:6" s="8" customFormat="1" ht="12.75">
      <c r="A209" s="1">
        <v>599</v>
      </c>
      <c r="B209" s="1" t="s">
        <v>12</v>
      </c>
      <c r="C209" s="1" t="s">
        <v>637</v>
      </c>
      <c r="D209" s="1" t="s">
        <v>16</v>
      </c>
      <c r="E209" s="1">
        <f t="shared" si="3"/>
        <v>100</v>
      </c>
      <c r="F209" s="9">
        <v>300</v>
      </c>
    </row>
    <row r="210" spans="1:6" s="8" customFormat="1" ht="12.75">
      <c r="A210" s="1">
        <v>602</v>
      </c>
      <c r="B210" s="1">
        <v>10886</v>
      </c>
      <c r="C210" s="1" t="s">
        <v>640</v>
      </c>
      <c r="D210" s="1" t="s">
        <v>11</v>
      </c>
      <c r="E210" s="1">
        <f t="shared" si="3"/>
        <v>360</v>
      </c>
      <c r="F210" s="9">
        <v>1080</v>
      </c>
    </row>
    <row r="211" spans="1:6" s="8" customFormat="1" ht="12.75">
      <c r="A211" s="1">
        <v>603</v>
      </c>
      <c r="B211" s="9" t="s">
        <v>12</v>
      </c>
      <c r="C211" s="1" t="s">
        <v>641</v>
      </c>
      <c r="D211" s="1" t="s">
        <v>16</v>
      </c>
      <c r="E211" s="1">
        <f t="shared" si="3"/>
        <v>910</v>
      </c>
      <c r="F211" s="9">
        <v>2730</v>
      </c>
    </row>
    <row r="212" spans="1:6" s="8" customFormat="1" ht="12.75">
      <c r="A212" s="1">
        <v>604</v>
      </c>
      <c r="B212" s="9" t="s">
        <v>12</v>
      </c>
      <c r="C212" s="1" t="s">
        <v>642</v>
      </c>
      <c r="D212" s="1" t="s">
        <v>16</v>
      </c>
      <c r="E212" s="1">
        <f t="shared" si="3"/>
        <v>260</v>
      </c>
      <c r="F212" s="9">
        <v>780</v>
      </c>
    </row>
    <row r="213" spans="1:6" s="8" customFormat="1" ht="12.75">
      <c r="A213" s="1">
        <v>610</v>
      </c>
      <c r="B213" s="9" t="s">
        <v>12</v>
      </c>
      <c r="C213" s="1" t="s">
        <v>648</v>
      </c>
      <c r="D213" s="9" t="s">
        <v>11</v>
      </c>
      <c r="E213" s="1">
        <f t="shared" si="3"/>
        <v>620</v>
      </c>
      <c r="F213" s="9">
        <v>1860</v>
      </c>
    </row>
    <row r="214" spans="1:6" s="8" customFormat="1" ht="12.75">
      <c r="A214" s="1">
        <v>611</v>
      </c>
      <c r="B214" s="1" t="s">
        <v>12</v>
      </c>
      <c r="C214" s="1" t="s">
        <v>649</v>
      </c>
      <c r="D214" s="1" t="s">
        <v>16</v>
      </c>
      <c r="E214" s="1">
        <f t="shared" si="3"/>
        <v>110</v>
      </c>
      <c r="F214" s="9">
        <v>330</v>
      </c>
    </row>
    <row r="215" spans="1:6" s="8" customFormat="1" ht="25.5">
      <c r="A215" s="1">
        <v>613</v>
      </c>
      <c r="B215" s="1">
        <v>120072</v>
      </c>
      <c r="C215" s="1" t="s">
        <v>652</v>
      </c>
      <c r="D215" s="1" t="s">
        <v>360</v>
      </c>
      <c r="E215" s="1">
        <f t="shared" si="3"/>
        <v>25</v>
      </c>
      <c r="F215" s="9">
        <v>75</v>
      </c>
    </row>
    <row r="216" spans="1:6" s="8" customFormat="1" ht="12.75">
      <c r="A216" s="1">
        <v>616</v>
      </c>
      <c r="B216" s="1" t="s">
        <v>12</v>
      </c>
      <c r="C216" s="1" t="s">
        <v>655</v>
      </c>
      <c r="D216" s="1" t="s">
        <v>656</v>
      </c>
      <c r="E216" s="1">
        <f t="shared" si="3"/>
        <v>0.5</v>
      </c>
      <c r="F216" s="9">
        <v>1.5</v>
      </c>
    </row>
    <row r="217" spans="1:6" s="8" customFormat="1" ht="12.75">
      <c r="A217" s="1">
        <v>617</v>
      </c>
      <c r="B217" s="1" t="s">
        <v>21</v>
      </c>
      <c r="C217" s="1" t="s">
        <v>657</v>
      </c>
      <c r="D217" s="1" t="s">
        <v>656</v>
      </c>
      <c r="E217" s="1">
        <f t="shared" si="3"/>
        <v>0.5</v>
      </c>
      <c r="F217" s="9">
        <v>1.5</v>
      </c>
    </row>
    <row r="218" spans="1:6" s="8" customFormat="1" ht="12.75">
      <c r="A218" s="1">
        <v>618</v>
      </c>
      <c r="B218" s="1" t="s">
        <v>12</v>
      </c>
      <c r="C218" s="1" t="s">
        <v>658</v>
      </c>
      <c r="D218" s="1" t="s">
        <v>16</v>
      </c>
      <c r="E218" s="1">
        <f t="shared" si="3"/>
        <v>1250</v>
      </c>
      <c r="F218" s="9">
        <v>3750</v>
      </c>
    </row>
    <row r="219" spans="1:6" s="8" customFormat="1" ht="12.75">
      <c r="A219" s="1">
        <v>621</v>
      </c>
      <c r="B219" s="9">
        <v>270707</v>
      </c>
      <c r="C219" s="1" t="s">
        <v>663</v>
      </c>
      <c r="D219" s="1" t="s">
        <v>664</v>
      </c>
      <c r="E219" s="1">
        <f t="shared" si="3"/>
        <v>11</v>
      </c>
      <c r="F219" s="9">
        <v>33</v>
      </c>
    </row>
    <row r="220" spans="1:6" s="8" customFormat="1" ht="25.5">
      <c r="A220" s="1">
        <v>622</v>
      </c>
      <c r="B220" s="1">
        <v>160040</v>
      </c>
      <c r="C220" s="1" t="s">
        <v>665</v>
      </c>
      <c r="D220" s="1" t="s">
        <v>11</v>
      </c>
      <c r="E220" s="1">
        <f t="shared" si="3"/>
        <v>3</v>
      </c>
      <c r="F220" s="9">
        <v>9</v>
      </c>
    </row>
    <row r="221" spans="1:6" s="8" customFormat="1" ht="12.75">
      <c r="A221" s="1">
        <v>623</v>
      </c>
      <c r="B221" s="1">
        <v>160076</v>
      </c>
      <c r="C221" s="1" t="s">
        <v>666</v>
      </c>
      <c r="D221" s="1" t="s">
        <v>11</v>
      </c>
      <c r="E221" s="1">
        <f t="shared" si="3"/>
        <v>2</v>
      </c>
      <c r="F221" s="9">
        <v>6</v>
      </c>
    </row>
    <row r="222" spans="1:6" s="190" customFormat="1" ht="12.75">
      <c r="A222" s="1">
        <v>624</v>
      </c>
      <c r="B222" s="1">
        <v>160075</v>
      </c>
      <c r="C222" s="1" t="s">
        <v>667</v>
      </c>
      <c r="D222" s="1" t="s">
        <v>11</v>
      </c>
      <c r="E222" s="1">
        <f t="shared" si="3"/>
        <v>10</v>
      </c>
      <c r="F222" s="9">
        <v>30</v>
      </c>
    </row>
    <row r="223" spans="1:6" s="190" customFormat="1" ht="12.75">
      <c r="A223" s="1">
        <v>625</v>
      </c>
      <c r="B223" s="1" t="s">
        <v>12</v>
      </c>
      <c r="C223" s="1" t="s">
        <v>668</v>
      </c>
      <c r="D223" s="1" t="s">
        <v>16</v>
      </c>
      <c r="E223" s="1">
        <f t="shared" si="3"/>
        <v>5</v>
      </c>
      <c r="F223" s="9">
        <v>15</v>
      </c>
    </row>
    <row r="224" spans="1:6" s="190" customFormat="1" ht="16.5" customHeight="1">
      <c r="A224" s="188">
        <v>629</v>
      </c>
      <c r="B224" s="189" t="s">
        <v>12</v>
      </c>
      <c r="C224" s="188" t="s">
        <v>674</v>
      </c>
      <c r="D224" s="189" t="s">
        <v>16</v>
      </c>
      <c r="E224" s="188">
        <f t="shared" si="3"/>
        <v>177</v>
      </c>
      <c r="F224" s="189">
        <v>531</v>
      </c>
    </row>
    <row r="225" spans="1:6" s="190" customFormat="1" ht="12.75">
      <c r="A225" s="188">
        <v>652</v>
      </c>
      <c r="B225" s="188" t="s">
        <v>701</v>
      </c>
      <c r="C225" s="188" t="s">
        <v>702</v>
      </c>
      <c r="D225" s="188" t="s">
        <v>11</v>
      </c>
      <c r="E225" s="188">
        <f t="shared" si="3"/>
        <v>16</v>
      </c>
      <c r="F225" s="189">
        <v>48</v>
      </c>
    </row>
    <row r="226" spans="1:6" s="190" customFormat="1" ht="16.5" customHeight="1">
      <c r="A226" s="188">
        <v>655</v>
      </c>
      <c r="B226" s="189">
        <v>16001409</v>
      </c>
      <c r="C226" s="188" t="s">
        <v>706</v>
      </c>
      <c r="D226" s="188" t="s">
        <v>16</v>
      </c>
      <c r="E226" s="188">
        <f t="shared" si="3"/>
        <v>1</v>
      </c>
      <c r="F226" s="189">
        <v>3</v>
      </c>
    </row>
    <row r="227" spans="1:6" s="190" customFormat="1" ht="15.75" customHeight="1">
      <c r="A227" s="188">
        <v>658</v>
      </c>
      <c r="B227" s="220" t="s">
        <v>709</v>
      </c>
      <c r="C227" s="220" t="s">
        <v>710</v>
      </c>
      <c r="D227" s="220" t="s">
        <v>711</v>
      </c>
      <c r="E227" s="188">
        <f t="shared" si="3"/>
        <v>4</v>
      </c>
      <c r="F227" s="189">
        <v>12</v>
      </c>
    </row>
    <row r="228" spans="1:6" s="190" customFormat="1" ht="12.75">
      <c r="A228" s="188">
        <v>659</v>
      </c>
      <c r="B228" s="188" t="s">
        <v>709</v>
      </c>
      <c r="C228" s="188" t="s">
        <v>712</v>
      </c>
      <c r="D228" s="188" t="s">
        <v>416</v>
      </c>
      <c r="E228" s="188">
        <f t="shared" si="3"/>
        <v>5</v>
      </c>
      <c r="F228" s="189">
        <v>15</v>
      </c>
    </row>
    <row r="229" spans="1:6" s="190" customFormat="1" ht="12.75">
      <c r="A229" s="188">
        <v>662</v>
      </c>
      <c r="B229" s="188">
        <v>170391</v>
      </c>
      <c r="C229" s="188" t="s">
        <v>715</v>
      </c>
      <c r="D229" s="188" t="s">
        <v>416</v>
      </c>
      <c r="E229" s="188">
        <f t="shared" si="3"/>
        <v>7</v>
      </c>
      <c r="F229" s="189">
        <v>21</v>
      </c>
    </row>
    <row r="230" spans="1:6" s="190" customFormat="1" ht="12.75">
      <c r="A230" s="188">
        <v>664</v>
      </c>
      <c r="B230" s="188">
        <v>160464</v>
      </c>
      <c r="C230" s="188" t="s">
        <v>717</v>
      </c>
      <c r="D230" s="188" t="s">
        <v>11</v>
      </c>
      <c r="E230" s="188">
        <f t="shared" si="3"/>
        <v>300</v>
      </c>
      <c r="F230" s="189">
        <v>900</v>
      </c>
    </row>
    <row r="231" spans="1:6" s="8" customFormat="1" ht="38.25">
      <c r="A231" s="188">
        <v>665</v>
      </c>
      <c r="B231" s="188">
        <v>160466</v>
      </c>
      <c r="C231" s="188" t="s">
        <v>718</v>
      </c>
      <c r="D231" s="188" t="s">
        <v>11</v>
      </c>
      <c r="E231" s="188">
        <f t="shared" si="3"/>
        <v>2</v>
      </c>
      <c r="F231" s="189">
        <v>6</v>
      </c>
    </row>
    <row r="232" spans="1:6" s="8" customFormat="1" ht="25.5">
      <c r="A232" s="188">
        <v>667</v>
      </c>
      <c r="B232" s="188">
        <v>50605</v>
      </c>
      <c r="C232" s="188" t="s">
        <v>721</v>
      </c>
      <c r="D232" s="188" t="s">
        <v>16</v>
      </c>
      <c r="E232" s="188">
        <f t="shared" si="3"/>
        <v>1200</v>
      </c>
      <c r="F232" s="189">
        <v>3600</v>
      </c>
    </row>
    <row r="233" spans="1:6" s="8" customFormat="1" ht="25.5">
      <c r="A233" s="1">
        <v>670</v>
      </c>
      <c r="B233" s="1">
        <v>50602</v>
      </c>
      <c r="C233" s="1" t="s">
        <v>724</v>
      </c>
      <c r="D233" s="1" t="s">
        <v>16</v>
      </c>
      <c r="E233" s="1">
        <f t="shared" si="3"/>
        <v>1900</v>
      </c>
      <c r="F233" s="9">
        <v>5700</v>
      </c>
    </row>
    <row r="234" spans="1:6" s="8" customFormat="1" ht="12.75">
      <c r="A234" s="1">
        <v>671</v>
      </c>
      <c r="B234" s="9" t="s">
        <v>12</v>
      </c>
      <c r="C234" s="1" t="s">
        <v>725</v>
      </c>
      <c r="D234" s="9" t="s">
        <v>11</v>
      </c>
      <c r="E234" s="1">
        <f t="shared" si="3"/>
        <v>300</v>
      </c>
      <c r="F234" s="9">
        <v>900</v>
      </c>
    </row>
    <row r="235" spans="1:6" s="8" customFormat="1" ht="38.25">
      <c r="A235" s="1">
        <v>672</v>
      </c>
      <c r="B235" s="9">
        <v>12640</v>
      </c>
      <c r="C235" s="1" t="s">
        <v>726</v>
      </c>
      <c r="D235" s="1" t="s">
        <v>727</v>
      </c>
      <c r="E235" s="1">
        <f t="shared" si="3"/>
        <v>5</v>
      </c>
      <c r="F235" s="9">
        <v>15</v>
      </c>
    </row>
    <row r="236" spans="1:6" s="8" customFormat="1" ht="12.75">
      <c r="A236" s="1">
        <v>675</v>
      </c>
      <c r="B236" s="1">
        <v>150053</v>
      </c>
      <c r="C236" s="1" t="s">
        <v>730</v>
      </c>
      <c r="D236" s="1" t="s">
        <v>731</v>
      </c>
      <c r="E236" s="1">
        <f t="shared" si="3"/>
        <v>7</v>
      </c>
      <c r="F236" s="9">
        <v>21</v>
      </c>
    </row>
    <row r="237" spans="1:6" s="8" customFormat="1" ht="12.75">
      <c r="A237" s="1">
        <v>676</v>
      </c>
      <c r="B237" s="1">
        <v>150051</v>
      </c>
      <c r="C237" s="1" t="s">
        <v>732</v>
      </c>
      <c r="D237" s="1" t="s">
        <v>733</v>
      </c>
      <c r="E237" s="1">
        <f t="shared" si="3"/>
        <v>1</v>
      </c>
      <c r="F237" s="9">
        <v>3</v>
      </c>
    </row>
    <row r="238" spans="1:6" s="8" customFormat="1" ht="12.75">
      <c r="A238" s="1">
        <v>677</v>
      </c>
      <c r="B238" s="1">
        <v>10105</v>
      </c>
      <c r="C238" s="1" t="s">
        <v>734</v>
      </c>
      <c r="D238" s="1" t="s">
        <v>16</v>
      </c>
      <c r="E238" s="1">
        <f t="shared" si="3"/>
        <v>11</v>
      </c>
      <c r="F238" s="9">
        <v>33</v>
      </c>
    </row>
    <row r="239" spans="1:6" s="8" customFormat="1" ht="38.25">
      <c r="A239" s="1">
        <v>678</v>
      </c>
      <c r="B239" s="9" t="s">
        <v>12</v>
      </c>
      <c r="C239" s="1" t="s">
        <v>735</v>
      </c>
      <c r="D239" s="1" t="s">
        <v>362</v>
      </c>
      <c r="E239" s="1">
        <f t="shared" si="3"/>
        <v>2</v>
      </c>
      <c r="F239" s="9">
        <v>6</v>
      </c>
    </row>
    <row r="240" spans="1:6" s="8" customFormat="1" ht="12.75">
      <c r="A240" s="1">
        <v>684</v>
      </c>
      <c r="B240" s="1" t="s">
        <v>12</v>
      </c>
      <c r="C240" s="1" t="s">
        <v>741</v>
      </c>
      <c r="D240" s="1" t="s">
        <v>16</v>
      </c>
      <c r="E240" s="1">
        <f t="shared" si="3"/>
        <v>100</v>
      </c>
      <c r="F240" s="9">
        <v>300</v>
      </c>
    </row>
    <row r="241" spans="1:6" s="8" customFormat="1" ht="25.5">
      <c r="A241" s="1">
        <v>686</v>
      </c>
      <c r="B241" s="9" t="s">
        <v>12</v>
      </c>
      <c r="C241" s="1" t="s">
        <v>743</v>
      </c>
      <c r="D241" s="1" t="s">
        <v>16</v>
      </c>
      <c r="E241" s="1">
        <f t="shared" si="3"/>
        <v>65</v>
      </c>
      <c r="F241" s="9">
        <v>195</v>
      </c>
    </row>
    <row r="242" spans="1:6">
      <c r="A242" s="1">
        <v>689</v>
      </c>
      <c r="B242" s="1">
        <v>20167</v>
      </c>
      <c r="C242" s="1" t="s">
        <v>746</v>
      </c>
      <c r="D242" s="1" t="s">
        <v>25</v>
      </c>
      <c r="E242" s="1">
        <f t="shared" si="3"/>
        <v>33</v>
      </c>
      <c r="F242" s="9">
        <v>99</v>
      </c>
    </row>
    <row r="243" spans="1:6">
      <c r="A243" s="1">
        <v>690</v>
      </c>
      <c r="B243" s="1">
        <v>20162</v>
      </c>
      <c r="C243" s="1" t="s">
        <v>747</v>
      </c>
      <c r="D243" s="1" t="s">
        <v>234</v>
      </c>
      <c r="E243" s="1">
        <f t="shared" si="3"/>
        <v>15</v>
      </c>
      <c r="F243" s="9">
        <v>45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72"/>
  <sheetViews>
    <sheetView topLeftCell="A38" workbookViewId="0">
      <selection activeCell="D38" sqref="D38"/>
    </sheetView>
  </sheetViews>
  <sheetFormatPr defaultRowHeight="15"/>
  <cols>
    <col min="1" max="1" width="3.85546875" style="38" customWidth="1"/>
    <col min="2" max="2" width="15.85546875" style="107" customWidth="1"/>
    <col min="3" max="3" width="12.85546875" style="107" customWidth="1"/>
    <col min="4" max="4" width="30" style="38" customWidth="1"/>
    <col min="5" max="6" width="9.140625" style="38"/>
    <col min="7" max="7" width="8.42578125" style="108" customWidth="1"/>
    <col min="8" max="8" width="7.7109375" style="109" customWidth="1"/>
    <col min="9" max="9" width="9.7109375" style="232" customWidth="1"/>
    <col min="10" max="10" width="5.28515625" style="38" customWidth="1"/>
    <col min="11" max="11" width="10.5703125" style="110" customWidth="1"/>
    <col min="12" max="12" width="11.42578125" style="38" customWidth="1"/>
    <col min="13" max="16384" width="9.140625" style="38"/>
  </cols>
  <sheetData>
    <row r="1" spans="1:256" customFormat="1" ht="45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17" t="s">
        <v>758</v>
      </c>
      <c r="N1" s="12"/>
      <c r="O1" s="12"/>
    </row>
    <row r="2" spans="1:256" s="24" customFormat="1" ht="17.100000000000001" customHeight="1">
      <c r="A2" s="18"/>
      <c r="B2" s="18" t="s">
        <v>759</v>
      </c>
      <c r="C2" s="19" t="s">
        <v>760</v>
      </c>
      <c r="D2" s="19" t="s">
        <v>761</v>
      </c>
      <c r="E2" s="19" t="s">
        <v>762</v>
      </c>
      <c r="F2" s="19" t="s">
        <v>763</v>
      </c>
      <c r="G2" s="20">
        <v>988</v>
      </c>
      <c r="H2" s="21">
        <v>42</v>
      </c>
      <c r="I2" s="228">
        <f>G2*H2</f>
        <v>41496</v>
      </c>
      <c r="J2" s="22">
        <v>0.12</v>
      </c>
      <c r="K2" s="238">
        <f>I2*J2+I2</f>
        <v>46475.519999999997</v>
      </c>
      <c r="L2" s="19" t="s">
        <v>764</v>
      </c>
      <c r="M2" s="160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33" customFormat="1" ht="30">
      <c r="A3" s="25"/>
      <c r="B3" s="26" t="s">
        <v>765</v>
      </c>
      <c r="C3" s="27" t="s">
        <v>766</v>
      </c>
      <c r="D3" s="27" t="s">
        <v>767</v>
      </c>
      <c r="E3" s="27" t="s">
        <v>14</v>
      </c>
      <c r="F3" s="27" t="s">
        <v>768</v>
      </c>
      <c r="G3" s="28">
        <v>4775</v>
      </c>
      <c r="H3" s="29">
        <v>48</v>
      </c>
      <c r="I3" s="41">
        <f>G3*H3</f>
        <v>229200</v>
      </c>
      <c r="J3" s="30">
        <v>0.12</v>
      </c>
      <c r="K3" s="31">
        <f>I3*J3+I3</f>
        <v>256704</v>
      </c>
      <c r="L3" s="27" t="s">
        <v>769</v>
      </c>
      <c r="M3" s="160"/>
      <c r="N3" s="23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</row>
    <row r="4" spans="1:256" ht="30">
      <c r="A4" s="34"/>
      <c r="B4" s="26" t="s">
        <v>1448</v>
      </c>
      <c r="C4" s="27" t="s">
        <v>770</v>
      </c>
      <c r="D4" s="27" t="s">
        <v>771</v>
      </c>
      <c r="E4" s="27" t="s">
        <v>102</v>
      </c>
      <c r="F4" s="27" t="s">
        <v>772</v>
      </c>
      <c r="G4" s="35">
        <v>4.16</v>
      </c>
      <c r="H4" s="36">
        <v>90</v>
      </c>
      <c r="I4" s="41">
        <f t="shared" ref="I4:I48" si="0">G4*H4</f>
        <v>374.40000000000003</v>
      </c>
      <c r="J4" s="30">
        <v>0.12</v>
      </c>
      <c r="K4" s="31">
        <f t="shared" ref="K4:K49" si="1">I4*J4+I4</f>
        <v>419.32800000000003</v>
      </c>
      <c r="L4" s="27" t="s">
        <v>773</v>
      </c>
      <c r="M4" s="161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</row>
    <row r="5" spans="1:256" ht="30">
      <c r="A5" s="39"/>
      <c r="B5" s="26" t="s">
        <v>1449</v>
      </c>
      <c r="C5" s="40" t="s">
        <v>774</v>
      </c>
      <c r="D5" s="40" t="s">
        <v>775</v>
      </c>
      <c r="E5" s="40" t="s">
        <v>102</v>
      </c>
      <c r="F5" s="27" t="s">
        <v>776</v>
      </c>
      <c r="G5" s="41">
        <v>2.16</v>
      </c>
      <c r="H5" s="42">
        <v>180</v>
      </c>
      <c r="I5" s="41">
        <f t="shared" si="0"/>
        <v>388.8</v>
      </c>
      <c r="J5" s="30">
        <v>0.12</v>
      </c>
      <c r="K5" s="31">
        <f t="shared" si="1"/>
        <v>435.45600000000002</v>
      </c>
      <c r="L5" s="27" t="s">
        <v>777</v>
      </c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</row>
    <row r="6" spans="1:256" ht="30">
      <c r="A6" s="39"/>
      <c r="B6" s="26" t="s">
        <v>1451</v>
      </c>
      <c r="C6" s="27" t="s">
        <v>778</v>
      </c>
      <c r="D6" s="27" t="s">
        <v>779</v>
      </c>
      <c r="E6" s="27" t="s">
        <v>16</v>
      </c>
      <c r="F6" s="27" t="s">
        <v>780</v>
      </c>
      <c r="G6" s="35">
        <v>1.52</v>
      </c>
      <c r="H6" s="36">
        <v>1000</v>
      </c>
      <c r="I6" s="41">
        <f t="shared" si="0"/>
        <v>1520</v>
      </c>
      <c r="J6" s="30">
        <v>0.12</v>
      </c>
      <c r="K6" s="31">
        <f t="shared" si="1"/>
        <v>1702.4</v>
      </c>
      <c r="L6" s="27" t="s">
        <v>773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</row>
    <row r="7" spans="1:256" ht="30">
      <c r="A7" s="39"/>
      <c r="B7" s="26" t="s">
        <v>1452</v>
      </c>
      <c r="C7" s="27" t="s">
        <v>781</v>
      </c>
      <c r="D7" s="27" t="s">
        <v>782</v>
      </c>
      <c r="E7" s="44" t="s">
        <v>11</v>
      </c>
      <c r="F7" s="27" t="s">
        <v>783</v>
      </c>
      <c r="G7" s="35">
        <v>173</v>
      </c>
      <c r="H7" s="36">
        <v>600</v>
      </c>
      <c r="I7" s="41">
        <f t="shared" si="0"/>
        <v>103800</v>
      </c>
      <c r="J7" s="30">
        <v>0.12</v>
      </c>
      <c r="K7" s="31">
        <f t="shared" si="1"/>
        <v>116256</v>
      </c>
      <c r="L7" s="27" t="s">
        <v>784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</row>
    <row r="8" spans="1:256" ht="30">
      <c r="A8" s="39"/>
      <c r="B8" s="26" t="s">
        <v>1453</v>
      </c>
      <c r="C8" s="27" t="s">
        <v>785</v>
      </c>
      <c r="D8" s="27" t="s">
        <v>786</v>
      </c>
      <c r="E8" s="27" t="s">
        <v>16</v>
      </c>
      <c r="F8" s="27" t="s">
        <v>787</v>
      </c>
      <c r="G8" s="35">
        <v>6.62</v>
      </c>
      <c r="H8" s="36">
        <v>2070</v>
      </c>
      <c r="I8" s="41">
        <f t="shared" si="0"/>
        <v>13703.4</v>
      </c>
      <c r="J8" s="30">
        <v>0.12</v>
      </c>
      <c r="K8" s="31">
        <f t="shared" si="1"/>
        <v>15347.807999999999</v>
      </c>
      <c r="L8" s="27" t="s">
        <v>788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</row>
    <row r="9" spans="1:256" ht="30">
      <c r="A9" s="39"/>
      <c r="B9" s="26" t="s">
        <v>1454</v>
      </c>
      <c r="C9" s="27" t="s">
        <v>789</v>
      </c>
      <c r="D9" s="27" t="s">
        <v>790</v>
      </c>
      <c r="E9" s="27" t="s">
        <v>102</v>
      </c>
      <c r="F9" s="27" t="s">
        <v>776</v>
      </c>
      <c r="G9" s="35">
        <v>1.52</v>
      </c>
      <c r="H9" s="36">
        <v>400</v>
      </c>
      <c r="I9" s="41">
        <f t="shared" si="0"/>
        <v>608</v>
      </c>
      <c r="J9" s="30">
        <v>0.12</v>
      </c>
      <c r="K9" s="31">
        <f t="shared" si="1"/>
        <v>680.96</v>
      </c>
      <c r="L9" s="27" t="s">
        <v>777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</row>
    <row r="10" spans="1:256" s="24" customFormat="1" ht="15" customHeight="1">
      <c r="A10" s="163"/>
      <c r="B10" s="26" t="s">
        <v>1490</v>
      </c>
      <c r="C10" s="19" t="s">
        <v>1488</v>
      </c>
      <c r="D10" s="19" t="s">
        <v>1489</v>
      </c>
      <c r="E10" s="164" t="s">
        <v>16</v>
      </c>
      <c r="F10" s="19" t="s">
        <v>787</v>
      </c>
      <c r="G10" s="165">
        <v>0.23</v>
      </c>
      <c r="H10" s="221">
        <v>50000</v>
      </c>
      <c r="I10" s="228">
        <f t="shared" si="0"/>
        <v>11500</v>
      </c>
      <c r="J10" s="166">
        <v>0.12</v>
      </c>
      <c r="K10" s="165">
        <f t="shared" si="1"/>
        <v>12880</v>
      </c>
      <c r="L10" s="19" t="s">
        <v>769</v>
      </c>
      <c r="M10" s="167"/>
      <c r="N10" s="516"/>
      <c r="O10" s="516"/>
      <c r="P10" s="516"/>
      <c r="Q10" s="516"/>
      <c r="R10" s="516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</row>
    <row r="11" spans="1:256" s="24" customFormat="1" ht="15" customHeight="1">
      <c r="A11" s="163"/>
      <c r="B11" s="26" t="s">
        <v>1495</v>
      </c>
      <c r="C11" s="19" t="s">
        <v>1493</v>
      </c>
      <c r="D11" s="19" t="s">
        <v>1494</v>
      </c>
      <c r="E11" s="164" t="s">
        <v>102</v>
      </c>
      <c r="F11" s="19" t="s">
        <v>797</v>
      </c>
      <c r="G11" s="168">
        <v>0.14000000000000001</v>
      </c>
      <c r="H11" s="21">
        <v>35700</v>
      </c>
      <c r="I11" s="228">
        <f t="shared" si="0"/>
        <v>4998.0000000000009</v>
      </c>
      <c r="J11" s="166">
        <v>0.12</v>
      </c>
      <c r="K11" s="165">
        <f t="shared" si="1"/>
        <v>5597.7600000000011</v>
      </c>
      <c r="L11" s="19" t="s">
        <v>777</v>
      </c>
      <c r="M11" s="167"/>
      <c r="N11" s="169"/>
      <c r="O11" s="169"/>
      <c r="P11" s="169"/>
      <c r="Q11" s="169"/>
      <c r="R11" s="169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</row>
    <row r="12" spans="1:256" ht="30">
      <c r="A12" s="45"/>
      <c r="B12" s="26" t="s">
        <v>1456</v>
      </c>
      <c r="C12" s="27" t="s">
        <v>795</v>
      </c>
      <c r="D12" s="27" t="s">
        <v>796</v>
      </c>
      <c r="E12" s="27" t="s">
        <v>102</v>
      </c>
      <c r="F12" s="27" t="s">
        <v>797</v>
      </c>
      <c r="G12" s="35">
        <v>0.53</v>
      </c>
      <c r="H12" s="36">
        <v>53100</v>
      </c>
      <c r="I12" s="41">
        <f t="shared" si="0"/>
        <v>28143</v>
      </c>
      <c r="J12" s="46">
        <v>0.12</v>
      </c>
      <c r="K12" s="31">
        <f t="shared" si="1"/>
        <v>31520.16</v>
      </c>
      <c r="L12" s="27" t="s">
        <v>777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</row>
    <row r="13" spans="1:256" ht="30">
      <c r="A13" s="45"/>
      <c r="B13" s="26" t="s">
        <v>1458</v>
      </c>
      <c r="C13" s="27" t="s">
        <v>798</v>
      </c>
      <c r="D13" s="27" t="s">
        <v>799</v>
      </c>
      <c r="E13" s="27" t="s">
        <v>16</v>
      </c>
      <c r="F13" s="27" t="s">
        <v>800</v>
      </c>
      <c r="G13" s="41">
        <v>2.5299999999999998</v>
      </c>
      <c r="H13" s="36">
        <v>4200</v>
      </c>
      <c r="I13" s="41">
        <f t="shared" si="0"/>
        <v>10626</v>
      </c>
      <c r="J13" s="46">
        <v>0.12</v>
      </c>
      <c r="K13" s="31">
        <f t="shared" si="1"/>
        <v>11901.119999999999</v>
      </c>
      <c r="L13" s="27" t="s">
        <v>764</v>
      </c>
      <c r="M13" s="170" t="s">
        <v>1666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</row>
    <row r="14" spans="1:256" ht="30">
      <c r="A14" s="34"/>
      <c r="B14" s="26" t="s">
        <v>1457</v>
      </c>
      <c r="C14" s="27" t="s">
        <v>802</v>
      </c>
      <c r="D14" s="44" t="s">
        <v>803</v>
      </c>
      <c r="E14" s="27" t="s">
        <v>16</v>
      </c>
      <c r="F14" s="27" t="s">
        <v>804</v>
      </c>
      <c r="G14" s="35">
        <v>1.45</v>
      </c>
      <c r="H14" s="36">
        <v>2300</v>
      </c>
      <c r="I14" s="41">
        <f t="shared" si="0"/>
        <v>3335</v>
      </c>
      <c r="J14" s="30">
        <v>0.12</v>
      </c>
      <c r="K14" s="31">
        <f t="shared" si="1"/>
        <v>3735.2</v>
      </c>
      <c r="L14" s="27" t="s">
        <v>764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</row>
    <row r="15" spans="1:256" ht="30">
      <c r="A15" s="34"/>
      <c r="B15" s="26" t="s">
        <v>1502</v>
      </c>
      <c r="C15" s="27" t="s">
        <v>805</v>
      </c>
      <c r="D15" s="27" t="s">
        <v>806</v>
      </c>
      <c r="E15" s="27" t="s">
        <v>16</v>
      </c>
      <c r="F15" s="27" t="s">
        <v>807</v>
      </c>
      <c r="G15" s="35">
        <v>25.85</v>
      </c>
      <c r="H15" s="36">
        <v>100</v>
      </c>
      <c r="I15" s="41">
        <f t="shared" si="0"/>
        <v>2585</v>
      </c>
      <c r="J15" s="30">
        <v>0.12</v>
      </c>
      <c r="K15" s="31">
        <f t="shared" si="1"/>
        <v>2895.2</v>
      </c>
      <c r="L15" s="27" t="s">
        <v>784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</row>
    <row r="16" spans="1:256" ht="45">
      <c r="A16" s="39"/>
      <c r="B16" s="26" t="s">
        <v>1459</v>
      </c>
      <c r="C16" s="27" t="s">
        <v>808</v>
      </c>
      <c r="D16" s="27" t="s">
        <v>809</v>
      </c>
      <c r="E16" s="27" t="s">
        <v>16</v>
      </c>
      <c r="F16" s="27" t="s">
        <v>810</v>
      </c>
      <c r="G16" s="35">
        <v>0.85</v>
      </c>
      <c r="H16" s="36">
        <v>30000</v>
      </c>
      <c r="I16" s="41">
        <f t="shared" si="0"/>
        <v>25500</v>
      </c>
      <c r="J16" s="30">
        <v>0.12</v>
      </c>
      <c r="K16" s="31">
        <f t="shared" si="1"/>
        <v>28560</v>
      </c>
      <c r="L16" s="27" t="s">
        <v>794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</row>
    <row r="17" spans="1:221" ht="30">
      <c r="A17" s="39"/>
      <c r="B17" s="26" t="s">
        <v>1460</v>
      </c>
      <c r="C17" s="40" t="s">
        <v>811</v>
      </c>
      <c r="D17" s="40" t="s">
        <v>812</v>
      </c>
      <c r="E17" s="40" t="s">
        <v>16</v>
      </c>
      <c r="F17" s="27" t="s">
        <v>776</v>
      </c>
      <c r="G17" s="41">
        <v>0.79</v>
      </c>
      <c r="H17" s="42">
        <v>1200</v>
      </c>
      <c r="I17" s="41">
        <f t="shared" si="0"/>
        <v>948</v>
      </c>
      <c r="J17" s="30">
        <v>0.12</v>
      </c>
      <c r="K17" s="31">
        <f t="shared" si="1"/>
        <v>1061.76</v>
      </c>
      <c r="L17" s="27" t="s">
        <v>777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</row>
    <row r="18" spans="1:221" ht="30">
      <c r="A18" s="45"/>
      <c r="B18" s="26" t="s">
        <v>1461</v>
      </c>
      <c r="C18" s="27" t="s">
        <v>813</v>
      </c>
      <c r="D18" s="27" t="s">
        <v>814</v>
      </c>
      <c r="E18" s="27" t="s">
        <v>11</v>
      </c>
      <c r="F18" s="27" t="s">
        <v>815</v>
      </c>
      <c r="G18" s="41">
        <v>53</v>
      </c>
      <c r="H18" s="36">
        <v>1860</v>
      </c>
      <c r="I18" s="41">
        <f t="shared" si="0"/>
        <v>98580</v>
      </c>
      <c r="J18" s="46">
        <v>0.12</v>
      </c>
      <c r="K18" s="31">
        <f t="shared" si="1"/>
        <v>110409.60000000001</v>
      </c>
      <c r="L18" s="27" t="s">
        <v>769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</row>
    <row r="19" spans="1:221" ht="30">
      <c r="A19" s="45"/>
      <c r="B19" s="26" t="s">
        <v>1462</v>
      </c>
      <c r="C19" s="27" t="s">
        <v>816</v>
      </c>
      <c r="D19" s="27" t="s">
        <v>817</v>
      </c>
      <c r="E19" s="27" t="s">
        <v>11</v>
      </c>
      <c r="F19" s="27" t="s">
        <v>815</v>
      </c>
      <c r="G19" s="41">
        <v>53</v>
      </c>
      <c r="H19" s="36">
        <v>1000</v>
      </c>
      <c r="I19" s="41">
        <f t="shared" si="0"/>
        <v>53000</v>
      </c>
      <c r="J19" s="46">
        <v>0.12</v>
      </c>
      <c r="K19" s="31">
        <f t="shared" si="1"/>
        <v>59360</v>
      </c>
      <c r="L19" s="27" t="s">
        <v>769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</row>
    <row r="20" spans="1:221" ht="30">
      <c r="A20" s="45"/>
      <c r="B20" s="26" t="s">
        <v>1463</v>
      </c>
      <c r="C20" s="27" t="s">
        <v>818</v>
      </c>
      <c r="D20" s="27" t="s">
        <v>819</v>
      </c>
      <c r="E20" s="27" t="s">
        <v>16</v>
      </c>
      <c r="F20" s="27" t="s">
        <v>820</v>
      </c>
      <c r="G20" s="41">
        <v>0.45</v>
      </c>
      <c r="H20" s="36">
        <v>2310</v>
      </c>
      <c r="I20" s="41">
        <f t="shared" si="0"/>
        <v>1039.5</v>
      </c>
      <c r="J20" s="46">
        <v>0.12</v>
      </c>
      <c r="K20" s="31">
        <f t="shared" si="1"/>
        <v>1164.24</v>
      </c>
      <c r="L20" s="27" t="s">
        <v>784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</row>
    <row r="21" spans="1:221" ht="30">
      <c r="A21" s="45"/>
      <c r="B21" s="26" t="s">
        <v>1464</v>
      </c>
      <c r="C21" s="27" t="s">
        <v>821</v>
      </c>
      <c r="D21" s="27" t="s">
        <v>822</v>
      </c>
      <c r="E21" s="27" t="s">
        <v>16</v>
      </c>
      <c r="F21" s="27" t="s">
        <v>823</v>
      </c>
      <c r="G21" s="35">
        <v>2.5</v>
      </c>
      <c r="H21" s="36">
        <v>300</v>
      </c>
      <c r="I21" s="41">
        <f t="shared" si="0"/>
        <v>750</v>
      </c>
      <c r="J21" s="46">
        <v>0.18</v>
      </c>
      <c r="K21" s="31">
        <f t="shared" si="1"/>
        <v>885</v>
      </c>
      <c r="L21" s="27" t="s">
        <v>794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</row>
    <row r="22" spans="1:221" ht="30">
      <c r="A22" s="45"/>
      <c r="B22" s="26" t="s">
        <v>1465</v>
      </c>
      <c r="C22" s="27" t="s">
        <v>824</v>
      </c>
      <c r="D22" s="27" t="s">
        <v>825</v>
      </c>
      <c r="E22" s="27" t="s">
        <v>16</v>
      </c>
      <c r="F22" s="27" t="s">
        <v>826</v>
      </c>
      <c r="G22" s="41">
        <v>2.5</v>
      </c>
      <c r="H22" s="36">
        <v>1700</v>
      </c>
      <c r="I22" s="41">
        <f t="shared" si="0"/>
        <v>4250</v>
      </c>
      <c r="J22" s="46">
        <v>0.12</v>
      </c>
      <c r="K22" s="31">
        <f t="shared" si="1"/>
        <v>4760</v>
      </c>
      <c r="L22" s="27" t="s">
        <v>784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</row>
    <row r="23" spans="1:221" ht="30">
      <c r="A23" s="45"/>
      <c r="B23" s="26" t="s">
        <v>1510</v>
      </c>
      <c r="C23" s="27" t="s">
        <v>827</v>
      </c>
      <c r="D23" s="27" t="s">
        <v>828</v>
      </c>
      <c r="E23" s="27" t="s">
        <v>102</v>
      </c>
      <c r="F23" s="27" t="s">
        <v>797</v>
      </c>
      <c r="G23" s="35">
        <v>0.22</v>
      </c>
      <c r="H23" s="36">
        <v>8370</v>
      </c>
      <c r="I23" s="41">
        <f t="shared" si="0"/>
        <v>1841.4</v>
      </c>
      <c r="J23" s="46">
        <v>0.12</v>
      </c>
      <c r="K23" s="31">
        <f t="shared" si="1"/>
        <v>2062.3679999999999</v>
      </c>
      <c r="L23" s="27" t="s">
        <v>777</v>
      </c>
      <c r="M23" s="170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</row>
    <row r="24" spans="1:221" ht="30">
      <c r="A24" s="39"/>
      <c r="B24" s="26" t="s">
        <v>1466</v>
      </c>
      <c r="C24" s="40" t="s">
        <v>829</v>
      </c>
      <c r="D24" s="40" t="s">
        <v>830</v>
      </c>
      <c r="E24" s="40" t="s">
        <v>102</v>
      </c>
      <c r="F24" s="27" t="s">
        <v>776</v>
      </c>
      <c r="G24" s="41">
        <v>1.7</v>
      </c>
      <c r="H24" s="42">
        <v>2400</v>
      </c>
      <c r="I24" s="41">
        <f t="shared" si="0"/>
        <v>4080</v>
      </c>
      <c r="J24" s="30">
        <v>0.12</v>
      </c>
      <c r="K24" s="31">
        <f t="shared" si="1"/>
        <v>4569.6000000000004</v>
      </c>
      <c r="L24" s="27" t="s">
        <v>777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</row>
    <row r="25" spans="1:221" ht="30">
      <c r="A25" s="45"/>
      <c r="B25" s="26" t="s">
        <v>1467</v>
      </c>
      <c r="C25" s="27" t="s">
        <v>831</v>
      </c>
      <c r="D25" s="27" t="s">
        <v>832</v>
      </c>
      <c r="E25" s="27" t="s">
        <v>102</v>
      </c>
      <c r="F25" s="27" t="s">
        <v>833</v>
      </c>
      <c r="G25" s="35">
        <v>0.94</v>
      </c>
      <c r="H25" s="36">
        <v>7800</v>
      </c>
      <c r="I25" s="41">
        <f t="shared" si="0"/>
        <v>7332</v>
      </c>
      <c r="J25" s="46">
        <v>0.12</v>
      </c>
      <c r="K25" s="31">
        <f t="shared" si="1"/>
        <v>8211.84</v>
      </c>
      <c r="L25" s="27" t="s">
        <v>834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</row>
    <row r="26" spans="1:221" ht="30">
      <c r="A26" s="34"/>
      <c r="B26" s="26" t="s">
        <v>1468</v>
      </c>
      <c r="C26" s="27" t="s">
        <v>835</v>
      </c>
      <c r="D26" s="27" t="s">
        <v>836</v>
      </c>
      <c r="E26" s="27" t="s">
        <v>16</v>
      </c>
      <c r="F26" s="27" t="s">
        <v>804</v>
      </c>
      <c r="G26" s="35">
        <v>0.44</v>
      </c>
      <c r="H26" s="36">
        <v>5000</v>
      </c>
      <c r="I26" s="41">
        <f t="shared" si="0"/>
        <v>2200</v>
      </c>
      <c r="J26" s="30">
        <v>0.12</v>
      </c>
      <c r="K26" s="31">
        <f t="shared" si="1"/>
        <v>2464</v>
      </c>
      <c r="L26" s="27" t="s">
        <v>764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</row>
    <row r="27" spans="1:221" ht="30">
      <c r="A27" s="34"/>
      <c r="B27" s="26" t="s">
        <v>1469</v>
      </c>
      <c r="C27" s="27" t="s">
        <v>837</v>
      </c>
      <c r="D27" s="27" t="s">
        <v>838</v>
      </c>
      <c r="E27" s="27" t="s">
        <v>102</v>
      </c>
      <c r="F27" s="27" t="s">
        <v>792</v>
      </c>
      <c r="G27" s="35">
        <v>0.31</v>
      </c>
      <c r="H27" s="36">
        <v>3800</v>
      </c>
      <c r="I27" s="41">
        <f t="shared" si="0"/>
        <v>1178</v>
      </c>
      <c r="J27" s="30">
        <v>0.12</v>
      </c>
      <c r="K27" s="31">
        <f t="shared" si="1"/>
        <v>1319.36</v>
      </c>
      <c r="L27" s="27" t="s">
        <v>777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</row>
    <row r="28" spans="1:221" s="176" customFormat="1" ht="30">
      <c r="A28" s="171"/>
      <c r="B28" s="172" t="s">
        <v>1470</v>
      </c>
      <c r="C28" s="47" t="s">
        <v>839</v>
      </c>
      <c r="D28" s="47" t="s">
        <v>840</v>
      </c>
      <c r="E28" s="47" t="s">
        <v>16</v>
      </c>
      <c r="F28" s="47" t="s">
        <v>841</v>
      </c>
      <c r="G28" s="173">
        <v>3</v>
      </c>
      <c r="H28" s="174">
        <v>500</v>
      </c>
      <c r="I28" s="229">
        <f t="shared" si="0"/>
        <v>1500</v>
      </c>
      <c r="J28" s="175">
        <v>0.12</v>
      </c>
      <c r="K28" s="239">
        <f t="shared" si="1"/>
        <v>1680</v>
      </c>
      <c r="L28" s="47" t="s">
        <v>784</v>
      </c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  <c r="DC28" s="161"/>
      <c r="DD28" s="161"/>
      <c r="DE28" s="161"/>
      <c r="DF28" s="161"/>
      <c r="DG28" s="161"/>
      <c r="DH28" s="161"/>
      <c r="DI28" s="161"/>
      <c r="DJ28" s="161"/>
      <c r="DK28" s="161"/>
      <c r="DL28" s="161"/>
      <c r="DM28" s="161"/>
      <c r="DN28" s="161"/>
      <c r="DO28" s="161"/>
      <c r="DP28" s="161"/>
      <c r="DQ28" s="161"/>
      <c r="DR28" s="161"/>
      <c r="DS28" s="161"/>
      <c r="DT28" s="161"/>
      <c r="DU28" s="161"/>
      <c r="DV28" s="161"/>
      <c r="DW28" s="161"/>
      <c r="DX28" s="161"/>
      <c r="DY28" s="161"/>
      <c r="DZ28" s="161"/>
      <c r="EA28" s="161"/>
      <c r="EB28" s="161"/>
      <c r="EC28" s="161"/>
      <c r="ED28" s="161"/>
      <c r="EE28" s="161"/>
      <c r="EF28" s="161"/>
      <c r="EG28" s="161"/>
      <c r="EH28" s="161"/>
      <c r="EI28" s="161"/>
      <c r="EJ28" s="161"/>
      <c r="EK28" s="161"/>
      <c r="EL28" s="161"/>
      <c r="EM28" s="161"/>
      <c r="EN28" s="161"/>
      <c r="EO28" s="161"/>
      <c r="EP28" s="161"/>
      <c r="EQ28" s="161"/>
      <c r="ER28" s="161"/>
      <c r="ES28" s="161"/>
      <c r="ET28" s="161"/>
      <c r="EU28" s="161"/>
      <c r="EV28" s="161"/>
      <c r="EW28" s="161"/>
      <c r="EX28" s="161"/>
      <c r="EY28" s="161"/>
      <c r="EZ28" s="161"/>
      <c r="FA28" s="161"/>
      <c r="FB28" s="161"/>
      <c r="FC28" s="161"/>
      <c r="FD28" s="161"/>
      <c r="FE28" s="161"/>
      <c r="FF28" s="161"/>
      <c r="FG28" s="161"/>
      <c r="FH28" s="161"/>
      <c r="FI28" s="161"/>
      <c r="FJ28" s="161"/>
      <c r="FK28" s="161"/>
      <c r="FL28" s="161"/>
      <c r="FM28" s="161"/>
      <c r="FN28" s="161"/>
      <c r="FO28" s="161"/>
      <c r="FP28" s="161"/>
      <c r="FQ28" s="161"/>
      <c r="FR28" s="161"/>
      <c r="FS28" s="161"/>
      <c r="FT28" s="161"/>
      <c r="FU28" s="161"/>
      <c r="FV28" s="161"/>
      <c r="FW28" s="161"/>
      <c r="FX28" s="161"/>
      <c r="FY28" s="161"/>
      <c r="FZ28" s="161"/>
      <c r="GA28" s="161"/>
      <c r="GB28" s="161"/>
      <c r="GC28" s="161"/>
      <c r="GD28" s="161"/>
      <c r="GE28" s="161"/>
      <c r="GF28" s="161"/>
      <c r="GG28" s="161"/>
      <c r="GH28" s="161"/>
      <c r="GI28" s="161"/>
      <c r="GJ28" s="161"/>
      <c r="GK28" s="161"/>
      <c r="GL28" s="161"/>
      <c r="GM28" s="161"/>
      <c r="GN28" s="161"/>
      <c r="GO28" s="161"/>
      <c r="GP28" s="161"/>
      <c r="GQ28" s="161"/>
      <c r="GR28" s="161"/>
      <c r="GS28" s="161"/>
      <c r="GT28" s="161"/>
      <c r="GU28" s="161"/>
      <c r="GV28" s="161"/>
      <c r="GW28" s="161"/>
      <c r="GX28" s="161"/>
      <c r="GY28" s="161"/>
      <c r="GZ28" s="161"/>
      <c r="HA28" s="161"/>
      <c r="HB28" s="161"/>
      <c r="HC28" s="161"/>
      <c r="HD28" s="161"/>
      <c r="HE28" s="161"/>
      <c r="HF28" s="161"/>
      <c r="HG28" s="161"/>
      <c r="HH28" s="161"/>
      <c r="HI28" s="161"/>
      <c r="HJ28" s="161"/>
      <c r="HK28" s="161"/>
      <c r="HL28" s="161"/>
      <c r="HM28" s="161"/>
    </row>
    <row r="29" spans="1:221" ht="30">
      <c r="A29" s="39"/>
      <c r="B29" s="172" t="s">
        <v>1518</v>
      </c>
      <c r="C29" s="27" t="s">
        <v>842</v>
      </c>
      <c r="D29" s="27" t="s">
        <v>843</v>
      </c>
      <c r="E29" s="27" t="s">
        <v>16</v>
      </c>
      <c r="F29" s="47" t="s">
        <v>844</v>
      </c>
      <c r="G29" s="35">
        <v>0.68</v>
      </c>
      <c r="H29" s="36">
        <v>300</v>
      </c>
      <c r="I29" s="41">
        <f t="shared" si="0"/>
        <v>204.00000000000003</v>
      </c>
      <c r="J29" s="30">
        <v>0.12</v>
      </c>
      <c r="K29" s="31">
        <f t="shared" si="1"/>
        <v>228.48000000000002</v>
      </c>
      <c r="L29" s="27" t="s">
        <v>834</v>
      </c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</row>
    <row r="30" spans="1:221" ht="30">
      <c r="A30" s="45"/>
      <c r="B30" s="172" t="s">
        <v>1519</v>
      </c>
      <c r="C30" s="27" t="s">
        <v>845</v>
      </c>
      <c r="D30" s="27" t="s">
        <v>846</v>
      </c>
      <c r="E30" s="27" t="s">
        <v>102</v>
      </c>
      <c r="F30" s="27" t="s">
        <v>797</v>
      </c>
      <c r="G30" s="35">
        <v>0.28000000000000003</v>
      </c>
      <c r="H30" s="36">
        <v>36100</v>
      </c>
      <c r="I30" s="41">
        <f t="shared" si="0"/>
        <v>10108.000000000002</v>
      </c>
      <c r="J30" s="46">
        <v>0.12</v>
      </c>
      <c r="K30" s="31">
        <f t="shared" si="1"/>
        <v>11320.960000000003</v>
      </c>
      <c r="L30" s="27" t="s">
        <v>777</v>
      </c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</row>
    <row r="31" spans="1:221" ht="30">
      <c r="A31" s="45"/>
      <c r="B31" s="172" t="s">
        <v>1520</v>
      </c>
      <c r="C31" s="27" t="s">
        <v>847</v>
      </c>
      <c r="D31" s="27" t="s">
        <v>848</v>
      </c>
      <c r="E31" s="27" t="s">
        <v>102</v>
      </c>
      <c r="F31" s="27" t="s">
        <v>797</v>
      </c>
      <c r="G31" s="35">
        <v>0.39</v>
      </c>
      <c r="H31" s="36">
        <v>36300</v>
      </c>
      <c r="I31" s="41">
        <f t="shared" si="0"/>
        <v>14157</v>
      </c>
      <c r="J31" s="46">
        <v>0.12</v>
      </c>
      <c r="K31" s="31">
        <f t="shared" si="1"/>
        <v>15855.84</v>
      </c>
      <c r="L31" s="27" t="s">
        <v>777</v>
      </c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</row>
    <row r="32" spans="1:221" ht="30">
      <c r="A32" s="45"/>
      <c r="B32" s="172" t="s">
        <v>1522</v>
      </c>
      <c r="C32" s="27" t="s">
        <v>849</v>
      </c>
      <c r="D32" s="27" t="s">
        <v>850</v>
      </c>
      <c r="E32" s="27" t="s">
        <v>16</v>
      </c>
      <c r="F32" s="27" t="s">
        <v>797</v>
      </c>
      <c r="G32" s="35">
        <v>0.42</v>
      </c>
      <c r="H32" s="36">
        <v>31200</v>
      </c>
      <c r="I32" s="41">
        <f t="shared" si="0"/>
        <v>13104</v>
      </c>
      <c r="J32" s="46">
        <v>0.12</v>
      </c>
      <c r="K32" s="31">
        <f t="shared" si="1"/>
        <v>14676.48</v>
      </c>
      <c r="L32" s="27" t="s">
        <v>777</v>
      </c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</row>
    <row r="33" spans="1:256" ht="30">
      <c r="A33" s="45"/>
      <c r="B33" s="172" t="s">
        <v>1527</v>
      </c>
      <c r="C33" s="27" t="s">
        <v>851</v>
      </c>
      <c r="D33" s="27" t="s">
        <v>852</v>
      </c>
      <c r="E33" s="27" t="s">
        <v>16</v>
      </c>
      <c r="F33" s="27" t="s">
        <v>797</v>
      </c>
      <c r="G33" s="35">
        <v>1.8</v>
      </c>
      <c r="H33" s="36">
        <v>3000</v>
      </c>
      <c r="I33" s="41">
        <f t="shared" si="0"/>
        <v>5400</v>
      </c>
      <c r="J33" s="46">
        <v>0.12</v>
      </c>
      <c r="K33" s="31">
        <f t="shared" si="1"/>
        <v>6048</v>
      </c>
      <c r="L33" s="27" t="s">
        <v>777</v>
      </c>
      <c r="M33" s="170" t="s">
        <v>1526</v>
      </c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</row>
    <row r="34" spans="1:256" ht="45">
      <c r="A34" s="34"/>
      <c r="B34" s="172" t="s">
        <v>1528</v>
      </c>
      <c r="C34" s="27" t="s">
        <v>853</v>
      </c>
      <c r="D34" s="27" t="s">
        <v>854</v>
      </c>
      <c r="E34" s="27" t="s">
        <v>16</v>
      </c>
      <c r="F34" s="27" t="s">
        <v>855</v>
      </c>
      <c r="G34" s="35">
        <v>1.2</v>
      </c>
      <c r="H34" s="36">
        <v>6800</v>
      </c>
      <c r="I34" s="41">
        <f t="shared" si="0"/>
        <v>8160</v>
      </c>
      <c r="J34" s="30">
        <v>0.12</v>
      </c>
      <c r="K34" s="31">
        <f t="shared" si="1"/>
        <v>9139.2000000000007</v>
      </c>
      <c r="L34" s="27" t="s">
        <v>764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</row>
    <row r="35" spans="1:256" ht="30">
      <c r="A35" s="45"/>
      <c r="B35" s="172" t="s">
        <v>1529</v>
      </c>
      <c r="C35" s="27" t="s">
        <v>856</v>
      </c>
      <c r="D35" s="27" t="s">
        <v>857</v>
      </c>
      <c r="E35" s="27" t="s">
        <v>16</v>
      </c>
      <c r="F35" s="27" t="s">
        <v>800</v>
      </c>
      <c r="G35" s="41">
        <v>1.75</v>
      </c>
      <c r="H35" s="36">
        <v>8900</v>
      </c>
      <c r="I35" s="41">
        <f t="shared" si="0"/>
        <v>15575</v>
      </c>
      <c r="J35" s="46">
        <v>0.12</v>
      </c>
      <c r="K35" s="31">
        <f t="shared" si="1"/>
        <v>17444</v>
      </c>
      <c r="L35" s="27" t="s">
        <v>858</v>
      </c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</row>
    <row r="36" spans="1:256" ht="30">
      <c r="A36" s="34"/>
      <c r="B36" s="172" t="s">
        <v>1530</v>
      </c>
      <c r="C36" s="27" t="s">
        <v>859</v>
      </c>
      <c r="D36" s="27" t="s">
        <v>860</v>
      </c>
      <c r="E36" s="27" t="s">
        <v>16</v>
      </c>
      <c r="F36" s="27" t="s">
        <v>861</v>
      </c>
      <c r="G36" s="35">
        <v>1.4</v>
      </c>
      <c r="H36" s="36">
        <v>7500</v>
      </c>
      <c r="I36" s="41">
        <f t="shared" si="0"/>
        <v>10500</v>
      </c>
      <c r="J36" s="30">
        <v>0.12</v>
      </c>
      <c r="K36" s="31">
        <f t="shared" si="1"/>
        <v>11760</v>
      </c>
      <c r="L36" s="27" t="s">
        <v>794</v>
      </c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</row>
    <row r="37" spans="1:256" s="24" customFormat="1" ht="17.100000000000001" customHeight="1">
      <c r="A37" s="18"/>
      <c r="B37" s="172" t="s">
        <v>1574</v>
      </c>
      <c r="C37" s="19" t="s">
        <v>865</v>
      </c>
      <c r="D37" s="19" t="s">
        <v>866</v>
      </c>
      <c r="E37" s="19" t="s">
        <v>102</v>
      </c>
      <c r="F37" s="19" t="s">
        <v>841</v>
      </c>
      <c r="G37" s="168">
        <v>0.61</v>
      </c>
      <c r="H37" s="21">
        <v>3000</v>
      </c>
      <c r="I37" s="228">
        <f t="shared" si="0"/>
        <v>1830</v>
      </c>
      <c r="J37" s="22">
        <v>0.12</v>
      </c>
      <c r="K37" s="207">
        <f t="shared" si="1"/>
        <v>2049.6</v>
      </c>
      <c r="L37" s="19" t="s">
        <v>784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49.5" customHeight="1">
      <c r="A38" s="163"/>
      <c r="B38" s="172" t="s">
        <v>1576</v>
      </c>
      <c r="C38" s="19" t="s">
        <v>867</v>
      </c>
      <c r="D38" s="19" t="s">
        <v>868</v>
      </c>
      <c r="E38" s="164" t="s">
        <v>16</v>
      </c>
      <c r="F38" s="19" t="s">
        <v>869</v>
      </c>
      <c r="G38" s="165">
        <v>11</v>
      </c>
      <c r="H38" s="221">
        <v>300</v>
      </c>
      <c r="I38" s="228">
        <f t="shared" si="0"/>
        <v>3300</v>
      </c>
      <c r="J38" s="166">
        <v>0.12</v>
      </c>
      <c r="K38" s="165">
        <f t="shared" si="1"/>
        <v>3696</v>
      </c>
      <c r="L38" s="19" t="s">
        <v>784</v>
      </c>
      <c r="M38" s="167"/>
      <c r="N38" s="516"/>
      <c r="O38" s="516"/>
      <c r="P38" s="516"/>
      <c r="Q38" s="516"/>
      <c r="R38" s="516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</row>
    <row r="39" spans="1:256" ht="45">
      <c r="A39" s="34"/>
      <c r="B39" s="172" t="s">
        <v>1575</v>
      </c>
      <c r="C39" s="27" t="s">
        <v>862</v>
      </c>
      <c r="D39" s="27" t="s">
        <v>863</v>
      </c>
      <c r="E39" s="27" t="s">
        <v>102</v>
      </c>
      <c r="F39" s="27" t="s">
        <v>855</v>
      </c>
      <c r="G39" s="35">
        <v>0.95</v>
      </c>
      <c r="H39" s="36">
        <v>32100</v>
      </c>
      <c r="I39" s="41">
        <f t="shared" si="0"/>
        <v>30495</v>
      </c>
      <c r="J39" s="30">
        <v>0.12</v>
      </c>
      <c r="K39" s="31">
        <f t="shared" si="1"/>
        <v>34154.400000000001</v>
      </c>
      <c r="L39" s="27" t="s">
        <v>764</v>
      </c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</row>
    <row r="40" spans="1:256" s="24" customFormat="1" ht="15" customHeight="1">
      <c r="A40" s="163"/>
      <c r="B40" s="172" t="s">
        <v>1577</v>
      </c>
      <c r="C40" s="19" t="s">
        <v>870</v>
      </c>
      <c r="D40" s="19" t="s">
        <v>871</v>
      </c>
      <c r="E40" s="164" t="s">
        <v>16</v>
      </c>
      <c r="F40" s="19" t="s">
        <v>797</v>
      </c>
      <c r="G40" s="168">
        <v>1.71</v>
      </c>
      <c r="H40" s="21">
        <v>2280</v>
      </c>
      <c r="I40" s="228">
        <f t="shared" si="0"/>
        <v>3898.7999999999997</v>
      </c>
      <c r="J40" s="166">
        <v>0.12</v>
      </c>
      <c r="K40" s="165">
        <f t="shared" si="1"/>
        <v>4366.6559999999999</v>
      </c>
      <c r="L40" s="19" t="s">
        <v>777</v>
      </c>
      <c r="M40" s="167"/>
      <c r="N40" s="516"/>
      <c r="O40" s="516"/>
      <c r="P40" s="516"/>
      <c r="Q40" s="516"/>
      <c r="R40" s="516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</row>
    <row r="41" spans="1:256" s="24" customFormat="1" ht="15" customHeight="1">
      <c r="A41" s="178"/>
      <c r="B41" s="172" t="s">
        <v>1578</v>
      </c>
      <c r="C41" s="19" t="s">
        <v>872</v>
      </c>
      <c r="D41" s="19" t="s">
        <v>980</v>
      </c>
      <c r="E41" s="19" t="s">
        <v>102</v>
      </c>
      <c r="F41" s="19" t="s">
        <v>820</v>
      </c>
      <c r="G41" s="168">
        <v>0.62</v>
      </c>
      <c r="H41" s="21">
        <v>500</v>
      </c>
      <c r="I41" s="228">
        <f t="shared" si="0"/>
        <v>310</v>
      </c>
      <c r="J41" s="22">
        <v>0.12</v>
      </c>
      <c r="K41" s="165">
        <f t="shared" si="1"/>
        <v>347.2</v>
      </c>
      <c r="L41" s="19" t="s">
        <v>784</v>
      </c>
      <c r="M41" s="23" t="s">
        <v>1669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53" customFormat="1" ht="30">
      <c r="A42" s="34"/>
      <c r="B42" s="172" t="s">
        <v>1579</v>
      </c>
      <c r="C42" s="27" t="s">
        <v>873</v>
      </c>
      <c r="D42" s="27" t="s">
        <v>874</v>
      </c>
      <c r="E42" s="27" t="s">
        <v>762</v>
      </c>
      <c r="F42" s="3" t="s">
        <v>841</v>
      </c>
      <c r="G42" s="52">
        <v>3</v>
      </c>
      <c r="H42" s="42">
        <v>15</v>
      </c>
      <c r="I42" s="41">
        <f t="shared" si="0"/>
        <v>45</v>
      </c>
      <c r="J42" s="46">
        <v>0.12</v>
      </c>
      <c r="K42" s="31">
        <f t="shared" si="1"/>
        <v>50.4</v>
      </c>
      <c r="L42" s="27" t="s">
        <v>784</v>
      </c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</row>
    <row r="43" spans="1:256" ht="30">
      <c r="A43" s="39"/>
      <c r="B43" s="172" t="s">
        <v>1586</v>
      </c>
      <c r="C43" s="27" t="s">
        <v>875</v>
      </c>
      <c r="D43" s="27" t="s">
        <v>876</v>
      </c>
      <c r="E43" s="27" t="s">
        <v>877</v>
      </c>
      <c r="F43" s="27" t="s">
        <v>878</v>
      </c>
      <c r="G43" s="35">
        <v>1.66</v>
      </c>
      <c r="H43" s="36">
        <v>50</v>
      </c>
      <c r="I43" s="41">
        <f t="shared" si="0"/>
        <v>83</v>
      </c>
      <c r="J43" s="30">
        <v>0.12</v>
      </c>
      <c r="K43" s="31">
        <f t="shared" si="1"/>
        <v>92.96</v>
      </c>
      <c r="L43" s="27" t="s">
        <v>784</v>
      </c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/>
      <c r="HE43" s="43"/>
      <c r="HF43" s="43"/>
      <c r="HG43" s="43"/>
      <c r="HH43" s="43"/>
      <c r="HI43" s="43"/>
      <c r="HJ43" s="43"/>
      <c r="HK43" s="43"/>
      <c r="HL43" s="43"/>
      <c r="HM43" s="43"/>
    </row>
    <row r="44" spans="1:256" ht="30">
      <c r="A44" s="39"/>
      <c r="B44" s="172" t="s">
        <v>1587</v>
      </c>
      <c r="C44" s="27" t="s">
        <v>879</v>
      </c>
      <c r="D44" s="27" t="s">
        <v>880</v>
      </c>
      <c r="E44" s="27" t="s">
        <v>102</v>
      </c>
      <c r="F44" s="27" t="s">
        <v>820</v>
      </c>
      <c r="G44" s="35">
        <v>0.25</v>
      </c>
      <c r="H44" s="36">
        <v>2700</v>
      </c>
      <c r="I44" s="41">
        <f t="shared" si="0"/>
        <v>675</v>
      </c>
      <c r="J44" s="30">
        <v>0.12</v>
      </c>
      <c r="K44" s="31">
        <f t="shared" si="1"/>
        <v>756</v>
      </c>
      <c r="L44" s="27" t="s">
        <v>784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43"/>
      <c r="HD44" s="43"/>
      <c r="HE44" s="43"/>
      <c r="HF44" s="43"/>
      <c r="HG44" s="43"/>
      <c r="HH44" s="43"/>
      <c r="HI44" s="43"/>
      <c r="HJ44" s="43"/>
      <c r="HK44" s="43"/>
      <c r="HL44" s="43"/>
      <c r="HM44" s="43"/>
    </row>
    <row r="45" spans="1:256" ht="30">
      <c r="A45" s="34"/>
      <c r="B45" s="172" t="s">
        <v>1609</v>
      </c>
      <c r="C45" s="27" t="s">
        <v>881</v>
      </c>
      <c r="D45" s="27" t="s">
        <v>882</v>
      </c>
      <c r="E45" s="27" t="s">
        <v>16</v>
      </c>
      <c r="F45" s="27" t="s">
        <v>793</v>
      </c>
      <c r="G45" s="35">
        <v>2.9</v>
      </c>
      <c r="H45" s="36">
        <v>5000</v>
      </c>
      <c r="I45" s="41">
        <f t="shared" si="0"/>
        <v>14500</v>
      </c>
      <c r="J45" s="30">
        <v>0.12</v>
      </c>
      <c r="K45" s="31">
        <f t="shared" si="1"/>
        <v>16240</v>
      </c>
      <c r="L45" s="27" t="s">
        <v>794</v>
      </c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</row>
    <row r="46" spans="1:256" ht="30">
      <c r="A46" s="45"/>
      <c r="B46" s="172" t="s">
        <v>1621</v>
      </c>
      <c r="C46" s="27" t="s">
        <v>883</v>
      </c>
      <c r="D46" s="27" t="s">
        <v>884</v>
      </c>
      <c r="E46" s="27" t="s">
        <v>102</v>
      </c>
      <c r="F46" s="27" t="s">
        <v>885</v>
      </c>
      <c r="G46" s="35">
        <v>0.18</v>
      </c>
      <c r="H46" s="36">
        <v>15300</v>
      </c>
      <c r="I46" s="41">
        <f t="shared" si="0"/>
        <v>2754</v>
      </c>
      <c r="J46" s="46">
        <v>0.12</v>
      </c>
      <c r="K46" s="31">
        <f t="shared" si="1"/>
        <v>3084.48</v>
      </c>
      <c r="L46" s="27" t="s">
        <v>794</v>
      </c>
      <c r="M46" s="170" t="s">
        <v>1667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</row>
    <row r="47" spans="1:256" ht="30">
      <c r="A47" s="45"/>
      <c r="B47" s="172" t="s">
        <v>1634</v>
      </c>
      <c r="C47" s="27" t="s">
        <v>886</v>
      </c>
      <c r="D47" s="27" t="s">
        <v>887</v>
      </c>
      <c r="E47" s="27" t="s">
        <v>102</v>
      </c>
      <c r="F47" s="27" t="s">
        <v>833</v>
      </c>
      <c r="G47" s="41">
        <v>0.23</v>
      </c>
      <c r="H47" s="36">
        <v>8700</v>
      </c>
      <c r="I47" s="41">
        <f t="shared" si="0"/>
        <v>2001</v>
      </c>
      <c r="J47" s="46">
        <v>0.12</v>
      </c>
      <c r="K47" s="31">
        <f t="shared" si="1"/>
        <v>2241.12</v>
      </c>
      <c r="L47" s="27" t="s">
        <v>858</v>
      </c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</row>
    <row r="48" spans="1:256" ht="30">
      <c r="A48" s="45"/>
      <c r="B48" s="172" t="s">
        <v>1646</v>
      </c>
      <c r="C48" s="27" t="s">
        <v>888</v>
      </c>
      <c r="D48" s="27" t="s">
        <v>889</v>
      </c>
      <c r="E48" s="27" t="s">
        <v>102</v>
      </c>
      <c r="F48" s="27" t="s">
        <v>801</v>
      </c>
      <c r="G48" s="35">
        <v>0.26</v>
      </c>
      <c r="H48" s="36">
        <v>36000</v>
      </c>
      <c r="I48" s="41">
        <f t="shared" si="0"/>
        <v>9360</v>
      </c>
      <c r="J48" s="46">
        <v>0.12</v>
      </c>
      <c r="K48" s="31">
        <f t="shared" si="1"/>
        <v>10483.200000000001</v>
      </c>
      <c r="L48" s="27" t="s">
        <v>794</v>
      </c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</row>
    <row r="49" spans="1:256" ht="30">
      <c r="A49" s="34"/>
      <c r="B49" s="172" t="s">
        <v>1653</v>
      </c>
      <c r="C49" s="27" t="s">
        <v>891</v>
      </c>
      <c r="D49" s="27" t="s">
        <v>892</v>
      </c>
      <c r="E49" s="27" t="s">
        <v>102</v>
      </c>
      <c r="F49" s="27" t="s">
        <v>792</v>
      </c>
      <c r="G49" s="35">
        <v>0.26</v>
      </c>
      <c r="H49" s="36">
        <v>13100</v>
      </c>
      <c r="I49" s="41">
        <f t="shared" ref="I49:I106" si="2">G49*H49</f>
        <v>3406</v>
      </c>
      <c r="J49" s="30">
        <v>0.12</v>
      </c>
      <c r="K49" s="31">
        <f t="shared" si="1"/>
        <v>3814.72</v>
      </c>
      <c r="L49" s="27" t="s">
        <v>777</v>
      </c>
      <c r="M49" s="37" t="s">
        <v>1668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</row>
    <row r="50" spans="1:256" ht="30">
      <c r="A50" s="45"/>
      <c r="B50" s="172" t="s">
        <v>1686</v>
      </c>
      <c r="C50" s="27" t="s">
        <v>894</v>
      </c>
      <c r="D50" s="27" t="s">
        <v>895</v>
      </c>
      <c r="E50" s="27" t="s">
        <v>16</v>
      </c>
      <c r="F50" s="27" t="s">
        <v>783</v>
      </c>
      <c r="G50" s="41">
        <v>16.78</v>
      </c>
      <c r="H50" s="36">
        <v>7500</v>
      </c>
      <c r="I50" s="41">
        <f t="shared" si="2"/>
        <v>125850.00000000001</v>
      </c>
      <c r="J50" s="46">
        <v>0.12</v>
      </c>
      <c r="K50" s="31">
        <f t="shared" ref="K50:K109" si="3">I50*J50+I50</f>
        <v>140952.00000000003</v>
      </c>
      <c r="L50" s="27" t="s">
        <v>784</v>
      </c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</row>
    <row r="51" spans="1:256" ht="30">
      <c r="A51" s="45"/>
      <c r="B51" s="172" t="s">
        <v>1692</v>
      </c>
      <c r="C51" s="27" t="s">
        <v>896</v>
      </c>
      <c r="D51" s="27" t="s">
        <v>897</v>
      </c>
      <c r="E51" s="27" t="s">
        <v>102</v>
      </c>
      <c r="F51" s="27" t="s">
        <v>797</v>
      </c>
      <c r="G51" s="35">
        <v>0.68</v>
      </c>
      <c r="H51" s="36">
        <v>22400</v>
      </c>
      <c r="I51" s="41">
        <f t="shared" si="2"/>
        <v>15232.000000000002</v>
      </c>
      <c r="J51" s="46">
        <v>0.12</v>
      </c>
      <c r="K51" s="31">
        <f t="shared" si="3"/>
        <v>17059.840000000004</v>
      </c>
      <c r="L51" s="27" t="s">
        <v>777</v>
      </c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</row>
    <row r="52" spans="1:256" ht="30">
      <c r="A52" s="34"/>
      <c r="B52" s="172" t="s">
        <v>1693</v>
      </c>
      <c r="C52" s="27" t="s">
        <v>898</v>
      </c>
      <c r="D52" s="27" t="s">
        <v>899</v>
      </c>
      <c r="E52" s="27" t="s">
        <v>16</v>
      </c>
      <c r="F52" s="27" t="s">
        <v>861</v>
      </c>
      <c r="G52" s="35">
        <v>0.6</v>
      </c>
      <c r="H52" s="36">
        <v>15900</v>
      </c>
      <c r="I52" s="41">
        <f t="shared" si="2"/>
        <v>9540</v>
      </c>
      <c r="J52" s="30">
        <v>0.12</v>
      </c>
      <c r="K52" s="31">
        <f t="shared" si="3"/>
        <v>10684.8</v>
      </c>
      <c r="L52" s="27" t="s">
        <v>794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</row>
    <row r="53" spans="1:256" ht="30">
      <c r="A53" s="34"/>
      <c r="B53" s="172" t="s">
        <v>1712</v>
      </c>
      <c r="C53" s="27" t="s">
        <v>900</v>
      </c>
      <c r="D53" s="27" t="s">
        <v>901</v>
      </c>
      <c r="E53" s="27" t="s">
        <v>23</v>
      </c>
      <c r="F53" s="27" t="s">
        <v>902</v>
      </c>
      <c r="G53" s="35">
        <v>1510</v>
      </c>
      <c r="H53" s="36">
        <v>198</v>
      </c>
      <c r="I53" s="41">
        <f t="shared" si="2"/>
        <v>298980</v>
      </c>
      <c r="J53" s="30">
        <v>0.05</v>
      </c>
      <c r="K53" s="31">
        <f t="shared" si="3"/>
        <v>313929</v>
      </c>
      <c r="L53" s="27" t="s">
        <v>864</v>
      </c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</row>
    <row r="54" spans="1:256" ht="45">
      <c r="A54" s="34"/>
      <c r="B54" s="172" t="s">
        <v>1713</v>
      </c>
      <c r="C54" s="27" t="s">
        <v>903</v>
      </c>
      <c r="D54" s="27" t="s">
        <v>904</v>
      </c>
      <c r="E54" s="44" t="s">
        <v>14</v>
      </c>
      <c r="F54" s="44" t="s">
        <v>905</v>
      </c>
      <c r="G54" s="35">
        <v>324</v>
      </c>
      <c r="H54" s="36">
        <v>2715</v>
      </c>
      <c r="I54" s="41">
        <f t="shared" si="2"/>
        <v>879660</v>
      </c>
      <c r="J54" s="30">
        <v>0.05</v>
      </c>
      <c r="K54" s="31">
        <f t="shared" si="3"/>
        <v>923643</v>
      </c>
      <c r="L54" s="27" t="s">
        <v>784</v>
      </c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</row>
    <row r="55" spans="1:256" ht="45">
      <c r="A55" s="45"/>
      <c r="B55" s="172" t="s">
        <v>1714</v>
      </c>
      <c r="C55" s="27" t="s">
        <v>906</v>
      </c>
      <c r="D55" s="27" t="s">
        <v>907</v>
      </c>
      <c r="E55" s="27" t="s">
        <v>577</v>
      </c>
      <c r="F55" s="27" t="s">
        <v>908</v>
      </c>
      <c r="G55" s="35">
        <v>65</v>
      </c>
      <c r="H55" s="36">
        <v>300</v>
      </c>
      <c r="I55" s="41">
        <f t="shared" si="2"/>
        <v>19500</v>
      </c>
      <c r="J55" s="46">
        <v>0.12</v>
      </c>
      <c r="K55" s="31">
        <f t="shared" si="3"/>
        <v>21840</v>
      </c>
      <c r="L55" s="27" t="s">
        <v>794</v>
      </c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43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</row>
    <row r="56" spans="1:256" s="24" customFormat="1" ht="48" customHeight="1">
      <c r="A56" s="163"/>
      <c r="B56" s="172" t="s">
        <v>1721</v>
      </c>
      <c r="C56" s="19" t="s">
        <v>1719</v>
      </c>
      <c r="D56" s="19" t="s">
        <v>1720</v>
      </c>
      <c r="E56" s="164" t="s">
        <v>102</v>
      </c>
      <c r="F56" s="19" t="s">
        <v>908</v>
      </c>
      <c r="G56" s="168">
        <v>65</v>
      </c>
      <c r="H56" s="21">
        <v>6270</v>
      </c>
      <c r="I56" s="228">
        <f t="shared" si="2"/>
        <v>407550</v>
      </c>
      <c r="J56" s="166">
        <v>0.12</v>
      </c>
      <c r="K56" s="165">
        <f t="shared" si="3"/>
        <v>456456</v>
      </c>
      <c r="L56" s="19" t="s">
        <v>794</v>
      </c>
      <c r="M56" s="167"/>
      <c r="N56" s="169"/>
      <c r="O56" s="169"/>
      <c r="P56" s="169"/>
      <c r="Q56" s="169"/>
      <c r="R56" s="16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</row>
    <row r="57" spans="1:256" ht="30">
      <c r="A57" s="39"/>
      <c r="B57" s="172" t="s">
        <v>1732</v>
      </c>
      <c r="C57" s="27" t="s">
        <v>909</v>
      </c>
      <c r="D57" s="27" t="s">
        <v>910</v>
      </c>
      <c r="E57" s="27" t="s">
        <v>877</v>
      </c>
      <c r="F57" s="27" t="s">
        <v>820</v>
      </c>
      <c r="G57" s="35">
        <v>4.4000000000000004</v>
      </c>
      <c r="H57" s="36">
        <v>60</v>
      </c>
      <c r="I57" s="41">
        <f t="shared" si="2"/>
        <v>264</v>
      </c>
      <c r="J57" s="30">
        <v>0.12</v>
      </c>
      <c r="K57" s="31">
        <f t="shared" si="3"/>
        <v>295.68</v>
      </c>
      <c r="L57" s="27" t="s">
        <v>784</v>
      </c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43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</row>
    <row r="58" spans="1:256" ht="30">
      <c r="A58" s="39"/>
      <c r="B58" s="172" t="s">
        <v>1734</v>
      </c>
      <c r="C58" s="27" t="s">
        <v>911</v>
      </c>
      <c r="D58" s="27" t="s">
        <v>912</v>
      </c>
      <c r="E58" s="27" t="s">
        <v>25</v>
      </c>
      <c r="F58" s="27" t="s">
        <v>913</v>
      </c>
      <c r="G58" s="35">
        <v>11.39</v>
      </c>
      <c r="H58" s="36">
        <v>9</v>
      </c>
      <c r="I58" s="41">
        <f t="shared" si="2"/>
        <v>102.51</v>
      </c>
      <c r="J58" s="30">
        <v>0.12</v>
      </c>
      <c r="K58" s="31">
        <f t="shared" si="3"/>
        <v>114.8112</v>
      </c>
      <c r="L58" s="27" t="s">
        <v>864</v>
      </c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</row>
    <row r="59" spans="1:256" ht="30">
      <c r="A59" s="45"/>
      <c r="B59" s="172" t="s">
        <v>1746</v>
      </c>
      <c r="C59" s="27" t="s">
        <v>914</v>
      </c>
      <c r="D59" s="27" t="s">
        <v>915</v>
      </c>
      <c r="E59" s="27" t="s">
        <v>102</v>
      </c>
      <c r="F59" s="27" t="s">
        <v>820</v>
      </c>
      <c r="G59" s="41">
        <v>1.5</v>
      </c>
      <c r="H59" s="36">
        <v>2300</v>
      </c>
      <c r="I59" s="41">
        <f t="shared" si="2"/>
        <v>3450</v>
      </c>
      <c r="J59" s="46">
        <v>0.05</v>
      </c>
      <c r="K59" s="31">
        <f t="shared" si="3"/>
        <v>3622.5</v>
      </c>
      <c r="L59" s="27" t="s">
        <v>784</v>
      </c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43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</row>
    <row r="60" spans="1:256" ht="30">
      <c r="A60" s="45"/>
      <c r="B60" s="172" t="s">
        <v>1747</v>
      </c>
      <c r="C60" s="27" t="s">
        <v>916</v>
      </c>
      <c r="D60" s="27" t="s">
        <v>917</v>
      </c>
      <c r="E60" s="27" t="s">
        <v>16</v>
      </c>
      <c r="F60" s="27" t="s">
        <v>800</v>
      </c>
      <c r="G60" s="41">
        <v>2.75</v>
      </c>
      <c r="H60" s="36">
        <v>2000</v>
      </c>
      <c r="I60" s="41">
        <f t="shared" si="2"/>
        <v>5500</v>
      </c>
      <c r="J60" s="46">
        <v>0.12</v>
      </c>
      <c r="K60" s="31">
        <f t="shared" si="3"/>
        <v>6160</v>
      </c>
      <c r="L60" s="27" t="s">
        <v>858</v>
      </c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</row>
    <row r="61" spans="1:256" ht="30">
      <c r="A61" s="39"/>
      <c r="B61" s="172" t="s">
        <v>1748</v>
      </c>
      <c r="C61" s="40" t="s">
        <v>918</v>
      </c>
      <c r="D61" s="40" t="s">
        <v>919</v>
      </c>
      <c r="E61" s="40" t="s">
        <v>16</v>
      </c>
      <c r="F61" s="27" t="s">
        <v>885</v>
      </c>
      <c r="G61" s="41">
        <v>0.89</v>
      </c>
      <c r="H61" s="42">
        <v>400</v>
      </c>
      <c r="I61" s="41">
        <f t="shared" si="2"/>
        <v>356</v>
      </c>
      <c r="J61" s="46">
        <v>0.12</v>
      </c>
      <c r="K61" s="31">
        <f t="shared" si="3"/>
        <v>398.72</v>
      </c>
      <c r="L61" s="27" t="s">
        <v>834</v>
      </c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43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</row>
    <row r="62" spans="1:256" ht="30">
      <c r="A62" s="39"/>
      <c r="B62" s="172" t="s">
        <v>1749</v>
      </c>
      <c r="C62" s="40" t="s">
        <v>920</v>
      </c>
      <c r="D62" s="40" t="s">
        <v>921</v>
      </c>
      <c r="E62" s="40" t="s">
        <v>16</v>
      </c>
      <c r="F62" s="27" t="s">
        <v>820</v>
      </c>
      <c r="G62" s="41">
        <v>0.5</v>
      </c>
      <c r="H62" s="42">
        <v>2300</v>
      </c>
      <c r="I62" s="41">
        <f t="shared" si="2"/>
        <v>1150</v>
      </c>
      <c r="J62" s="46">
        <v>0.12</v>
      </c>
      <c r="K62" s="31">
        <f t="shared" si="3"/>
        <v>1288</v>
      </c>
      <c r="L62" s="27" t="s">
        <v>784</v>
      </c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</row>
    <row r="63" spans="1:256" ht="30">
      <c r="A63" s="39"/>
      <c r="B63" s="172" t="s">
        <v>1750</v>
      </c>
      <c r="C63" s="40" t="s">
        <v>922</v>
      </c>
      <c r="D63" s="40" t="s">
        <v>923</v>
      </c>
      <c r="E63" s="40" t="s">
        <v>102</v>
      </c>
      <c r="F63" s="27" t="s">
        <v>800</v>
      </c>
      <c r="G63" s="41">
        <v>0.24</v>
      </c>
      <c r="H63" s="42">
        <v>33500</v>
      </c>
      <c r="I63" s="41">
        <f t="shared" si="2"/>
        <v>8040</v>
      </c>
      <c r="J63" s="46">
        <v>0.12</v>
      </c>
      <c r="K63" s="31">
        <f t="shared" si="3"/>
        <v>9004.7999999999993</v>
      </c>
      <c r="L63" s="27" t="s">
        <v>764</v>
      </c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43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</row>
    <row r="64" spans="1:256" s="51" customFormat="1" ht="39.75" customHeight="1">
      <c r="A64" s="56"/>
      <c r="B64" s="172" t="s">
        <v>1770</v>
      </c>
      <c r="C64" s="58" t="s">
        <v>924</v>
      </c>
      <c r="D64" s="57" t="s">
        <v>1751</v>
      </c>
      <c r="E64" s="58" t="s">
        <v>16</v>
      </c>
      <c r="F64" s="48" t="s">
        <v>800</v>
      </c>
      <c r="G64" s="59">
        <v>0.28999999999999998</v>
      </c>
      <c r="H64" s="222">
        <v>19500</v>
      </c>
      <c r="I64" s="233">
        <f t="shared" si="2"/>
        <v>5655</v>
      </c>
      <c r="J64" s="46">
        <v>0.12</v>
      </c>
      <c r="K64" s="240">
        <f t="shared" si="3"/>
        <v>6333.6</v>
      </c>
      <c r="L64" s="48" t="s">
        <v>764</v>
      </c>
      <c r="M64" s="60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</row>
    <row r="65" spans="1:256" ht="30">
      <c r="A65" s="39"/>
      <c r="B65" s="172" t="s">
        <v>1771</v>
      </c>
      <c r="C65" s="27" t="s">
        <v>925</v>
      </c>
      <c r="D65" s="27" t="s">
        <v>926</v>
      </c>
      <c r="E65" s="27" t="s">
        <v>16</v>
      </c>
      <c r="F65" s="27" t="s">
        <v>776</v>
      </c>
      <c r="G65" s="35">
        <v>0.53</v>
      </c>
      <c r="H65" s="36">
        <v>2200</v>
      </c>
      <c r="I65" s="41">
        <f t="shared" si="2"/>
        <v>1166</v>
      </c>
      <c r="J65" s="30">
        <v>0.12</v>
      </c>
      <c r="K65" s="31">
        <f t="shared" si="3"/>
        <v>1305.92</v>
      </c>
      <c r="L65" s="27" t="s">
        <v>777</v>
      </c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43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</row>
    <row r="66" spans="1:256" ht="30">
      <c r="A66" s="39"/>
      <c r="B66" s="172" t="s">
        <v>1772</v>
      </c>
      <c r="C66" s="27" t="s">
        <v>927</v>
      </c>
      <c r="D66" s="27" t="s">
        <v>928</v>
      </c>
      <c r="E66" s="27" t="s">
        <v>102</v>
      </c>
      <c r="F66" s="27" t="s">
        <v>929</v>
      </c>
      <c r="G66" s="35">
        <v>0.91</v>
      </c>
      <c r="H66" s="36">
        <v>3900</v>
      </c>
      <c r="I66" s="41">
        <f t="shared" si="2"/>
        <v>3549</v>
      </c>
      <c r="J66" s="30">
        <v>0.12</v>
      </c>
      <c r="K66" s="31">
        <f t="shared" si="3"/>
        <v>3974.88</v>
      </c>
      <c r="L66" s="27" t="s">
        <v>930</v>
      </c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</row>
    <row r="67" spans="1:256" ht="30">
      <c r="A67" s="39"/>
      <c r="B67" s="172" t="s">
        <v>1773</v>
      </c>
      <c r="C67" s="27" t="s">
        <v>931</v>
      </c>
      <c r="D67" s="27" t="s">
        <v>932</v>
      </c>
      <c r="E67" s="27" t="s">
        <v>16</v>
      </c>
      <c r="F67" s="27" t="s">
        <v>933</v>
      </c>
      <c r="G67" s="35">
        <v>1.35</v>
      </c>
      <c r="H67" s="36">
        <v>27900</v>
      </c>
      <c r="I67" s="41">
        <f t="shared" si="2"/>
        <v>37665</v>
      </c>
      <c r="J67" s="30">
        <v>0.12</v>
      </c>
      <c r="K67" s="31">
        <f t="shared" si="3"/>
        <v>42184.800000000003</v>
      </c>
      <c r="L67" s="27" t="s">
        <v>934</v>
      </c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</row>
    <row r="68" spans="1:256" ht="45">
      <c r="A68" s="39"/>
      <c r="B68" s="172" t="s">
        <v>1774</v>
      </c>
      <c r="C68" s="27" t="s">
        <v>935</v>
      </c>
      <c r="D68" s="27" t="s">
        <v>936</v>
      </c>
      <c r="E68" s="27" t="s">
        <v>937</v>
      </c>
      <c r="F68" s="27" t="s">
        <v>810</v>
      </c>
      <c r="G68" s="35">
        <v>1.19</v>
      </c>
      <c r="H68" s="36">
        <v>47400</v>
      </c>
      <c r="I68" s="41">
        <f t="shared" si="2"/>
        <v>56406</v>
      </c>
      <c r="J68" s="30">
        <v>0.12</v>
      </c>
      <c r="K68" s="31">
        <f t="shared" si="3"/>
        <v>63174.720000000001</v>
      </c>
      <c r="L68" s="27" t="s">
        <v>794</v>
      </c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43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</row>
    <row r="69" spans="1:256" s="24" customFormat="1" ht="24" customHeight="1">
      <c r="A69" s="178"/>
      <c r="B69" s="172" t="s">
        <v>1777</v>
      </c>
      <c r="C69" s="19" t="s">
        <v>1775</v>
      </c>
      <c r="D69" s="19" t="s">
        <v>1776</v>
      </c>
      <c r="E69" s="19" t="s">
        <v>877</v>
      </c>
      <c r="F69" s="19" t="s">
        <v>820</v>
      </c>
      <c r="G69" s="168">
        <v>5.5</v>
      </c>
      <c r="H69" s="21">
        <v>3</v>
      </c>
      <c r="I69" s="228">
        <f t="shared" si="2"/>
        <v>16.5</v>
      </c>
      <c r="J69" s="22">
        <v>0.12</v>
      </c>
      <c r="K69" s="207">
        <f t="shared" si="3"/>
        <v>18.48</v>
      </c>
      <c r="L69" s="19" t="s">
        <v>784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ht="30">
      <c r="A70" s="39"/>
      <c r="B70" s="172" t="s">
        <v>1778</v>
      </c>
      <c r="C70" s="27" t="s">
        <v>938</v>
      </c>
      <c r="D70" s="27" t="s">
        <v>939</v>
      </c>
      <c r="E70" s="27" t="s">
        <v>16</v>
      </c>
      <c r="F70" s="27" t="s">
        <v>940</v>
      </c>
      <c r="G70" s="35">
        <v>0.17</v>
      </c>
      <c r="H70" s="36">
        <v>2900</v>
      </c>
      <c r="I70" s="41">
        <f t="shared" si="2"/>
        <v>493.00000000000006</v>
      </c>
      <c r="J70" s="30">
        <v>0.12</v>
      </c>
      <c r="K70" s="31">
        <f t="shared" si="3"/>
        <v>552.16000000000008</v>
      </c>
      <c r="L70" s="27" t="s">
        <v>941</v>
      </c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43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</row>
    <row r="71" spans="1:256">
      <c r="A71" s="39"/>
      <c r="B71" s="172" t="s">
        <v>1788</v>
      </c>
      <c r="C71" s="27" t="s">
        <v>942</v>
      </c>
      <c r="D71" s="27" t="s">
        <v>943</v>
      </c>
      <c r="E71" s="27" t="s">
        <v>16</v>
      </c>
      <c r="F71" s="27" t="s">
        <v>800</v>
      </c>
      <c r="G71" s="35">
        <v>0.8</v>
      </c>
      <c r="H71" s="36">
        <v>7500</v>
      </c>
      <c r="I71" s="41">
        <f t="shared" si="2"/>
        <v>6000</v>
      </c>
      <c r="J71" s="30">
        <v>0.12</v>
      </c>
      <c r="K71" s="31">
        <f t="shared" si="3"/>
        <v>6720</v>
      </c>
      <c r="L71" s="27" t="s">
        <v>764</v>
      </c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43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</row>
    <row r="72" spans="1:256" s="24" customFormat="1" ht="15" customHeight="1">
      <c r="A72" s="178"/>
      <c r="B72" s="172" t="s">
        <v>1791</v>
      </c>
      <c r="C72" s="19" t="s">
        <v>1789</v>
      </c>
      <c r="D72" s="19" t="s">
        <v>1790</v>
      </c>
      <c r="E72" s="19" t="s">
        <v>16</v>
      </c>
      <c r="F72" s="19" t="s">
        <v>800</v>
      </c>
      <c r="G72" s="168">
        <v>0.6</v>
      </c>
      <c r="H72" s="21">
        <v>10800</v>
      </c>
      <c r="I72" s="228">
        <f t="shared" si="2"/>
        <v>6480</v>
      </c>
      <c r="J72" s="22">
        <v>0.12</v>
      </c>
      <c r="K72" s="207">
        <f t="shared" si="3"/>
        <v>7257.6</v>
      </c>
      <c r="L72" s="19" t="s">
        <v>764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3" spans="1:256" ht="30">
      <c r="A73" s="39"/>
      <c r="B73" s="172" t="s">
        <v>1792</v>
      </c>
      <c r="C73" s="27" t="s">
        <v>944</v>
      </c>
      <c r="D73" s="27" t="s">
        <v>945</v>
      </c>
      <c r="E73" s="27" t="s">
        <v>16</v>
      </c>
      <c r="F73" s="27" t="s">
        <v>820</v>
      </c>
      <c r="G73" s="35">
        <v>0.88</v>
      </c>
      <c r="H73" s="36">
        <v>2900</v>
      </c>
      <c r="I73" s="41">
        <f t="shared" si="2"/>
        <v>2552</v>
      </c>
      <c r="J73" s="30">
        <v>0.12</v>
      </c>
      <c r="K73" s="31">
        <f t="shared" si="3"/>
        <v>2858.24</v>
      </c>
      <c r="L73" s="27" t="s">
        <v>784</v>
      </c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</row>
    <row r="74" spans="1:256" ht="30">
      <c r="A74" s="39"/>
      <c r="B74" s="172" t="s">
        <v>1793</v>
      </c>
      <c r="C74" s="27" t="s">
        <v>946</v>
      </c>
      <c r="D74" s="27" t="s">
        <v>947</v>
      </c>
      <c r="E74" s="27" t="s">
        <v>102</v>
      </c>
      <c r="F74" s="27" t="s">
        <v>820</v>
      </c>
      <c r="G74" s="35">
        <v>0.5</v>
      </c>
      <c r="H74" s="36">
        <v>1900</v>
      </c>
      <c r="I74" s="41">
        <f t="shared" si="2"/>
        <v>950</v>
      </c>
      <c r="J74" s="30">
        <v>0.12</v>
      </c>
      <c r="K74" s="31">
        <f t="shared" si="3"/>
        <v>1064</v>
      </c>
      <c r="L74" s="27" t="s">
        <v>934</v>
      </c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</row>
    <row r="75" spans="1:256" ht="30">
      <c r="A75" s="39"/>
      <c r="B75" s="172" t="s">
        <v>1794</v>
      </c>
      <c r="C75" s="40" t="s">
        <v>948</v>
      </c>
      <c r="D75" s="40" t="s">
        <v>949</v>
      </c>
      <c r="E75" s="40" t="s">
        <v>102</v>
      </c>
      <c r="F75" s="27" t="s">
        <v>890</v>
      </c>
      <c r="G75" s="41">
        <v>0.45</v>
      </c>
      <c r="H75" s="42">
        <v>800</v>
      </c>
      <c r="I75" s="41">
        <f t="shared" si="2"/>
        <v>360</v>
      </c>
      <c r="J75" s="30">
        <v>0.12</v>
      </c>
      <c r="K75" s="31">
        <f t="shared" si="3"/>
        <v>403.2</v>
      </c>
      <c r="L75" s="27" t="s">
        <v>769</v>
      </c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</row>
    <row r="76" spans="1:256" ht="30">
      <c r="A76" s="39"/>
      <c r="B76" s="172" t="s">
        <v>1806</v>
      </c>
      <c r="C76" s="27" t="s">
        <v>950</v>
      </c>
      <c r="D76" s="27" t="s">
        <v>951</v>
      </c>
      <c r="E76" s="27" t="s">
        <v>102</v>
      </c>
      <c r="F76" s="27" t="s">
        <v>820</v>
      </c>
      <c r="G76" s="35">
        <v>0.4</v>
      </c>
      <c r="H76" s="36">
        <v>230</v>
      </c>
      <c r="I76" s="41">
        <f t="shared" si="2"/>
        <v>92</v>
      </c>
      <c r="J76" s="30">
        <v>0.12</v>
      </c>
      <c r="K76" s="31">
        <f t="shared" si="3"/>
        <v>103.03999999999999</v>
      </c>
      <c r="L76" s="27" t="s">
        <v>784</v>
      </c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43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</row>
    <row r="77" spans="1:256" ht="30">
      <c r="A77" s="39"/>
      <c r="B77" s="172" t="s">
        <v>1812</v>
      </c>
      <c r="C77" s="40" t="s">
        <v>952</v>
      </c>
      <c r="D77" s="40" t="s">
        <v>953</v>
      </c>
      <c r="E77" s="40" t="s">
        <v>102</v>
      </c>
      <c r="F77" s="27" t="s">
        <v>776</v>
      </c>
      <c r="G77" s="41">
        <v>2.4900000000000002</v>
      </c>
      <c r="H77" s="42">
        <v>1700</v>
      </c>
      <c r="I77" s="41">
        <f t="shared" si="2"/>
        <v>4233</v>
      </c>
      <c r="J77" s="30">
        <v>0.12</v>
      </c>
      <c r="K77" s="31">
        <f t="shared" si="3"/>
        <v>4740.96</v>
      </c>
      <c r="L77" s="27" t="s">
        <v>777</v>
      </c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43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</row>
    <row r="78" spans="1:256" s="24" customFormat="1" ht="15" customHeight="1">
      <c r="A78" s="163"/>
      <c r="B78" s="172" t="s">
        <v>2430</v>
      </c>
      <c r="C78" s="19" t="s">
        <v>2579</v>
      </c>
      <c r="D78" s="19" t="s">
        <v>2580</v>
      </c>
      <c r="E78" s="164" t="s">
        <v>102</v>
      </c>
      <c r="F78" s="19" t="s">
        <v>820</v>
      </c>
      <c r="G78" s="165">
        <v>0.78</v>
      </c>
      <c r="H78" s="221">
        <v>3060</v>
      </c>
      <c r="I78" s="165">
        <f t="shared" si="2"/>
        <v>2386.8000000000002</v>
      </c>
      <c r="J78" s="166">
        <v>0.12</v>
      </c>
      <c r="K78" s="168">
        <f t="shared" si="3"/>
        <v>2673.2160000000003</v>
      </c>
      <c r="L78" s="19" t="s">
        <v>784</v>
      </c>
      <c r="M78" s="167"/>
      <c r="N78" s="169"/>
      <c r="O78" s="169"/>
      <c r="P78" s="169"/>
      <c r="Q78" s="169"/>
      <c r="R78" s="16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</row>
    <row r="79" spans="1:256" ht="30">
      <c r="A79" s="39"/>
      <c r="B79" s="172" t="s">
        <v>1820</v>
      </c>
      <c r="C79" s="27" t="s">
        <v>954</v>
      </c>
      <c r="D79" s="27" t="s">
        <v>955</v>
      </c>
      <c r="E79" s="27" t="s">
        <v>16</v>
      </c>
      <c r="F79" s="27" t="s">
        <v>820</v>
      </c>
      <c r="G79" s="35">
        <v>0.28000000000000003</v>
      </c>
      <c r="H79" s="36">
        <v>100</v>
      </c>
      <c r="I79" s="41">
        <f t="shared" si="2"/>
        <v>28.000000000000004</v>
      </c>
      <c r="J79" s="30">
        <v>0.12</v>
      </c>
      <c r="K79" s="31">
        <f t="shared" si="3"/>
        <v>31.360000000000003</v>
      </c>
      <c r="L79" s="27" t="s">
        <v>784</v>
      </c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</row>
    <row r="80" spans="1:256" ht="30">
      <c r="A80" s="45"/>
      <c r="B80" s="172" t="s">
        <v>1823</v>
      </c>
      <c r="C80" s="27" t="s">
        <v>956</v>
      </c>
      <c r="D80" s="27" t="s">
        <v>957</v>
      </c>
      <c r="E80" s="27" t="s">
        <v>102</v>
      </c>
      <c r="F80" s="27" t="s">
        <v>791</v>
      </c>
      <c r="G80" s="41">
        <v>1.19</v>
      </c>
      <c r="H80" s="36">
        <v>700</v>
      </c>
      <c r="I80" s="41">
        <f t="shared" si="2"/>
        <v>833</v>
      </c>
      <c r="J80" s="46">
        <v>0.12</v>
      </c>
      <c r="K80" s="31">
        <f t="shared" si="3"/>
        <v>932.96</v>
      </c>
      <c r="L80" s="27" t="s">
        <v>773</v>
      </c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43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</row>
    <row r="81" spans="1:256" ht="30">
      <c r="A81" s="39"/>
      <c r="B81" s="172" t="s">
        <v>1824</v>
      </c>
      <c r="C81" s="27" t="s">
        <v>958</v>
      </c>
      <c r="D81" s="27" t="s">
        <v>959</v>
      </c>
      <c r="E81" s="27" t="s">
        <v>102</v>
      </c>
      <c r="F81" s="27" t="s">
        <v>776</v>
      </c>
      <c r="G81" s="35">
        <v>3.87</v>
      </c>
      <c r="H81" s="36">
        <v>13980</v>
      </c>
      <c r="I81" s="41">
        <f t="shared" si="2"/>
        <v>54102.6</v>
      </c>
      <c r="J81" s="30">
        <v>0.12</v>
      </c>
      <c r="K81" s="31">
        <f t="shared" si="3"/>
        <v>60594.911999999997</v>
      </c>
      <c r="L81" s="27" t="s">
        <v>777</v>
      </c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</row>
    <row r="82" spans="1:256" ht="30">
      <c r="A82" s="39"/>
      <c r="B82" s="172" t="s">
        <v>1825</v>
      </c>
      <c r="C82" s="27" t="s">
        <v>960</v>
      </c>
      <c r="D82" s="27" t="s">
        <v>961</v>
      </c>
      <c r="E82" s="27" t="s">
        <v>16</v>
      </c>
      <c r="F82" s="27" t="s">
        <v>820</v>
      </c>
      <c r="G82" s="35">
        <v>0.35</v>
      </c>
      <c r="H82" s="36">
        <v>1100</v>
      </c>
      <c r="I82" s="41">
        <f t="shared" si="2"/>
        <v>385</v>
      </c>
      <c r="J82" s="30">
        <v>0.12</v>
      </c>
      <c r="K82" s="31">
        <f t="shared" si="3"/>
        <v>431.2</v>
      </c>
      <c r="L82" s="27" t="s">
        <v>784</v>
      </c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</row>
    <row r="83" spans="1:256" ht="30">
      <c r="A83" s="45"/>
      <c r="B83" s="172" t="s">
        <v>1841</v>
      </c>
      <c r="C83" s="27" t="s">
        <v>962</v>
      </c>
      <c r="D83" s="27" t="s">
        <v>963</v>
      </c>
      <c r="E83" s="27" t="s">
        <v>102</v>
      </c>
      <c r="F83" s="27" t="s">
        <v>797</v>
      </c>
      <c r="G83" s="35">
        <v>11.6</v>
      </c>
      <c r="H83" s="36">
        <v>300</v>
      </c>
      <c r="I83" s="41">
        <f t="shared" si="2"/>
        <v>3480</v>
      </c>
      <c r="J83" s="46">
        <v>0.12</v>
      </c>
      <c r="K83" s="31">
        <f t="shared" si="3"/>
        <v>3897.6</v>
      </c>
      <c r="L83" s="27" t="s">
        <v>777</v>
      </c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</row>
    <row r="84" spans="1:256" ht="30">
      <c r="A84" s="39"/>
      <c r="B84" s="172" t="s">
        <v>1842</v>
      </c>
      <c r="C84" s="40" t="s">
        <v>964</v>
      </c>
      <c r="D84" s="40" t="s">
        <v>965</v>
      </c>
      <c r="E84" s="40" t="s">
        <v>102</v>
      </c>
      <c r="F84" s="27" t="s">
        <v>820</v>
      </c>
      <c r="G84" s="41">
        <v>0.55000000000000004</v>
      </c>
      <c r="H84" s="42">
        <v>1000</v>
      </c>
      <c r="I84" s="41">
        <f t="shared" si="2"/>
        <v>550</v>
      </c>
      <c r="J84" s="46">
        <v>0.12</v>
      </c>
      <c r="K84" s="31">
        <f t="shared" si="3"/>
        <v>616</v>
      </c>
      <c r="L84" s="27" t="s">
        <v>784</v>
      </c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</row>
    <row r="85" spans="1:256" ht="30">
      <c r="A85" s="39"/>
      <c r="B85" s="172" t="s">
        <v>1843</v>
      </c>
      <c r="C85" s="40" t="s">
        <v>966</v>
      </c>
      <c r="D85" s="40" t="s">
        <v>967</v>
      </c>
      <c r="E85" s="40" t="s">
        <v>16</v>
      </c>
      <c r="F85" s="27" t="s">
        <v>820</v>
      </c>
      <c r="G85" s="41">
        <v>0.33</v>
      </c>
      <c r="H85" s="42">
        <v>300</v>
      </c>
      <c r="I85" s="41">
        <f t="shared" si="2"/>
        <v>99</v>
      </c>
      <c r="J85" s="46">
        <v>0.12</v>
      </c>
      <c r="K85" s="31">
        <f t="shared" si="3"/>
        <v>110.88</v>
      </c>
      <c r="L85" s="27" t="s">
        <v>784</v>
      </c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</row>
    <row r="86" spans="1:256" ht="30">
      <c r="A86" s="39"/>
      <c r="B86" s="172" t="s">
        <v>1844</v>
      </c>
      <c r="C86" s="27" t="s">
        <v>968</v>
      </c>
      <c r="D86" s="27" t="s">
        <v>969</v>
      </c>
      <c r="E86" s="27" t="s">
        <v>102</v>
      </c>
      <c r="F86" s="27" t="s">
        <v>776</v>
      </c>
      <c r="G86" s="35">
        <v>1.56</v>
      </c>
      <c r="H86" s="36">
        <v>500</v>
      </c>
      <c r="I86" s="41">
        <f t="shared" si="2"/>
        <v>780</v>
      </c>
      <c r="J86" s="30">
        <v>0.12</v>
      </c>
      <c r="K86" s="31">
        <f t="shared" si="3"/>
        <v>873.6</v>
      </c>
      <c r="L86" s="27" t="s">
        <v>777</v>
      </c>
      <c r="M86" s="170" t="s">
        <v>2546</v>
      </c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</row>
    <row r="87" spans="1:256" ht="30">
      <c r="A87" s="39"/>
      <c r="B87" s="172" t="s">
        <v>1845</v>
      </c>
      <c r="C87" s="27" t="s">
        <v>970</v>
      </c>
      <c r="D87" s="27" t="s">
        <v>971</v>
      </c>
      <c r="E87" s="27" t="s">
        <v>102</v>
      </c>
      <c r="F87" s="27" t="s">
        <v>776</v>
      </c>
      <c r="G87" s="35">
        <v>2.7</v>
      </c>
      <c r="H87" s="36">
        <v>5700</v>
      </c>
      <c r="I87" s="41">
        <f t="shared" si="2"/>
        <v>15390.000000000002</v>
      </c>
      <c r="J87" s="30">
        <v>0.12</v>
      </c>
      <c r="K87" s="31">
        <f t="shared" si="3"/>
        <v>17236.800000000003</v>
      </c>
      <c r="L87" s="27" t="s">
        <v>777</v>
      </c>
      <c r="M87" s="170" t="s">
        <v>2547</v>
      </c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</row>
    <row r="88" spans="1:256" ht="30">
      <c r="A88" s="39"/>
      <c r="B88" s="172" t="s">
        <v>1846</v>
      </c>
      <c r="C88" s="27" t="s">
        <v>972</v>
      </c>
      <c r="D88" s="27" t="s">
        <v>973</v>
      </c>
      <c r="E88" s="27" t="s">
        <v>102</v>
      </c>
      <c r="F88" s="27" t="s">
        <v>820</v>
      </c>
      <c r="G88" s="35">
        <v>0.5</v>
      </c>
      <c r="H88" s="36">
        <v>300</v>
      </c>
      <c r="I88" s="41">
        <f t="shared" si="2"/>
        <v>150</v>
      </c>
      <c r="J88" s="30">
        <v>0.12</v>
      </c>
      <c r="K88" s="31">
        <f t="shared" si="3"/>
        <v>168</v>
      </c>
      <c r="L88" s="27" t="s">
        <v>784</v>
      </c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</row>
    <row r="89" spans="1:256" s="53" customFormat="1" ht="30">
      <c r="A89" s="62"/>
      <c r="B89" s="172" t="s">
        <v>1853</v>
      </c>
      <c r="C89" s="27" t="s">
        <v>974</v>
      </c>
      <c r="D89" s="27" t="s">
        <v>975</v>
      </c>
      <c r="E89" s="27" t="s">
        <v>16</v>
      </c>
      <c r="F89" s="27" t="s">
        <v>929</v>
      </c>
      <c r="G89" s="35">
        <v>1.91</v>
      </c>
      <c r="H89" s="36">
        <v>2400</v>
      </c>
      <c r="I89" s="41">
        <f t="shared" si="2"/>
        <v>4584</v>
      </c>
      <c r="J89" s="30">
        <v>0.12</v>
      </c>
      <c r="K89" s="31">
        <f t="shared" si="3"/>
        <v>5134.08</v>
      </c>
      <c r="L89" s="27" t="s">
        <v>930</v>
      </c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</row>
    <row r="90" spans="1:256" s="53" customFormat="1" ht="30">
      <c r="A90" s="62"/>
      <c r="B90" s="172" t="s">
        <v>1854</v>
      </c>
      <c r="C90" s="27" t="s">
        <v>976</v>
      </c>
      <c r="D90" s="27" t="s">
        <v>977</v>
      </c>
      <c r="E90" s="27" t="s">
        <v>102</v>
      </c>
      <c r="F90" s="27" t="s">
        <v>800</v>
      </c>
      <c r="G90" s="41">
        <v>0.9</v>
      </c>
      <c r="H90" s="42">
        <v>100</v>
      </c>
      <c r="I90" s="41">
        <f t="shared" si="2"/>
        <v>90</v>
      </c>
      <c r="J90" s="30">
        <v>0.12</v>
      </c>
      <c r="K90" s="31">
        <f t="shared" si="3"/>
        <v>100.8</v>
      </c>
      <c r="L90" s="27" t="s">
        <v>764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</row>
    <row r="91" spans="1:256" s="53" customFormat="1" ht="30">
      <c r="A91" s="62"/>
      <c r="B91" s="172" t="s">
        <v>1855</v>
      </c>
      <c r="C91" s="27" t="s">
        <v>978</v>
      </c>
      <c r="D91" s="27" t="s">
        <v>979</v>
      </c>
      <c r="E91" s="27" t="s">
        <v>102</v>
      </c>
      <c r="F91" s="27" t="s">
        <v>800</v>
      </c>
      <c r="G91" s="41">
        <v>1.5</v>
      </c>
      <c r="H91" s="42">
        <v>1000</v>
      </c>
      <c r="I91" s="41">
        <f t="shared" si="2"/>
        <v>1500</v>
      </c>
      <c r="J91" s="30">
        <v>0.12</v>
      </c>
      <c r="K91" s="31">
        <f t="shared" si="3"/>
        <v>1680</v>
      </c>
      <c r="L91" s="27" t="s">
        <v>764</v>
      </c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</row>
    <row r="92" spans="1:256" s="53" customFormat="1" ht="30">
      <c r="A92" s="62"/>
      <c r="B92" s="172" t="s">
        <v>1870</v>
      </c>
      <c r="C92" s="27" t="s">
        <v>872</v>
      </c>
      <c r="D92" s="27" t="s">
        <v>980</v>
      </c>
      <c r="E92" s="27" t="s">
        <v>102</v>
      </c>
      <c r="F92" s="27" t="s">
        <v>820</v>
      </c>
      <c r="G92" s="35">
        <v>0.62</v>
      </c>
      <c r="H92" s="36">
        <v>400</v>
      </c>
      <c r="I92" s="41">
        <f t="shared" si="2"/>
        <v>248</v>
      </c>
      <c r="J92" s="30">
        <v>0.12</v>
      </c>
      <c r="K92" s="31">
        <f t="shared" si="3"/>
        <v>277.76</v>
      </c>
      <c r="L92" s="27" t="s">
        <v>784</v>
      </c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</row>
    <row r="93" spans="1:256" s="24" customFormat="1" ht="15" customHeight="1">
      <c r="A93" s="178"/>
      <c r="B93" s="172" t="s">
        <v>1873</v>
      </c>
      <c r="C93" s="19" t="s">
        <v>1871</v>
      </c>
      <c r="D93" s="19" t="s">
        <v>1872</v>
      </c>
      <c r="E93" s="19" t="s">
        <v>16</v>
      </c>
      <c r="F93" s="19" t="s">
        <v>820</v>
      </c>
      <c r="G93" s="168">
        <v>0.89</v>
      </c>
      <c r="H93" s="21">
        <v>3800</v>
      </c>
      <c r="I93" s="228">
        <f t="shared" si="2"/>
        <v>3382</v>
      </c>
      <c r="J93" s="22">
        <v>0.12</v>
      </c>
      <c r="K93" s="207">
        <f t="shared" si="3"/>
        <v>3787.84</v>
      </c>
      <c r="L93" s="19" t="s">
        <v>784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</row>
    <row r="94" spans="1:256" s="53" customFormat="1" ht="30">
      <c r="A94" s="62"/>
      <c r="B94" s="172" t="s">
        <v>1885</v>
      </c>
      <c r="C94" s="27" t="s">
        <v>981</v>
      </c>
      <c r="D94" s="27" t="s">
        <v>982</v>
      </c>
      <c r="E94" s="27" t="s">
        <v>102</v>
      </c>
      <c r="F94" s="27" t="s">
        <v>929</v>
      </c>
      <c r="G94" s="35">
        <v>1.33</v>
      </c>
      <c r="H94" s="36">
        <v>800</v>
      </c>
      <c r="I94" s="41">
        <f t="shared" si="2"/>
        <v>1064</v>
      </c>
      <c r="J94" s="30">
        <v>0.12</v>
      </c>
      <c r="K94" s="31">
        <f t="shared" si="3"/>
        <v>1191.68</v>
      </c>
      <c r="L94" s="27" t="s">
        <v>930</v>
      </c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</row>
    <row r="95" spans="1:256" s="53" customFormat="1" ht="30">
      <c r="A95" s="62"/>
      <c r="B95" s="172" t="s">
        <v>1886</v>
      </c>
      <c r="C95" s="27" t="s">
        <v>983</v>
      </c>
      <c r="D95" s="27" t="s">
        <v>984</v>
      </c>
      <c r="E95" s="27" t="s">
        <v>102</v>
      </c>
      <c r="F95" s="27" t="s">
        <v>820</v>
      </c>
      <c r="G95" s="41">
        <v>0.22</v>
      </c>
      <c r="H95" s="42">
        <v>2200</v>
      </c>
      <c r="I95" s="41">
        <f t="shared" si="2"/>
        <v>484</v>
      </c>
      <c r="J95" s="30">
        <v>0.12</v>
      </c>
      <c r="K95" s="31">
        <f t="shared" si="3"/>
        <v>542.08000000000004</v>
      </c>
      <c r="L95" s="27" t="s">
        <v>784</v>
      </c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/>
      <c r="HH95" s="37"/>
      <c r="HI95" s="37"/>
      <c r="HJ95" s="37"/>
      <c r="HK95" s="37"/>
      <c r="HL95" s="37"/>
      <c r="HM95" s="37"/>
      <c r="HN95" s="37"/>
      <c r="HO95" s="37"/>
      <c r="HP95" s="37"/>
      <c r="HQ95" s="37"/>
      <c r="HR95" s="37"/>
      <c r="HS95" s="37"/>
      <c r="HT95" s="37"/>
    </row>
    <row r="96" spans="1:256" s="53" customFormat="1" ht="30">
      <c r="A96" s="62"/>
      <c r="B96" s="172" t="s">
        <v>1900</v>
      </c>
      <c r="C96" s="27" t="s">
        <v>985</v>
      </c>
      <c r="D96" s="27" t="s">
        <v>986</v>
      </c>
      <c r="E96" s="27" t="s">
        <v>102</v>
      </c>
      <c r="F96" s="27" t="s">
        <v>820</v>
      </c>
      <c r="G96" s="41">
        <v>0.44</v>
      </c>
      <c r="H96" s="42">
        <v>300</v>
      </c>
      <c r="I96" s="41">
        <f t="shared" si="2"/>
        <v>132</v>
      </c>
      <c r="J96" s="30">
        <v>0.12</v>
      </c>
      <c r="K96" s="31">
        <f t="shared" si="3"/>
        <v>147.84</v>
      </c>
      <c r="L96" s="27" t="s">
        <v>784</v>
      </c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</row>
    <row r="97" spans="1:241" s="53" customFormat="1" ht="30">
      <c r="A97" s="62"/>
      <c r="B97" s="172" t="s">
        <v>1901</v>
      </c>
      <c r="C97" s="27" t="s">
        <v>987</v>
      </c>
      <c r="D97" s="27" t="s">
        <v>988</v>
      </c>
      <c r="E97" s="27" t="s">
        <v>16</v>
      </c>
      <c r="F97" s="27" t="s">
        <v>820</v>
      </c>
      <c r="G97" s="41">
        <v>0.28000000000000003</v>
      </c>
      <c r="H97" s="42">
        <v>300</v>
      </c>
      <c r="I97" s="41">
        <f t="shared" si="2"/>
        <v>84.000000000000014</v>
      </c>
      <c r="J97" s="30">
        <v>0.12</v>
      </c>
      <c r="K97" s="31">
        <f t="shared" si="3"/>
        <v>94.080000000000013</v>
      </c>
      <c r="L97" s="27" t="s">
        <v>784</v>
      </c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Q97" s="37"/>
      <c r="HR97" s="37"/>
      <c r="HS97" s="37"/>
      <c r="HT97" s="37"/>
    </row>
    <row r="98" spans="1:241" s="24" customFormat="1" ht="45">
      <c r="A98" s="191"/>
      <c r="B98" s="172" t="s">
        <v>1904</v>
      </c>
      <c r="C98" s="192" t="s">
        <v>1902</v>
      </c>
      <c r="D98" s="192" t="s">
        <v>1903</v>
      </c>
      <c r="E98" s="192" t="s">
        <v>102</v>
      </c>
      <c r="F98" s="19" t="s">
        <v>800</v>
      </c>
      <c r="G98" s="165">
        <v>4.8</v>
      </c>
      <c r="H98" s="205">
        <v>15000</v>
      </c>
      <c r="I98" s="231">
        <f t="shared" si="2"/>
        <v>72000</v>
      </c>
      <c r="J98" s="22">
        <v>0.12</v>
      </c>
      <c r="K98" s="207">
        <f t="shared" si="3"/>
        <v>80640</v>
      </c>
      <c r="L98" s="19" t="s">
        <v>764</v>
      </c>
      <c r="M98" s="19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</row>
    <row r="99" spans="1:241" s="53" customFormat="1" ht="30">
      <c r="A99" s="62"/>
      <c r="B99" s="172" t="s">
        <v>1914</v>
      </c>
      <c r="C99" s="27" t="s">
        <v>989</v>
      </c>
      <c r="D99" s="27" t="s">
        <v>990</v>
      </c>
      <c r="E99" s="27" t="s">
        <v>16</v>
      </c>
      <c r="F99" s="27" t="s">
        <v>878</v>
      </c>
      <c r="G99" s="41">
        <v>1.54</v>
      </c>
      <c r="H99" s="42">
        <v>5400</v>
      </c>
      <c r="I99" s="41">
        <f t="shared" si="2"/>
        <v>8316</v>
      </c>
      <c r="J99" s="30">
        <v>0.12</v>
      </c>
      <c r="K99" s="31">
        <f t="shared" si="3"/>
        <v>9313.92</v>
      </c>
      <c r="L99" s="27" t="s">
        <v>784</v>
      </c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7"/>
      <c r="HR99" s="37"/>
      <c r="HS99" s="37"/>
      <c r="HT99" s="37"/>
    </row>
    <row r="100" spans="1:241" s="53" customFormat="1" ht="30">
      <c r="A100" s="62"/>
      <c r="B100" s="172" t="s">
        <v>1927</v>
      </c>
      <c r="C100" s="27" t="s">
        <v>991</v>
      </c>
      <c r="D100" s="27" t="s">
        <v>992</v>
      </c>
      <c r="E100" s="27" t="s">
        <v>11</v>
      </c>
      <c r="F100" s="27" t="s">
        <v>776</v>
      </c>
      <c r="G100" s="41">
        <v>0.52</v>
      </c>
      <c r="H100" s="42">
        <v>32700</v>
      </c>
      <c r="I100" s="52">
        <f t="shared" si="2"/>
        <v>17004</v>
      </c>
      <c r="J100" s="30">
        <v>0.12</v>
      </c>
      <c r="K100" s="31">
        <f t="shared" si="3"/>
        <v>19044.48</v>
      </c>
      <c r="L100" s="27" t="s">
        <v>777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/>
      <c r="HH100" s="37"/>
      <c r="HI100" s="37"/>
      <c r="HJ100" s="37"/>
      <c r="HK100" s="37"/>
      <c r="HL100" s="37"/>
      <c r="HM100" s="37"/>
      <c r="HN100" s="37"/>
      <c r="HO100" s="37"/>
      <c r="HP100" s="37"/>
      <c r="HQ100" s="37"/>
      <c r="HR100" s="37"/>
      <c r="HS100" s="37"/>
      <c r="HT100" s="37"/>
    </row>
    <row r="101" spans="1:241" s="53" customFormat="1" ht="30">
      <c r="A101" s="62"/>
      <c r="B101" s="172" t="s">
        <v>1928</v>
      </c>
      <c r="C101" s="27" t="s">
        <v>993</v>
      </c>
      <c r="D101" s="27" t="s">
        <v>994</v>
      </c>
      <c r="E101" s="27" t="s">
        <v>16</v>
      </c>
      <c r="F101" s="27" t="s">
        <v>800</v>
      </c>
      <c r="G101" s="41">
        <v>1</v>
      </c>
      <c r="H101" s="42">
        <v>35400</v>
      </c>
      <c r="I101" s="52">
        <f t="shared" si="2"/>
        <v>35400</v>
      </c>
      <c r="J101" s="30">
        <v>0.12</v>
      </c>
      <c r="K101" s="31">
        <f t="shared" si="3"/>
        <v>39648</v>
      </c>
      <c r="L101" s="27" t="s">
        <v>764</v>
      </c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/>
      <c r="HH101" s="37"/>
      <c r="HI101" s="37"/>
      <c r="HJ101" s="37"/>
      <c r="HK101" s="37"/>
      <c r="HL101" s="37"/>
      <c r="HM101" s="37"/>
      <c r="HN101" s="37"/>
      <c r="HO101" s="37"/>
      <c r="HP101" s="37"/>
      <c r="HQ101" s="37"/>
      <c r="HR101" s="37"/>
      <c r="HS101" s="37"/>
      <c r="HT101" s="37"/>
    </row>
    <row r="102" spans="1:241" s="53" customFormat="1" ht="30">
      <c r="A102" s="62"/>
      <c r="B102" s="172" t="s">
        <v>1929</v>
      </c>
      <c r="C102" s="27" t="s">
        <v>995</v>
      </c>
      <c r="D102" s="27" t="s">
        <v>996</v>
      </c>
      <c r="E102" s="27" t="s">
        <v>102</v>
      </c>
      <c r="F102" s="27" t="s">
        <v>820</v>
      </c>
      <c r="G102" s="52">
        <v>0.99</v>
      </c>
      <c r="H102" s="42">
        <v>300</v>
      </c>
      <c r="I102" s="52">
        <f t="shared" si="2"/>
        <v>297</v>
      </c>
      <c r="J102" s="30">
        <v>0.12</v>
      </c>
      <c r="K102" s="31">
        <f t="shared" si="3"/>
        <v>332.64</v>
      </c>
      <c r="L102" s="44" t="s">
        <v>784</v>
      </c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</row>
    <row r="103" spans="1:241" s="53" customFormat="1" ht="30">
      <c r="A103" s="62"/>
      <c r="B103" s="172" t="s">
        <v>1930</v>
      </c>
      <c r="C103" s="27" t="s">
        <v>997</v>
      </c>
      <c r="D103" s="27" t="s">
        <v>998</v>
      </c>
      <c r="E103" s="27" t="s">
        <v>102</v>
      </c>
      <c r="F103" s="27" t="s">
        <v>820</v>
      </c>
      <c r="G103" s="41">
        <v>0.5</v>
      </c>
      <c r="H103" s="42">
        <v>2100</v>
      </c>
      <c r="I103" s="52">
        <f t="shared" si="2"/>
        <v>1050</v>
      </c>
      <c r="J103" s="30">
        <v>0.12</v>
      </c>
      <c r="K103" s="31">
        <f t="shared" si="3"/>
        <v>1176</v>
      </c>
      <c r="L103" s="27" t="s">
        <v>784</v>
      </c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</row>
    <row r="104" spans="1:241" s="53" customFormat="1" ht="30">
      <c r="A104" s="62"/>
      <c r="B104" s="172" t="s">
        <v>1931</v>
      </c>
      <c r="C104" s="27" t="s">
        <v>999</v>
      </c>
      <c r="D104" s="27" t="s">
        <v>1000</v>
      </c>
      <c r="E104" s="27" t="s">
        <v>102</v>
      </c>
      <c r="F104" s="27" t="s">
        <v>820</v>
      </c>
      <c r="G104" s="41">
        <v>0.83</v>
      </c>
      <c r="H104" s="42">
        <v>3900</v>
      </c>
      <c r="I104" s="52">
        <f t="shared" si="2"/>
        <v>3237</v>
      </c>
      <c r="J104" s="30">
        <v>0.12</v>
      </c>
      <c r="K104" s="31">
        <f t="shared" si="3"/>
        <v>3625.44</v>
      </c>
      <c r="L104" s="27" t="s">
        <v>784</v>
      </c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</row>
    <row r="105" spans="1:241" s="53" customFormat="1" ht="30">
      <c r="A105" s="62"/>
      <c r="B105" s="172" t="s">
        <v>1935</v>
      </c>
      <c r="C105" s="27" t="s">
        <v>1001</v>
      </c>
      <c r="D105" s="27" t="s">
        <v>1002</v>
      </c>
      <c r="E105" s="27" t="s">
        <v>25</v>
      </c>
      <c r="F105" s="27" t="s">
        <v>1003</v>
      </c>
      <c r="G105" s="41">
        <v>39.200000000000003</v>
      </c>
      <c r="H105" s="42">
        <v>20</v>
      </c>
      <c r="I105" s="52">
        <f t="shared" si="2"/>
        <v>784</v>
      </c>
      <c r="J105" s="30">
        <v>0.12</v>
      </c>
      <c r="K105" s="31">
        <f t="shared" si="3"/>
        <v>878.08</v>
      </c>
      <c r="L105" s="27" t="s">
        <v>777</v>
      </c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/>
      <c r="HH105" s="37"/>
      <c r="HI105" s="37"/>
      <c r="HJ105" s="37"/>
      <c r="HK105" s="37"/>
      <c r="HL105" s="37"/>
      <c r="HM105" s="37"/>
      <c r="HN105" s="37"/>
      <c r="HO105" s="37"/>
      <c r="HP105" s="37"/>
      <c r="HQ105" s="37"/>
      <c r="HR105" s="37"/>
      <c r="HS105" s="37"/>
      <c r="HT105" s="37"/>
    </row>
    <row r="106" spans="1:241" s="24" customFormat="1" ht="30">
      <c r="A106" s="191"/>
      <c r="B106" s="172" t="s">
        <v>1960</v>
      </c>
      <c r="C106" s="192" t="s">
        <v>1006</v>
      </c>
      <c r="D106" s="192" t="s">
        <v>1007</v>
      </c>
      <c r="E106" s="192" t="s">
        <v>16</v>
      </c>
      <c r="F106" s="19" t="s">
        <v>800</v>
      </c>
      <c r="G106" s="165">
        <v>1.6</v>
      </c>
      <c r="H106" s="205">
        <v>4000</v>
      </c>
      <c r="I106" s="231">
        <f t="shared" si="2"/>
        <v>6400</v>
      </c>
      <c r="J106" s="22">
        <v>0.12</v>
      </c>
      <c r="K106" s="207">
        <f t="shared" si="3"/>
        <v>7168</v>
      </c>
      <c r="L106" s="19" t="s">
        <v>764</v>
      </c>
      <c r="M106" s="19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</row>
    <row r="107" spans="1:241" s="53" customFormat="1" ht="30">
      <c r="A107" s="28"/>
      <c r="B107" s="172" t="s">
        <v>1961</v>
      </c>
      <c r="C107" s="27" t="s">
        <v>1008</v>
      </c>
      <c r="D107" s="27" t="s">
        <v>1009</v>
      </c>
      <c r="E107" s="27" t="s">
        <v>102</v>
      </c>
      <c r="F107" s="27" t="s">
        <v>933</v>
      </c>
      <c r="G107" s="41">
        <v>0.4</v>
      </c>
      <c r="H107" s="36">
        <v>38700</v>
      </c>
      <c r="I107" s="52">
        <f t="shared" ref="I107:I112" si="4">G107*H107</f>
        <v>15480</v>
      </c>
      <c r="J107" s="46">
        <v>0.12</v>
      </c>
      <c r="K107" s="31">
        <f t="shared" si="3"/>
        <v>17337.599999999999</v>
      </c>
      <c r="L107" s="27" t="s">
        <v>934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T107" s="37"/>
      <c r="GU107" s="37"/>
      <c r="GV107" s="37"/>
      <c r="GW107" s="37"/>
      <c r="GX107" s="37"/>
      <c r="GY107" s="37"/>
      <c r="GZ107" s="37"/>
      <c r="HA107" s="37"/>
      <c r="HB107" s="37"/>
      <c r="HC107" s="37"/>
      <c r="HD107" s="37"/>
      <c r="HE107" s="37"/>
      <c r="HF107" s="37"/>
      <c r="HG107" s="37"/>
      <c r="HH107" s="37"/>
      <c r="HI107" s="37"/>
      <c r="HJ107" s="37"/>
      <c r="HK107" s="37"/>
      <c r="HL107" s="37"/>
      <c r="HM107" s="37"/>
      <c r="HN107" s="37"/>
    </row>
    <row r="108" spans="1:241" s="53" customFormat="1" ht="30">
      <c r="A108" s="62"/>
      <c r="B108" s="172" t="s">
        <v>1962</v>
      </c>
      <c r="C108" s="27" t="s">
        <v>1010</v>
      </c>
      <c r="D108" s="27" t="s">
        <v>1011</v>
      </c>
      <c r="E108" s="27" t="s">
        <v>877</v>
      </c>
      <c r="F108" s="27" t="s">
        <v>820</v>
      </c>
      <c r="G108" s="35">
        <v>1.87</v>
      </c>
      <c r="H108" s="36">
        <v>35</v>
      </c>
      <c r="I108" s="52">
        <f t="shared" si="4"/>
        <v>65.45</v>
      </c>
      <c r="J108" s="30">
        <v>0.12</v>
      </c>
      <c r="K108" s="31">
        <f t="shared" si="3"/>
        <v>73.304000000000002</v>
      </c>
      <c r="L108" s="27" t="s">
        <v>784</v>
      </c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7"/>
      <c r="GQ108" s="37"/>
      <c r="GR108" s="37"/>
      <c r="GS108" s="37"/>
      <c r="GT108" s="37"/>
      <c r="GU108" s="37"/>
      <c r="GV108" s="37"/>
      <c r="GW108" s="37"/>
      <c r="GX108" s="37"/>
      <c r="GY108" s="37"/>
      <c r="GZ108" s="37"/>
      <c r="HA108" s="37"/>
      <c r="HB108" s="37"/>
      <c r="HC108" s="37"/>
      <c r="HD108" s="37"/>
      <c r="HE108" s="37"/>
      <c r="HF108" s="37"/>
      <c r="HG108" s="37"/>
      <c r="HH108" s="37"/>
      <c r="HI108" s="37"/>
      <c r="HJ108" s="37"/>
      <c r="HK108" s="37"/>
      <c r="HL108" s="37"/>
      <c r="HM108" s="37"/>
      <c r="HN108" s="37"/>
      <c r="HO108" s="37"/>
      <c r="HP108" s="37"/>
      <c r="HQ108" s="37"/>
      <c r="HR108" s="37"/>
      <c r="HS108" s="37"/>
      <c r="HT108" s="37"/>
    </row>
    <row r="109" spans="1:241" s="53" customFormat="1" ht="30">
      <c r="A109" s="62"/>
      <c r="B109" s="172" t="s">
        <v>1963</v>
      </c>
      <c r="C109" s="27" t="s">
        <v>1012</v>
      </c>
      <c r="D109" s="27" t="s">
        <v>1013</v>
      </c>
      <c r="E109" s="27" t="s">
        <v>25</v>
      </c>
      <c r="F109" s="27" t="s">
        <v>878</v>
      </c>
      <c r="G109" s="35">
        <v>7.76</v>
      </c>
      <c r="H109" s="36">
        <v>30</v>
      </c>
      <c r="I109" s="52">
        <f t="shared" si="4"/>
        <v>232.79999999999998</v>
      </c>
      <c r="J109" s="30">
        <v>0.12</v>
      </c>
      <c r="K109" s="31">
        <f t="shared" si="3"/>
        <v>260.73599999999999</v>
      </c>
      <c r="L109" s="27" t="s">
        <v>784</v>
      </c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T109" s="37"/>
      <c r="GU109" s="37"/>
      <c r="GV109" s="37"/>
      <c r="GW109" s="37"/>
      <c r="GX109" s="37"/>
      <c r="GY109" s="37"/>
      <c r="GZ109" s="37"/>
      <c r="HA109" s="37"/>
      <c r="HB109" s="37"/>
      <c r="HC109" s="37"/>
      <c r="HD109" s="37"/>
      <c r="HE109" s="37"/>
      <c r="HF109" s="37"/>
      <c r="HG109" s="37"/>
      <c r="HH109" s="37"/>
      <c r="HI109" s="37"/>
      <c r="HJ109" s="37"/>
      <c r="HK109" s="37"/>
      <c r="HL109" s="37"/>
      <c r="HM109" s="37"/>
      <c r="HN109" s="37"/>
      <c r="HO109" s="37"/>
      <c r="HP109" s="37"/>
      <c r="HQ109" s="37"/>
      <c r="HR109" s="37"/>
      <c r="HS109" s="37"/>
      <c r="HT109" s="37"/>
    </row>
    <row r="110" spans="1:241" s="53" customFormat="1" ht="30">
      <c r="A110" s="62"/>
      <c r="B110" s="172" t="s">
        <v>1964</v>
      </c>
      <c r="C110" s="27" t="s">
        <v>1014</v>
      </c>
      <c r="D110" s="27" t="s">
        <v>1015</v>
      </c>
      <c r="E110" s="27" t="s">
        <v>762</v>
      </c>
      <c r="F110" s="27" t="s">
        <v>820</v>
      </c>
      <c r="G110" s="41">
        <v>3.3</v>
      </c>
      <c r="H110" s="42">
        <v>70</v>
      </c>
      <c r="I110" s="52">
        <f t="shared" si="4"/>
        <v>231</v>
      </c>
      <c r="J110" s="30">
        <v>0.12</v>
      </c>
      <c r="K110" s="31">
        <f t="shared" ref="K110:K248" si="5">I110*J110+I110</f>
        <v>258.72000000000003</v>
      </c>
      <c r="L110" s="27" t="s">
        <v>1005</v>
      </c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7"/>
      <c r="GQ110" s="37"/>
      <c r="GR110" s="37"/>
      <c r="GS110" s="37"/>
      <c r="GT110" s="37"/>
      <c r="GU110" s="37"/>
      <c r="GV110" s="37"/>
      <c r="GW110" s="37"/>
      <c r="GX110" s="37"/>
      <c r="GY110" s="37"/>
      <c r="GZ110" s="37"/>
      <c r="HA110" s="37"/>
      <c r="HB110" s="37"/>
      <c r="HC110" s="37"/>
      <c r="HD110" s="37"/>
      <c r="HE110" s="37"/>
      <c r="HF110" s="37"/>
      <c r="HG110" s="37"/>
      <c r="HH110" s="37"/>
      <c r="HI110" s="37"/>
      <c r="HJ110" s="37"/>
      <c r="HK110" s="37"/>
      <c r="HL110" s="37"/>
      <c r="HM110" s="37"/>
      <c r="HN110" s="37"/>
      <c r="HO110" s="37"/>
      <c r="HP110" s="37"/>
      <c r="HQ110" s="37"/>
      <c r="HR110" s="37"/>
      <c r="HS110" s="37"/>
      <c r="HT110" s="37"/>
    </row>
    <row r="111" spans="1:241" s="69" customFormat="1" ht="30">
      <c r="A111" s="63"/>
      <c r="B111" s="172" t="s">
        <v>1965</v>
      </c>
      <c r="C111" s="64" t="s">
        <v>1016</v>
      </c>
      <c r="D111" s="64" t="s">
        <v>1017</v>
      </c>
      <c r="E111" s="64" t="s">
        <v>877</v>
      </c>
      <c r="F111" s="64" t="s">
        <v>890</v>
      </c>
      <c r="G111" s="65">
        <v>8.1</v>
      </c>
      <c r="H111" s="66">
        <v>110</v>
      </c>
      <c r="I111" s="230">
        <f t="shared" si="4"/>
        <v>891</v>
      </c>
      <c r="J111" s="67">
        <v>0.12</v>
      </c>
      <c r="K111" s="31">
        <f t="shared" si="5"/>
        <v>997.92</v>
      </c>
      <c r="L111" s="64" t="s">
        <v>769</v>
      </c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8"/>
      <c r="GM111" s="68"/>
      <c r="GN111" s="68"/>
      <c r="GO111" s="68"/>
      <c r="GP111" s="68"/>
      <c r="GQ111" s="68"/>
      <c r="GR111" s="68"/>
      <c r="GS111" s="68"/>
      <c r="GT111" s="68"/>
      <c r="GU111" s="68"/>
      <c r="GV111" s="68"/>
      <c r="GW111" s="68"/>
      <c r="GX111" s="68"/>
      <c r="GY111" s="68"/>
      <c r="GZ111" s="68"/>
      <c r="HA111" s="68"/>
      <c r="HB111" s="68"/>
      <c r="HC111" s="68"/>
      <c r="HD111" s="68"/>
      <c r="HE111" s="68"/>
      <c r="HF111" s="68"/>
      <c r="HG111" s="68"/>
      <c r="HH111" s="68"/>
      <c r="HI111" s="68"/>
      <c r="HJ111" s="68"/>
      <c r="HK111" s="68"/>
      <c r="HL111" s="68"/>
      <c r="HM111" s="68"/>
      <c r="HN111" s="68"/>
      <c r="HO111" s="68"/>
      <c r="HP111" s="68"/>
      <c r="HQ111" s="68"/>
      <c r="HR111" s="68"/>
      <c r="HS111" s="68"/>
      <c r="HT111" s="68"/>
    </row>
    <row r="112" spans="1:241" s="24" customFormat="1" ht="30">
      <c r="A112" s="191"/>
      <c r="B112" s="172" t="s">
        <v>1968</v>
      </c>
      <c r="C112" s="192" t="s">
        <v>1966</v>
      </c>
      <c r="D112" s="192" t="s">
        <v>1967</v>
      </c>
      <c r="E112" s="192" t="s">
        <v>25</v>
      </c>
      <c r="F112" s="19" t="s">
        <v>820</v>
      </c>
      <c r="G112" s="165">
        <v>1.76</v>
      </c>
      <c r="H112" s="205">
        <v>90</v>
      </c>
      <c r="I112" s="231">
        <f t="shared" si="4"/>
        <v>158.4</v>
      </c>
      <c r="J112" s="22">
        <v>0.12</v>
      </c>
      <c r="K112" s="207">
        <f t="shared" si="5"/>
        <v>177.40800000000002</v>
      </c>
      <c r="L112" s="19" t="s">
        <v>784</v>
      </c>
      <c r="M112" s="19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</row>
    <row r="113" spans="1:256" s="53" customFormat="1" ht="30">
      <c r="A113" s="34"/>
      <c r="B113" s="172" t="s">
        <v>1975</v>
      </c>
      <c r="C113" s="27" t="s">
        <v>1018</v>
      </c>
      <c r="D113" s="27" t="s">
        <v>1019</v>
      </c>
      <c r="E113" s="27" t="s">
        <v>937</v>
      </c>
      <c r="F113" s="3" t="s">
        <v>841</v>
      </c>
      <c r="G113" s="52">
        <v>17</v>
      </c>
      <c r="H113" s="42">
        <v>3060</v>
      </c>
      <c r="I113" s="52">
        <f>G113*H113</f>
        <v>52020</v>
      </c>
      <c r="J113" s="46">
        <v>0.12</v>
      </c>
      <c r="K113" s="31">
        <f t="shared" si="5"/>
        <v>58262.400000000001</v>
      </c>
      <c r="L113" s="27" t="s">
        <v>784</v>
      </c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7"/>
      <c r="HK113" s="37"/>
      <c r="HL113" s="37"/>
      <c r="HM113" s="37"/>
      <c r="HN113" s="37"/>
      <c r="HO113" s="37"/>
      <c r="HP113" s="37"/>
      <c r="HQ113" s="37"/>
      <c r="HR113" s="37"/>
      <c r="HS113" s="37"/>
      <c r="HT113" s="37"/>
    </row>
    <row r="114" spans="1:256" s="53" customFormat="1" ht="30">
      <c r="A114" s="62"/>
      <c r="B114" s="172" t="s">
        <v>1976</v>
      </c>
      <c r="C114" s="27" t="s">
        <v>1020</v>
      </c>
      <c r="D114" s="27" t="s">
        <v>1021</v>
      </c>
      <c r="E114" s="27" t="s">
        <v>937</v>
      </c>
      <c r="F114" s="29"/>
      <c r="G114" s="35">
        <v>18.7</v>
      </c>
      <c r="H114" s="36">
        <v>650</v>
      </c>
      <c r="I114" s="52">
        <f t="shared" ref="I114:I251" si="6">G114*H114</f>
        <v>12155</v>
      </c>
      <c r="J114" s="30">
        <v>0.12</v>
      </c>
      <c r="K114" s="31">
        <f t="shared" si="5"/>
        <v>13613.6</v>
      </c>
      <c r="L114" s="27" t="s">
        <v>764</v>
      </c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7"/>
      <c r="GQ114" s="37"/>
      <c r="GR114" s="37"/>
      <c r="GS114" s="37"/>
      <c r="GT114" s="37"/>
      <c r="GU114" s="37"/>
      <c r="GV114" s="37"/>
      <c r="GW114" s="37"/>
      <c r="GX114" s="37"/>
      <c r="GY114" s="37"/>
      <c r="GZ114" s="37"/>
      <c r="HA114" s="37"/>
      <c r="HB114" s="37"/>
      <c r="HC114" s="37"/>
      <c r="HD114" s="37"/>
      <c r="HE114" s="37"/>
      <c r="HF114" s="37"/>
      <c r="HG114" s="37"/>
      <c r="HH114" s="37"/>
      <c r="HI114" s="37"/>
      <c r="HJ114" s="37"/>
      <c r="HK114" s="37"/>
      <c r="HL114" s="37"/>
      <c r="HM114" s="37"/>
      <c r="HN114" s="37"/>
      <c r="HO114" s="37"/>
      <c r="HP114" s="37"/>
      <c r="HQ114" s="37"/>
      <c r="HR114" s="37"/>
      <c r="HS114" s="37"/>
      <c r="HT114" s="37"/>
    </row>
    <row r="115" spans="1:256" s="53" customFormat="1" ht="45">
      <c r="A115" s="62"/>
      <c r="B115" s="172" t="s">
        <v>1977</v>
      </c>
      <c r="C115" s="27" t="s">
        <v>1022</v>
      </c>
      <c r="D115" s="27" t="s">
        <v>1023</v>
      </c>
      <c r="E115" s="27" t="s">
        <v>937</v>
      </c>
      <c r="F115" s="27" t="s">
        <v>810</v>
      </c>
      <c r="G115" s="41">
        <v>45.85</v>
      </c>
      <c r="H115" s="42">
        <v>1995</v>
      </c>
      <c r="I115" s="52">
        <f t="shared" si="6"/>
        <v>91470.75</v>
      </c>
      <c r="J115" s="30">
        <v>0.12</v>
      </c>
      <c r="K115" s="31">
        <f t="shared" si="5"/>
        <v>102447.24</v>
      </c>
      <c r="L115" s="27" t="s">
        <v>794</v>
      </c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7"/>
      <c r="GQ115" s="37"/>
      <c r="GR115" s="37"/>
      <c r="GS115" s="37"/>
      <c r="GT115" s="37"/>
      <c r="GU115" s="37"/>
      <c r="GV115" s="37"/>
      <c r="GW115" s="37"/>
      <c r="GX115" s="37"/>
      <c r="GY115" s="37"/>
      <c r="GZ115" s="37"/>
      <c r="HA115" s="37"/>
      <c r="HB115" s="37"/>
      <c r="HC115" s="37"/>
      <c r="HD115" s="37"/>
      <c r="HE115" s="37"/>
      <c r="HF115" s="37"/>
      <c r="HG115" s="37"/>
      <c r="HH115" s="37"/>
      <c r="HI115" s="37"/>
      <c r="HJ115" s="37"/>
      <c r="HK115" s="37"/>
      <c r="HL115" s="37"/>
      <c r="HM115" s="37"/>
      <c r="HN115" s="37"/>
      <c r="HO115" s="37"/>
      <c r="HP115" s="37"/>
      <c r="HQ115" s="37"/>
      <c r="HR115" s="37"/>
      <c r="HS115" s="37"/>
      <c r="HT115" s="37"/>
    </row>
    <row r="116" spans="1:256" s="24" customFormat="1">
      <c r="A116" s="18"/>
      <c r="B116" s="172" t="s">
        <v>1983</v>
      </c>
      <c r="C116" s="199" t="s">
        <v>1981</v>
      </c>
      <c r="D116" s="19" t="s">
        <v>1982</v>
      </c>
      <c r="E116" s="19" t="s">
        <v>102</v>
      </c>
      <c r="F116" s="200" t="s">
        <v>1003</v>
      </c>
      <c r="G116" s="201">
        <v>0.5</v>
      </c>
      <c r="H116" s="221">
        <v>1900</v>
      </c>
      <c r="I116" s="52">
        <f t="shared" si="6"/>
        <v>950</v>
      </c>
      <c r="J116" s="22">
        <v>0.12</v>
      </c>
      <c r="K116" s="31">
        <f t="shared" si="5"/>
        <v>1064</v>
      </c>
      <c r="L116" s="19" t="s">
        <v>1091</v>
      </c>
      <c r="M116" s="202"/>
      <c r="N116" s="178"/>
      <c r="O116" s="178"/>
      <c r="P116" s="199" t="s">
        <v>1981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</row>
    <row r="117" spans="1:256" s="24" customFormat="1" ht="15" customHeight="1">
      <c r="A117" s="163"/>
      <c r="B117" s="172" t="s">
        <v>1985</v>
      </c>
      <c r="C117" s="19" t="s">
        <v>1024</v>
      </c>
      <c r="D117" s="19" t="s">
        <v>1025</v>
      </c>
      <c r="E117" s="164" t="s">
        <v>102</v>
      </c>
      <c r="F117" s="19" t="s">
        <v>833</v>
      </c>
      <c r="G117" s="168">
        <v>0.27</v>
      </c>
      <c r="H117" s="21">
        <v>2000</v>
      </c>
      <c r="I117" s="52">
        <f t="shared" si="6"/>
        <v>540</v>
      </c>
      <c r="J117" s="166">
        <v>0.12</v>
      </c>
      <c r="K117" s="31">
        <f t="shared" si="5"/>
        <v>604.79999999999995</v>
      </c>
      <c r="L117" s="19" t="s">
        <v>1984</v>
      </c>
      <c r="M117" s="167"/>
      <c r="N117" s="169"/>
      <c r="O117" s="169"/>
      <c r="P117" s="169"/>
      <c r="Q117" s="169"/>
      <c r="R117" s="169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</row>
    <row r="118" spans="1:256" s="24" customFormat="1" ht="30">
      <c r="A118" s="191"/>
      <c r="B118" s="172" t="s">
        <v>1986</v>
      </c>
      <c r="C118" s="192" t="s">
        <v>1026</v>
      </c>
      <c r="D118" s="192" t="s">
        <v>1027</v>
      </c>
      <c r="E118" s="192" t="s">
        <v>16</v>
      </c>
      <c r="F118" s="19" t="s">
        <v>833</v>
      </c>
      <c r="G118" s="165">
        <v>0.44</v>
      </c>
      <c r="H118" s="205">
        <v>950</v>
      </c>
      <c r="I118" s="52">
        <f t="shared" si="6"/>
        <v>418</v>
      </c>
      <c r="J118" s="22">
        <v>0.12</v>
      </c>
      <c r="K118" s="31">
        <f t="shared" si="5"/>
        <v>468.15999999999997</v>
      </c>
      <c r="L118" s="19" t="s">
        <v>834</v>
      </c>
      <c r="M118" s="19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</row>
    <row r="119" spans="1:256" s="69" customFormat="1" ht="30">
      <c r="A119" s="63"/>
      <c r="B119" s="172" t="s">
        <v>1987</v>
      </c>
      <c r="C119" s="64" t="s">
        <v>1028</v>
      </c>
      <c r="D119" s="64" t="s">
        <v>1029</v>
      </c>
      <c r="E119" s="64" t="s">
        <v>102</v>
      </c>
      <c r="F119" s="64" t="s">
        <v>833</v>
      </c>
      <c r="G119" s="65">
        <v>0.19</v>
      </c>
      <c r="H119" s="66">
        <v>13800</v>
      </c>
      <c r="I119" s="52">
        <f t="shared" si="6"/>
        <v>2622</v>
      </c>
      <c r="J119" s="67">
        <v>0.12</v>
      </c>
      <c r="K119" s="31">
        <f t="shared" si="5"/>
        <v>2936.64</v>
      </c>
      <c r="L119" s="64" t="s">
        <v>834</v>
      </c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8"/>
      <c r="GM119" s="68"/>
      <c r="GN119" s="68"/>
      <c r="GO119" s="68"/>
      <c r="GP119" s="68"/>
      <c r="GQ119" s="68"/>
      <c r="GR119" s="68"/>
      <c r="GS119" s="68"/>
      <c r="GT119" s="68"/>
      <c r="GU119" s="68"/>
      <c r="GV119" s="68"/>
      <c r="GW119" s="68"/>
      <c r="GX119" s="68"/>
      <c r="GY119" s="68"/>
      <c r="GZ119" s="68"/>
      <c r="HA119" s="68"/>
      <c r="HB119" s="68"/>
      <c r="HC119" s="68"/>
      <c r="HD119" s="68"/>
      <c r="HE119" s="68"/>
      <c r="HF119" s="68"/>
      <c r="HG119" s="68"/>
      <c r="HH119" s="68"/>
      <c r="HI119" s="68"/>
      <c r="HJ119" s="68"/>
      <c r="HK119" s="68"/>
      <c r="HL119" s="68"/>
      <c r="HM119" s="68"/>
      <c r="HN119" s="68"/>
      <c r="HO119" s="68"/>
      <c r="HP119" s="68"/>
      <c r="HQ119" s="68"/>
      <c r="HR119" s="68"/>
      <c r="HS119" s="68"/>
      <c r="HT119" s="68"/>
    </row>
    <row r="120" spans="1:256" s="53" customFormat="1" ht="30">
      <c r="A120" s="34"/>
      <c r="B120" s="172" t="s">
        <v>1994</v>
      </c>
      <c r="C120" s="27" t="s">
        <v>1030</v>
      </c>
      <c r="D120" s="27" t="s">
        <v>1031</v>
      </c>
      <c r="E120" s="27" t="s">
        <v>16</v>
      </c>
      <c r="F120" s="27" t="s">
        <v>804</v>
      </c>
      <c r="G120" s="35">
        <v>0.83</v>
      </c>
      <c r="H120" s="36">
        <v>9600</v>
      </c>
      <c r="I120" s="52">
        <f t="shared" si="6"/>
        <v>7968</v>
      </c>
      <c r="J120" s="30">
        <v>0.12</v>
      </c>
      <c r="K120" s="31">
        <f t="shared" si="5"/>
        <v>8924.16</v>
      </c>
      <c r="L120" s="27" t="s">
        <v>764</v>
      </c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</row>
    <row r="121" spans="1:256" s="53" customFormat="1" ht="30">
      <c r="A121" s="34"/>
      <c r="B121" s="172" t="s">
        <v>1995</v>
      </c>
      <c r="C121" s="27" t="s">
        <v>1032</v>
      </c>
      <c r="D121" s="27" t="s">
        <v>1033</v>
      </c>
      <c r="E121" s="27" t="s">
        <v>102</v>
      </c>
      <c r="F121" s="27" t="s">
        <v>1034</v>
      </c>
      <c r="G121" s="35">
        <v>0.28000000000000003</v>
      </c>
      <c r="H121" s="36">
        <v>700</v>
      </c>
      <c r="I121" s="52">
        <f t="shared" si="6"/>
        <v>196.00000000000003</v>
      </c>
      <c r="J121" s="30">
        <v>0.12</v>
      </c>
      <c r="K121" s="31">
        <f t="shared" si="5"/>
        <v>219.52000000000004</v>
      </c>
      <c r="L121" s="27" t="s">
        <v>834</v>
      </c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</row>
    <row r="122" spans="1:256" s="53" customFormat="1" ht="30">
      <c r="A122" s="28"/>
      <c r="B122" s="172" t="s">
        <v>2548</v>
      </c>
      <c r="C122" s="27" t="s">
        <v>1035</v>
      </c>
      <c r="D122" s="27" t="s">
        <v>1036</v>
      </c>
      <c r="E122" s="27" t="s">
        <v>102</v>
      </c>
      <c r="F122" s="27" t="s">
        <v>820</v>
      </c>
      <c r="G122" s="41">
        <v>0.2</v>
      </c>
      <c r="H122" s="36">
        <v>400</v>
      </c>
      <c r="I122" s="52">
        <f t="shared" si="6"/>
        <v>80</v>
      </c>
      <c r="J122" s="46">
        <v>0.12</v>
      </c>
      <c r="K122" s="31">
        <f t="shared" si="5"/>
        <v>89.6</v>
      </c>
      <c r="L122" s="27" t="s">
        <v>784</v>
      </c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</row>
    <row r="123" spans="1:256" s="53" customFormat="1" ht="30">
      <c r="A123" s="62"/>
      <c r="B123" s="172" t="s">
        <v>2002</v>
      </c>
      <c r="C123" s="27" t="s">
        <v>1037</v>
      </c>
      <c r="D123" s="27" t="s">
        <v>1038</v>
      </c>
      <c r="E123" s="27" t="s">
        <v>102</v>
      </c>
      <c r="F123" s="27" t="s">
        <v>820</v>
      </c>
      <c r="G123" s="41">
        <v>0.5</v>
      </c>
      <c r="H123" s="42">
        <v>600</v>
      </c>
      <c r="I123" s="52">
        <f t="shared" si="6"/>
        <v>300</v>
      </c>
      <c r="J123" s="30">
        <v>0.05</v>
      </c>
      <c r="K123" s="31">
        <f t="shared" si="5"/>
        <v>315</v>
      </c>
      <c r="L123" s="27" t="s">
        <v>1005</v>
      </c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</row>
    <row r="124" spans="1:256" s="53" customFormat="1" ht="30">
      <c r="A124" s="62"/>
      <c r="B124" s="172" t="s">
        <v>2003</v>
      </c>
      <c r="C124" s="27" t="s">
        <v>1039</v>
      </c>
      <c r="D124" s="27" t="s">
        <v>1040</v>
      </c>
      <c r="E124" s="27" t="s">
        <v>16</v>
      </c>
      <c r="F124" s="27" t="s">
        <v>776</v>
      </c>
      <c r="G124" s="35">
        <v>0.53</v>
      </c>
      <c r="H124" s="36">
        <v>43200</v>
      </c>
      <c r="I124" s="52">
        <f t="shared" si="6"/>
        <v>22896</v>
      </c>
      <c r="J124" s="30">
        <v>0.12</v>
      </c>
      <c r="K124" s="31">
        <f t="shared" si="5"/>
        <v>25643.52</v>
      </c>
      <c r="L124" s="27" t="s">
        <v>777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</row>
    <row r="125" spans="1:256" s="53" customFormat="1" ht="30">
      <c r="A125" s="62"/>
      <c r="B125" s="172" t="s">
        <v>2004</v>
      </c>
      <c r="C125" s="27" t="s">
        <v>1041</v>
      </c>
      <c r="D125" s="27" t="s">
        <v>1042</v>
      </c>
      <c r="E125" s="27" t="s">
        <v>16</v>
      </c>
      <c r="F125" s="27" t="s">
        <v>820</v>
      </c>
      <c r="G125" s="41">
        <v>0.5</v>
      </c>
      <c r="H125" s="42">
        <v>18000</v>
      </c>
      <c r="I125" s="52">
        <f t="shared" si="6"/>
        <v>9000</v>
      </c>
      <c r="J125" s="30">
        <v>0.12</v>
      </c>
      <c r="K125" s="31">
        <f t="shared" si="5"/>
        <v>10080</v>
      </c>
      <c r="L125" s="27" t="s">
        <v>784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</row>
    <row r="126" spans="1:256" s="53" customFormat="1" ht="30">
      <c r="A126" s="62"/>
      <c r="B126" s="172" t="s">
        <v>2008</v>
      </c>
      <c r="C126" s="27" t="s">
        <v>1043</v>
      </c>
      <c r="D126" s="27" t="s">
        <v>1044</v>
      </c>
      <c r="E126" s="27" t="s">
        <v>11</v>
      </c>
      <c r="F126" s="27" t="s">
        <v>776</v>
      </c>
      <c r="G126" s="41">
        <v>4.8099999999999996</v>
      </c>
      <c r="H126" s="42">
        <v>400</v>
      </c>
      <c r="I126" s="52">
        <f t="shared" si="6"/>
        <v>1923.9999999999998</v>
      </c>
      <c r="J126" s="30">
        <v>0.12</v>
      </c>
      <c r="K126" s="31">
        <f t="shared" si="5"/>
        <v>2154.8799999999997</v>
      </c>
      <c r="L126" s="27" t="s">
        <v>777</v>
      </c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</row>
    <row r="127" spans="1:256" s="53" customFormat="1" ht="30">
      <c r="A127" s="62"/>
      <c r="B127" s="172" t="s">
        <v>2009</v>
      </c>
      <c r="C127" s="27" t="s">
        <v>1045</v>
      </c>
      <c r="D127" s="27" t="s">
        <v>1046</v>
      </c>
      <c r="E127" s="27" t="s">
        <v>16</v>
      </c>
      <c r="F127" s="27" t="s">
        <v>776</v>
      </c>
      <c r="G127" s="41">
        <v>9.9</v>
      </c>
      <c r="H127" s="42">
        <v>2940</v>
      </c>
      <c r="I127" s="52">
        <f t="shared" si="6"/>
        <v>29106</v>
      </c>
      <c r="J127" s="30">
        <v>0.12</v>
      </c>
      <c r="K127" s="31">
        <f t="shared" si="5"/>
        <v>32598.720000000001</v>
      </c>
      <c r="L127" s="27" t="s">
        <v>777</v>
      </c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</row>
    <row r="128" spans="1:256" s="53" customFormat="1" ht="30">
      <c r="A128" s="62"/>
      <c r="B128" s="172" t="s">
        <v>2010</v>
      </c>
      <c r="C128" s="27" t="s">
        <v>1047</v>
      </c>
      <c r="D128" s="27" t="s">
        <v>1048</v>
      </c>
      <c r="E128" s="27" t="s">
        <v>102</v>
      </c>
      <c r="F128" s="27" t="s">
        <v>776</v>
      </c>
      <c r="G128" s="41">
        <v>5.6</v>
      </c>
      <c r="H128" s="42">
        <v>1300</v>
      </c>
      <c r="I128" s="52">
        <f t="shared" si="6"/>
        <v>7279.9999999999991</v>
      </c>
      <c r="J128" s="30">
        <v>0.12</v>
      </c>
      <c r="K128" s="31">
        <f t="shared" si="5"/>
        <v>8153.5999999999985</v>
      </c>
      <c r="L128" s="27" t="s">
        <v>777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</row>
    <row r="129" spans="1:256" s="53" customFormat="1" ht="30">
      <c r="A129" s="62"/>
      <c r="B129" s="172" t="s">
        <v>2017</v>
      </c>
      <c r="C129" s="27" t="s">
        <v>1049</v>
      </c>
      <c r="D129" s="27" t="s">
        <v>1050</v>
      </c>
      <c r="E129" s="27" t="s">
        <v>937</v>
      </c>
      <c r="F129" s="27" t="s">
        <v>833</v>
      </c>
      <c r="G129" s="41">
        <v>7.6</v>
      </c>
      <c r="H129" s="42">
        <v>30</v>
      </c>
      <c r="I129" s="52">
        <f t="shared" si="6"/>
        <v>228</v>
      </c>
      <c r="J129" s="30">
        <v>0.12</v>
      </c>
      <c r="K129" s="31">
        <f t="shared" si="5"/>
        <v>255.36</v>
      </c>
      <c r="L129" s="27" t="s">
        <v>834</v>
      </c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/>
      <c r="GA129" s="37"/>
      <c r="GB129" s="37"/>
      <c r="GC129" s="37"/>
      <c r="GD129" s="37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</row>
    <row r="130" spans="1:256" s="53" customFormat="1" ht="60">
      <c r="A130" s="62"/>
      <c r="B130" s="172" t="s">
        <v>2018</v>
      </c>
      <c r="C130" s="27" t="s">
        <v>1051</v>
      </c>
      <c r="D130" s="27" t="s">
        <v>1052</v>
      </c>
      <c r="E130" s="27" t="s">
        <v>1004</v>
      </c>
      <c r="F130" s="27" t="s">
        <v>833</v>
      </c>
      <c r="G130" s="41">
        <v>7.7</v>
      </c>
      <c r="H130" s="42">
        <v>5200</v>
      </c>
      <c r="I130" s="52">
        <f t="shared" si="6"/>
        <v>40040</v>
      </c>
      <c r="J130" s="30">
        <v>0.12</v>
      </c>
      <c r="K130" s="31">
        <f t="shared" si="5"/>
        <v>44844.800000000003</v>
      </c>
      <c r="L130" s="27" t="s">
        <v>834</v>
      </c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/>
      <c r="GA130" s="37"/>
      <c r="GB130" s="37"/>
      <c r="GC130" s="37"/>
      <c r="GD130" s="37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</row>
    <row r="131" spans="1:256" s="53" customFormat="1" ht="30">
      <c r="A131" s="28"/>
      <c r="B131" s="172" t="s">
        <v>2035</v>
      </c>
      <c r="C131" s="27" t="s">
        <v>1053</v>
      </c>
      <c r="D131" s="27" t="s">
        <v>1054</v>
      </c>
      <c r="E131" s="27" t="s">
        <v>16</v>
      </c>
      <c r="F131" s="27" t="s">
        <v>885</v>
      </c>
      <c r="G131" s="35">
        <v>0.25</v>
      </c>
      <c r="H131" s="36">
        <v>300</v>
      </c>
      <c r="I131" s="52">
        <f t="shared" si="6"/>
        <v>75</v>
      </c>
      <c r="J131" s="30">
        <v>0.12</v>
      </c>
      <c r="K131" s="31">
        <f t="shared" si="5"/>
        <v>84</v>
      </c>
      <c r="L131" s="27" t="s">
        <v>834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</row>
    <row r="132" spans="1:256" s="33" customFormat="1" ht="30">
      <c r="A132" s="70"/>
      <c r="B132" s="172" t="s">
        <v>2039</v>
      </c>
      <c r="C132" s="27" t="s">
        <v>1055</v>
      </c>
      <c r="D132" s="27" t="s">
        <v>1056</v>
      </c>
      <c r="E132" s="27" t="s">
        <v>16</v>
      </c>
      <c r="F132" s="27" t="s">
        <v>776</v>
      </c>
      <c r="G132" s="35">
        <v>0.45</v>
      </c>
      <c r="H132" s="36">
        <v>7800</v>
      </c>
      <c r="I132" s="41">
        <f t="shared" si="6"/>
        <v>3510</v>
      </c>
      <c r="J132" s="30">
        <v>0.12</v>
      </c>
      <c r="K132" s="31">
        <f t="shared" si="5"/>
        <v>3931.2</v>
      </c>
      <c r="L132" s="27" t="s">
        <v>777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</row>
    <row r="133" spans="1:256" s="33" customFormat="1" ht="30">
      <c r="A133" s="70"/>
      <c r="B133" s="172" t="s">
        <v>2040</v>
      </c>
      <c r="C133" s="27" t="s">
        <v>1057</v>
      </c>
      <c r="D133" s="27" t="s">
        <v>1058</v>
      </c>
      <c r="E133" s="27" t="s">
        <v>877</v>
      </c>
      <c r="F133" s="27" t="s">
        <v>820</v>
      </c>
      <c r="G133" s="35">
        <v>2</v>
      </c>
      <c r="H133" s="36">
        <v>230</v>
      </c>
      <c r="I133" s="41">
        <f t="shared" si="6"/>
        <v>460</v>
      </c>
      <c r="J133" s="30">
        <v>0.12</v>
      </c>
      <c r="K133" s="31">
        <f t="shared" si="5"/>
        <v>515.20000000000005</v>
      </c>
      <c r="L133" s="27" t="s">
        <v>784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</row>
    <row r="134" spans="1:256" s="24" customFormat="1" ht="30.75" customHeight="1">
      <c r="A134" s="178"/>
      <c r="B134" s="172" t="s">
        <v>2449</v>
      </c>
      <c r="C134" s="19" t="s">
        <v>2543</v>
      </c>
      <c r="D134" s="19" t="s">
        <v>2544</v>
      </c>
      <c r="E134" s="19" t="s">
        <v>435</v>
      </c>
      <c r="F134" s="19" t="s">
        <v>2545</v>
      </c>
      <c r="G134" s="168">
        <v>6.2</v>
      </c>
      <c r="H134" s="21">
        <v>8370</v>
      </c>
      <c r="I134" s="319">
        <f t="shared" si="6"/>
        <v>51894</v>
      </c>
      <c r="J134" s="22">
        <v>0.12</v>
      </c>
      <c r="K134" s="207">
        <f t="shared" si="5"/>
        <v>58121.279999999999</v>
      </c>
      <c r="L134" s="19" t="s">
        <v>794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</row>
    <row r="135" spans="1:256" s="24" customFormat="1" ht="15" customHeight="1">
      <c r="A135" s="178"/>
      <c r="B135" s="172" t="s">
        <v>2043</v>
      </c>
      <c r="C135" s="19" t="s">
        <v>2041</v>
      </c>
      <c r="D135" s="19" t="s">
        <v>2042</v>
      </c>
      <c r="E135" s="19" t="s">
        <v>16</v>
      </c>
      <c r="F135" s="19" t="s">
        <v>800</v>
      </c>
      <c r="G135" s="168">
        <v>0.4</v>
      </c>
      <c r="H135" s="21">
        <v>27300</v>
      </c>
      <c r="I135" s="228">
        <f t="shared" si="6"/>
        <v>10920</v>
      </c>
      <c r="J135" s="22">
        <v>0.12</v>
      </c>
      <c r="K135" s="207">
        <f t="shared" si="5"/>
        <v>12230.4</v>
      </c>
      <c r="L135" s="19" t="s">
        <v>764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  <c r="IV135" s="23"/>
    </row>
    <row r="136" spans="1:256" s="33" customFormat="1" ht="30">
      <c r="A136" s="70"/>
      <c r="B136" s="172" t="s">
        <v>2576</v>
      </c>
      <c r="C136" s="27" t="s">
        <v>1059</v>
      </c>
      <c r="D136" s="27" t="s">
        <v>2044</v>
      </c>
      <c r="E136" s="27" t="s">
        <v>16</v>
      </c>
      <c r="F136" s="27" t="s">
        <v>800</v>
      </c>
      <c r="G136" s="35">
        <v>0.7</v>
      </c>
      <c r="H136" s="36">
        <v>3800</v>
      </c>
      <c r="I136" s="41">
        <f t="shared" si="6"/>
        <v>2660</v>
      </c>
      <c r="J136" s="30">
        <v>0.12</v>
      </c>
      <c r="K136" s="31">
        <f t="shared" si="5"/>
        <v>2979.2</v>
      </c>
      <c r="L136" s="27" t="s">
        <v>764</v>
      </c>
      <c r="M136" s="32" t="s">
        <v>2577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  <c r="IB136" s="32"/>
      <c r="IC136" s="32"/>
      <c r="ID136" s="32"/>
      <c r="IE136" s="32"/>
      <c r="IF136" s="32"/>
      <c r="IG136" s="32"/>
    </row>
    <row r="137" spans="1:256" s="33" customFormat="1" ht="30">
      <c r="A137" s="70"/>
      <c r="B137" s="172" t="s">
        <v>2045</v>
      </c>
      <c r="C137" s="27" t="s">
        <v>1060</v>
      </c>
      <c r="D137" s="27" t="s">
        <v>1061</v>
      </c>
      <c r="E137" s="27" t="s">
        <v>16</v>
      </c>
      <c r="F137" s="27" t="s">
        <v>1062</v>
      </c>
      <c r="G137" s="35">
        <v>0.2</v>
      </c>
      <c r="H137" s="36">
        <v>19800</v>
      </c>
      <c r="I137" s="41">
        <f t="shared" si="6"/>
        <v>3960</v>
      </c>
      <c r="J137" s="30">
        <v>0.12</v>
      </c>
      <c r="K137" s="31">
        <f t="shared" si="5"/>
        <v>4435.2</v>
      </c>
      <c r="L137" s="27" t="s">
        <v>769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</row>
    <row r="138" spans="1:256" s="33" customFormat="1" ht="30">
      <c r="A138" s="25"/>
      <c r="B138" s="172" t="s">
        <v>2046</v>
      </c>
      <c r="C138" s="27" t="s">
        <v>1063</v>
      </c>
      <c r="D138" s="27" t="s">
        <v>1064</v>
      </c>
      <c r="E138" s="27" t="s">
        <v>16</v>
      </c>
      <c r="F138" s="27" t="s">
        <v>792</v>
      </c>
      <c r="G138" s="35">
        <v>1.75</v>
      </c>
      <c r="H138" s="36">
        <v>6300</v>
      </c>
      <c r="I138" s="41">
        <f t="shared" si="6"/>
        <v>11025</v>
      </c>
      <c r="J138" s="30">
        <v>0.12</v>
      </c>
      <c r="K138" s="31">
        <f t="shared" si="5"/>
        <v>12348</v>
      </c>
      <c r="L138" s="27" t="s">
        <v>777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  <c r="IB138" s="32"/>
      <c r="IC138" s="32"/>
      <c r="ID138" s="32"/>
      <c r="IE138" s="32"/>
      <c r="IF138" s="32"/>
      <c r="IG138" s="32"/>
    </row>
    <row r="139" spans="1:256" s="24" customFormat="1" ht="34.5" customHeight="1">
      <c r="A139" s="163"/>
      <c r="B139" s="248" t="s">
        <v>2583</v>
      </c>
      <c r="C139" s="19" t="s">
        <v>2581</v>
      </c>
      <c r="D139" s="19" t="s">
        <v>2582</v>
      </c>
      <c r="E139" s="164" t="s">
        <v>102</v>
      </c>
      <c r="F139" s="19" t="s">
        <v>797</v>
      </c>
      <c r="G139" s="168">
        <v>2.2000000000000002</v>
      </c>
      <c r="H139" s="21">
        <v>1700</v>
      </c>
      <c r="I139" s="319">
        <f t="shared" si="6"/>
        <v>3740.0000000000005</v>
      </c>
      <c r="J139" s="166">
        <v>0.12</v>
      </c>
      <c r="K139" s="168">
        <f t="shared" si="5"/>
        <v>4188.8</v>
      </c>
      <c r="L139" s="19" t="s">
        <v>777</v>
      </c>
      <c r="M139" s="250" t="s">
        <v>2560</v>
      </c>
      <c r="N139" s="169"/>
      <c r="O139" s="169"/>
      <c r="P139" s="169"/>
      <c r="Q139" s="169"/>
      <c r="R139" s="169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</row>
    <row r="140" spans="1:256" s="24" customFormat="1" ht="15" customHeight="1">
      <c r="A140" s="178"/>
      <c r="B140" s="172" t="s">
        <v>2049</v>
      </c>
      <c r="C140" s="19" t="s">
        <v>2047</v>
      </c>
      <c r="D140" s="19" t="s">
        <v>2048</v>
      </c>
      <c r="E140" s="19" t="s">
        <v>16</v>
      </c>
      <c r="F140" s="19" t="s">
        <v>820</v>
      </c>
      <c r="G140" s="168">
        <v>0.39</v>
      </c>
      <c r="H140" s="21">
        <v>300</v>
      </c>
      <c r="I140" s="228">
        <f t="shared" si="6"/>
        <v>117</v>
      </c>
      <c r="J140" s="22">
        <v>0.12</v>
      </c>
      <c r="K140" s="207">
        <f t="shared" si="5"/>
        <v>131.04</v>
      </c>
      <c r="L140" s="19" t="s">
        <v>784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</row>
    <row r="141" spans="1:256" s="33" customFormat="1" ht="30">
      <c r="A141" s="70"/>
      <c r="B141" s="172" t="s">
        <v>2050</v>
      </c>
      <c r="C141" s="27" t="s">
        <v>1065</v>
      </c>
      <c r="D141" s="27" t="s">
        <v>1066</v>
      </c>
      <c r="E141" s="27" t="s">
        <v>102</v>
      </c>
      <c r="F141" s="27" t="s">
        <v>1067</v>
      </c>
      <c r="G141" s="35">
        <v>0.44</v>
      </c>
      <c r="H141" s="36">
        <v>2100</v>
      </c>
      <c r="I141" s="41">
        <f t="shared" si="6"/>
        <v>924</v>
      </c>
      <c r="J141" s="30">
        <v>0.12</v>
      </c>
      <c r="K141" s="31">
        <f t="shared" si="5"/>
        <v>1034.8800000000001</v>
      </c>
      <c r="L141" s="27" t="s">
        <v>773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</row>
    <row r="142" spans="1:256" s="33" customFormat="1" ht="30">
      <c r="A142" s="70"/>
      <c r="B142" s="172" t="s">
        <v>2056</v>
      </c>
      <c r="C142" s="27" t="s">
        <v>1068</v>
      </c>
      <c r="D142" s="27" t="s">
        <v>1069</v>
      </c>
      <c r="E142" s="27" t="s">
        <v>16</v>
      </c>
      <c r="F142" s="27" t="s">
        <v>890</v>
      </c>
      <c r="G142" s="35">
        <v>0.28000000000000003</v>
      </c>
      <c r="H142" s="36">
        <v>28200</v>
      </c>
      <c r="I142" s="41">
        <f t="shared" si="6"/>
        <v>7896.0000000000009</v>
      </c>
      <c r="J142" s="30">
        <v>0.12</v>
      </c>
      <c r="K142" s="31">
        <f t="shared" si="5"/>
        <v>8843.52</v>
      </c>
      <c r="L142" s="27" t="s">
        <v>769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  <c r="IB142" s="32"/>
      <c r="IC142" s="32"/>
      <c r="ID142" s="32"/>
      <c r="IE142" s="32"/>
      <c r="IF142" s="32"/>
      <c r="IG142" s="32"/>
    </row>
    <row r="143" spans="1:256" s="33" customFormat="1" ht="30">
      <c r="A143" s="70"/>
      <c r="B143" s="172" t="s">
        <v>2057</v>
      </c>
      <c r="C143" s="27" t="s">
        <v>1070</v>
      </c>
      <c r="D143" s="27" t="s">
        <v>1071</v>
      </c>
      <c r="E143" s="27" t="s">
        <v>11</v>
      </c>
      <c r="F143" s="27" t="s">
        <v>833</v>
      </c>
      <c r="G143" s="35">
        <v>0.4</v>
      </c>
      <c r="H143" s="36">
        <v>8000</v>
      </c>
      <c r="I143" s="41">
        <f t="shared" si="6"/>
        <v>3200</v>
      </c>
      <c r="J143" s="30">
        <v>0.12</v>
      </c>
      <c r="K143" s="31">
        <f t="shared" si="5"/>
        <v>3584</v>
      </c>
      <c r="L143" s="27" t="s">
        <v>834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</row>
    <row r="144" spans="1:256" s="33" customFormat="1" ht="30">
      <c r="A144" s="70"/>
      <c r="B144" s="172" t="s">
        <v>2058</v>
      </c>
      <c r="C144" s="27" t="s">
        <v>1072</v>
      </c>
      <c r="D144" s="27" t="s">
        <v>1073</v>
      </c>
      <c r="E144" s="27" t="s">
        <v>102</v>
      </c>
      <c r="F144" s="27" t="s">
        <v>1074</v>
      </c>
      <c r="G144" s="35">
        <v>0.66</v>
      </c>
      <c r="H144" s="36">
        <v>17100</v>
      </c>
      <c r="I144" s="41">
        <f t="shared" si="6"/>
        <v>11286</v>
      </c>
      <c r="J144" s="30">
        <v>0.12</v>
      </c>
      <c r="K144" s="31">
        <f t="shared" si="5"/>
        <v>12640.32</v>
      </c>
      <c r="L144" s="27" t="s">
        <v>834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  <c r="IB144" s="32"/>
      <c r="IC144" s="32"/>
      <c r="ID144" s="32"/>
      <c r="IE144" s="32"/>
      <c r="IF144" s="32"/>
      <c r="IG144" s="32"/>
    </row>
    <row r="145" spans="1:256" s="33" customFormat="1" ht="30">
      <c r="A145" s="70"/>
      <c r="B145" s="172" t="s">
        <v>2059</v>
      </c>
      <c r="C145" s="27" t="s">
        <v>1075</v>
      </c>
      <c r="D145" s="27" t="s">
        <v>1076</v>
      </c>
      <c r="E145" s="27" t="s">
        <v>102</v>
      </c>
      <c r="F145" s="27" t="s">
        <v>1003</v>
      </c>
      <c r="G145" s="35">
        <v>0.38</v>
      </c>
      <c r="H145" s="36">
        <v>3700</v>
      </c>
      <c r="I145" s="41">
        <f t="shared" si="6"/>
        <v>1406</v>
      </c>
      <c r="J145" s="30">
        <v>0.12</v>
      </c>
      <c r="K145" s="31">
        <f t="shared" si="5"/>
        <v>1574.72</v>
      </c>
      <c r="L145" s="27" t="s">
        <v>834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</row>
    <row r="146" spans="1:256" s="33" customFormat="1" ht="30">
      <c r="A146" s="70"/>
      <c r="B146" s="172" t="s">
        <v>2061</v>
      </c>
      <c r="C146" s="27" t="s">
        <v>1077</v>
      </c>
      <c r="D146" s="27" t="s">
        <v>1078</v>
      </c>
      <c r="E146" s="27" t="s">
        <v>102</v>
      </c>
      <c r="F146" s="71" t="s">
        <v>800</v>
      </c>
      <c r="G146" s="41">
        <v>0.8</v>
      </c>
      <c r="H146" s="36">
        <v>10100</v>
      </c>
      <c r="I146" s="41">
        <f t="shared" si="6"/>
        <v>8080</v>
      </c>
      <c r="J146" s="30">
        <v>0.12</v>
      </c>
      <c r="K146" s="31">
        <f t="shared" si="5"/>
        <v>9049.6</v>
      </c>
      <c r="L146" s="44" t="s">
        <v>764</v>
      </c>
      <c r="M146" s="32" t="s">
        <v>2060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</row>
    <row r="147" spans="1:256" s="33" customFormat="1" ht="30">
      <c r="A147" s="70"/>
      <c r="B147" s="172" t="s">
        <v>2062</v>
      </c>
      <c r="C147" s="27" t="s">
        <v>1079</v>
      </c>
      <c r="D147" s="27" t="s">
        <v>1080</v>
      </c>
      <c r="E147" s="27" t="s">
        <v>16</v>
      </c>
      <c r="F147" s="71" t="s">
        <v>820</v>
      </c>
      <c r="G147" s="52">
        <v>6.6</v>
      </c>
      <c r="H147" s="42">
        <v>400</v>
      </c>
      <c r="I147" s="41">
        <f t="shared" si="6"/>
        <v>2640</v>
      </c>
      <c r="J147" s="30">
        <v>0.12</v>
      </c>
      <c r="K147" s="31">
        <f t="shared" si="5"/>
        <v>2956.8</v>
      </c>
      <c r="L147" s="44" t="s">
        <v>784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</row>
    <row r="148" spans="1:256" s="33" customFormat="1" ht="30">
      <c r="A148" s="70"/>
      <c r="B148" s="172" t="s">
        <v>2063</v>
      </c>
      <c r="C148" s="27" t="s">
        <v>1081</v>
      </c>
      <c r="D148" s="27" t="s">
        <v>1082</v>
      </c>
      <c r="E148" s="27" t="s">
        <v>16</v>
      </c>
      <c r="F148" s="71" t="s">
        <v>820</v>
      </c>
      <c r="G148" s="52">
        <v>0.82499999999999996</v>
      </c>
      <c r="H148" s="42">
        <v>950</v>
      </c>
      <c r="I148" s="41">
        <f t="shared" si="6"/>
        <v>783.75</v>
      </c>
      <c r="J148" s="30">
        <v>0.12</v>
      </c>
      <c r="K148" s="31">
        <f t="shared" si="5"/>
        <v>877.8</v>
      </c>
      <c r="L148" s="44" t="s">
        <v>784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</row>
    <row r="149" spans="1:256" s="33" customFormat="1" ht="30">
      <c r="A149" s="70"/>
      <c r="B149" s="172" t="s">
        <v>2064</v>
      </c>
      <c r="C149" s="27" t="s">
        <v>1083</v>
      </c>
      <c r="D149" s="27" t="s">
        <v>1084</v>
      </c>
      <c r="E149" s="27" t="s">
        <v>16</v>
      </c>
      <c r="F149" s="72" t="s">
        <v>1003</v>
      </c>
      <c r="G149" s="73">
        <v>2.52</v>
      </c>
      <c r="H149" s="42">
        <v>900</v>
      </c>
      <c r="I149" s="41">
        <f t="shared" si="6"/>
        <v>2268</v>
      </c>
      <c r="J149" s="30">
        <v>0.12</v>
      </c>
      <c r="K149" s="31">
        <f t="shared" si="5"/>
        <v>2540.16</v>
      </c>
      <c r="L149" s="44" t="s">
        <v>1085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</row>
    <row r="150" spans="1:256" s="33" customFormat="1" ht="30">
      <c r="A150" s="70"/>
      <c r="B150" s="172" t="s">
        <v>2065</v>
      </c>
      <c r="C150" s="27" t="s">
        <v>1086</v>
      </c>
      <c r="D150" s="27" t="s">
        <v>1087</v>
      </c>
      <c r="E150" s="27" t="s">
        <v>937</v>
      </c>
      <c r="F150" s="71" t="s">
        <v>833</v>
      </c>
      <c r="G150" s="41">
        <v>22</v>
      </c>
      <c r="H150" s="36">
        <v>440</v>
      </c>
      <c r="I150" s="41">
        <f t="shared" si="6"/>
        <v>9680</v>
      </c>
      <c r="J150" s="30">
        <v>0.12</v>
      </c>
      <c r="K150" s="31">
        <f t="shared" si="5"/>
        <v>10841.6</v>
      </c>
      <c r="L150" s="44" t="s">
        <v>764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  <c r="IB150" s="32"/>
      <c r="IC150" s="32"/>
      <c r="ID150" s="32"/>
      <c r="IE150" s="32"/>
      <c r="IF150" s="32"/>
      <c r="IG150" s="32"/>
    </row>
    <row r="151" spans="1:256" s="24" customFormat="1" ht="30">
      <c r="A151" s="178"/>
      <c r="B151" s="172" t="s">
        <v>2068</v>
      </c>
      <c r="C151" s="19" t="s">
        <v>2066</v>
      </c>
      <c r="D151" s="19" t="s">
        <v>2067</v>
      </c>
      <c r="E151" s="19" t="s">
        <v>102</v>
      </c>
      <c r="F151" s="204" t="s">
        <v>833</v>
      </c>
      <c r="G151" s="187">
        <v>1.66</v>
      </c>
      <c r="H151" s="205">
        <v>270</v>
      </c>
      <c r="I151" s="231">
        <f t="shared" si="6"/>
        <v>448.2</v>
      </c>
      <c r="J151" s="206">
        <v>0.12</v>
      </c>
      <c r="K151" s="207">
        <f t="shared" si="5"/>
        <v>501.98399999999998</v>
      </c>
      <c r="L151" s="199" t="s">
        <v>834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</row>
    <row r="152" spans="1:256" s="33" customFormat="1" ht="30">
      <c r="A152" s="70"/>
      <c r="B152" s="172" t="s">
        <v>2069</v>
      </c>
      <c r="C152" s="27" t="s">
        <v>1088</v>
      </c>
      <c r="D152" s="27" t="s">
        <v>1089</v>
      </c>
      <c r="E152" s="27" t="s">
        <v>416</v>
      </c>
      <c r="F152" s="71" t="s">
        <v>1090</v>
      </c>
      <c r="G152" s="41">
        <v>11.5</v>
      </c>
      <c r="H152" s="36">
        <v>40</v>
      </c>
      <c r="I152" s="41">
        <f t="shared" si="6"/>
        <v>460</v>
      </c>
      <c r="J152" s="30">
        <v>0.12</v>
      </c>
      <c r="K152" s="31">
        <f t="shared" si="5"/>
        <v>515.20000000000005</v>
      </c>
      <c r="L152" s="44" t="s">
        <v>764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32"/>
      <c r="GK152" s="32"/>
      <c r="GL152" s="32"/>
      <c r="GM152" s="32"/>
      <c r="GN152" s="32"/>
      <c r="GO152" s="32"/>
      <c r="GP152" s="32"/>
      <c r="GQ152" s="32"/>
      <c r="GR152" s="32"/>
      <c r="GS152" s="32"/>
      <c r="GT152" s="32"/>
      <c r="GU152" s="32"/>
      <c r="GV152" s="32"/>
      <c r="GW152" s="32"/>
      <c r="GX152" s="32"/>
      <c r="GY152" s="32"/>
      <c r="GZ152" s="32"/>
      <c r="HA152" s="32"/>
      <c r="HB152" s="32"/>
      <c r="HC152" s="32"/>
      <c r="HD152" s="32"/>
      <c r="HE152" s="32"/>
      <c r="HF152" s="32"/>
      <c r="HG152" s="32"/>
      <c r="HH152" s="32"/>
      <c r="HI152" s="32"/>
      <c r="HJ152" s="32"/>
      <c r="HK152" s="32"/>
      <c r="HL152" s="32"/>
      <c r="HM152" s="32"/>
      <c r="HN152" s="32"/>
      <c r="HO152" s="32"/>
      <c r="HP152" s="32"/>
      <c r="HQ152" s="32"/>
      <c r="HR152" s="32"/>
      <c r="HS152" s="32"/>
      <c r="HT152" s="32"/>
      <c r="HU152" s="32"/>
      <c r="HV152" s="32"/>
      <c r="HW152" s="32"/>
      <c r="HX152" s="32"/>
      <c r="HY152" s="32"/>
      <c r="HZ152" s="32"/>
      <c r="IA152" s="32"/>
      <c r="IB152" s="32"/>
      <c r="IC152" s="32"/>
      <c r="ID152" s="32"/>
      <c r="IE152" s="32"/>
      <c r="IF152" s="32"/>
      <c r="IG152" s="32"/>
    </row>
    <row r="153" spans="1:256" s="33" customFormat="1" ht="30">
      <c r="A153" s="70"/>
      <c r="B153" s="172" t="s">
        <v>2076</v>
      </c>
      <c r="C153" s="27" t="s">
        <v>1092</v>
      </c>
      <c r="D153" s="27" t="s">
        <v>1093</v>
      </c>
      <c r="E153" s="27" t="s">
        <v>102</v>
      </c>
      <c r="F153" s="72" t="s">
        <v>776</v>
      </c>
      <c r="G153" s="73">
        <v>1.41</v>
      </c>
      <c r="H153" s="42">
        <v>1750</v>
      </c>
      <c r="I153" s="41">
        <f t="shared" si="6"/>
        <v>2467.5</v>
      </c>
      <c r="J153" s="30">
        <v>0.12</v>
      </c>
      <c r="K153" s="31">
        <f t="shared" si="5"/>
        <v>2763.6</v>
      </c>
      <c r="L153" s="44" t="s">
        <v>777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32"/>
      <c r="GK153" s="32"/>
      <c r="GL153" s="32"/>
      <c r="GM153" s="32"/>
      <c r="GN153" s="32"/>
      <c r="GO153" s="32"/>
      <c r="GP153" s="32"/>
      <c r="GQ153" s="32"/>
      <c r="GR153" s="32"/>
      <c r="GS153" s="32"/>
      <c r="GT153" s="32"/>
      <c r="GU153" s="32"/>
      <c r="GV153" s="32"/>
      <c r="GW153" s="32"/>
      <c r="GX153" s="32"/>
      <c r="GY153" s="32"/>
      <c r="GZ153" s="32"/>
      <c r="HA153" s="32"/>
      <c r="HB153" s="32"/>
      <c r="HC153" s="32"/>
      <c r="HD153" s="32"/>
      <c r="HE153" s="32"/>
      <c r="HF153" s="32"/>
      <c r="HG153" s="32"/>
      <c r="HH153" s="32"/>
      <c r="HI153" s="32"/>
      <c r="HJ153" s="32"/>
      <c r="HK153" s="32"/>
      <c r="HL153" s="32"/>
      <c r="HM153" s="32"/>
      <c r="HN153" s="32"/>
      <c r="HO153" s="32"/>
      <c r="HP153" s="32"/>
      <c r="HQ153" s="32"/>
      <c r="HR153" s="32"/>
      <c r="HS153" s="32"/>
      <c r="HT153" s="32"/>
      <c r="HU153" s="32"/>
      <c r="HV153" s="32"/>
      <c r="HW153" s="32"/>
      <c r="HX153" s="32"/>
      <c r="HY153" s="32"/>
      <c r="HZ153" s="32"/>
      <c r="IA153" s="32"/>
      <c r="IB153" s="32"/>
      <c r="IC153" s="32"/>
      <c r="ID153" s="32"/>
      <c r="IE153" s="32"/>
      <c r="IF153" s="32"/>
      <c r="IG153" s="32"/>
    </row>
    <row r="154" spans="1:256" s="24" customFormat="1" ht="30">
      <c r="A154" s="178"/>
      <c r="B154" s="172" t="s">
        <v>2079</v>
      </c>
      <c r="C154" s="19" t="s">
        <v>2077</v>
      </c>
      <c r="D154" s="19" t="s">
        <v>2078</v>
      </c>
      <c r="E154" s="19" t="s">
        <v>16</v>
      </c>
      <c r="F154" s="192" t="s">
        <v>820</v>
      </c>
      <c r="G154" s="208">
        <v>0.77</v>
      </c>
      <c r="H154" s="209">
        <v>400</v>
      </c>
      <c r="I154" s="41">
        <f t="shared" si="6"/>
        <v>308</v>
      </c>
      <c r="J154" s="22">
        <v>0.12</v>
      </c>
      <c r="K154" s="31">
        <f t="shared" si="5"/>
        <v>344.96</v>
      </c>
      <c r="L154" s="199" t="s">
        <v>784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</row>
    <row r="155" spans="1:256" s="33" customFormat="1" ht="30">
      <c r="A155" s="70"/>
      <c r="B155" s="172" t="s">
        <v>2080</v>
      </c>
      <c r="C155" s="27" t="s">
        <v>1094</v>
      </c>
      <c r="D155" s="27" t="s">
        <v>1095</v>
      </c>
      <c r="E155" s="27" t="s">
        <v>937</v>
      </c>
      <c r="F155" s="72" t="s">
        <v>913</v>
      </c>
      <c r="G155" s="73">
        <v>7.19</v>
      </c>
      <c r="H155" s="42">
        <v>20</v>
      </c>
      <c r="I155" s="41">
        <f t="shared" si="6"/>
        <v>143.80000000000001</v>
      </c>
      <c r="J155" s="30">
        <v>0.12</v>
      </c>
      <c r="K155" s="31">
        <f t="shared" si="5"/>
        <v>161.05600000000001</v>
      </c>
      <c r="L155" s="44" t="s">
        <v>864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</row>
    <row r="156" spans="1:256" s="33" customFormat="1" ht="45">
      <c r="A156" s="70"/>
      <c r="B156" s="172" t="s">
        <v>2081</v>
      </c>
      <c r="C156" s="27" t="s">
        <v>1096</v>
      </c>
      <c r="D156" s="27" t="s">
        <v>1097</v>
      </c>
      <c r="E156" s="27" t="s">
        <v>1004</v>
      </c>
      <c r="F156" s="72" t="s">
        <v>833</v>
      </c>
      <c r="G156" s="73">
        <v>19.600000000000001</v>
      </c>
      <c r="H156" s="42">
        <v>50</v>
      </c>
      <c r="I156" s="41">
        <f t="shared" si="6"/>
        <v>980.00000000000011</v>
      </c>
      <c r="J156" s="30">
        <v>0.12</v>
      </c>
      <c r="K156" s="31">
        <f t="shared" si="5"/>
        <v>1097.6000000000001</v>
      </c>
      <c r="L156" s="44" t="s">
        <v>834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32"/>
      <c r="GK156" s="32"/>
      <c r="GL156" s="32"/>
      <c r="GM156" s="32"/>
      <c r="GN156" s="32"/>
      <c r="GO156" s="32"/>
      <c r="GP156" s="32"/>
      <c r="GQ156" s="32"/>
      <c r="GR156" s="32"/>
      <c r="GS156" s="32"/>
      <c r="GT156" s="32"/>
      <c r="GU156" s="32"/>
      <c r="GV156" s="32"/>
      <c r="GW156" s="32"/>
      <c r="GX156" s="32"/>
      <c r="GY156" s="32"/>
      <c r="GZ156" s="32"/>
      <c r="HA156" s="32"/>
      <c r="HB156" s="32"/>
      <c r="HC156" s="32"/>
      <c r="HD156" s="32"/>
      <c r="HE156" s="32"/>
      <c r="HF156" s="32"/>
      <c r="HG156" s="32"/>
      <c r="HH156" s="32"/>
      <c r="HI156" s="32"/>
      <c r="HJ156" s="32"/>
      <c r="HK156" s="32"/>
      <c r="HL156" s="32"/>
      <c r="HM156" s="32"/>
      <c r="HN156" s="32"/>
      <c r="HO156" s="32"/>
      <c r="HP156" s="32"/>
      <c r="HQ156" s="32"/>
      <c r="HR156" s="32"/>
      <c r="HS156" s="32"/>
      <c r="HT156" s="32"/>
      <c r="HU156" s="32"/>
      <c r="HV156" s="32"/>
      <c r="HW156" s="32"/>
      <c r="HX156" s="32"/>
      <c r="HY156" s="32"/>
      <c r="HZ156" s="32"/>
      <c r="IA156" s="32"/>
      <c r="IB156" s="32"/>
      <c r="IC156" s="32"/>
      <c r="ID156" s="32"/>
      <c r="IE156" s="32"/>
      <c r="IF156" s="32"/>
      <c r="IG156" s="32"/>
    </row>
    <row r="157" spans="1:256" s="33" customFormat="1" ht="30">
      <c r="A157" s="70"/>
      <c r="B157" s="172" t="s">
        <v>2082</v>
      </c>
      <c r="C157" s="27" t="s">
        <v>1098</v>
      </c>
      <c r="D157" s="27" t="s">
        <v>1099</v>
      </c>
      <c r="E157" s="27" t="s">
        <v>937</v>
      </c>
      <c r="F157" s="71" t="s">
        <v>833</v>
      </c>
      <c r="G157" s="41">
        <v>12</v>
      </c>
      <c r="H157" s="36">
        <v>60</v>
      </c>
      <c r="I157" s="41">
        <f t="shared" si="6"/>
        <v>720</v>
      </c>
      <c r="J157" s="30">
        <v>0.12</v>
      </c>
      <c r="K157" s="31">
        <f t="shared" si="5"/>
        <v>806.4</v>
      </c>
      <c r="L157" s="44" t="s">
        <v>764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</row>
    <row r="158" spans="1:256" s="33" customFormat="1">
      <c r="A158" s="70"/>
      <c r="B158" s="172" t="s">
        <v>2083</v>
      </c>
      <c r="C158" s="27" t="s">
        <v>1100</v>
      </c>
      <c r="D158" s="27" t="s">
        <v>1101</v>
      </c>
      <c r="E158" s="27" t="s">
        <v>102</v>
      </c>
      <c r="F158" s="71" t="s">
        <v>820</v>
      </c>
      <c r="G158" s="52">
        <v>1.5</v>
      </c>
      <c r="H158" s="42">
        <v>200</v>
      </c>
      <c r="I158" s="41">
        <f t="shared" si="6"/>
        <v>300</v>
      </c>
      <c r="J158" s="30">
        <v>0.12</v>
      </c>
      <c r="K158" s="31">
        <f t="shared" si="5"/>
        <v>336</v>
      </c>
      <c r="L158" s="44" t="s">
        <v>784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  <c r="GB158" s="32"/>
      <c r="GC158" s="32"/>
      <c r="GD158" s="32"/>
      <c r="GE158" s="32"/>
      <c r="GF158" s="32"/>
      <c r="GG158" s="32"/>
      <c r="GH158" s="32"/>
      <c r="GI158" s="32"/>
      <c r="GJ158" s="32"/>
      <c r="GK158" s="32"/>
      <c r="GL158" s="32"/>
      <c r="GM158" s="32"/>
      <c r="GN158" s="32"/>
      <c r="GO158" s="32"/>
      <c r="GP158" s="32"/>
      <c r="GQ158" s="32"/>
      <c r="GR158" s="32"/>
      <c r="GS158" s="32"/>
      <c r="GT158" s="32"/>
      <c r="GU158" s="32"/>
      <c r="GV158" s="32"/>
      <c r="GW158" s="32"/>
      <c r="GX158" s="32"/>
      <c r="GY158" s="32"/>
      <c r="GZ158" s="32"/>
      <c r="HA158" s="32"/>
      <c r="HB158" s="32"/>
      <c r="HC158" s="32"/>
      <c r="HD158" s="32"/>
      <c r="HE158" s="32"/>
      <c r="HF158" s="32"/>
      <c r="HG158" s="32"/>
      <c r="HH158" s="32"/>
      <c r="HI158" s="32"/>
      <c r="HJ158" s="32"/>
      <c r="HK158" s="32"/>
      <c r="HL158" s="32"/>
      <c r="HM158" s="32"/>
      <c r="HN158" s="32"/>
      <c r="HO158" s="32"/>
      <c r="HP158" s="32"/>
      <c r="HQ158" s="32"/>
      <c r="HR158" s="32"/>
      <c r="HS158" s="32"/>
      <c r="HT158" s="32"/>
      <c r="HU158" s="32"/>
      <c r="HV158" s="32"/>
      <c r="HW158" s="32"/>
      <c r="HX158" s="32"/>
      <c r="HY158" s="32"/>
      <c r="HZ158" s="32"/>
      <c r="IA158" s="32"/>
      <c r="IB158" s="32"/>
      <c r="IC158" s="32"/>
      <c r="ID158" s="32"/>
      <c r="IE158" s="32"/>
      <c r="IF158" s="32"/>
      <c r="IG158" s="32"/>
    </row>
    <row r="159" spans="1:256" s="33" customFormat="1">
      <c r="A159" s="70"/>
      <c r="B159" s="172" t="s">
        <v>2084</v>
      </c>
      <c r="C159" s="27" t="s">
        <v>1102</v>
      </c>
      <c r="D159" s="27" t="s">
        <v>1103</v>
      </c>
      <c r="E159" s="27" t="s">
        <v>102</v>
      </c>
      <c r="F159" s="72" t="s">
        <v>776</v>
      </c>
      <c r="G159" s="73">
        <v>3.6</v>
      </c>
      <c r="H159" s="42">
        <v>800</v>
      </c>
      <c r="I159" s="41">
        <f t="shared" si="6"/>
        <v>2880</v>
      </c>
      <c r="J159" s="30">
        <v>0.12</v>
      </c>
      <c r="K159" s="31">
        <f t="shared" si="5"/>
        <v>3225.6</v>
      </c>
      <c r="L159" s="44" t="s">
        <v>777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</row>
    <row r="160" spans="1:256" s="33" customFormat="1" ht="30">
      <c r="A160" s="70"/>
      <c r="B160" s="172" t="s">
        <v>2085</v>
      </c>
      <c r="C160" s="27" t="s">
        <v>1104</v>
      </c>
      <c r="D160" s="27" t="s">
        <v>1105</v>
      </c>
      <c r="E160" s="27" t="s">
        <v>102</v>
      </c>
      <c r="F160" s="71" t="s">
        <v>833</v>
      </c>
      <c r="G160" s="41">
        <v>1.5</v>
      </c>
      <c r="H160" s="36">
        <v>600</v>
      </c>
      <c r="I160" s="41">
        <f t="shared" si="6"/>
        <v>900</v>
      </c>
      <c r="J160" s="30">
        <v>0.12</v>
      </c>
      <c r="K160" s="31">
        <f t="shared" si="5"/>
        <v>1008</v>
      </c>
      <c r="L160" s="44" t="s">
        <v>764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  <c r="IB160" s="32"/>
      <c r="IC160" s="32"/>
      <c r="ID160" s="32"/>
      <c r="IE160" s="32"/>
      <c r="IF160" s="32"/>
      <c r="IG160" s="32"/>
    </row>
    <row r="161" spans="1:256" s="33" customFormat="1" ht="45">
      <c r="A161" s="70"/>
      <c r="B161" s="172" t="s">
        <v>2086</v>
      </c>
      <c r="C161" s="27" t="s">
        <v>1106</v>
      </c>
      <c r="D161" s="27" t="s">
        <v>1107</v>
      </c>
      <c r="E161" s="27" t="s">
        <v>102</v>
      </c>
      <c r="F161" s="71" t="s">
        <v>890</v>
      </c>
      <c r="G161" s="41">
        <v>5.45</v>
      </c>
      <c r="H161" s="36">
        <v>11300</v>
      </c>
      <c r="I161" s="41">
        <f t="shared" si="6"/>
        <v>61585</v>
      </c>
      <c r="J161" s="30">
        <v>0.12</v>
      </c>
      <c r="K161" s="31">
        <f t="shared" si="5"/>
        <v>68975.199999999997</v>
      </c>
      <c r="L161" s="44" t="s">
        <v>1091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  <c r="GB161" s="32"/>
      <c r="GC161" s="32"/>
      <c r="GD161" s="32"/>
      <c r="GE161" s="32"/>
      <c r="GF161" s="32"/>
      <c r="GG161" s="32"/>
      <c r="GH161" s="32"/>
      <c r="GI161" s="32"/>
      <c r="GJ161" s="32"/>
      <c r="GK161" s="32"/>
      <c r="GL161" s="32"/>
      <c r="GM161" s="32"/>
      <c r="GN161" s="32"/>
      <c r="GO161" s="32"/>
      <c r="GP161" s="32"/>
      <c r="GQ161" s="32"/>
      <c r="GR161" s="32"/>
      <c r="GS161" s="32"/>
      <c r="GT161" s="32"/>
      <c r="GU161" s="32"/>
      <c r="GV161" s="32"/>
      <c r="GW161" s="32"/>
      <c r="GX161" s="32"/>
      <c r="GY161" s="32"/>
      <c r="GZ161" s="32"/>
      <c r="HA161" s="32"/>
      <c r="HB161" s="32"/>
      <c r="HC161" s="32"/>
      <c r="HD161" s="32"/>
      <c r="HE161" s="32"/>
      <c r="HF161" s="32"/>
      <c r="HG161" s="32"/>
      <c r="HH161" s="32"/>
      <c r="HI161" s="32"/>
      <c r="HJ161" s="32"/>
      <c r="HK161" s="32"/>
      <c r="HL161" s="32"/>
      <c r="HM161" s="32"/>
      <c r="HN161" s="32"/>
      <c r="HO161" s="32"/>
      <c r="HP161" s="32"/>
      <c r="HQ161" s="32"/>
      <c r="HR161" s="32"/>
      <c r="HS161" s="32"/>
      <c r="HT161" s="32"/>
      <c r="HU161" s="32"/>
      <c r="HV161" s="32"/>
      <c r="HW161" s="32"/>
      <c r="HX161" s="32"/>
      <c r="HY161" s="32"/>
      <c r="HZ161" s="32"/>
      <c r="IA161" s="32"/>
      <c r="IB161" s="32"/>
      <c r="IC161" s="32"/>
      <c r="ID161" s="32"/>
      <c r="IE161" s="32"/>
      <c r="IF161" s="32"/>
      <c r="IG161" s="32"/>
    </row>
    <row r="162" spans="1:256" s="33" customFormat="1" ht="45">
      <c r="A162" s="70"/>
      <c r="B162" s="172" t="s">
        <v>2087</v>
      </c>
      <c r="C162" s="27" t="s">
        <v>1108</v>
      </c>
      <c r="D162" s="27" t="s">
        <v>1109</v>
      </c>
      <c r="E162" s="27" t="s">
        <v>16</v>
      </c>
      <c r="F162" s="71" t="s">
        <v>890</v>
      </c>
      <c r="G162" s="41">
        <v>7.25</v>
      </c>
      <c r="H162" s="36">
        <v>2000</v>
      </c>
      <c r="I162" s="41">
        <f t="shared" si="6"/>
        <v>14500</v>
      </c>
      <c r="J162" s="30">
        <v>0.12</v>
      </c>
      <c r="K162" s="31">
        <f t="shared" si="5"/>
        <v>16240</v>
      </c>
      <c r="L162" s="44" t="s">
        <v>1091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  <c r="GB162" s="32"/>
      <c r="GC162" s="32"/>
      <c r="GD162" s="32"/>
      <c r="GE162" s="32"/>
      <c r="GF162" s="32"/>
      <c r="GG162" s="32"/>
      <c r="GH162" s="32"/>
      <c r="GI162" s="32"/>
      <c r="GJ162" s="32"/>
      <c r="GK162" s="32"/>
      <c r="GL162" s="32"/>
      <c r="GM162" s="32"/>
      <c r="GN162" s="32"/>
      <c r="GO162" s="32"/>
      <c r="GP162" s="32"/>
      <c r="GQ162" s="32"/>
      <c r="GR162" s="32"/>
      <c r="GS162" s="32"/>
      <c r="GT162" s="32"/>
      <c r="GU162" s="32"/>
      <c r="GV162" s="32"/>
      <c r="GW162" s="32"/>
      <c r="GX162" s="32"/>
      <c r="GY162" s="32"/>
      <c r="GZ162" s="32"/>
      <c r="HA162" s="32"/>
      <c r="HB162" s="32"/>
      <c r="HC162" s="32"/>
      <c r="HD162" s="32"/>
      <c r="HE162" s="32"/>
      <c r="HF162" s="32"/>
      <c r="HG162" s="32"/>
      <c r="HH162" s="32"/>
      <c r="HI162" s="32"/>
      <c r="HJ162" s="32"/>
      <c r="HK162" s="32"/>
      <c r="HL162" s="32"/>
      <c r="HM162" s="32"/>
      <c r="HN162" s="32"/>
      <c r="HO162" s="32"/>
      <c r="HP162" s="32"/>
      <c r="HQ162" s="32"/>
      <c r="HR162" s="32"/>
      <c r="HS162" s="32"/>
      <c r="HT162" s="32"/>
      <c r="HU162" s="32"/>
      <c r="HV162" s="32"/>
      <c r="HW162" s="32"/>
      <c r="HX162" s="32"/>
      <c r="HY162" s="32"/>
      <c r="HZ162" s="32"/>
      <c r="IA162" s="32"/>
      <c r="IB162" s="32"/>
      <c r="IC162" s="32"/>
      <c r="ID162" s="32"/>
      <c r="IE162" s="32"/>
      <c r="IF162" s="32"/>
      <c r="IG162" s="32"/>
    </row>
    <row r="163" spans="1:256" s="33" customFormat="1" ht="30">
      <c r="A163" s="70"/>
      <c r="B163" s="172" t="s">
        <v>2089</v>
      </c>
      <c r="C163" s="27" t="s">
        <v>1110</v>
      </c>
      <c r="D163" s="27" t="s">
        <v>1111</v>
      </c>
      <c r="E163" s="27" t="s">
        <v>16</v>
      </c>
      <c r="F163" s="72" t="s">
        <v>776</v>
      </c>
      <c r="G163" s="73">
        <v>2.75</v>
      </c>
      <c r="H163" s="42">
        <v>36570</v>
      </c>
      <c r="I163" s="41">
        <f t="shared" si="6"/>
        <v>100567.5</v>
      </c>
      <c r="J163" s="30">
        <v>0.12</v>
      </c>
      <c r="K163" s="31">
        <f t="shared" si="5"/>
        <v>112635.6</v>
      </c>
      <c r="L163" s="44" t="s">
        <v>777</v>
      </c>
      <c r="M163" s="32" t="s">
        <v>2088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  <c r="IB163" s="32"/>
      <c r="IC163" s="32"/>
      <c r="ID163" s="32"/>
      <c r="IE163" s="32"/>
      <c r="IF163" s="32"/>
      <c r="IG163" s="32"/>
    </row>
    <row r="164" spans="1:256" s="33" customFormat="1" ht="30">
      <c r="A164" s="70"/>
      <c r="B164" s="172" t="s">
        <v>2090</v>
      </c>
      <c r="C164" s="27" t="s">
        <v>1112</v>
      </c>
      <c r="D164" s="27" t="s">
        <v>1113</v>
      </c>
      <c r="E164" s="27" t="s">
        <v>16</v>
      </c>
      <c r="F164" s="71" t="s">
        <v>820</v>
      </c>
      <c r="G164" s="52">
        <v>1.65</v>
      </c>
      <c r="H164" s="42">
        <v>6400</v>
      </c>
      <c r="I164" s="41">
        <f t="shared" si="6"/>
        <v>10560</v>
      </c>
      <c r="J164" s="30">
        <v>0.12</v>
      </c>
      <c r="K164" s="31">
        <f t="shared" si="5"/>
        <v>11827.2</v>
      </c>
      <c r="L164" s="44" t="s">
        <v>784</v>
      </c>
      <c r="M164" s="32" t="s">
        <v>2091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  <c r="GB164" s="32"/>
      <c r="GC164" s="32"/>
      <c r="GD164" s="32"/>
      <c r="GE164" s="32"/>
      <c r="GF164" s="32"/>
      <c r="GG164" s="32"/>
      <c r="GH164" s="32"/>
      <c r="GI164" s="32"/>
      <c r="GJ164" s="32"/>
      <c r="GK164" s="32"/>
      <c r="GL164" s="32"/>
      <c r="GM164" s="32"/>
      <c r="GN164" s="32"/>
      <c r="GO164" s="32"/>
      <c r="GP164" s="32"/>
      <c r="GQ164" s="32"/>
      <c r="GR164" s="32"/>
      <c r="GS164" s="32"/>
      <c r="GT164" s="32"/>
      <c r="GU164" s="32"/>
      <c r="GV164" s="32"/>
      <c r="GW164" s="32"/>
      <c r="GX164" s="32"/>
      <c r="GY164" s="32"/>
      <c r="GZ164" s="32"/>
      <c r="HA164" s="32"/>
      <c r="HB164" s="32"/>
      <c r="HC164" s="32"/>
      <c r="HD164" s="32"/>
      <c r="HE164" s="32"/>
      <c r="HF164" s="32"/>
      <c r="HG164" s="32"/>
      <c r="HH164" s="32"/>
      <c r="HI164" s="32"/>
      <c r="HJ164" s="32"/>
      <c r="HK164" s="32"/>
      <c r="HL164" s="32"/>
      <c r="HM164" s="32"/>
      <c r="HN164" s="32"/>
      <c r="HO164" s="32"/>
      <c r="HP164" s="32"/>
      <c r="HQ164" s="32"/>
      <c r="HR164" s="32"/>
      <c r="HS164" s="32"/>
      <c r="HT164" s="32"/>
      <c r="HU164" s="32"/>
      <c r="HV164" s="32"/>
      <c r="HW164" s="32"/>
      <c r="HX164" s="32"/>
      <c r="HY164" s="32"/>
      <c r="HZ164" s="32"/>
      <c r="IA164" s="32"/>
      <c r="IB164" s="32"/>
      <c r="IC164" s="32"/>
      <c r="ID164" s="32"/>
      <c r="IE164" s="32"/>
      <c r="IF164" s="32"/>
      <c r="IG164" s="32"/>
    </row>
    <row r="165" spans="1:256" s="33" customFormat="1" ht="30">
      <c r="A165" s="70"/>
      <c r="B165" s="172" t="s">
        <v>2092</v>
      </c>
      <c r="C165" s="27" t="s">
        <v>1114</v>
      </c>
      <c r="D165" s="27" t="s">
        <v>1115</v>
      </c>
      <c r="E165" s="27" t="s">
        <v>102</v>
      </c>
      <c r="F165" s="72" t="s">
        <v>776</v>
      </c>
      <c r="G165" s="73">
        <v>5.09</v>
      </c>
      <c r="H165" s="42">
        <v>1600</v>
      </c>
      <c r="I165" s="41">
        <f t="shared" si="6"/>
        <v>8144</v>
      </c>
      <c r="J165" s="30">
        <v>0.12</v>
      </c>
      <c r="K165" s="31">
        <f t="shared" si="5"/>
        <v>9121.2800000000007</v>
      </c>
      <c r="L165" s="44" t="s">
        <v>777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  <c r="IB165" s="32"/>
      <c r="IC165" s="32"/>
      <c r="ID165" s="32"/>
      <c r="IE165" s="32"/>
      <c r="IF165" s="32"/>
      <c r="IG165" s="32"/>
    </row>
    <row r="166" spans="1:256" s="33" customFormat="1" ht="30">
      <c r="A166" s="74"/>
      <c r="B166" s="172" t="s">
        <v>2093</v>
      </c>
      <c r="C166" s="75" t="s">
        <v>1116</v>
      </c>
      <c r="D166" s="75" t="s">
        <v>1117</v>
      </c>
      <c r="E166" s="75" t="s">
        <v>16</v>
      </c>
      <c r="F166" s="76" t="s">
        <v>820</v>
      </c>
      <c r="G166" s="77">
        <v>0.77</v>
      </c>
      <c r="H166" s="78">
        <v>7400</v>
      </c>
      <c r="I166" s="41">
        <f t="shared" si="6"/>
        <v>5698</v>
      </c>
      <c r="J166" s="79">
        <v>0.12</v>
      </c>
      <c r="K166" s="31">
        <f t="shared" si="5"/>
        <v>6381.76</v>
      </c>
      <c r="L166" s="80" t="s">
        <v>784</v>
      </c>
      <c r="M166" s="32" t="s">
        <v>2094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  <c r="GB166" s="32"/>
      <c r="GC166" s="32"/>
      <c r="GD166" s="32"/>
      <c r="GE166" s="32"/>
      <c r="GF166" s="32"/>
      <c r="GG166" s="32"/>
      <c r="GH166" s="32"/>
      <c r="GI166" s="32"/>
      <c r="GJ166" s="32"/>
      <c r="GK166" s="32"/>
      <c r="GL166" s="32"/>
      <c r="GM166" s="32"/>
      <c r="GN166" s="32"/>
      <c r="GO166" s="32"/>
      <c r="GP166" s="32"/>
      <c r="GQ166" s="32"/>
      <c r="GR166" s="32"/>
      <c r="GS166" s="32"/>
      <c r="GT166" s="32"/>
      <c r="GU166" s="32"/>
      <c r="GV166" s="32"/>
      <c r="GW166" s="32"/>
      <c r="GX166" s="32"/>
      <c r="GY166" s="32"/>
      <c r="GZ166" s="32"/>
      <c r="HA166" s="32"/>
      <c r="HB166" s="32"/>
      <c r="HC166" s="32"/>
      <c r="HD166" s="32"/>
      <c r="HE166" s="32"/>
      <c r="HF166" s="32"/>
      <c r="HG166" s="32"/>
      <c r="HH166" s="32"/>
      <c r="HI166" s="32"/>
      <c r="HJ166" s="32"/>
      <c r="HK166" s="32"/>
      <c r="HL166" s="32"/>
      <c r="HM166" s="32"/>
      <c r="HN166" s="32"/>
      <c r="HO166" s="32"/>
      <c r="HP166" s="32"/>
      <c r="HQ166" s="32"/>
      <c r="HR166" s="32"/>
      <c r="HS166" s="32"/>
      <c r="HT166" s="32"/>
      <c r="HU166" s="32"/>
      <c r="HV166" s="32"/>
      <c r="HW166" s="32"/>
      <c r="HX166" s="32"/>
      <c r="HY166" s="32"/>
      <c r="HZ166" s="32"/>
      <c r="IA166" s="32"/>
      <c r="IB166" s="32"/>
      <c r="IC166" s="32"/>
      <c r="ID166" s="32"/>
      <c r="IE166" s="32"/>
      <c r="IF166" s="32"/>
      <c r="IG166" s="32"/>
    </row>
    <row r="167" spans="1:256" s="24" customFormat="1" ht="30">
      <c r="A167" s="178"/>
      <c r="B167" s="172" t="s">
        <v>2451</v>
      </c>
      <c r="C167" s="19" t="s">
        <v>2541</v>
      </c>
      <c r="D167" s="19" t="s">
        <v>2542</v>
      </c>
      <c r="E167" s="19" t="s">
        <v>16</v>
      </c>
      <c r="F167" s="204" t="s">
        <v>776</v>
      </c>
      <c r="G167" s="177">
        <v>16.3</v>
      </c>
      <c r="H167" s="205">
        <v>900</v>
      </c>
      <c r="I167" s="205">
        <f t="shared" si="6"/>
        <v>14670</v>
      </c>
      <c r="J167" s="22">
        <v>0.12</v>
      </c>
      <c r="K167" s="177">
        <f t="shared" si="5"/>
        <v>16430.400000000001</v>
      </c>
      <c r="L167" s="199" t="s">
        <v>777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23"/>
      <c r="GT167" s="23"/>
      <c r="GU167" s="23"/>
      <c r="GV167" s="23"/>
      <c r="GW167" s="23"/>
      <c r="GX167" s="23"/>
      <c r="GY167" s="23"/>
      <c r="GZ167" s="23"/>
      <c r="HA167" s="23"/>
      <c r="HB167" s="23"/>
      <c r="HC167" s="23"/>
      <c r="HD167" s="23"/>
      <c r="HE167" s="23"/>
      <c r="HF167" s="23"/>
      <c r="HG167" s="23"/>
      <c r="HH167" s="23"/>
      <c r="HI167" s="23"/>
      <c r="HJ167" s="23"/>
      <c r="HK167" s="23"/>
      <c r="HL167" s="23"/>
      <c r="HM167" s="23"/>
      <c r="HN167" s="23"/>
      <c r="HO167" s="23"/>
      <c r="HP167" s="23"/>
      <c r="HQ167" s="23"/>
      <c r="HR167" s="23"/>
      <c r="HS167" s="23"/>
      <c r="HT167" s="23"/>
      <c r="HU167" s="23"/>
      <c r="HV167" s="23"/>
      <c r="HW167" s="23"/>
      <c r="HX167" s="23"/>
      <c r="HY167" s="23"/>
      <c r="HZ167" s="23"/>
      <c r="IA167" s="23"/>
      <c r="IB167" s="23"/>
      <c r="IC167" s="23"/>
      <c r="ID167" s="23"/>
      <c r="IE167" s="23"/>
      <c r="IF167" s="23"/>
      <c r="IG167" s="23"/>
      <c r="IH167" s="23"/>
      <c r="II167" s="23"/>
      <c r="IJ167" s="23"/>
      <c r="IK167" s="23"/>
      <c r="IL167" s="23"/>
      <c r="IM167" s="23"/>
      <c r="IN167" s="23"/>
      <c r="IO167" s="23"/>
      <c r="IP167" s="23"/>
      <c r="IQ167" s="23"/>
      <c r="IR167" s="23"/>
      <c r="IS167" s="23"/>
      <c r="IT167" s="23"/>
      <c r="IU167" s="23"/>
      <c r="IV167" s="23"/>
    </row>
    <row r="168" spans="1:256" s="33" customFormat="1" ht="30">
      <c r="A168" s="70"/>
      <c r="B168" s="172" t="s">
        <v>2101</v>
      </c>
      <c r="C168" s="27" t="s">
        <v>1119</v>
      </c>
      <c r="D168" s="27" t="s">
        <v>1120</v>
      </c>
      <c r="E168" s="27" t="s">
        <v>102</v>
      </c>
      <c r="F168" s="71" t="s">
        <v>820</v>
      </c>
      <c r="G168" s="52">
        <v>1.43</v>
      </c>
      <c r="H168" s="42">
        <v>1600</v>
      </c>
      <c r="I168" s="41">
        <f t="shared" si="6"/>
        <v>2288</v>
      </c>
      <c r="J168" s="30">
        <v>0.12</v>
      </c>
      <c r="K168" s="31">
        <f t="shared" si="5"/>
        <v>2562.56</v>
      </c>
      <c r="L168" s="44" t="s">
        <v>784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2"/>
      <c r="GJ168" s="32"/>
      <c r="GK168" s="32"/>
      <c r="GL168" s="32"/>
      <c r="GM168" s="32"/>
      <c r="GN168" s="32"/>
      <c r="GO168" s="32"/>
      <c r="GP168" s="32"/>
      <c r="GQ168" s="32"/>
      <c r="GR168" s="32"/>
      <c r="GS168" s="32"/>
      <c r="GT168" s="32"/>
      <c r="GU168" s="32"/>
      <c r="GV168" s="32"/>
      <c r="GW168" s="32"/>
      <c r="GX168" s="32"/>
      <c r="GY168" s="32"/>
      <c r="GZ168" s="32"/>
      <c r="HA168" s="32"/>
      <c r="HB168" s="32"/>
      <c r="HC168" s="32"/>
      <c r="HD168" s="32"/>
      <c r="HE168" s="32"/>
      <c r="HF168" s="32"/>
      <c r="HG168" s="32"/>
      <c r="HH168" s="32"/>
      <c r="HI168" s="32"/>
      <c r="HJ168" s="32"/>
      <c r="HK168" s="32"/>
      <c r="HL168" s="32"/>
      <c r="HM168" s="32"/>
      <c r="HN168" s="32"/>
      <c r="HO168" s="32"/>
      <c r="HP168" s="32"/>
      <c r="HQ168" s="32"/>
      <c r="HR168" s="32"/>
      <c r="HS168" s="32"/>
      <c r="HT168" s="32"/>
      <c r="HU168" s="32"/>
      <c r="HV168" s="32"/>
      <c r="HW168" s="32"/>
      <c r="HX168" s="32"/>
      <c r="HY168" s="32"/>
      <c r="HZ168" s="32"/>
      <c r="IA168" s="32"/>
      <c r="IB168" s="32"/>
      <c r="IC168" s="32"/>
      <c r="ID168" s="32"/>
      <c r="IE168" s="32"/>
      <c r="IF168" s="32"/>
      <c r="IG168" s="32"/>
    </row>
    <row r="169" spans="1:256" s="33" customFormat="1" ht="30">
      <c r="A169" s="70"/>
      <c r="B169" s="172" t="s">
        <v>2102</v>
      </c>
      <c r="C169" s="27" t="s">
        <v>1121</v>
      </c>
      <c r="D169" s="27" t="s">
        <v>1122</v>
      </c>
      <c r="E169" s="27" t="s">
        <v>102</v>
      </c>
      <c r="F169" s="71" t="s">
        <v>820</v>
      </c>
      <c r="G169" s="52">
        <v>0.82499999999999996</v>
      </c>
      <c r="H169" s="42">
        <v>50</v>
      </c>
      <c r="I169" s="41">
        <f t="shared" si="6"/>
        <v>41.25</v>
      </c>
      <c r="J169" s="30">
        <v>0.12</v>
      </c>
      <c r="K169" s="31">
        <f t="shared" si="5"/>
        <v>46.2</v>
      </c>
      <c r="L169" s="44" t="s">
        <v>784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  <c r="IB169" s="32"/>
      <c r="IC169" s="32"/>
      <c r="ID169" s="32"/>
      <c r="IE169" s="32"/>
      <c r="IF169" s="32"/>
      <c r="IG169" s="32"/>
    </row>
    <row r="170" spans="1:256" s="24" customFormat="1" ht="30">
      <c r="A170" s="191"/>
      <c r="B170" s="172" t="s">
        <v>2105</v>
      </c>
      <c r="C170" s="192" t="s">
        <v>2103</v>
      </c>
      <c r="D170" s="192" t="s">
        <v>2104</v>
      </c>
      <c r="E170" s="192" t="s">
        <v>102</v>
      </c>
      <c r="F170" s="19" t="s">
        <v>820</v>
      </c>
      <c r="G170" s="165">
        <v>0.5</v>
      </c>
      <c r="H170" s="42">
        <v>100</v>
      </c>
      <c r="I170" s="41">
        <f t="shared" si="6"/>
        <v>50</v>
      </c>
      <c r="J170" s="22">
        <v>0.12</v>
      </c>
      <c r="K170" s="31">
        <f t="shared" si="5"/>
        <v>56</v>
      </c>
      <c r="L170" s="19" t="s">
        <v>784</v>
      </c>
      <c r="M170" s="19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</row>
    <row r="171" spans="1:256" s="24" customFormat="1" ht="30">
      <c r="A171" s="178"/>
      <c r="B171" s="172" t="s">
        <v>2106</v>
      </c>
      <c r="C171" s="19" t="s">
        <v>1123</v>
      </c>
      <c r="D171" s="19" t="s">
        <v>1124</v>
      </c>
      <c r="E171" s="199" t="s">
        <v>16</v>
      </c>
      <c r="F171" s="204" t="s">
        <v>1125</v>
      </c>
      <c r="G171" s="187">
        <v>1.85</v>
      </c>
      <c r="H171" s="42">
        <v>5300</v>
      </c>
      <c r="I171" s="41">
        <f t="shared" si="6"/>
        <v>9805</v>
      </c>
      <c r="J171" s="22">
        <v>0.12</v>
      </c>
      <c r="K171" s="31">
        <f t="shared" si="5"/>
        <v>10981.6</v>
      </c>
      <c r="L171" s="199" t="s">
        <v>834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23"/>
      <c r="IJ171" s="23"/>
      <c r="IK171" s="23"/>
      <c r="IL171" s="23"/>
      <c r="IM171" s="23"/>
      <c r="IN171" s="23"/>
      <c r="IO171" s="23"/>
      <c r="IP171" s="23"/>
      <c r="IQ171" s="23"/>
      <c r="IR171" s="23"/>
      <c r="IS171" s="23"/>
      <c r="IT171" s="23"/>
      <c r="IU171" s="23"/>
      <c r="IV171" s="23"/>
    </row>
    <row r="172" spans="1:256" s="33" customFormat="1" ht="30">
      <c r="A172" s="70"/>
      <c r="B172" s="172" t="s">
        <v>2107</v>
      </c>
      <c r="C172" s="27" t="s">
        <v>1126</v>
      </c>
      <c r="D172" s="27" t="s">
        <v>1127</v>
      </c>
      <c r="E172" s="27" t="s">
        <v>102</v>
      </c>
      <c r="F172" s="71" t="s">
        <v>820</v>
      </c>
      <c r="G172" s="52">
        <v>1.21</v>
      </c>
      <c r="H172" s="42">
        <v>1000</v>
      </c>
      <c r="I172" s="41">
        <f t="shared" si="6"/>
        <v>1210</v>
      </c>
      <c r="J172" s="30">
        <v>0.12</v>
      </c>
      <c r="K172" s="31">
        <f t="shared" si="5"/>
        <v>1355.2</v>
      </c>
      <c r="L172" s="44" t="s">
        <v>784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  <c r="GB172" s="32"/>
      <c r="GC172" s="32"/>
      <c r="GD172" s="32"/>
      <c r="GE172" s="32"/>
      <c r="GF172" s="32"/>
      <c r="GG172" s="32"/>
      <c r="GH172" s="32"/>
      <c r="GI172" s="32"/>
      <c r="GJ172" s="32"/>
      <c r="GK172" s="32"/>
      <c r="GL172" s="32"/>
      <c r="GM172" s="32"/>
      <c r="GN172" s="32"/>
      <c r="GO172" s="32"/>
      <c r="GP172" s="32"/>
      <c r="GQ172" s="32"/>
      <c r="GR172" s="32"/>
      <c r="GS172" s="32"/>
      <c r="GT172" s="32"/>
      <c r="GU172" s="32"/>
      <c r="GV172" s="32"/>
      <c r="GW172" s="32"/>
      <c r="GX172" s="32"/>
      <c r="GY172" s="32"/>
      <c r="GZ172" s="32"/>
      <c r="HA172" s="32"/>
      <c r="HB172" s="32"/>
      <c r="HC172" s="32"/>
      <c r="HD172" s="32"/>
      <c r="HE172" s="32"/>
      <c r="HF172" s="32"/>
      <c r="HG172" s="32"/>
      <c r="HH172" s="32"/>
      <c r="HI172" s="32"/>
      <c r="HJ172" s="32"/>
      <c r="HK172" s="32"/>
      <c r="HL172" s="32"/>
      <c r="HM172" s="32"/>
      <c r="HN172" s="32"/>
      <c r="HO172" s="32"/>
      <c r="HP172" s="32"/>
      <c r="HQ172" s="32"/>
      <c r="HR172" s="32"/>
      <c r="HS172" s="32"/>
      <c r="HT172" s="32"/>
      <c r="HU172" s="32"/>
      <c r="HV172" s="32"/>
      <c r="HW172" s="32"/>
      <c r="HX172" s="32"/>
      <c r="HY172" s="32"/>
      <c r="HZ172" s="32"/>
      <c r="IA172" s="32"/>
      <c r="IB172" s="32"/>
      <c r="IC172" s="32"/>
      <c r="ID172" s="32"/>
      <c r="IE172" s="32"/>
      <c r="IF172" s="32"/>
      <c r="IG172" s="32"/>
    </row>
    <row r="173" spans="1:256" s="24" customFormat="1" ht="30">
      <c r="A173" s="178"/>
      <c r="B173" s="172" t="s">
        <v>2108</v>
      </c>
      <c r="C173" s="19" t="s">
        <v>1092</v>
      </c>
      <c r="D173" s="19" t="s">
        <v>1093</v>
      </c>
      <c r="E173" s="19" t="s">
        <v>102</v>
      </c>
      <c r="F173" s="204" t="s">
        <v>776</v>
      </c>
      <c r="G173" s="177">
        <v>1.41</v>
      </c>
      <c r="H173" s="205">
        <v>800</v>
      </c>
      <c r="I173" s="231">
        <f t="shared" si="6"/>
        <v>1128</v>
      </c>
      <c r="J173" s="22">
        <v>0.12</v>
      </c>
      <c r="K173" s="207">
        <f t="shared" si="5"/>
        <v>1263.3599999999999</v>
      </c>
      <c r="L173" s="199" t="s">
        <v>777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  <c r="GZ173" s="23"/>
      <c r="HA173" s="23"/>
      <c r="HB173" s="23"/>
      <c r="HC173" s="23"/>
      <c r="HD173" s="23"/>
      <c r="HE173" s="23"/>
      <c r="HF173" s="23"/>
      <c r="HG173" s="23"/>
      <c r="HH173" s="23"/>
      <c r="HI173" s="23"/>
      <c r="HJ173" s="23"/>
      <c r="HK173" s="23"/>
      <c r="HL173" s="23"/>
      <c r="HM173" s="23"/>
      <c r="HN173" s="23"/>
      <c r="HO173" s="23"/>
      <c r="HP173" s="23"/>
      <c r="HQ173" s="23"/>
      <c r="HR173" s="23"/>
      <c r="HS173" s="23"/>
      <c r="HT173" s="23"/>
      <c r="HU173" s="23"/>
      <c r="HV173" s="23"/>
      <c r="HW173" s="23"/>
      <c r="HX173" s="23"/>
      <c r="HY173" s="23"/>
      <c r="HZ173" s="23"/>
      <c r="IA173" s="23"/>
      <c r="IB173" s="23"/>
      <c r="IC173" s="23"/>
      <c r="ID173" s="23"/>
      <c r="IE173" s="23"/>
      <c r="IF173" s="23"/>
      <c r="IG173" s="23"/>
      <c r="IH173" s="23"/>
      <c r="II173" s="23"/>
      <c r="IJ173" s="23"/>
      <c r="IK173" s="23"/>
      <c r="IL173" s="23"/>
      <c r="IM173" s="23"/>
      <c r="IN173" s="23"/>
      <c r="IO173" s="23"/>
      <c r="IP173" s="23"/>
      <c r="IQ173" s="23"/>
      <c r="IR173" s="23"/>
      <c r="IS173" s="23"/>
      <c r="IT173" s="23"/>
      <c r="IU173" s="23"/>
      <c r="IV173" s="23"/>
    </row>
    <row r="174" spans="1:256" s="33" customFormat="1" ht="30">
      <c r="A174" s="70"/>
      <c r="B174" s="172" t="s">
        <v>2109</v>
      </c>
      <c r="C174" s="27" t="s">
        <v>1128</v>
      </c>
      <c r="D174" s="27" t="s">
        <v>1129</v>
      </c>
      <c r="E174" s="27" t="s">
        <v>102</v>
      </c>
      <c r="F174" s="72" t="s">
        <v>776</v>
      </c>
      <c r="G174" s="73">
        <v>1.49</v>
      </c>
      <c r="H174" s="42">
        <v>1300</v>
      </c>
      <c r="I174" s="41">
        <f t="shared" si="6"/>
        <v>1937</v>
      </c>
      <c r="J174" s="30">
        <v>0.12</v>
      </c>
      <c r="K174" s="31">
        <f t="shared" si="5"/>
        <v>2169.44</v>
      </c>
      <c r="L174" s="44" t="s">
        <v>777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  <c r="GB174" s="32"/>
      <c r="GC174" s="32"/>
      <c r="GD174" s="32"/>
      <c r="GE174" s="32"/>
      <c r="GF174" s="32"/>
      <c r="GG174" s="32"/>
      <c r="GH174" s="32"/>
      <c r="GI174" s="32"/>
      <c r="GJ174" s="32"/>
      <c r="GK174" s="32"/>
      <c r="GL174" s="32"/>
      <c r="GM174" s="32"/>
      <c r="GN174" s="32"/>
      <c r="GO174" s="32"/>
      <c r="GP174" s="32"/>
      <c r="GQ174" s="32"/>
      <c r="GR174" s="32"/>
      <c r="GS174" s="32"/>
      <c r="GT174" s="32"/>
      <c r="GU174" s="32"/>
      <c r="GV174" s="32"/>
      <c r="GW174" s="32"/>
      <c r="GX174" s="32"/>
      <c r="GY174" s="32"/>
      <c r="GZ174" s="32"/>
      <c r="HA174" s="32"/>
      <c r="HB174" s="32"/>
      <c r="HC174" s="32"/>
      <c r="HD174" s="32"/>
      <c r="HE174" s="32"/>
      <c r="HF174" s="32"/>
      <c r="HG174" s="32"/>
      <c r="HH174" s="32"/>
      <c r="HI174" s="32"/>
      <c r="HJ174" s="32"/>
      <c r="HK174" s="32"/>
      <c r="HL174" s="32"/>
      <c r="HM174" s="32"/>
      <c r="HN174" s="32"/>
      <c r="HO174" s="32"/>
      <c r="HP174" s="32"/>
      <c r="HQ174" s="32"/>
      <c r="HR174" s="32"/>
      <c r="HS174" s="32"/>
      <c r="HT174" s="32"/>
      <c r="HU174" s="32"/>
      <c r="HV174" s="32"/>
      <c r="HW174" s="32"/>
      <c r="HX174" s="32"/>
      <c r="HY174" s="32"/>
      <c r="HZ174" s="32"/>
      <c r="IA174" s="32"/>
      <c r="IB174" s="32"/>
      <c r="IC174" s="32"/>
      <c r="ID174" s="32"/>
      <c r="IE174" s="32"/>
      <c r="IF174" s="32"/>
      <c r="IG174" s="32"/>
    </row>
    <row r="175" spans="1:256" s="33" customFormat="1" ht="30">
      <c r="A175" s="70"/>
      <c r="B175" s="172" t="s">
        <v>2110</v>
      </c>
      <c r="C175" s="27" t="s">
        <v>1130</v>
      </c>
      <c r="D175" s="27" t="s">
        <v>1131</v>
      </c>
      <c r="E175" s="27" t="s">
        <v>16</v>
      </c>
      <c r="F175" s="27" t="s">
        <v>833</v>
      </c>
      <c r="G175" s="35">
        <v>4.16</v>
      </c>
      <c r="H175" s="36">
        <v>110</v>
      </c>
      <c r="I175" s="41">
        <f t="shared" si="6"/>
        <v>457.6</v>
      </c>
      <c r="J175" s="30">
        <v>0.12</v>
      </c>
      <c r="K175" s="31">
        <f t="shared" si="5"/>
        <v>512.51200000000006</v>
      </c>
      <c r="L175" s="27" t="s">
        <v>834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  <c r="HL175" s="32"/>
      <c r="HM175" s="32"/>
      <c r="HN175" s="32"/>
      <c r="HO175" s="32"/>
      <c r="HP175" s="32"/>
      <c r="HQ175" s="32"/>
      <c r="HR175" s="32"/>
      <c r="HS175" s="32"/>
      <c r="HT175" s="32"/>
      <c r="HU175" s="32"/>
      <c r="HV175" s="32"/>
      <c r="HW175" s="32"/>
      <c r="HX175" s="32"/>
      <c r="HY175" s="32"/>
      <c r="HZ175" s="32"/>
      <c r="IA175" s="32"/>
      <c r="IB175" s="32"/>
      <c r="IC175" s="32"/>
      <c r="ID175" s="32"/>
      <c r="IE175" s="32"/>
      <c r="IF175" s="32"/>
      <c r="IG175" s="32"/>
    </row>
    <row r="176" spans="1:256" s="33" customFormat="1" ht="30">
      <c r="A176" s="70"/>
      <c r="B176" s="172" t="s">
        <v>2114</v>
      </c>
      <c r="C176" s="27" t="s">
        <v>1132</v>
      </c>
      <c r="D176" s="27" t="s">
        <v>1133</v>
      </c>
      <c r="E176" s="27" t="s">
        <v>16</v>
      </c>
      <c r="F176" s="72" t="s">
        <v>1118</v>
      </c>
      <c r="G176" s="73">
        <v>8.52</v>
      </c>
      <c r="H176" s="42">
        <v>600</v>
      </c>
      <c r="I176" s="41">
        <f t="shared" si="6"/>
        <v>5112</v>
      </c>
      <c r="J176" s="30">
        <v>0.12</v>
      </c>
      <c r="K176" s="31">
        <f t="shared" si="5"/>
        <v>5725.44</v>
      </c>
      <c r="L176" s="44" t="s">
        <v>930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  <c r="GB176" s="32"/>
      <c r="GC176" s="32"/>
      <c r="GD176" s="32"/>
      <c r="GE176" s="32"/>
      <c r="GF176" s="32"/>
      <c r="GG176" s="32"/>
      <c r="GH176" s="32"/>
      <c r="GI176" s="32"/>
      <c r="GJ176" s="32"/>
      <c r="GK176" s="32"/>
      <c r="GL176" s="32"/>
      <c r="GM176" s="32"/>
      <c r="GN176" s="32"/>
      <c r="GO176" s="32"/>
      <c r="GP176" s="32"/>
      <c r="GQ176" s="32"/>
      <c r="GR176" s="32"/>
      <c r="GS176" s="32"/>
      <c r="GT176" s="32"/>
      <c r="GU176" s="32"/>
      <c r="GV176" s="32"/>
      <c r="GW176" s="32"/>
      <c r="GX176" s="32"/>
      <c r="GY176" s="32"/>
      <c r="GZ176" s="32"/>
      <c r="HA176" s="32"/>
      <c r="HB176" s="32"/>
      <c r="HC176" s="32"/>
      <c r="HD176" s="32"/>
      <c r="HE176" s="32"/>
      <c r="HF176" s="32"/>
      <c r="HG176" s="32"/>
      <c r="HH176" s="32"/>
      <c r="HI176" s="32"/>
      <c r="HJ176" s="32"/>
      <c r="HK176" s="32"/>
      <c r="HL176" s="32"/>
      <c r="HM176" s="32"/>
      <c r="HN176" s="32"/>
      <c r="HO176" s="32"/>
      <c r="HP176" s="32"/>
      <c r="HQ176" s="32"/>
      <c r="HR176" s="32"/>
      <c r="HS176" s="32"/>
      <c r="HT176" s="32"/>
      <c r="HU176" s="32"/>
      <c r="HV176" s="32"/>
      <c r="HW176" s="32"/>
      <c r="HX176" s="32"/>
      <c r="HY176" s="32"/>
      <c r="HZ176" s="32"/>
      <c r="IA176" s="32"/>
      <c r="IB176" s="32"/>
      <c r="IC176" s="32"/>
      <c r="ID176" s="32"/>
      <c r="IE176" s="32"/>
      <c r="IF176" s="32"/>
      <c r="IG176" s="32"/>
    </row>
    <row r="177" spans="1:256" s="33" customFormat="1" ht="45">
      <c r="A177" s="70"/>
      <c r="B177" s="172" t="s">
        <v>2115</v>
      </c>
      <c r="C177" s="27" t="s">
        <v>1134</v>
      </c>
      <c r="D177" s="27" t="s">
        <v>1135</v>
      </c>
      <c r="E177" s="27" t="s">
        <v>16</v>
      </c>
      <c r="F177" s="72" t="s">
        <v>1118</v>
      </c>
      <c r="G177" s="73">
        <v>11.16</v>
      </c>
      <c r="H177" s="42">
        <v>1020</v>
      </c>
      <c r="I177" s="41">
        <f t="shared" si="6"/>
        <v>11383.2</v>
      </c>
      <c r="J177" s="30">
        <v>0.12</v>
      </c>
      <c r="K177" s="31">
        <f t="shared" si="5"/>
        <v>12749.184000000001</v>
      </c>
      <c r="L177" s="44" t="s">
        <v>930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  <c r="GB177" s="32"/>
      <c r="GC177" s="32"/>
      <c r="GD177" s="32"/>
      <c r="GE177" s="32"/>
      <c r="GF177" s="32"/>
      <c r="GG177" s="32"/>
      <c r="GH177" s="32"/>
      <c r="GI177" s="32"/>
      <c r="GJ177" s="32"/>
      <c r="GK177" s="32"/>
      <c r="GL177" s="32"/>
      <c r="GM177" s="32"/>
      <c r="GN177" s="32"/>
      <c r="GO177" s="32"/>
      <c r="GP177" s="32"/>
      <c r="GQ177" s="32"/>
      <c r="GR177" s="32"/>
      <c r="GS177" s="32"/>
      <c r="GT177" s="32"/>
      <c r="GU177" s="32"/>
      <c r="GV177" s="32"/>
      <c r="GW177" s="32"/>
      <c r="GX177" s="32"/>
      <c r="GY177" s="32"/>
      <c r="GZ177" s="32"/>
      <c r="HA177" s="32"/>
      <c r="HB177" s="32"/>
      <c r="HC177" s="32"/>
      <c r="HD177" s="32"/>
      <c r="HE177" s="32"/>
      <c r="HF177" s="32"/>
      <c r="HG177" s="32"/>
      <c r="HH177" s="32"/>
      <c r="HI177" s="32"/>
      <c r="HJ177" s="32"/>
      <c r="HK177" s="32"/>
      <c r="HL177" s="32"/>
      <c r="HM177" s="32"/>
      <c r="HN177" s="32"/>
      <c r="HO177" s="32"/>
      <c r="HP177" s="32"/>
      <c r="HQ177" s="32"/>
      <c r="HR177" s="32"/>
      <c r="HS177" s="32"/>
      <c r="HT177" s="32"/>
      <c r="HU177" s="32"/>
      <c r="HV177" s="32"/>
      <c r="HW177" s="32"/>
      <c r="HX177" s="32"/>
      <c r="HY177" s="32"/>
      <c r="HZ177" s="32"/>
      <c r="IA177" s="32"/>
      <c r="IB177" s="32"/>
      <c r="IC177" s="32"/>
      <c r="ID177" s="32"/>
      <c r="IE177" s="32"/>
      <c r="IF177" s="32"/>
      <c r="IG177" s="32"/>
    </row>
    <row r="178" spans="1:256" s="33" customFormat="1" ht="30">
      <c r="A178" s="70"/>
      <c r="B178" s="172" t="s">
        <v>2116</v>
      </c>
      <c r="C178" s="27" t="s">
        <v>1136</v>
      </c>
      <c r="D178" s="27" t="s">
        <v>1137</v>
      </c>
      <c r="E178" s="27" t="s">
        <v>102</v>
      </c>
      <c r="F178" s="72" t="s">
        <v>844</v>
      </c>
      <c r="G178" s="73">
        <v>1.45</v>
      </c>
      <c r="H178" s="42">
        <v>300</v>
      </c>
      <c r="I178" s="41">
        <f t="shared" si="6"/>
        <v>435</v>
      </c>
      <c r="J178" s="30">
        <v>0.12</v>
      </c>
      <c r="K178" s="31">
        <f t="shared" si="5"/>
        <v>487.2</v>
      </c>
      <c r="L178" s="44" t="s">
        <v>864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  <c r="GB178" s="32"/>
      <c r="GC178" s="32"/>
      <c r="GD178" s="32"/>
      <c r="GE178" s="32"/>
      <c r="GF178" s="32"/>
      <c r="GG178" s="32"/>
      <c r="GH178" s="32"/>
      <c r="GI178" s="32"/>
      <c r="GJ178" s="32"/>
      <c r="GK178" s="32"/>
      <c r="GL178" s="32"/>
      <c r="GM178" s="32"/>
      <c r="GN178" s="32"/>
      <c r="GO178" s="32"/>
      <c r="GP178" s="32"/>
      <c r="GQ178" s="32"/>
      <c r="GR178" s="32"/>
      <c r="GS178" s="32"/>
      <c r="GT178" s="32"/>
      <c r="GU178" s="32"/>
      <c r="GV178" s="32"/>
      <c r="GW178" s="32"/>
      <c r="GX178" s="32"/>
      <c r="GY178" s="32"/>
      <c r="GZ178" s="32"/>
      <c r="HA178" s="32"/>
      <c r="HB178" s="32"/>
      <c r="HC178" s="32"/>
      <c r="HD178" s="32"/>
      <c r="HE178" s="32"/>
      <c r="HF178" s="32"/>
      <c r="HG178" s="32"/>
      <c r="HH178" s="32"/>
      <c r="HI178" s="32"/>
      <c r="HJ178" s="32"/>
      <c r="HK178" s="32"/>
      <c r="HL178" s="32"/>
      <c r="HM178" s="32"/>
      <c r="HN178" s="32"/>
      <c r="HO178" s="32"/>
      <c r="HP178" s="32"/>
      <c r="HQ178" s="32"/>
      <c r="HR178" s="32"/>
      <c r="HS178" s="32"/>
      <c r="HT178" s="32"/>
      <c r="HU178" s="32"/>
      <c r="HV178" s="32"/>
      <c r="HW178" s="32"/>
      <c r="HX178" s="32"/>
      <c r="HY178" s="32"/>
      <c r="HZ178" s="32"/>
      <c r="IA178" s="32"/>
      <c r="IB178" s="32"/>
      <c r="IC178" s="32"/>
      <c r="ID178" s="32"/>
      <c r="IE178" s="32"/>
      <c r="IF178" s="32"/>
      <c r="IG178" s="32"/>
    </row>
    <row r="179" spans="1:256" s="33" customFormat="1" ht="60">
      <c r="A179" s="81"/>
      <c r="B179" s="172" t="s">
        <v>2126</v>
      </c>
      <c r="C179" s="71" t="s">
        <v>1138</v>
      </c>
      <c r="D179" s="71" t="s">
        <v>1139</v>
      </c>
      <c r="E179" s="71" t="s">
        <v>102</v>
      </c>
      <c r="F179" s="27" t="s">
        <v>1140</v>
      </c>
      <c r="G179" s="41">
        <v>86</v>
      </c>
      <c r="H179" s="42">
        <v>195</v>
      </c>
      <c r="I179" s="41">
        <f t="shared" si="6"/>
        <v>16770</v>
      </c>
      <c r="J179" s="30">
        <v>0.12</v>
      </c>
      <c r="K179" s="31">
        <f t="shared" si="5"/>
        <v>18782.400000000001</v>
      </c>
      <c r="L179" s="27" t="s">
        <v>784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  <c r="GB179" s="32"/>
      <c r="GC179" s="32"/>
      <c r="GD179" s="32"/>
      <c r="GE179" s="32"/>
      <c r="GF179" s="32"/>
      <c r="GG179" s="32"/>
      <c r="GH179" s="32"/>
      <c r="GI179" s="32"/>
      <c r="GJ179" s="32"/>
      <c r="GK179" s="32"/>
      <c r="GL179" s="32"/>
      <c r="GM179" s="32"/>
      <c r="GN179" s="32"/>
      <c r="GO179" s="32"/>
      <c r="GP179" s="32"/>
      <c r="GQ179" s="32"/>
      <c r="GR179" s="32"/>
      <c r="GS179" s="32"/>
      <c r="GT179" s="32"/>
      <c r="GU179" s="32"/>
      <c r="GV179" s="32"/>
      <c r="GW179" s="32"/>
      <c r="GX179" s="32"/>
      <c r="GY179" s="32"/>
      <c r="GZ179" s="32"/>
      <c r="HA179" s="32"/>
      <c r="HB179" s="32"/>
      <c r="HC179" s="32"/>
      <c r="HD179" s="32"/>
      <c r="HE179" s="32"/>
      <c r="HF179" s="32"/>
      <c r="HG179" s="32"/>
      <c r="HH179" s="32"/>
      <c r="HI179" s="32"/>
      <c r="HJ179" s="32"/>
      <c r="HK179" s="32"/>
      <c r="HL179" s="32"/>
      <c r="HM179" s="32"/>
      <c r="HN179" s="32"/>
      <c r="HO179" s="32"/>
      <c r="HP179" s="32"/>
      <c r="HQ179" s="32"/>
      <c r="HR179" s="32"/>
      <c r="HS179" s="32"/>
      <c r="HT179" s="32"/>
      <c r="HU179" s="32"/>
      <c r="HV179" s="32"/>
      <c r="HW179" s="32"/>
      <c r="HX179" s="32"/>
      <c r="HY179" s="32"/>
      <c r="HZ179" s="32"/>
      <c r="IA179" s="32"/>
      <c r="IB179" s="32"/>
      <c r="IC179" s="32"/>
      <c r="ID179" s="32"/>
      <c r="IE179" s="32"/>
      <c r="IF179" s="32"/>
      <c r="IG179" s="32"/>
    </row>
    <row r="180" spans="1:256" s="33" customFormat="1" ht="30">
      <c r="A180" s="81"/>
      <c r="B180" s="172" t="s">
        <v>2142</v>
      </c>
      <c r="C180" s="71" t="s">
        <v>1141</v>
      </c>
      <c r="D180" s="71" t="s">
        <v>1142</v>
      </c>
      <c r="E180" s="71" t="s">
        <v>16</v>
      </c>
      <c r="F180" s="27" t="s">
        <v>1143</v>
      </c>
      <c r="G180" s="41">
        <v>128</v>
      </c>
      <c r="H180" s="42">
        <v>159</v>
      </c>
      <c r="I180" s="41">
        <f t="shared" si="6"/>
        <v>20352</v>
      </c>
      <c r="J180" s="30">
        <v>0.12</v>
      </c>
      <c r="K180" s="31">
        <f t="shared" si="5"/>
        <v>22794.239999999998</v>
      </c>
      <c r="L180" s="27" t="s">
        <v>864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  <c r="HL180" s="32"/>
      <c r="HM180" s="32"/>
      <c r="HN180" s="32"/>
      <c r="HO180" s="32"/>
      <c r="HP180" s="32"/>
      <c r="HQ180" s="32"/>
      <c r="HR180" s="32"/>
      <c r="HS180" s="32"/>
      <c r="HT180" s="32"/>
      <c r="HU180" s="32"/>
      <c r="HV180" s="32"/>
      <c r="HW180" s="32"/>
      <c r="HX180" s="32"/>
      <c r="HY180" s="32"/>
      <c r="HZ180" s="32"/>
      <c r="IA180" s="32"/>
      <c r="IB180" s="32"/>
      <c r="IC180" s="32"/>
      <c r="ID180" s="32"/>
      <c r="IE180" s="32"/>
      <c r="IF180" s="32"/>
      <c r="IG180" s="32"/>
    </row>
    <row r="181" spans="1:256" s="33" customFormat="1" ht="30">
      <c r="A181" s="81"/>
      <c r="B181" s="172" t="s">
        <v>2155</v>
      </c>
      <c r="C181" s="71" t="s">
        <v>1144</v>
      </c>
      <c r="D181" s="71" t="s">
        <v>1145</v>
      </c>
      <c r="E181" s="71" t="s">
        <v>937</v>
      </c>
      <c r="F181" s="27" t="s">
        <v>820</v>
      </c>
      <c r="G181" s="41">
        <v>12.1</v>
      </c>
      <c r="H181" s="42">
        <v>300</v>
      </c>
      <c r="I181" s="41">
        <f t="shared" si="6"/>
        <v>3630</v>
      </c>
      <c r="J181" s="30">
        <v>0.12</v>
      </c>
      <c r="K181" s="31">
        <f t="shared" si="5"/>
        <v>4065.6</v>
      </c>
      <c r="L181" s="27" t="s">
        <v>784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  <c r="HL181" s="32"/>
      <c r="HM181" s="32"/>
      <c r="HN181" s="32"/>
      <c r="HO181" s="32"/>
      <c r="HP181" s="32"/>
      <c r="HQ181" s="32"/>
      <c r="HR181" s="32"/>
      <c r="HS181" s="32"/>
      <c r="HT181" s="32"/>
      <c r="HU181" s="32"/>
      <c r="HV181" s="32"/>
      <c r="HW181" s="32"/>
      <c r="HX181" s="32"/>
      <c r="HY181" s="32"/>
      <c r="HZ181" s="32"/>
      <c r="IA181" s="32"/>
      <c r="IB181" s="32"/>
      <c r="IC181" s="32"/>
      <c r="ID181" s="32"/>
      <c r="IE181" s="32"/>
      <c r="IF181" s="32"/>
      <c r="IG181" s="32"/>
    </row>
    <row r="182" spans="1:256" s="87" customFormat="1" ht="25.5" customHeight="1">
      <c r="A182" s="88"/>
      <c r="B182" s="172" t="s">
        <v>2156</v>
      </c>
      <c r="C182" s="89" t="s">
        <v>1146</v>
      </c>
      <c r="D182" s="90" t="s">
        <v>1147</v>
      </c>
      <c r="E182" s="90" t="s">
        <v>16</v>
      </c>
      <c r="F182" s="83" t="s">
        <v>833</v>
      </c>
      <c r="G182" s="91">
        <v>0.14000000000000001</v>
      </c>
      <c r="H182" s="223">
        <v>7200</v>
      </c>
      <c r="I182" s="234">
        <f t="shared" si="6"/>
        <v>1008.0000000000001</v>
      </c>
      <c r="J182" s="30">
        <v>0.12</v>
      </c>
      <c r="K182" s="241">
        <f t="shared" si="5"/>
        <v>1128.96</v>
      </c>
      <c r="L182" s="83" t="s">
        <v>834</v>
      </c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  <c r="CT182" s="86"/>
      <c r="CU182" s="86"/>
      <c r="CV182" s="86"/>
      <c r="CW182" s="86"/>
      <c r="CX182" s="86"/>
      <c r="CY182" s="86"/>
      <c r="CZ182" s="86"/>
      <c r="DA182" s="86"/>
      <c r="DB182" s="86"/>
      <c r="DC182" s="86"/>
      <c r="DD182" s="86"/>
      <c r="DE182" s="86"/>
      <c r="DF182" s="86"/>
      <c r="DG182" s="86"/>
      <c r="DH182" s="86"/>
      <c r="DI182" s="86"/>
      <c r="DJ182" s="86"/>
      <c r="DK182" s="86"/>
      <c r="DL182" s="86"/>
      <c r="DM182" s="86"/>
      <c r="DN182" s="86"/>
      <c r="DO182" s="86"/>
      <c r="DP182" s="86"/>
      <c r="DQ182" s="86"/>
      <c r="DR182" s="86"/>
      <c r="DS182" s="86"/>
      <c r="DT182" s="86"/>
      <c r="DU182" s="86"/>
      <c r="DV182" s="86"/>
      <c r="DW182" s="86"/>
      <c r="DX182" s="86"/>
      <c r="DY182" s="86"/>
      <c r="DZ182" s="86"/>
      <c r="EA182" s="86"/>
      <c r="EB182" s="86"/>
      <c r="EC182" s="86"/>
      <c r="ED182" s="86"/>
      <c r="EE182" s="86"/>
      <c r="EF182" s="86"/>
      <c r="EG182" s="86"/>
      <c r="EH182" s="86"/>
      <c r="EI182" s="86"/>
      <c r="EJ182" s="86"/>
      <c r="EK182" s="86"/>
      <c r="EL182" s="86"/>
      <c r="EM182" s="86"/>
      <c r="EN182" s="86"/>
      <c r="EO182" s="86"/>
      <c r="EP182" s="86"/>
      <c r="EQ182" s="86"/>
      <c r="ER182" s="86"/>
      <c r="ES182" s="86"/>
      <c r="ET182" s="86"/>
      <c r="EU182" s="86"/>
      <c r="EV182" s="86"/>
      <c r="EW182" s="86"/>
      <c r="EX182" s="86"/>
      <c r="EY182" s="86"/>
      <c r="EZ182" s="86"/>
      <c r="FA182" s="86"/>
      <c r="FB182" s="86"/>
      <c r="FC182" s="86"/>
      <c r="FD182" s="86"/>
      <c r="FE182" s="86"/>
      <c r="FF182" s="86"/>
      <c r="FG182" s="86"/>
      <c r="FH182" s="86"/>
      <c r="FI182" s="86"/>
      <c r="FJ182" s="86"/>
      <c r="FK182" s="86"/>
      <c r="FL182" s="86"/>
      <c r="FM182" s="86"/>
      <c r="FN182" s="86"/>
      <c r="FO182" s="86"/>
      <c r="FP182" s="86"/>
      <c r="FQ182" s="86"/>
      <c r="FR182" s="86"/>
      <c r="FS182" s="86"/>
      <c r="FT182" s="86"/>
      <c r="FU182" s="86"/>
      <c r="FV182" s="86"/>
      <c r="FW182" s="86"/>
      <c r="FX182" s="86"/>
      <c r="FY182" s="86"/>
      <c r="FZ182" s="86"/>
      <c r="GA182" s="86"/>
      <c r="GB182" s="86"/>
      <c r="GC182" s="86"/>
      <c r="GD182" s="86"/>
      <c r="GE182" s="86"/>
      <c r="GF182" s="86"/>
      <c r="GG182" s="86"/>
      <c r="GH182" s="86"/>
      <c r="GI182" s="86"/>
      <c r="GJ182" s="86"/>
      <c r="GK182" s="86"/>
      <c r="GL182" s="86"/>
      <c r="GM182" s="86"/>
      <c r="GN182" s="86"/>
      <c r="GO182" s="86"/>
      <c r="GP182" s="86"/>
      <c r="GQ182" s="86"/>
      <c r="GR182" s="86"/>
      <c r="GS182" s="86"/>
      <c r="GT182" s="86"/>
      <c r="GU182" s="86"/>
      <c r="GV182" s="86"/>
      <c r="GW182" s="86"/>
      <c r="GX182" s="86"/>
      <c r="GY182" s="86"/>
      <c r="GZ182" s="86"/>
      <c r="HA182" s="86"/>
      <c r="HB182" s="86"/>
      <c r="HC182" s="86"/>
      <c r="HD182" s="86"/>
      <c r="HE182" s="86"/>
      <c r="HF182" s="86"/>
      <c r="HG182" s="86"/>
      <c r="HH182" s="86"/>
      <c r="HI182" s="86"/>
      <c r="HJ182" s="86"/>
      <c r="HK182" s="86"/>
      <c r="HL182" s="86"/>
      <c r="HM182" s="86"/>
      <c r="HN182" s="86"/>
      <c r="HO182" s="86"/>
      <c r="HP182" s="86"/>
      <c r="HQ182" s="86"/>
      <c r="HR182" s="86"/>
      <c r="HS182" s="86"/>
      <c r="HT182" s="86"/>
      <c r="HU182" s="86"/>
      <c r="HV182" s="86"/>
      <c r="HW182" s="86"/>
      <c r="HX182" s="86"/>
      <c r="HY182" s="86"/>
      <c r="HZ182" s="86"/>
      <c r="IA182" s="86"/>
      <c r="IB182" s="86"/>
      <c r="IC182" s="86"/>
      <c r="ID182" s="86"/>
      <c r="IE182" s="86"/>
      <c r="IF182" s="86"/>
      <c r="IG182" s="86"/>
      <c r="IH182" s="86"/>
      <c r="II182" s="86"/>
      <c r="IJ182" s="86"/>
      <c r="IK182" s="86"/>
      <c r="IL182" s="86"/>
      <c r="IM182" s="86"/>
      <c r="IN182" s="86"/>
      <c r="IO182" s="86"/>
      <c r="IP182" s="86"/>
      <c r="IQ182" s="86"/>
      <c r="IR182" s="86"/>
      <c r="IS182" s="86"/>
      <c r="IT182" s="86"/>
      <c r="IU182" s="86"/>
      <c r="IV182" s="86"/>
    </row>
    <row r="183" spans="1:256" s="33" customFormat="1" ht="30">
      <c r="A183" s="70"/>
      <c r="B183" s="172" t="s">
        <v>2157</v>
      </c>
      <c r="C183" s="27" t="s">
        <v>1148</v>
      </c>
      <c r="D183" s="27" t="s">
        <v>1149</v>
      </c>
      <c r="E183" s="27" t="s">
        <v>16</v>
      </c>
      <c r="F183" s="27" t="s">
        <v>820</v>
      </c>
      <c r="G183" s="35">
        <v>0.22</v>
      </c>
      <c r="H183" s="36">
        <v>300</v>
      </c>
      <c r="I183" s="41">
        <f t="shared" si="6"/>
        <v>66</v>
      </c>
      <c r="J183" s="30">
        <v>0.12</v>
      </c>
      <c r="K183" s="31">
        <f t="shared" si="5"/>
        <v>73.92</v>
      </c>
      <c r="L183" s="27" t="s">
        <v>784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  <c r="GB183" s="32"/>
      <c r="GC183" s="32"/>
      <c r="GD183" s="32"/>
      <c r="GE183" s="32"/>
      <c r="GF183" s="32"/>
      <c r="GG183" s="32"/>
      <c r="GH183" s="32"/>
      <c r="GI183" s="32"/>
      <c r="GJ183" s="32"/>
      <c r="GK183" s="32"/>
      <c r="GL183" s="32"/>
      <c r="GM183" s="32"/>
      <c r="GN183" s="32"/>
      <c r="GO183" s="32"/>
      <c r="GP183" s="32"/>
      <c r="GQ183" s="32"/>
      <c r="GR183" s="32"/>
      <c r="GS183" s="32"/>
      <c r="GT183" s="32"/>
      <c r="GU183" s="32"/>
      <c r="GV183" s="32"/>
      <c r="GW183" s="32"/>
      <c r="GX183" s="32"/>
      <c r="GY183" s="32"/>
      <c r="GZ183" s="32"/>
      <c r="HA183" s="32"/>
      <c r="HB183" s="32"/>
      <c r="HC183" s="32"/>
      <c r="HD183" s="32"/>
      <c r="HE183" s="32"/>
      <c r="HF183" s="32"/>
      <c r="HG183" s="32"/>
      <c r="HH183" s="32"/>
      <c r="HI183" s="32"/>
      <c r="HJ183" s="32"/>
      <c r="HK183" s="32"/>
      <c r="HL183" s="32"/>
      <c r="HM183" s="32"/>
      <c r="HN183" s="32"/>
      <c r="HO183" s="32"/>
      <c r="HP183" s="32"/>
      <c r="HQ183" s="32"/>
      <c r="HR183" s="32"/>
      <c r="HS183" s="32"/>
      <c r="HT183" s="32"/>
      <c r="HU183" s="32"/>
      <c r="HV183" s="32"/>
      <c r="HW183" s="32"/>
      <c r="HX183" s="32"/>
      <c r="HY183" s="32"/>
      <c r="HZ183" s="32"/>
      <c r="IA183" s="32"/>
      <c r="IB183" s="32"/>
      <c r="IC183" s="32"/>
      <c r="ID183" s="32"/>
      <c r="IE183" s="32"/>
      <c r="IF183" s="32"/>
      <c r="IG183" s="32"/>
    </row>
    <row r="184" spans="1:256" s="33" customFormat="1" ht="30">
      <c r="A184" s="70"/>
      <c r="B184" s="172" t="s">
        <v>2158</v>
      </c>
      <c r="C184" s="27" t="s">
        <v>1150</v>
      </c>
      <c r="D184" s="27" t="s">
        <v>1151</v>
      </c>
      <c r="E184" s="27" t="s">
        <v>102</v>
      </c>
      <c r="F184" s="71" t="s">
        <v>820</v>
      </c>
      <c r="G184" s="52">
        <v>0.71499999999999997</v>
      </c>
      <c r="H184" s="42">
        <v>1500</v>
      </c>
      <c r="I184" s="41">
        <f t="shared" si="6"/>
        <v>1072.5</v>
      </c>
      <c r="J184" s="30">
        <v>0.05</v>
      </c>
      <c r="K184" s="31">
        <f t="shared" si="5"/>
        <v>1126.125</v>
      </c>
      <c r="L184" s="44" t="s">
        <v>784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  <c r="GB184" s="32"/>
      <c r="GC184" s="32"/>
      <c r="GD184" s="32"/>
      <c r="GE184" s="32"/>
      <c r="GF184" s="32"/>
      <c r="GG184" s="32"/>
      <c r="GH184" s="32"/>
      <c r="GI184" s="32"/>
      <c r="GJ184" s="32"/>
      <c r="GK184" s="32"/>
      <c r="GL184" s="32"/>
      <c r="GM184" s="32"/>
      <c r="GN184" s="32"/>
      <c r="GO184" s="32"/>
      <c r="GP184" s="32"/>
      <c r="GQ184" s="32"/>
      <c r="GR184" s="32"/>
      <c r="GS184" s="32"/>
      <c r="GT184" s="32"/>
      <c r="GU184" s="32"/>
      <c r="GV184" s="32"/>
      <c r="GW184" s="32"/>
      <c r="GX184" s="32"/>
      <c r="GY184" s="32"/>
      <c r="GZ184" s="32"/>
      <c r="HA184" s="32"/>
      <c r="HB184" s="32"/>
      <c r="HC184" s="32"/>
      <c r="HD184" s="32"/>
      <c r="HE184" s="32"/>
      <c r="HF184" s="32"/>
      <c r="HG184" s="32"/>
      <c r="HH184" s="32"/>
      <c r="HI184" s="32"/>
      <c r="HJ184" s="32"/>
      <c r="HK184" s="32"/>
      <c r="HL184" s="32"/>
      <c r="HM184" s="32"/>
      <c r="HN184" s="32"/>
      <c r="HO184" s="32"/>
      <c r="HP184" s="32"/>
      <c r="HQ184" s="32"/>
      <c r="HR184" s="32"/>
      <c r="HS184" s="32"/>
      <c r="HT184" s="32"/>
      <c r="HU184" s="32"/>
      <c r="HV184" s="32"/>
      <c r="HW184" s="32"/>
      <c r="HX184" s="32"/>
      <c r="HY184" s="32"/>
      <c r="HZ184" s="32"/>
      <c r="IA184" s="32"/>
      <c r="IB184" s="32"/>
      <c r="IC184" s="32"/>
      <c r="ID184" s="32"/>
      <c r="IE184" s="32"/>
      <c r="IF184" s="32"/>
      <c r="IG184" s="32"/>
    </row>
    <row r="185" spans="1:256" s="51" customFormat="1" ht="40.5" customHeight="1">
      <c r="A185" s="54"/>
      <c r="B185" s="172" t="s">
        <v>2159</v>
      </c>
      <c r="C185" s="48" t="s">
        <v>1152</v>
      </c>
      <c r="D185" s="48" t="s">
        <v>1153</v>
      </c>
      <c r="E185" s="48" t="s">
        <v>16</v>
      </c>
      <c r="F185" s="48" t="s">
        <v>776</v>
      </c>
      <c r="G185" s="49">
        <v>1.0900000000000001</v>
      </c>
      <c r="H185" s="224">
        <v>15300</v>
      </c>
      <c r="I185" s="41">
        <f t="shared" si="6"/>
        <v>16677</v>
      </c>
      <c r="J185" s="55">
        <v>0.12</v>
      </c>
      <c r="K185" s="31">
        <f t="shared" si="5"/>
        <v>18678.240000000002</v>
      </c>
      <c r="L185" s="48" t="s">
        <v>777</v>
      </c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  <c r="HG185" s="50"/>
      <c r="HH185" s="50"/>
      <c r="HI185" s="50"/>
      <c r="HJ185" s="50"/>
      <c r="HK185" s="50"/>
      <c r="HL185" s="50"/>
      <c r="HM185" s="50"/>
      <c r="HN185" s="50"/>
      <c r="HO185" s="50"/>
      <c r="HP185" s="50"/>
      <c r="HQ185" s="50"/>
      <c r="HR185" s="50"/>
      <c r="HS185" s="50"/>
      <c r="HT185" s="50"/>
      <c r="HU185" s="50"/>
      <c r="HV185" s="50"/>
      <c r="HW185" s="50"/>
      <c r="HX185" s="50"/>
      <c r="HY185" s="50"/>
      <c r="HZ185" s="50"/>
      <c r="IA185" s="50"/>
      <c r="IB185" s="50"/>
      <c r="IC185" s="50"/>
      <c r="ID185" s="50"/>
      <c r="IE185" s="50"/>
      <c r="IF185" s="50"/>
      <c r="IG185" s="50"/>
      <c r="IH185" s="50"/>
      <c r="II185" s="50"/>
      <c r="IJ185" s="50"/>
      <c r="IK185" s="50"/>
      <c r="IL185" s="50"/>
      <c r="IM185" s="50"/>
      <c r="IN185" s="50"/>
      <c r="IO185" s="50"/>
      <c r="IP185" s="50"/>
      <c r="IQ185" s="50"/>
      <c r="IR185" s="50"/>
      <c r="IS185" s="50"/>
      <c r="IT185" s="50"/>
      <c r="IU185" s="50"/>
      <c r="IV185" s="50"/>
    </row>
    <row r="186" spans="1:256" s="33" customFormat="1" ht="30">
      <c r="A186" s="70"/>
      <c r="B186" s="172" t="s">
        <v>2160</v>
      </c>
      <c r="C186" s="27" t="s">
        <v>1154</v>
      </c>
      <c r="D186" s="27" t="s">
        <v>1155</v>
      </c>
      <c r="E186" s="27" t="s">
        <v>16</v>
      </c>
      <c r="F186" s="71" t="s">
        <v>820</v>
      </c>
      <c r="G186" s="52">
        <v>4.5</v>
      </c>
      <c r="H186" s="42">
        <v>600</v>
      </c>
      <c r="I186" s="41">
        <f t="shared" si="6"/>
        <v>2700</v>
      </c>
      <c r="J186" s="30">
        <v>0.05</v>
      </c>
      <c r="K186" s="31">
        <f t="shared" si="5"/>
        <v>2835</v>
      </c>
      <c r="L186" s="44" t="s">
        <v>784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  <c r="GB186" s="32"/>
      <c r="GC186" s="32"/>
      <c r="GD186" s="32"/>
      <c r="GE186" s="32"/>
      <c r="GF186" s="32"/>
      <c r="GG186" s="32"/>
      <c r="GH186" s="32"/>
      <c r="GI186" s="32"/>
      <c r="GJ186" s="32"/>
      <c r="GK186" s="32"/>
      <c r="GL186" s="32"/>
      <c r="GM186" s="32"/>
      <c r="GN186" s="32"/>
      <c r="GO186" s="32"/>
      <c r="GP186" s="32"/>
      <c r="GQ186" s="32"/>
      <c r="GR186" s="32"/>
      <c r="GS186" s="32"/>
      <c r="GT186" s="32"/>
      <c r="GU186" s="32"/>
      <c r="GV186" s="32"/>
      <c r="GW186" s="32"/>
      <c r="GX186" s="32"/>
      <c r="GY186" s="32"/>
      <c r="GZ186" s="32"/>
      <c r="HA186" s="32"/>
      <c r="HB186" s="32"/>
      <c r="HC186" s="32"/>
      <c r="HD186" s="32"/>
      <c r="HE186" s="32"/>
      <c r="HF186" s="32"/>
      <c r="HG186" s="32"/>
      <c r="HH186" s="32"/>
      <c r="HI186" s="32"/>
      <c r="HJ186" s="32"/>
      <c r="HK186" s="32"/>
      <c r="HL186" s="32"/>
      <c r="HM186" s="32"/>
      <c r="HN186" s="32"/>
      <c r="HO186" s="32"/>
      <c r="HP186" s="32"/>
      <c r="HQ186" s="32"/>
      <c r="HR186" s="32"/>
      <c r="HS186" s="32"/>
      <c r="HT186" s="32"/>
      <c r="HU186" s="32"/>
      <c r="HV186" s="32"/>
      <c r="HW186" s="32"/>
      <c r="HX186" s="32"/>
      <c r="HY186" s="32"/>
      <c r="HZ186" s="32"/>
      <c r="IA186" s="32"/>
      <c r="IB186" s="32"/>
      <c r="IC186" s="32"/>
      <c r="ID186" s="32"/>
      <c r="IE186" s="32"/>
      <c r="IF186" s="32"/>
      <c r="IG186" s="32"/>
    </row>
    <row r="187" spans="1:256" s="33" customFormat="1" ht="30">
      <c r="A187" s="81"/>
      <c r="B187" s="172" t="s">
        <v>2161</v>
      </c>
      <c r="C187" s="71" t="s">
        <v>1156</v>
      </c>
      <c r="D187" s="71" t="s">
        <v>1157</v>
      </c>
      <c r="E187" s="71" t="s">
        <v>16</v>
      </c>
      <c r="F187" s="27" t="s">
        <v>1140</v>
      </c>
      <c r="G187" s="41">
        <v>0.13</v>
      </c>
      <c r="H187" s="42">
        <v>800</v>
      </c>
      <c r="I187" s="41">
        <f t="shared" si="6"/>
        <v>104</v>
      </c>
      <c r="J187" s="30">
        <v>0.12</v>
      </c>
      <c r="K187" s="31">
        <f t="shared" si="5"/>
        <v>116.48</v>
      </c>
      <c r="L187" s="27" t="s">
        <v>784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  <c r="GB187" s="32"/>
      <c r="GC187" s="32"/>
      <c r="GD187" s="32"/>
      <c r="GE187" s="32"/>
      <c r="GF187" s="32"/>
      <c r="GG187" s="32"/>
      <c r="GH187" s="32"/>
      <c r="GI187" s="32"/>
      <c r="GJ187" s="32"/>
      <c r="GK187" s="32"/>
      <c r="GL187" s="32"/>
      <c r="GM187" s="32"/>
      <c r="GN187" s="32"/>
      <c r="GO187" s="32"/>
      <c r="GP187" s="32"/>
      <c r="GQ187" s="32"/>
      <c r="GR187" s="32"/>
      <c r="GS187" s="32"/>
      <c r="GT187" s="32"/>
      <c r="GU187" s="32"/>
      <c r="GV187" s="32"/>
      <c r="GW187" s="32"/>
      <c r="GX187" s="32"/>
      <c r="GY187" s="32"/>
      <c r="GZ187" s="32"/>
      <c r="HA187" s="32"/>
      <c r="HB187" s="32"/>
      <c r="HC187" s="32"/>
      <c r="HD187" s="32"/>
      <c r="HE187" s="32"/>
      <c r="HF187" s="32"/>
      <c r="HG187" s="32"/>
      <c r="HH187" s="32"/>
      <c r="HI187" s="32"/>
      <c r="HJ187" s="32"/>
      <c r="HK187" s="32"/>
      <c r="HL187" s="32"/>
      <c r="HM187" s="32"/>
      <c r="HN187" s="32"/>
      <c r="HO187" s="32"/>
      <c r="HP187" s="32"/>
      <c r="HQ187" s="32"/>
      <c r="HR187" s="32"/>
      <c r="HS187" s="32"/>
      <c r="HT187" s="32"/>
      <c r="HU187" s="32"/>
      <c r="HV187" s="32"/>
      <c r="HW187" s="32"/>
      <c r="HX187" s="32"/>
      <c r="HY187" s="32"/>
      <c r="HZ187" s="32"/>
      <c r="IA187" s="32"/>
      <c r="IB187" s="32"/>
      <c r="IC187" s="32"/>
      <c r="ID187" s="32"/>
      <c r="IE187" s="32"/>
      <c r="IF187" s="32"/>
      <c r="IG187" s="32"/>
    </row>
    <row r="188" spans="1:256" s="33" customFormat="1" ht="45">
      <c r="A188" s="81"/>
      <c r="B188" s="172" t="s">
        <v>2175</v>
      </c>
      <c r="C188" s="71" t="s">
        <v>1158</v>
      </c>
      <c r="D188" s="71" t="s">
        <v>1159</v>
      </c>
      <c r="E188" s="71" t="s">
        <v>762</v>
      </c>
      <c r="F188" s="27" t="s">
        <v>820</v>
      </c>
      <c r="G188" s="41">
        <v>1.87</v>
      </c>
      <c r="H188" s="42">
        <v>50</v>
      </c>
      <c r="I188" s="41">
        <f t="shared" si="6"/>
        <v>93.5</v>
      </c>
      <c r="J188" s="30">
        <v>0.12</v>
      </c>
      <c r="K188" s="31">
        <f t="shared" si="5"/>
        <v>104.72</v>
      </c>
      <c r="L188" s="27" t="s">
        <v>784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  <c r="GB188" s="32"/>
      <c r="GC188" s="32"/>
      <c r="GD188" s="32"/>
      <c r="GE188" s="32"/>
      <c r="GF188" s="32"/>
      <c r="GG188" s="32"/>
      <c r="GH188" s="32"/>
      <c r="GI188" s="32"/>
      <c r="GJ188" s="32"/>
      <c r="GK188" s="32"/>
      <c r="GL188" s="32"/>
      <c r="GM188" s="32"/>
      <c r="GN188" s="32"/>
      <c r="GO188" s="32"/>
      <c r="GP188" s="32"/>
      <c r="GQ188" s="32"/>
      <c r="GR188" s="32"/>
      <c r="GS188" s="32"/>
      <c r="GT188" s="32"/>
      <c r="GU188" s="32"/>
      <c r="GV188" s="32"/>
      <c r="GW188" s="32"/>
      <c r="GX188" s="32"/>
      <c r="GY188" s="32"/>
      <c r="GZ188" s="32"/>
      <c r="HA188" s="32"/>
      <c r="HB188" s="32"/>
      <c r="HC188" s="32"/>
      <c r="HD188" s="32"/>
      <c r="HE188" s="32"/>
      <c r="HF188" s="32"/>
      <c r="HG188" s="32"/>
      <c r="HH188" s="32"/>
      <c r="HI188" s="32"/>
      <c r="HJ188" s="32"/>
      <c r="HK188" s="32"/>
      <c r="HL188" s="32"/>
      <c r="HM188" s="32"/>
      <c r="HN188" s="32"/>
      <c r="HO188" s="32"/>
      <c r="HP188" s="32"/>
      <c r="HQ188" s="32"/>
      <c r="HR188" s="32"/>
      <c r="HS188" s="32"/>
      <c r="HT188" s="32"/>
      <c r="HU188" s="32"/>
      <c r="HV188" s="32"/>
      <c r="HW188" s="32"/>
      <c r="HX188" s="32"/>
      <c r="HY188" s="32"/>
      <c r="HZ188" s="32"/>
      <c r="IA188" s="32"/>
      <c r="IB188" s="32"/>
      <c r="IC188" s="32"/>
      <c r="ID188" s="32"/>
      <c r="IE188" s="32"/>
      <c r="IF188" s="32"/>
      <c r="IG188" s="32"/>
    </row>
    <row r="189" spans="1:256" s="33" customFormat="1" ht="30">
      <c r="A189" s="81"/>
      <c r="B189" s="172" t="s">
        <v>2176</v>
      </c>
      <c r="C189" s="71" t="s">
        <v>1160</v>
      </c>
      <c r="D189" s="71" t="s">
        <v>1161</v>
      </c>
      <c r="E189" s="71" t="s">
        <v>937</v>
      </c>
      <c r="F189" s="27" t="s">
        <v>1162</v>
      </c>
      <c r="G189" s="41">
        <v>11</v>
      </c>
      <c r="H189" s="42">
        <v>100</v>
      </c>
      <c r="I189" s="41">
        <f t="shared" si="6"/>
        <v>1100</v>
      </c>
      <c r="J189" s="30">
        <v>0.12</v>
      </c>
      <c r="K189" s="31">
        <f t="shared" si="5"/>
        <v>1232</v>
      </c>
      <c r="L189" s="27" t="s">
        <v>834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  <c r="GB189" s="32"/>
      <c r="GC189" s="32"/>
      <c r="GD189" s="32"/>
      <c r="GE189" s="32"/>
      <c r="GF189" s="32"/>
      <c r="GG189" s="32"/>
      <c r="GH189" s="32"/>
      <c r="GI189" s="32"/>
      <c r="GJ189" s="32"/>
      <c r="GK189" s="32"/>
      <c r="GL189" s="32"/>
      <c r="GM189" s="32"/>
      <c r="GN189" s="32"/>
      <c r="GO189" s="32"/>
      <c r="GP189" s="32"/>
      <c r="GQ189" s="32"/>
      <c r="GR189" s="32"/>
      <c r="GS189" s="32"/>
      <c r="GT189" s="32"/>
      <c r="GU189" s="32"/>
      <c r="GV189" s="32"/>
      <c r="GW189" s="32"/>
      <c r="GX189" s="32"/>
      <c r="GY189" s="32"/>
      <c r="GZ189" s="32"/>
      <c r="HA189" s="32"/>
      <c r="HB189" s="32"/>
      <c r="HC189" s="32"/>
      <c r="HD189" s="32"/>
      <c r="HE189" s="32"/>
      <c r="HF189" s="32"/>
      <c r="HG189" s="32"/>
      <c r="HH189" s="32"/>
      <c r="HI189" s="32"/>
      <c r="HJ189" s="32"/>
      <c r="HK189" s="32"/>
      <c r="HL189" s="32"/>
      <c r="HM189" s="32"/>
      <c r="HN189" s="32"/>
      <c r="HO189" s="32"/>
      <c r="HP189" s="32"/>
      <c r="HQ189" s="32"/>
      <c r="HR189" s="32"/>
      <c r="HS189" s="32"/>
      <c r="HT189" s="32"/>
      <c r="HU189" s="32"/>
      <c r="HV189" s="32"/>
      <c r="HW189" s="32"/>
      <c r="HX189" s="32"/>
      <c r="HY189" s="32"/>
      <c r="HZ189" s="32"/>
      <c r="IA189" s="32"/>
      <c r="IB189" s="32"/>
      <c r="IC189" s="32"/>
      <c r="ID189" s="32"/>
      <c r="IE189" s="32"/>
      <c r="IF189" s="32"/>
      <c r="IG189" s="32"/>
    </row>
    <row r="190" spans="1:256" s="33" customFormat="1" ht="30">
      <c r="A190" s="81"/>
      <c r="B190" s="172" t="s">
        <v>2177</v>
      </c>
      <c r="C190" s="71" t="s">
        <v>1163</v>
      </c>
      <c r="D190" s="71" t="s">
        <v>1164</v>
      </c>
      <c r="E190" s="71" t="s">
        <v>937</v>
      </c>
      <c r="F190" s="27" t="s">
        <v>1165</v>
      </c>
      <c r="G190" s="41">
        <v>140</v>
      </c>
      <c r="H190" s="42">
        <v>80</v>
      </c>
      <c r="I190" s="41">
        <f t="shared" si="6"/>
        <v>11200</v>
      </c>
      <c r="J190" s="30">
        <v>0.12</v>
      </c>
      <c r="K190" s="31">
        <f t="shared" si="5"/>
        <v>12544</v>
      </c>
      <c r="L190" s="27" t="s">
        <v>764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  <c r="GB190" s="32"/>
      <c r="GC190" s="32"/>
      <c r="GD190" s="32"/>
      <c r="GE190" s="32"/>
      <c r="GF190" s="32"/>
      <c r="GG190" s="32"/>
      <c r="GH190" s="32"/>
      <c r="GI190" s="32"/>
      <c r="GJ190" s="32"/>
      <c r="GK190" s="32"/>
      <c r="GL190" s="32"/>
      <c r="GM190" s="32"/>
      <c r="GN190" s="32"/>
      <c r="GO190" s="32"/>
      <c r="GP190" s="32"/>
      <c r="GQ190" s="32"/>
      <c r="GR190" s="32"/>
      <c r="GS190" s="32"/>
      <c r="GT190" s="32"/>
      <c r="GU190" s="32"/>
      <c r="GV190" s="32"/>
      <c r="GW190" s="32"/>
      <c r="GX190" s="32"/>
      <c r="GY190" s="32"/>
      <c r="GZ190" s="32"/>
      <c r="HA190" s="32"/>
      <c r="HB190" s="32"/>
      <c r="HC190" s="32"/>
      <c r="HD190" s="32"/>
      <c r="HE190" s="32"/>
      <c r="HF190" s="32"/>
      <c r="HG190" s="32"/>
      <c r="HH190" s="32"/>
      <c r="HI190" s="32"/>
      <c r="HJ190" s="32"/>
      <c r="HK190" s="32"/>
      <c r="HL190" s="32"/>
      <c r="HM190" s="32"/>
      <c r="HN190" s="32"/>
      <c r="HO190" s="32"/>
      <c r="HP190" s="32"/>
      <c r="HQ190" s="32"/>
      <c r="HR190" s="32"/>
      <c r="HS190" s="32"/>
      <c r="HT190" s="32"/>
      <c r="HU190" s="32"/>
      <c r="HV190" s="32"/>
      <c r="HW190" s="32"/>
      <c r="HX190" s="32"/>
      <c r="HY190" s="32"/>
      <c r="HZ190" s="32"/>
      <c r="IA190" s="32"/>
      <c r="IB190" s="32"/>
      <c r="IC190" s="32"/>
      <c r="ID190" s="32"/>
      <c r="IE190" s="32"/>
      <c r="IF190" s="32"/>
      <c r="IG190" s="32"/>
    </row>
    <row r="191" spans="1:256" s="33" customFormat="1" ht="30">
      <c r="A191" s="81"/>
      <c r="B191" s="172" t="s">
        <v>2178</v>
      </c>
      <c r="C191" s="71" t="s">
        <v>1166</v>
      </c>
      <c r="D191" s="71" t="s">
        <v>1167</v>
      </c>
      <c r="E191" s="71" t="s">
        <v>937</v>
      </c>
      <c r="F191" s="27" t="s">
        <v>1140</v>
      </c>
      <c r="G191" s="41">
        <v>88</v>
      </c>
      <c r="H191" s="42">
        <v>130</v>
      </c>
      <c r="I191" s="41">
        <f t="shared" si="6"/>
        <v>11440</v>
      </c>
      <c r="J191" s="30">
        <v>0.12</v>
      </c>
      <c r="K191" s="31">
        <f t="shared" si="5"/>
        <v>12812.8</v>
      </c>
      <c r="L191" s="27" t="s">
        <v>784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  <c r="GB191" s="32"/>
      <c r="GC191" s="32"/>
      <c r="GD191" s="32"/>
      <c r="GE191" s="32"/>
      <c r="GF191" s="32"/>
      <c r="GG191" s="32"/>
      <c r="GH191" s="32"/>
      <c r="GI191" s="32"/>
      <c r="GJ191" s="32"/>
      <c r="GK191" s="32"/>
      <c r="GL191" s="32"/>
      <c r="GM191" s="32"/>
      <c r="GN191" s="32"/>
      <c r="GO191" s="32"/>
      <c r="GP191" s="32"/>
      <c r="GQ191" s="32"/>
      <c r="GR191" s="32"/>
      <c r="GS191" s="32"/>
      <c r="GT191" s="32"/>
      <c r="GU191" s="32"/>
      <c r="GV191" s="32"/>
      <c r="GW191" s="32"/>
      <c r="GX191" s="32"/>
      <c r="GY191" s="32"/>
      <c r="GZ191" s="32"/>
      <c r="HA191" s="32"/>
      <c r="HB191" s="32"/>
      <c r="HC191" s="32"/>
      <c r="HD191" s="32"/>
      <c r="HE191" s="32"/>
      <c r="HF191" s="32"/>
      <c r="HG191" s="32"/>
      <c r="HH191" s="32"/>
      <c r="HI191" s="32"/>
      <c r="HJ191" s="32"/>
      <c r="HK191" s="32"/>
      <c r="HL191" s="32"/>
      <c r="HM191" s="32"/>
      <c r="HN191" s="32"/>
      <c r="HO191" s="32"/>
      <c r="HP191" s="32"/>
      <c r="HQ191" s="32"/>
      <c r="HR191" s="32"/>
      <c r="HS191" s="32"/>
      <c r="HT191" s="32"/>
      <c r="HU191" s="32"/>
      <c r="HV191" s="32"/>
      <c r="HW191" s="32"/>
      <c r="HX191" s="32"/>
      <c r="HY191" s="32"/>
      <c r="HZ191" s="32"/>
      <c r="IA191" s="32"/>
      <c r="IB191" s="32"/>
      <c r="IC191" s="32"/>
      <c r="ID191" s="32"/>
      <c r="IE191" s="32"/>
      <c r="IF191" s="32"/>
      <c r="IG191" s="32"/>
    </row>
    <row r="192" spans="1:256" s="87" customFormat="1" ht="30" customHeight="1">
      <c r="A192" s="82"/>
      <c r="B192" s="172" t="s">
        <v>2179</v>
      </c>
      <c r="C192" s="83" t="s">
        <v>1168</v>
      </c>
      <c r="D192" s="83" t="s">
        <v>1169</v>
      </c>
      <c r="E192" s="83" t="s">
        <v>937</v>
      </c>
      <c r="F192" s="83" t="s">
        <v>1140</v>
      </c>
      <c r="G192" s="84">
        <v>71</v>
      </c>
      <c r="H192" s="225">
        <v>30</v>
      </c>
      <c r="I192" s="235">
        <f t="shared" si="6"/>
        <v>2130</v>
      </c>
      <c r="J192" s="85">
        <v>0.12</v>
      </c>
      <c r="K192" s="241">
        <f t="shared" si="5"/>
        <v>2385.6</v>
      </c>
      <c r="L192" s="83" t="s">
        <v>784</v>
      </c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  <c r="CT192" s="86"/>
      <c r="CU192" s="86"/>
      <c r="CV192" s="86"/>
      <c r="CW192" s="86"/>
      <c r="CX192" s="86"/>
      <c r="CY192" s="86"/>
      <c r="CZ192" s="86"/>
      <c r="DA192" s="86"/>
      <c r="DB192" s="86"/>
      <c r="DC192" s="86"/>
      <c r="DD192" s="86"/>
      <c r="DE192" s="86"/>
      <c r="DF192" s="86"/>
      <c r="DG192" s="86"/>
      <c r="DH192" s="86"/>
      <c r="DI192" s="86"/>
      <c r="DJ192" s="86"/>
      <c r="DK192" s="86"/>
      <c r="DL192" s="86"/>
      <c r="DM192" s="86"/>
      <c r="DN192" s="86"/>
      <c r="DO192" s="86"/>
      <c r="DP192" s="86"/>
      <c r="DQ192" s="86"/>
      <c r="DR192" s="86"/>
      <c r="DS192" s="86"/>
      <c r="DT192" s="86"/>
      <c r="DU192" s="86"/>
      <c r="DV192" s="86"/>
      <c r="DW192" s="86"/>
      <c r="DX192" s="86"/>
      <c r="DY192" s="86"/>
      <c r="DZ192" s="86"/>
      <c r="EA192" s="86"/>
      <c r="EB192" s="86"/>
      <c r="EC192" s="86"/>
      <c r="ED192" s="86"/>
      <c r="EE192" s="86"/>
      <c r="EF192" s="86"/>
      <c r="EG192" s="86"/>
      <c r="EH192" s="86"/>
      <c r="EI192" s="86"/>
      <c r="EJ192" s="86"/>
      <c r="EK192" s="86"/>
      <c r="EL192" s="86"/>
      <c r="EM192" s="86"/>
      <c r="EN192" s="86"/>
      <c r="EO192" s="86"/>
      <c r="EP192" s="86"/>
      <c r="EQ192" s="86"/>
      <c r="ER192" s="86"/>
      <c r="ES192" s="86"/>
      <c r="ET192" s="86"/>
      <c r="EU192" s="86"/>
      <c r="EV192" s="86"/>
      <c r="EW192" s="86"/>
      <c r="EX192" s="86"/>
      <c r="EY192" s="86"/>
      <c r="EZ192" s="86"/>
      <c r="FA192" s="86"/>
      <c r="FB192" s="86"/>
      <c r="FC192" s="86"/>
      <c r="FD192" s="86"/>
      <c r="FE192" s="86"/>
      <c r="FF192" s="86"/>
      <c r="FG192" s="86"/>
      <c r="FH192" s="86"/>
      <c r="FI192" s="86"/>
      <c r="FJ192" s="86"/>
      <c r="FK192" s="86"/>
      <c r="FL192" s="86"/>
      <c r="FM192" s="86"/>
      <c r="FN192" s="86"/>
      <c r="FO192" s="86"/>
      <c r="FP192" s="86"/>
      <c r="FQ192" s="86"/>
      <c r="FR192" s="86"/>
      <c r="FS192" s="86"/>
      <c r="FT192" s="86"/>
      <c r="FU192" s="86"/>
      <c r="FV192" s="86"/>
      <c r="FW192" s="86"/>
      <c r="FX192" s="86"/>
      <c r="FY192" s="86"/>
      <c r="FZ192" s="86"/>
      <c r="GA192" s="86"/>
      <c r="GB192" s="86"/>
      <c r="GC192" s="86"/>
      <c r="GD192" s="86"/>
      <c r="GE192" s="86"/>
      <c r="GF192" s="86"/>
      <c r="GG192" s="86"/>
      <c r="GH192" s="86"/>
      <c r="GI192" s="86"/>
      <c r="GJ192" s="86"/>
      <c r="GK192" s="86"/>
      <c r="GL192" s="86"/>
      <c r="GM192" s="86"/>
      <c r="GN192" s="86"/>
      <c r="GO192" s="86"/>
      <c r="GP192" s="86"/>
      <c r="GQ192" s="86"/>
      <c r="GR192" s="86"/>
      <c r="GS192" s="86"/>
      <c r="GT192" s="86"/>
      <c r="GU192" s="86"/>
      <c r="GV192" s="86"/>
      <c r="GW192" s="86"/>
      <c r="GX192" s="86"/>
      <c r="GY192" s="86"/>
      <c r="GZ192" s="86"/>
      <c r="HA192" s="86"/>
      <c r="HB192" s="86"/>
      <c r="HC192" s="86"/>
      <c r="HD192" s="86"/>
      <c r="HE192" s="86"/>
      <c r="HF192" s="86"/>
      <c r="HG192" s="86"/>
      <c r="HH192" s="86"/>
      <c r="HI192" s="86"/>
      <c r="HJ192" s="86"/>
      <c r="HK192" s="86"/>
      <c r="HL192" s="86"/>
      <c r="HM192" s="86"/>
      <c r="HN192" s="86"/>
      <c r="HO192" s="86"/>
      <c r="HP192" s="86"/>
      <c r="HQ192" s="86"/>
      <c r="HR192" s="86"/>
      <c r="HS192" s="86"/>
      <c r="HT192" s="86"/>
      <c r="HU192" s="86"/>
      <c r="HV192" s="86"/>
      <c r="HW192" s="86"/>
      <c r="HX192" s="86"/>
      <c r="HY192" s="86"/>
      <c r="HZ192" s="86"/>
      <c r="IA192" s="86"/>
      <c r="IB192" s="86"/>
      <c r="IC192" s="86"/>
      <c r="ID192" s="86"/>
      <c r="IE192" s="86"/>
      <c r="IF192" s="86"/>
      <c r="IG192" s="86"/>
      <c r="IH192" s="86"/>
      <c r="II192" s="86"/>
      <c r="IJ192" s="86"/>
      <c r="IK192" s="86"/>
      <c r="IL192" s="86"/>
      <c r="IM192" s="86"/>
      <c r="IN192" s="86"/>
      <c r="IO192" s="86"/>
      <c r="IP192" s="86"/>
      <c r="IQ192" s="86"/>
      <c r="IR192" s="86"/>
      <c r="IS192" s="86"/>
      <c r="IT192" s="86"/>
      <c r="IU192" s="86"/>
      <c r="IV192" s="86"/>
    </row>
    <row r="193" spans="1:256" s="51" customFormat="1" ht="35.25" customHeight="1">
      <c r="A193" s="54"/>
      <c r="B193" s="172" t="s">
        <v>2180</v>
      </c>
      <c r="C193" s="48" t="s">
        <v>1170</v>
      </c>
      <c r="D193" s="48" t="s">
        <v>1171</v>
      </c>
      <c r="E193" s="48" t="s">
        <v>1004</v>
      </c>
      <c r="F193" s="48" t="s">
        <v>1172</v>
      </c>
      <c r="G193" s="49">
        <v>20</v>
      </c>
      <c r="H193" s="224">
        <v>1500</v>
      </c>
      <c r="I193" s="236">
        <f t="shared" si="6"/>
        <v>30000</v>
      </c>
      <c r="J193" s="55">
        <v>0.12</v>
      </c>
      <c r="K193" s="240">
        <f t="shared" si="5"/>
        <v>33600</v>
      </c>
      <c r="L193" s="48" t="s">
        <v>764</v>
      </c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/>
      <c r="HR193" s="50"/>
      <c r="HS193" s="50"/>
      <c r="HT193" s="50"/>
      <c r="HU193" s="50"/>
      <c r="HV193" s="50"/>
      <c r="HW193" s="50"/>
      <c r="HX193" s="50"/>
      <c r="HY193" s="50"/>
      <c r="HZ193" s="50"/>
      <c r="IA193" s="50"/>
      <c r="IB193" s="50"/>
      <c r="IC193" s="50"/>
      <c r="ID193" s="50"/>
      <c r="IE193" s="50"/>
      <c r="IF193" s="50"/>
      <c r="IG193" s="50"/>
      <c r="IH193" s="50"/>
      <c r="II193" s="50"/>
      <c r="IJ193" s="50"/>
      <c r="IK193" s="50"/>
      <c r="IL193" s="50"/>
      <c r="IM193" s="50"/>
      <c r="IN193" s="50"/>
      <c r="IO193" s="50"/>
      <c r="IP193" s="50"/>
      <c r="IQ193" s="50"/>
      <c r="IR193" s="50"/>
      <c r="IS193" s="50"/>
      <c r="IT193" s="50"/>
      <c r="IU193" s="50"/>
      <c r="IV193" s="50"/>
    </row>
    <row r="194" spans="1:256" s="33" customFormat="1" ht="30">
      <c r="A194" s="70"/>
      <c r="B194" s="172" t="s">
        <v>2181</v>
      </c>
      <c r="C194" s="27" t="s">
        <v>1173</v>
      </c>
      <c r="D194" s="27" t="s">
        <v>1174</v>
      </c>
      <c r="E194" s="27" t="s">
        <v>937</v>
      </c>
      <c r="F194" s="71" t="s">
        <v>833</v>
      </c>
      <c r="G194" s="41">
        <v>5.2</v>
      </c>
      <c r="H194" s="36">
        <v>290</v>
      </c>
      <c r="I194" s="41">
        <f t="shared" si="6"/>
        <v>1508</v>
      </c>
      <c r="J194" s="30">
        <v>0.12</v>
      </c>
      <c r="K194" s="31">
        <f t="shared" si="5"/>
        <v>1688.96</v>
      </c>
      <c r="L194" s="44" t="s">
        <v>764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  <c r="GB194" s="32"/>
      <c r="GC194" s="32"/>
      <c r="GD194" s="32"/>
      <c r="GE194" s="32"/>
      <c r="GF194" s="32"/>
      <c r="GG194" s="32"/>
      <c r="GH194" s="32"/>
      <c r="GI194" s="32"/>
      <c r="GJ194" s="32"/>
      <c r="GK194" s="32"/>
      <c r="GL194" s="32"/>
      <c r="GM194" s="32"/>
      <c r="GN194" s="32"/>
      <c r="GO194" s="32"/>
      <c r="GP194" s="32"/>
      <c r="GQ194" s="32"/>
      <c r="GR194" s="32"/>
      <c r="GS194" s="32"/>
      <c r="GT194" s="32"/>
      <c r="GU194" s="32"/>
      <c r="GV194" s="32"/>
      <c r="GW194" s="32"/>
      <c r="GX194" s="32"/>
      <c r="GY194" s="32"/>
      <c r="GZ194" s="32"/>
      <c r="HA194" s="32"/>
      <c r="HB194" s="32"/>
      <c r="HC194" s="32"/>
      <c r="HD194" s="32"/>
      <c r="HE194" s="32"/>
      <c r="HF194" s="32"/>
      <c r="HG194" s="32"/>
      <c r="HH194" s="32"/>
      <c r="HI194" s="32"/>
      <c r="HJ194" s="32"/>
      <c r="HK194" s="32"/>
      <c r="HL194" s="32"/>
      <c r="HM194" s="32"/>
      <c r="HN194" s="32"/>
      <c r="HO194" s="32"/>
      <c r="HP194" s="32"/>
      <c r="HQ194" s="32"/>
      <c r="HR194" s="32"/>
      <c r="HS194" s="32"/>
      <c r="HT194" s="32"/>
      <c r="HU194" s="32"/>
      <c r="HV194" s="32"/>
      <c r="HW194" s="32"/>
      <c r="HX194" s="32"/>
      <c r="HY194" s="32"/>
      <c r="HZ194" s="32"/>
      <c r="IA194" s="32"/>
      <c r="IB194" s="32"/>
      <c r="IC194" s="32"/>
      <c r="ID194" s="32"/>
      <c r="IE194" s="32"/>
      <c r="IF194" s="32"/>
      <c r="IG194" s="32"/>
    </row>
    <row r="195" spans="1:256" s="33" customFormat="1" ht="60">
      <c r="A195" s="70"/>
      <c r="B195" s="172" t="s">
        <v>2182</v>
      </c>
      <c r="C195" s="27" t="s">
        <v>1175</v>
      </c>
      <c r="D195" s="27" t="s">
        <v>1176</v>
      </c>
      <c r="E195" s="27" t="s">
        <v>937</v>
      </c>
      <c r="F195" s="71" t="s">
        <v>833</v>
      </c>
      <c r="G195" s="41">
        <v>5.6</v>
      </c>
      <c r="H195" s="36">
        <v>50</v>
      </c>
      <c r="I195" s="41">
        <f t="shared" si="6"/>
        <v>280</v>
      </c>
      <c r="J195" s="30">
        <v>0.12</v>
      </c>
      <c r="K195" s="31">
        <f t="shared" si="5"/>
        <v>313.60000000000002</v>
      </c>
      <c r="L195" s="44" t="s">
        <v>764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  <c r="GB195" s="32"/>
      <c r="GC195" s="32"/>
      <c r="GD195" s="32"/>
      <c r="GE195" s="32"/>
      <c r="GF195" s="32"/>
      <c r="GG195" s="32"/>
      <c r="GH195" s="32"/>
      <c r="GI195" s="32"/>
      <c r="GJ195" s="32"/>
      <c r="GK195" s="32"/>
      <c r="GL195" s="32"/>
      <c r="GM195" s="32"/>
      <c r="GN195" s="32"/>
      <c r="GO195" s="32"/>
      <c r="GP195" s="32"/>
      <c r="GQ195" s="32"/>
      <c r="GR195" s="32"/>
      <c r="GS195" s="32"/>
      <c r="GT195" s="32"/>
      <c r="GU195" s="32"/>
      <c r="GV195" s="32"/>
      <c r="GW195" s="32"/>
      <c r="GX195" s="32"/>
      <c r="GY195" s="32"/>
      <c r="GZ195" s="32"/>
      <c r="HA195" s="32"/>
      <c r="HB195" s="32"/>
      <c r="HC195" s="32"/>
      <c r="HD195" s="32"/>
      <c r="HE195" s="32"/>
      <c r="HF195" s="32"/>
      <c r="HG195" s="32"/>
      <c r="HH195" s="32"/>
      <c r="HI195" s="32"/>
      <c r="HJ195" s="32"/>
      <c r="HK195" s="32"/>
      <c r="HL195" s="32"/>
      <c r="HM195" s="32"/>
      <c r="HN195" s="32"/>
      <c r="HO195" s="32"/>
      <c r="HP195" s="32"/>
      <c r="HQ195" s="32"/>
      <c r="HR195" s="32"/>
      <c r="HS195" s="32"/>
      <c r="HT195" s="32"/>
      <c r="HU195" s="32"/>
      <c r="HV195" s="32"/>
      <c r="HW195" s="32"/>
      <c r="HX195" s="32"/>
      <c r="HY195" s="32"/>
      <c r="HZ195" s="32"/>
      <c r="IA195" s="32"/>
      <c r="IB195" s="32"/>
      <c r="IC195" s="32"/>
      <c r="ID195" s="32"/>
      <c r="IE195" s="32"/>
      <c r="IF195" s="32"/>
      <c r="IG195" s="32"/>
    </row>
    <row r="196" spans="1:256" s="33" customFormat="1" ht="30">
      <c r="A196" s="70"/>
      <c r="B196" s="172" t="s">
        <v>2183</v>
      </c>
      <c r="C196" s="27" t="s">
        <v>1168</v>
      </c>
      <c r="D196" s="27" t="s">
        <v>1169</v>
      </c>
      <c r="E196" s="27" t="s">
        <v>937</v>
      </c>
      <c r="F196" s="27" t="s">
        <v>1140</v>
      </c>
      <c r="G196" s="35">
        <v>71</v>
      </c>
      <c r="H196" s="36">
        <v>45</v>
      </c>
      <c r="I196" s="41">
        <f t="shared" si="6"/>
        <v>3195</v>
      </c>
      <c r="J196" s="30">
        <v>0.12</v>
      </c>
      <c r="K196" s="31">
        <f t="shared" si="5"/>
        <v>3578.4</v>
      </c>
      <c r="L196" s="27" t="s">
        <v>784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  <c r="GB196" s="32"/>
      <c r="GC196" s="32"/>
      <c r="GD196" s="32"/>
      <c r="GE196" s="32"/>
      <c r="GF196" s="32"/>
      <c r="GG196" s="32"/>
      <c r="GH196" s="32"/>
      <c r="GI196" s="32"/>
      <c r="GJ196" s="32"/>
      <c r="GK196" s="32"/>
      <c r="GL196" s="32"/>
      <c r="GM196" s="32"/>
      <c r="GN196" s="32"/>
      <c r="GO196" s="32"/>
      <c r="GP196" s="32"/>
      <c r="GQ196" s="32"/>
      <c r="GR196" s="32"/>
      <c r="GS196" s="32"/>
      <c r="GT196" s="32"/>
      <c r="GU196" s="32"/>
      <c r="GV196" s="32"/>
      <c r="GW196" s="32"/>
      <c r="GX196" s="32"/>
      <c r="GY196" s="32"/>
      <c r="GZ196" s="32"/>
      <c r="HA196" s="32"/>
      <c r="HB196" s="32"/>
      <c r="HC196" s="32"/>
      <c r="HD196" s="32"/>
      <c r="HE196" s="32"/>
      <c r="HF196" s="32"/>
      <c r="HG196" s="32"/>
      <c r="HH196" s="32"/>
      <c r="HI196" s="32"/>
      <c r="HJ196" s="32"/>
      <c r="HK196" s="32"/>
      <c r="HL196" s="32"/>
      <c r="HM196" s="32"/>
      <c r="HN196" s="32"/>
      <c r="HO196" s="32"/>
      <c r="HP196" s="32"/>
      <c r="HQ196" s="32"/>
      <c r="HR196" s="32"/>
      <c r="HS196" s="32"/>
      <c r="HT196" s="32"/>
      <c r="HU196" s="32"/>
      <c r="HV196" s="32"/>
      <c r="HW196" s="32"/>
      <c r="HX196" s="32"/>
      <c r="HY196" s="32"/>
      <c r="HZ196" s="32"/>
      <c r="IA196" s="32"/>
      <c r="IB196" s="32"/>
      <c r="IC196" s="32"/>
      <c r="ID196" s="32"/>
      <c r="IE196" s="32"/>
      <c r="IF196" s="32"/>
      <c r="IG196" s="32"/>
    </row>
    <row r="197" spans="1:256" s="33" customFormat="1" ht="30">
      <c r="A197" s="70"/>
      <c r="B197" s="172" t="s">
        <v>2184</v>
      </c>
      <c r="C197" s="27" t="s">
        <v>1177</v>
      </c>
      <c r="D197" s="27" t="s">
        <v>1178</v>
      </c>
      <c r="E197" s="27" t="s">
        <v>937</v>
      </c>
      <c r="F197" s="27" t="s">
        <v>1172</v>
      </c>
      <c r="G197" s="35">
        <v>130</v>
      </c>
      <c r="H197" s="36">
        <v>80</v>
      </c>
      <c r="I197" s="41">
        <f t="shared" si="6"/>
        <v>10400</v>
      </c>
      <c r="J197" s="30">
        <v>0.12</v>
      </c>
      <c r="K197" s="31">
        <f t="shared" si="5"/>
        <v>11648</v>
      </c>
      <c r="L197" s="27" t="s">
        <v>764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  <c r="IB197" s="32"/>
      <c r="IC197" s="32"/>
      <c r="ID197" s="32"/>
      <c r="IE197" s="32"/>
      <c r="IF197" s="32"/>
      <c r="IG197" s="32"/>
    </row>
    <row r="198" spans="1:256" s="33" customFormat="1" ht="30">
      <c r="A198" s="81"/>
      <c r="B198" s="172" t="s">
        <v>2185</v>
      </c>
      <c r="C198" s="71" t="s">
        <v>1179</v>
      </c>
      <c r="D198" s="71" t="s">
        <v>1180</v>
      </c>
      <c r="E198" s="71" t="s">
        <v>937</v>
      </c>
      <c r="F198" s="27" t="s">
        <v>820</v>
      </c>
      <c r="G198" s="41">
        <v>27.5</v>
      </c>
      <c r="H198" s="42">
        <v>30</v>
      </c>
      <c r="I198" s="41">
        <f t="shared" si="6"/>
        <v>825</v>
      </c>
      <c r="J198" s="30">
        <v>0.12</v>
      </c>
      <c r="K198" s="31">
        <f t="shared" si="5"/>
        <v>924</v>
      </c>
      <c r="L198" s="27" t="s">
        <v>784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  <c r="GB198" s="32"/>
      <c r="GC198" s="32"/>
      <c r="GD198" s="32"/>
      <c r="GE198" s="32"/>
      <c r="GF198" s="32"/>
      <c r="GG198" s="32"/>
      <c r="GH198" s="32"/>
      <c r="GI198" s="32"/>
      <c r="GJ198" s="32"/>
      <c r="GK198" s="32"/>
      <c r="GL198" s="32"/>
      <c r="GM198" s="32"/>
      <c r="GN198" s="32"/>
      <c r="GO198" s="32"/>
      <c r="GP198" s="32"/>
      <c r="GQ198" s="32"/>
      <c r="GR198" s="32"/>
      <c r="GS198" s="32"/>
      <c r="GT198" s="32"/>
      <c r="GU198" s="32"/>
      <c r="GV198" s="32"/>
      <c r="GW198" s="32"/>
      <c r="GX198" s="32"/>
      <c r="GY198" s="32"/>
      <c r="GZ198" s="32"/>
      <c r="HA198" s="32"/>
      <c r="HB198" s="32"/>
      <c r="HC198" s="32"/>
      <c r="HD198" s="32"/>
      <c r="HE198" s="32"/>
      <c r="HF198" s="32"/>
      <c r="HG198" s="32"/>
      <c r="HH198" s="32"/>
      <c r="HI198" s="32"/>
      <c r="HJ198" s="32"/>
      <c r="HK198" s="32"/>
      <c r="HL198" s="32"/>
      <c r="HM198" s="32"/>
      <c r="HN198" s="32"/>
      <c r="HO198" s="32"/>
      <c r="HP198" s="32"/>
      <c r="HQ198" s="32"/>
      <c r="HR198" s="32"/>
      <c r="HS198" s="32"/>
      <c r="HT198" s="32"/>
      <c r="HU198" s="32"/>
      <c r="HV198" s="32"/>
      <c r="HW198" s="32"/>
      <c r="HX198" s="32"/>
      <c r="HY198" s="32"/>
      <c r="HZ198" s="32"/>
      <c r="IA198" s="32"/>
      <c r="IB198" s="32"/>
      <c r="IC198" s="32"/>
      <c r="ID198" s="32"/>
      <c r="IE198" s="32"/>
      <c r="IF198" s="32"/>
      <c r="IG198" s="32"/>
    </row>
    <row r="199" spans="1:256" s="33" customFormat="1" ht="30">
      <c r="A199" s="70"/>
      <c r="B199" s="172" t="s">
        <v>2186</v>
      </c>
      <c r="C199" s="27" t="s">
        <v>1181</v>
      </c>
      <c r="D199" s="27" t="s">
        <v>1182</v>
      </c>
      <c r="E199" s="27" t="s">
        <v>937</v>
      </c>
      <c r="F199" s="72" t="s">
        <v>913</v>
      </c>
      <c r="G199" s="73">
        <v>9.35</v>
      </c>
      <c r="H199" s="42">
        <v>90</v>
      </c>
      <c r="I199" s="41">
        <f t="shared" si="6"/>
        <v>841.5</v>
      </c>
      <c r="J199" s="30">
        <v>0.12</v>
      </c>
      <c r="K199" s="31">
        <f t="shared" si="5"/>
        <v>942.48</v>
      </c>
      <c r="L199" s="44" t="s">
        <v>864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  <c r="GB199" s="32"/>
      <c r="GC199" s="32"/>
      <c r="GD199" s="32"/>
      <c r="GE199" s="32"/>
      <c r="GF199" s="32"/>
      <c r="GG199" s="32"/>
      <c r="GH199" s="32"/>
      <c r="GI199" s="32"/>
      <c r="GJ199" s="32"/>
      <c r="GK199" s="32"/>
      <c r="GL199" s="32"/>
      <c r="GM199" s="32"/>
      <c r="GN199" s="32"/>
      <c r="GO199" s="32"/>
      <c r="GP199" s="32"/>
      <c r="GQ199" s="32"/>
      <c r="GR199" s="32"/>
      <c r="GS199" s="32"/>
      <c r="GT199" s="32"/>
      <c r="GU199" s="32"/>
      <c r="GV199" s="32"/>
      <c r="GW199" s="32"/>
      <c r="GX199" s="32"/>
      <c r="GY199" s="32"/>
      <c r="GZ199" s="32"/>
      <c r="HA199" s="32"/>
      <c r="HB199" s="32"/>
      <c r="HC199" s="32"/>
      <c r="HD199" s="32"/>
      <c r="HE199" s="32"/>
      <c r="HF199" s="32"/>
      <c r="HG199" s="32"/>
      <c r="HH199" s="32"/>
      <c r="HI199" s="32"/>
      <c r="HJ199" s="32"/>
      <c r="HK199" s="32"/>
      <c r="HL199" s="32"/>
      <c r="HM199" s="32"/>
      <c r="HN199" s="32"/>
      <c r="HO199" s="32"/>
      <c r="HP199" s="32"/>
      <c r="HQ199" s="32"/>
      <c r="HR199" s="32"/>
      <c r="HS199" s="32"/>
      <c r="HT199" s="32"/>
      <c r="HU199" s="32"/>
      <c r="HV199" s="32"/>
      <c r="HW199" s="32"/>
      <c r="HX199" s="32"/>
      <c r="HY199" s="32"/>
      <c r="HZ199" s="32"/>
      <c r="IA199" s="32"/>
      <c r="IB199" s="32"/>
      <c r="IC199" s="32"/>
      <c r="ID199" s="32"/>
      <c r="IE199" s="32"/>
      <c r="IF199" s="32"/>
      <c r="IG199" s="32"/>
    </row>
    <row r="200" spans="1:256" s="33" customFormat="1" ht="30">
      <c r="A200" s="70"/>
      <c r="B200" s="172" t="s">
        <v>2187</v>
      </c>
      <c r="C200" s="27" t="s">
        <v>1183</v>
      </c>
      <c r="D200" s="44" t="s">
        <v>1184</v>
      </c>
      <c r="E200" s="27" t="s">
        <v>937</v>
      </c>
      <c r="F200" s="94" t="s">
        <v>833</v>
      </c>
      <c r="G200" s="95">
        <v>5.5</v>
      </c>
      <c r="H200" s="96">
        <v>30</v>
      </c>
      <c r="I200" s="41">
        <f t="shared" si="6"/>
        <v>165</v>
      </c>
      <c r="J200" s="30">
        <v>0.12</v>
      </c>
      <c r="K200" s="31">
        <f t="shared" si="5"/>
        <v>184.8</v>
      </c>
      <c r="L200" s="27" t="s">
        <v>1185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  <c r="GB200" s="32"/>
      <c r="GC200" s="32"/>
      <c r="GD200" s="32"/>
      <c r="GE200" s="32"/>
      <c r="GF200" s="32"/>
      <c r="GG200" s="32"/>
      <c r="GH200" s="32"/>
      <c r="GI200" s="32"/>
      <c r="GJ200" s="32"/>
      <c r="GK200" s="32"/>
      <c r="GL200" s="32"/>
      <c r="GM200" s="32"/>
      <c r="GN200" s="32"/>
      <c r="GO200" s="32"/>
      <c r="GP200" s="32"/>
      <c r="GQ200" s="32"/>
      <c r="GR200" s="32"/>
      <c r="GS200" s="32"/>
      <c r="GT200" s="32"/>
      <c r="GU200" s="32"/>
      <c r="GV200" s="32"/>
      <c r="GW200" s="32"/>
      <c r="GX200" s="32"/>
      <c r="GY200" s="32"/>
      <c r="GZ200" s="32"/>
      <c r="HA200" s="32"/>
      <c r="HB200" s="32"/>
      <c r="HC200" s="32"/>
      <c r="HD200" s="32"/>
      <c r="HE200" s="32"/>
      <c r="HF200" s="32"/>
      <c r="HG200" s="32"/>
      <c r="HH200" s="32"/>
      <c r="HI200" s="32"/>
      <c r="HJ200" s="32"/>
      <c r="HK200" s="32"/>
      <c r="HL200" s="32"/>
      <c r="HM200" s="32"/>
      <c r="HN200" s="32"/>
      <c r="HO200" s="32"/>
      <c r="HP200" s="32"/>
      <c r="HQ200" s="32"/>
      <c r="HR200" s="32"/>
      <c r="HS200" s="32"/>
      <c r="HT200" s="32"/>
      <c r="HU200" s="32"/>
      <c r="HV200" s="32"/>
      <c r="HW200" s="32"/>
      <c r="HX200" s="32"/>
      <c r="HY200" s="32"/>
      <c r="HZ200" s="32"/>
      <c r="IA200" s="32"/>
      <c r="IB200" s="32"/>
      <c r="IC200" s="32"/>
      <c r="ID200" s="32"/>
      <c r="IE200" s="32"/>
      <c r="IF200" s="32"/>
      <c r="IG200" s="32"/>
    </row>
    <row r="201" spans="1:256" s="51" customFormat="1" ht="15" customHeight="1">
      <c r="A201" s="54"/>
      <c r="B201" s="172" t="s">
        <v>2188</v>
      </c>
      <c r="C201" s="97" t="s">
        <v>1186</v>
      </c>
      <c r="D201" s="48" t="s">
        <v>1187</v>
      </c>
      <c r="E201" s="48" t="s">
        <v>1004</v>
      </c>
      <c r="F201" s="58" t="s">
        <v>833</v>
      </c>
      <c r="G201" s="59">
        <v>5</v>
      </c>
      <c r="H201" s="98">
        <v>50</v>
      </c>
      <c r="I201" s="41">
        <f t="shared" si="6"/>
        <v>250</v>
      </c>
      <c r="J201" s="55">
        <v>0.12</v>
      </c>
      <c r="K201" s="31">
        <f t="shared" si="5"/>
        <v>280</v>
      </c>
      <c r="L201" s="97" t="s">
        <v>764</v>
      </c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  <c r="HG201" s="50"/>
      <c r="HH201" s="50"/>
      <c r="HI201" s="50"/>
      <c r="HJ201" s="50"/>
      <c r="HK201" s="50"/>
      <c r="HL201" s="50"/>
      <c r="HM201" s="50"/>
      <c r="HN201" s="50"/>
      <c r="HO201" s="50"/>
      <c r="HP201" s="50"/>
      <c r="HQ201" s="50"/>
      <c r="HR201" s="50"/>
      <c r="HS201" s="50"/>
      <c r="HT201" s="50"/>
      <c r="HU201" s="50"/>
      <c r="HV201" s="50"/>
      <c r="HW201" s="50"/>
      <c r="HX201" s="50"/>
      <c r="HY201" s="50"/>
      <c r="HZ201" s="50"/>
      <c r="IA201" s="50"/>
      <c r="IB201" s="50"/>
      <c r="IC201" s="50"/>
      <c r="ID201" s="50"/>
      <c r="IE201" s="50"/>
      <c r="IF201" s="50"/>
      <c r="IG201" s="50"/>
      <c r="IH201" s="50"/>
      <c r="II201" s="50"/>
      <c r="IJ201" s="50"/>
      <c r="IK201" s="50"/>
      <c r="IL201" s="50"/>
      <c r="IM201" s="50"/>
      <c r="IN201" s="50"/>
      <c r="IO201" s="50"/>
      <c r="IP201" s="50"/>
      <c r="IQ201" s="50"/>
      <c r="IR201" s="50"/>
      <c r="IS201" s="50"/>
      <c r="IT201" s="50"/>
      <c r="IU201" s="50"/>
      <c r="IV201" s="50"/>
    </row>
    <row r="202" spans="1:256" s="33" customFormat="1" ht="30">
      <c r="A202" s="70"/>
      <c r="B202" s="172" t="s">
        <v>2189</v>
      </c>
      <c r="C202" s="27" t="s">
        <v>1188</v>
      </c>
      <c r="D202" s="27" t="s">
        <v>1189</v>
      </c>
      <c r="E202" s="27" t="s">
        <v>937</v>
      </c>
      <c r="F202" s="71" t="s">
        <v>869</v>
      </c>
      <c r="G202" s="52">
        <v>14.77</v>
      </c>
      <c r="H202" s="42">
        <v>20</v>
      </c>
      <c r="I202" s="41">
        <f t="shared" si="6"/>
        <v>295.39999999999998</v>
      </c>
      <c r="J202" s="30">
        <v>0.12</v>
      </c>
      <c r="K202" s="31">
        <f t="shared" si="5"/>
        <v>330.84799999999996</v>
      </c>
      <c r="L202" s="44" t="s">
        <v>784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  <c r="GB202" s="32"/>
      <c r="GC202" s="32"/>
      <c r="GD202" s="32"/>
      <c r="GE202" s="32"/>
      <c r="GF202" s="32"/>
      <c r="GG202" s="32"/>
      <c r="GH202" s="32"/>
      <c r="GI202" s="32"/>
      <c r="GJ202" s="32"/>
      <c r="GK202" s="32"/>
      <c r="GL202" s="32"/>
      <c r="GM202" s="32"/>
      <c r="GN202" s="32"/>
      <c r="GO202" s="32"/>
      <c r="GP202" s="32"/>
      <c r="GQ202" s="32"/>
      <c r="GR202" s="32"/>
      <c r="GS202" s="32"/>
      <c r="GT202" s="32"/>
      <c r="GU202" s="32"/>
      <c r="GV202" s="32"/>
      <c r="GW202" s="32"/>
      <c r="GX202" s="32"/>
      <c r="GY202" s="32"/>
      <c r="GZ202" s="32"/>
      <c r="HA202" s="32"/>
      <c r="HB202" s="32"/>
      <c r="HC202" s="32"/>
      <c r="HD202" s="32"/>
      <c r="HE202" s="32"/>
      <c r="HF202" s="32"/>
      <c r="HG202" s="32"/>
      <c r="HH202" s="32"/>
      <c r="HI202" s="32"/>
      <c r="HJ202" s="32"/>
      <c r="HK202" s="32"/>
      <c r="HL202" s="32"/>
      <c r="HM202" s="32"/>
      <c r="HN202" s="32"/>
      <c r="HO202" s="32"/>
      <c r="HP202" s="32"/>
      <c r="HQ202" s="32"/>
      <c r="HR202" s="32"/>
      <c r="HS202" s="32"/>
      <c r="HT202" s="32"/>
      <c r="HU202" s="32"/>
      <c r="HV202" s="32"/>
      <c r="HW202" s="32"/>
      <c r="HX202" s="32"/>
      <c r="HY202" s="32"/>
      <c r="HZ202" s="32"/>
      <c r="IA202" s="32"/>
      <c r="IB202" s="32"/>
      <c r="IC202" s="32"/>
      <c r="ID202" s="32"/>
      <c r="IE202" s="32"/>
      <c r="IF202" s="32"/>
      <c r="IG202" s="32"/>
    </row>
    <row r="203" spans="1:256" s="24" customFormat="1" ht="30">
      <c r="A203" s="191"/>
      <c r="B203" s="172" t="s">
        <v>2196</v>
      </c>
      <c r="C203" s="192" t="s">
        <v>2193</v>
      </c>
      <c r="D203" s="192" t="s">
        <v>2194</v>
      </c>
      <c r="E203" s="192" t="s">
        <v>937</v>
      </c>
      <c r="F203" s="19" t="s">
        <v>820</v>
      </c>
      <c r="G203" s="165">
        <v>2.2000000000000002</v>
      </c>
      <c r="H203" s="205">
        <v>110</v>
      </c>
      <c r="I203" s="231">
        <f t="shared" si="6"/>
        <v>242.00000000000003</v>
      </c>
      <c r="J203" s="22">
        <v>0.12</v>
      </c>
      <c r="K203" s="207">
        <f t="shared" si="5"/>
        <v>271.04000000000002</v>
      </c>
      <c r="L203" s="19" t="s">
        <v>784</v>
      </c>
      <c r="M203" s="19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  <c r="HR203" s="23"/>
      <c r="HS203" s="23"/>
      <c r="HT203" s="23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</row>
    <row r="204" spans="1:256" s="24" customFormat="1" ht="30">
      <c r="A204" s="191"/>
      <c r="B204" s="172" t="s">
        <v>2199</v>
      </c>
      <c r="C204" s="192" t="s">
        <v>2197</v>
      </c>
      <c r="D204" s="192" t="s">
        <v>2198</v>
      </c>
      <c r="E204" s="192" t="s">
        <v>102</v>
      </c>
      <c r="F204" s="19" t="s">
        <v>1143</v>
      </c>
      <c r="G204" s="165">
        <v>89</v>
      </c>
      <c r="H204" s="205">
        <v>160</v>
      </c>
      <c r="I204" s="231">
        <f t="shared" si="6"/>
        <v>14240</v>
      </c>
      <c r="J204" s="22">
        <v>0.12</v>
      </c>
      <c r="K204" s="207">
        <f t="shared" si="5"/>
        <v>15948.8</v>
      </c>
      <c r="L204" s="19" t="s">
        <v>864</v>
      </c>
      <c r="M204" s="19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</row>
    <row r="205" spans="1:256" s="33" customFormat="1" ht="30">
      <c r="A205" s="25"/>
      <c r="B205" s="172" t="s">
        <v>2200</v>
      </c>
      <c r="C205" s="27" t="s">
        <v>1190</v>
      </c>
      <c r="D205" s="27" t="s">
        <v>1191</v>
      </c>
      <c r="E205" s="27" t="s">
        <v>435</v>
      </c>
      <c r="F205" s="3" t="s">
        <v>1192</v>
      </c>
      <c r="G205" s="52">
        <v>143</v>
      </c>
      <c r="H205" s="42">
        <v>228</v>
      </c>
      <c r="I205" s="41">
        <f t="shared" si="6"/>
        <v>32604</v>
      </c>
      <c r="J205" s="30">
        <v>0.12</v>
      </c>
      <c r="K205" s="31">
        <f t="shared" si="5"/>
        <v>36516.480000000003</v>
      </c>
      <c r="L205" s="27" t="s">
        <v>784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  <c r="GB205" s="32"/>
      <c r="GC205" s="32"/>
      <c r="GD205" s="32"/>
      <c r="GE205" s="32"/>
      <c r="GF205" s="32"/>
      <c r="GG205" s="32"/>
      <c r="GH205" s="32"/>
      <c r="GI205" s="32"/>
      <c r="GJ205" s="32"/>
      <c r="GK205" s="32"/>
      <c r="GL205" s="32"/>
      <c r="GM205" s="32"/>
      <c r="GN205" s="32"/>
      <c r="GO205" s="32"/>
      <c r="GP205" s="32"/>
      <c r="GQ205" s="32"/>
      <c r="GR205" s="32"/>
      <c r="GS205" s="32"/>
      <c r="GT205" s="32"/>
      <c r="GU205" s="32"/>
      <c r="GV205" s="32"/>
      <c r="GW205" s="32"/>
      <c r="GX205" s="32"/>
      <c r="GY205" s="32"/>
      <c r="GZ205" s="32"/>
      <c r="HA205" s="32"/>
      <c r="HB205" s="32"/>
      <c r="HC205" s="32"/>
      <c r="HD205" s="32"/>
      <c r="HE205" s="32"/>
      <c r="HF205" s="32"/>
      <c r="HG205" s="32"/>
      <c r="HH205" s="32"/>
      <c r="HI205" s="32"/>
      <c r="HJ205" s="32"/>
      <c r="HK205" s="32"/>
      <c r="HL205" s="32"/>
      <c r="HM205" s="32"/>
      <c r="HN205" s="32"/>
      <c r="HO205" s="32"/>
      <c r="HP205" s="32"/>
      <c r="HQ205" s="32"/>
      <c r="HR205" s="32"/>
      <c r="HS205" s="32"/>
      <c r="HT205" s="32"/>
      <c r="HU205" s="32"/>
      <c r="HV205" s="32"/>
      <c r="HW205" s="32"/>
      <c r="HX205" s="32"/>
      <c r="HY205" s="32"/>
      <c r="HZ205" s="32"/>
      <c r="IA205" s="32"/>
      <c r="IB205" s="32"/>
      <c r="IC205" s="32"/>
      <c r="ID205" s="32"/>
      <c r="IE205" s="32"/>
      <c r="IF205" s="32"/>
      <c r="IG205" s="32"/>
    </row>
    <row r="206" spans="1:256" s="33" customFormat="1" ht="30">
      <c r="A206" s="70"/>
      <c r="B206" s="172" t="s">
        <v>2235</v>
      </c>
      <c r="C206" s="27" t="s">
        <v>1194</v>
      </c>
      <c r="D206" s="27" t="s">
        <v>1195</v>
      </c>
      <c r="E206" s="27" t="s">
        <v>1193</v>
      </c>
      <c r="F206" s="72" t="s">
        <v>1196</v>
      </c>
      <c r="G206" s="73">
        <v>52</v>
      </c>
      <c r="H206" s="42">
        <v>20</v>
      </c>
      <c r="I206" s="52">
        <f t="shared" si="6"/>
        <v>1040</v>
      </c>
      <c r="J206" s="30">
        <v>0.12</v>
      </c>
      <c r="K206" s="31">
        <f t="shared" si="5"/>
        <v>1164.8</v>
      </c>
      <c r="L206" s="44" t="s">
        <v>1197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  <c r="GB206" s="32"/>
      <c r="GC206" s="32"/>
      <c r="GD206" s="32"/>
      <c r="GE206" s="32"/>
      <c r="GF206" s="32"/>
      <c r="GG206" s="32"/>
      <c r="GH206" s="32"/>
      <c r="GI206" s="32"/>
      <c r="GJ206" s="32"/>
      <c r="GK206" s="32"/>
      <c r="GL206" s="32"/>
      <c r="GM206" s="32"/>
      <c r="GN206" s="32"/>
      <c r="GO206" s="32"/>
      <c r="GP206" s="32"/>
      <c r="GQ206" s="32"/>
      <c r="GR206" s="32"/>
      <c r="GS206" s="32"/>
      <c r="GT206" s="32"/>
      <c r="GU206" s="32"/>
      <c r="GV206" s="32"/>
      <c r="GW206" s="32"/>
      <c r="GX206" s="32"/>
      <c r="GY206" s="32"/>
      <c r="GZ206" s="32"/>
      <c r="HA206" s="32"/>
      <c r="HB206" s="32"/>
      <c r="HC206" s="32"/>
      <c r="HD206" s="32"/>
      <c r="HE206" s="32"/>
      <c r="HF206" s="32"/>
      <c r="HG206" s="32"/>
      <c r="HH206" s="32"/>
      <c r="HI206" s="32"/>
      <c r="HJ206" s="32"/>
      <c r="HK206" s="32"/>
      <c r="HL206" s="32"/>
      <c r="HM206" s="32"/>
      <c r="HN206" s="32"/>
      <c r="HO206" s="32"/>
      <c r="HP206" s="32"/>
      <c r="HQ206" s="32"/>
      <c r="HR206" s="32"/>
      <c r="HS206" s="32"/>
      <c r="HT206" s="32"/>
      <c r="HU206" s="32"/>
      <c r="HV206" s="32"/>
      <c r="HW206" s="32"/>
      <c r="HX206" s="32"/>
      <c r="HY206" s="32"/>
      <c r="HZ206" s="32"/>
      <c r="IA206" s="32"/>
      <c r="IB206" s="32"/>
      <c r="IC206" s="32"/>
      <c r="ID206" s="32"/>
      <c r="IE206" s="32"/>
      <c r="IF206" s="32"/>
      <c r="IG206" s="32"/>
    </row>
    <row r="207" spans="1:256" s="33" customFormat="1" ht="30">
      <c r="A207" s="81"/>
      <c r="B207" s="172" t="s">
        <v>2236</v>
      </c>
      <c r="C207" s="71" t="s">
        <v>1198</v>
      </c>
      <c r="D207" s="71" t="s">
        <v>1199</v>
      </c>
      <c r="E207" s="71" t="s">
        <v>435</v>
      </c>
      <c r="F207" s="27" t="s">
        <v>1074</v>
      </c>
      <c r="G207" s="41">
        <v>135</v>
      </c>
      <c r="H207" s="42">
        <v>30</v>
      </c>
      <c r="I207" s="52">
        <f t="shared" si="6"/>
        <v>4050</v>
      </c>
      <c r="J207" s="30">
        <v>0.12</v>
      </c>
      <c r="K207" s="31">
        <f t="shared" si="5"/>
        <v>4536</v>
      </c>
      <c r="L207" s="27" t="s">
        <v>769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  <c r="GB207" s="32"/>
      <c r="GC207" s="32"/>
      <c r="GD207" s="32"/>
      <c r="GE207" s="32"/>
      <c r="GF207" s="32"/>
      <c r="GG207" s="32"/>
      <c r="GH207" s="32"/>
      <c r="GI207" s="32"/>
      <c r="GJ207" s="32"/>
      <c r="GK207" s="32"/>
      <c r="GL207" s="32"/>
      <c r="GM207" s="32"/>
      <c r="GN207" s="32"/>
      <c r="GO207" s="32"/>
      <c r="GP207" s="32"/>
      <c r="GQ207" s="32"/>
      <c r="GR207" s="32"/>
      <c r="GS207" s="32"/>
      <c r="GT207" s="32"/>
      <c r="GU207" s="32"/>
      <c r="GV207" s="32"/>
      <c r="GW207" s="32"/>
      <c r="GX207" s="32"/>
      <c r="GY207" s="32"/>
      <c r="GZ207" s="32"/>
      <c r="HA207" s="32"/>
      <c r="HB207" s="32"/>
      <c r="HC207" s="32"/>
      <c r="HD207" s="32"/>
      <c r="HE207" s="32"/>
      <c r="HF207" s="32"/>
      <c r="HG207" s="32"/>
      <c r="HH207" s="32"/>
      <c r="HI207" s="32"/>
      <c r="HJ207" s="32"/>
      <c r="HK207" s="32"/>
      <c r="HL207" s="32"/>
      <c r="HM207" s="32"/>
      <c r="HN207" s="32"/>
      <c r="HO207" s="32"/>
      <c r="HP207" s="32"/>
      <c r="HQ207" s="32"/>
      <c r="HR207" s="32"/>
      <c r="HS207" s="32"/>
      <c r="HT207" s="32"/>
      <c r="HU207" s="32"/>
      <c r="HV207" s="32"/>
      <c r="HW207" s="32"/>
      <c r="HX207" s="32"/>
      <c r="HY207" s="32"/>
      <c r="HZ207" s="32"/>
      <c r="IA207" s="32"/>
      <c r="IB207" s="32"/>
      <c r="IC207" s="32"/>
      <c r="ID207" s="32"/>
      <c r="IE207" s="32"/>
      <c r="IF207" s="32"/>
      <c r="IG207" s="32"/>
    </row>
    <row r="208" spans="1:256" s="33" customFormat="1" ht="30">
      <c r="A208" s="81"/>
      <c r="B208" s="172" t="s">
        <v>2237</v>
      </c>
      <c r="C208" s="71" t="s">
        <v>1200</v>
      </c>
      <c r="D208" s="27" t="s">
        <v>1201</v>
      </c>
      <c r="E208" s="27" t="s">
        <v>435</v>
      </c>
      <c r="F208" s="44" t="s">
        <v>1202</v>
      </c>
      <c r="G208" s="41">
        <v>14.5</v>
      </c>
      <c r="H208" s="320">
        <v>350</v>
      </c>
      <c r="I208" s="52">
        <f t="shared" si="6"/>
        <v>5075</v>
      </c>
      <c r="J208" s="30">
        <v>0.12</v>
      </c>
      <c r="K208" s="31">
        <f t="shared" si="5"/>
        <v>5684</v>
      </c>
      <c r="L208" s="27" t="s">
        <v>834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  <c r="GB208" s="32"/>
      <c r="GC208" s="32"/>
      <c r="GD208" s="32"/>
      <c r="GE208" s="32"/>
      <c r="GF208" s="32"/>
      <c r="GG208" s="32"/>
      <c r="GH208" s="32"/>
      <c r="GI208" s="32"/>
      <c r="GJ208" s="32"/>
      <c r="GK208" s="32"/>
      <c r="GL208" s="32"/>
      <c r="GM208" s="32"/>
      <c r="GN208" s="32"/>
      <c r="GO208" s="32"/>
      <c r="GP208" s="32"/>
      <c r="GQ208" s="32"/>
      <c r="GR208" s="32"/>
      <c r="GS208" s="32"/>
      <c r="GT208" s="32"/>
      <c r="GU208" s="32"/>
      <c r="GV208" s="32"/>
      <c r="GW208" s="32"/>
      <c r="GX208" s="32"/>
      <c r="GY208" s="32"/>
      <c r="GZ208" s="32"/>
      <c r="HA208" s="32"/>
      <c r="HB208" s="32"/>
      <c r="HC208" s="32"/>
      <c r="HD208" s="32"/>
      <c r="HE208" s="32"/>
      <c r="HF208" s="32"/>
      <c r="HG208" s="32"/>
      <c r="HH208" s="32"/>
      <c r="HI208" s="32"/>
      <c r="HJ208" s="32"/>
      <c r="HK208" s="32"/>
      <c r="HL208" s="32"/>
      <c r="HM208" s="32"/>
      <c r="HN208" s="32"/>
      <c r="HO208" s="32"/>
      <c r="HP208" s="32"/>
      <c r="HQ208" s="32"/>
      <c r="HR208" s="32"/>
      <c r="HS208" s="32"/>
      <c r="HT208" s="32"/>
      <c r="HU208" s="32"/>
      <c r="HV208" s="32"/>
      <c r="HW208" s="32"/>
      <c r="HX208" s="32"/>
      <c r="HY208" s="32"/>
      <c r="HZ208" s="32"/>
      <c r="IA208" s="32"/>
      <c r="IB208" s="32"/>
      <c r="IC208" s="32"/>
      <c r="ID208" s="32"/>
      <c r="IE208" s="32"/>
      <c r="IF208" s="32"/>
      <c r="IG208" s="32"/>
    </row>
    <row r="209" spans="1:256" s="33" customFormat="1" ht="30">
      <c r="A209" s="70"/>
      <c r="B209" s="172" t="s">
        <v>2254</v>
      </c>
      <c r="C209" s="27" t="s">
        <v>1203</v>
      </c>
      <c r="D209" s="27" t="s">
        <v>1204</v>
      </c>
      <c r="E209" s="27" t="s">
        <v>435</v>
      </c>
      <c r="F209" s="27" t="s">
        <v>1202</v>
      </c>
      <c r="G209" s="35">
        <v>11.5</v>
      </c>
      <c r="H209" s="36">
        <v>60</v>
      </c>
      <c r="I209" s="52">
        <f t="shared" si="6"/>
        <v>690</v>
      </c>
      <c r="J209" s="30">
        <v>0.12</v>
      </c>
      <c r="K209" s="31">
        <f t="shared" si="5"/>
        <v>772.8</v>
      </c>
      <c r="L209" s="27" t="s">
        <v>834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  <c r="GB209" s="32"/>
      <c r="GC209" s="32"/>
      <c r="GD209" s="32"/>
      <c r="GE209" s="32"/>
      <c r="GF209" s="32"/>
      <c r="GG209" s="32"/>
      <c r="GH209" s="32"/>
      <c r="GI209" s="32"/>
      <c r="GJ209" s="32"/>
      <c r="GK209" s="32"/>
      <c r="GL209" s="32"/>
      <c r="GM209" s="32"/>
      <c r="GN209" s="32"/>
      <c r="GO209" s="32"/>
      <c r="GP209" s="32"/>
      <c r="GQ209" s="32"/>
      <c r="GR209" s="32"/>
      <c r="GS209" s="32"/>
      <c r="GT209" s="32"/>
      <c r="GU209" s="32"/>
      <c r="GV209" s="32"/>
      <c r="GW209" s="32"/>
      <c r="GX209" s="32"/>
      <c r="GY209" s="32"/>
      <c r="GZ209" s="32"/>
      <c r="HA209" s="32"/>
      <c r="HB209" s="32"/>
      <c r="HC209" s="32"/>
      <c r="HD209" s="32"/>
      <c r="HE209" s="32"/>
      <c r="HF209" s="32"/>
      <c r="HG209" s="32"/>
      <c r="HH209" s="32"/>
      <c r="HI209" s="32"/>
      <c r="HJ209" s="32"/>
      <c r="HK209" s="32"/>
      <c r="HL209" s="32"/>
      <c r="HM209" s="32"/>
      <c r="HN209" s="32"/>
      <c r="HO209" s="32"/>
      <c r="HP209" s="32"/>
      <c r="HQ209" s="32"/>
      <c r="HR209" s="32"/>
      <c r="HS209" s="32"/>
      <c r="HT209" s="32"/>
      <c r="HU209" s="32"/>
      <c r="HV209" s="32"/>
      <c r="HW209" s="32"/>
      <c r="HX209" s="32"/>
      <c r="HY209" s="32"/>
      <c r="HZ209" s="32"/>
      <c r="IA209" s="32"/>
      <c r="IB209" s="32"/>
      <c r="IC209" s="32"/>
      <c r="ID209" s="32"/>
      <c r="IE209" s="32"/>
      <c r="IF209" s="32"/>
      <c r="IG209" s="32"/>
    </row>
    <row r="210" spans="1:256" s="33" customFormat="1" ht="45">
      <c r="A210" s="81"/>
      <c r="B210" s="172" t="s">
        <v>2259</v>
      </c>
      <c r="C210" s="71" t="s">
        <v>1205</v>
      </c>
      <c r="D210" s="71" t="s">
        <v>1206</v>
      </c>
      <c r="E210" s="72" t="s">
        <v>360</v>
      </c>
      <c r="F210" s="27" t="s">
        <v>1207</v>
      </c>
      <c r="G210" s="41">
        <v>99</v>
      </c>
      <c r="H210" s="42">
        <v>70</v>
      </c>
      <c r="I210" s="52">
        <f t="shared" si="6"/>
        <v>6930</v>
      </c>
      <c r="J210" s="30">
        <v>0.28000000000000003</v>
      </c>
      <c r="K210" s="31">
        <f t="shared" si="5"/>
        <v>8870.4</v>
      </c>
      <c r="L210" s="27" t="s">
        <v>764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  <c r="GB210" s="32"/>
      <c r="GC210" s="32"/>
      <c r="GD210" s="32"/>
      <c r="GE210" s="32"/>
      <c r="GF210" s="32"/>
      <c r="GG210" s="32"/>
      <c r="GH210" s="32"/>
      <c r="GI210" s="32"/>
      <c r="GJ210" s="32"/>
      <c r="GK210" s="32"/>
      <c r="GL210" s="32"/>
      <c r="GM210" s="32"/>
      <c r="GN210" s="32"/>
      <c r="GO210" s="32"/>
      <c r="GP210" s="32"/>
      <c r="GQ210" s="32"/>
      <c r="GR210" s="32"/>
      <c r="GS210" s="32"/>
      <c r="GT210" s="32"/>
      <c r="GU210" s="32"/>
      <c r="GV210" s="32"/>
      <c r="GW210" s="32"/>
      <c r="GX210" s="32"/>
      <c r="GY210" s="32"/>
      <c r="GZ210" s="32"/>
      <c r="HA210" s="32"/>
      <c r="HB210" s="32"/>
      <c r="HC210" s="32"/>
      <c r="HD210" s="32"/>
      <c r="HE210" s="32"/>
      <c r="HF210" s="32"/>
      <c r="HG210" s="32"/>
      <c r="HH210" s="32"/>
      <c r="HI210" s="32"/>
      <c r="HJ210" s="32"/>
      <c r="HK210" s="32"/>
      <c r="HL210" s="32"/>
      <c r="HM210" s="32"/>
      <c r="HN210" s="32"/>
      <c r="HO210" s="32"/>
      <c r="HP210" s="32"/>
      <c r="HQ210" s="32"/>
      <c r="HR210" s="32"/>
      <c r="HS210" s="32"/>
      <c r="HT210" s="32"/>
      <c r="HU210" s="32"/>
      <c r="HV210" s="32"/>
      <c r="HW210" s="32"/>
      <c r="HX210" s="32"/>
      <c r="HY210" s="32"/>
      <c r="HZ210" s="32"/>
      <c r="IA210" s="32"/>
      <c r="IB210" s="32"/>
      <c r="IC210" s="32"/>
      <c r="ID210" s="32"/>
      <c r="IE210" s="32"/>
      <c r="IF210" s="32"/>
      <c r="IG210" s="32"/>
    </row>
    <row r="211" spans="1:256" s="33" customFormat="1" ht="30">
      <c r="A211" s="81"/>
      <c r="B211" s="172" t="s">
        <v>2260</v>
      </c>
      <c r="C211" s="71" t="s">
        <v>1208</v>
      </c>
      <c r="D211" s="71" t="s">
        <v>1209</v>
      </c>
      <c r="E211" s="71" t="s">
        <v>937</v>
      </c>
      <c r="F211" s="27" t="s">
        <v>833</v>
      </c>
      <c r="G211" s="41">
        <v>10.6</v>
      </c>
      <c r="H211" s="42">
        <v>530</v>
      </c>
      <c r="I211" s="52">
        <f t="shared" si="6"/>
        <v>5618</v>
      </c>
      <c r="J211" s="30">
        <v>0.12</v>
      </c>
      <c r="K211" s="31">
        <f t="shared" si="5"/>
        <v>6292.16</v>
      </c>
      <c r="L211" s="27" t="s">
        <v>834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  <c r="GB211" s="32"/>
      <c r="GC211" s="32"/>
      <c r="GD211" s="32"/>
      <c r="GE211" s="32"/>
      <c r="GF211" s="32"/>
      <c r="GG211" s="32"/>
      <c r="GH211" s="32"/>
      <c r="GI211" s="32"/>
      <c r="GJ211" s="32"/>
      <c r="GK211" s="32"/>
      <c r="GL211" s="32"/>
      <c r="GM211" s="32"/>
      <c r="GN211" s="32"/>
      <c r="GO211" s="32"/>
      <c r="GP211" s="32"/>
      <c r="GQ211" s="32"/>
      <c r="GR211" s="32"/>
      <c r="GS211" s="32"/>
      <c r="GT211" s="32"/>
      <c r="GU211" s="32"/>
      <c r="GV211" s="32"/>
      <c r="GW211" s="32"/>
      <c r="GX211" s="32"/>
      <c r="GY211" s="32"/>
      <c r="GZ211" s="32"/>
      <c r="HA211" s="32"/>
      <c r="HB211" s="32"/>
      <c r="HC211" s="32"/>
      <c r="HD211" s="32"/>
      <c r="HE211" s="32"/>
      <c r="HF211" s="32"/>
      <c r="HG211" s="32"/>
      <c r="HH211" s="32"/>
      <c r="HI211" s="32"/>
      <c r="HJ211" s="32"/>
      <c r="HK211" s="32"/>
      <c r="HL211" s="32"/>
      <c r="HM211" s="32"/>
      <c r="HN211" s="32"/>
      <c r="HO211" s="32"/>
      <c r="HP211" s="32"/>
      <c r="HQ211" s="32"/>
      <c r="HR211" s="32"/>
      <c r="HS211" s="32"/>
      <c r="HT211" s="32"/>
      <c r="HU211" s="32"/>
      <c r="HV211" s="32"/>
      <c r="HW211" s="32"/>
      <c r="HX211" s="32"/>
      <c r="HY211" s="32"/>
      <c r="HZ211" s="32"/>
      <c r="IA211" s="32"/>
      <c r="IB211" s="32"/>
      <c r="IC211" s="32"/>
      <c r="ID211" s="32"/>
      <c r="IE211" s="32"/>
      <c r="IF211" s="32"/>
      <c r="IG211" s="32"/>
    </row>
    <row r="212" spans="1:256" s="53" customFormat="1" ht="30">
      <c r="A212" s="34"/>
      <c r="B212" s="172" t="s">
        <v>2267</v>
      </c>
      <c r="C212" s="27" t="s">
        <v>1210</v>
      </c>
      <c r="D212" s="27" t="s">
        <v>1211</v>
      </c>
      <c r="E212" s="27" t="s">
        <v>16</v>
      </c>
      <c r="F212" s="99" t="s">
        <v>1212</v>
      </c>
      <c r="G212" s="52">
        <v>136.5</v>
      </c>
      <c r="H212" s="42">
        <v>40</v>
      </c>
      <c r="I212" s="52">
        <f t="shared" si="6"/>
        <v>5460</v>
      </c>
      <c r="J212" s="30">
        <v>0.05</v>
      </c>
      <c r="K212" s="31">
        <f t="shared" si="5"/>
        <v>5733</v>
      </c>
      <c r="L212" s="44" t="s">
        <v>794</v>
      </c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  <c r="FB212" s="37"/>
      <c r="FC212" s="37"/>
      <c r="FD212" s="37"/>
      <c r="FE212" s="37"/>
      <c r="FF212" s="37"/>
      <c r="FG212" s="37"/>
      <c r="FH212" s="37"/>
      <c r="FI212" s="37"/>
      <c r="FJ212" s="37"/>
      <c r="FK212" s="37"/>
      <c r="FL212" s="37"/>
      <c r="FM212" s="37"/>
      <c r="FN212" s="37"/>
      <c r="FO212" s="37"/>
      <c r="FP212" s="37"/>
      <c r="FQ212" s="37"/>
      <c r="FR212" s="37"/>
      <c r="FS212" s="37"/>
      <c r="FT212" s="37"/>
      <c r="FU212" s="37"/>
      <c r="FV212" s="37"/>
      <c r="FW212" s="37"/>
      <c r="FX212" s="37"/>
      <c r="FY212" s="37"/>
      <c r="FZ212" s="37"/>
      <c r="GA212" s="37"/>
      <c r="GB212" s="37"/>
      <c r="GC212" s="37"/>
      <c r="GD212" s="37"/>
      <c r="GE212" s="37"/>
      <c r="GF212" s="37"/>
      <c r="GG212" s="37"/>
      <c r="GH212" s="37"/>
      <c r="GI212" s="37"/>
      <c r="GJ212" s="37"/>
      <c r="GK212" s="37"/>
      <c r="GL212" s="37"/>
      <c r="GM212" s="37"/>
      <c r="GN212" s="37"/>
      <c r="GO212" s="37"/>
      <c r="GP212" s="37"/>
      <c r="GQ212" s="37"/>
      <c r="GR212" s="37"/>
      <c r="GS212" s="37"/>
      <c r="GT212" s="37"/>
      <c r="GU212" s="37"/>
      <c r="GV212" s="37"/>
      <c r="GW212" s="37"/>
      <c r="GX212" s="37"/>
      <c r="GY212" s="37"/>
      <c r="GZ212" s="37"/>
      <c r="HA212" s="37"/>
      <c r="HB212" s="37"/>
      <c r="HC212" s="37"/>
      <c r="HD212" s="37"/>
      <c r="HE212" s="37"/>
      <c r="HF212" s="37"/>
      <c r="HG212" s="37"/>
      <c r="HH212" s="37"/>
      <c r="HI212" s="37"/>
      <c r="HJ212" s="37"/>
      <c r="HK212" s="37"/>
      <c r="HL212" s="37"/>
      <c r="HM212" s="37"/>
      <c r="HN212" s="37"/>
      <c r="HO212" s="37"/>
      <c r="HP212" s="37"/>
      <c r="HQ212" s="37"/>
      <c r="HR212" s="37"/>
      <c r="HS212" s="37"/>
      <c r="HT212" s="37"/>
    </row>
    <row r="213" spans="1:256" s="53" customFormat="1" ht="30">
      <c r="A213" s="34"/>
      <c r="B213" s="172" t="s">
        <v>2268</v>
      </c>
      <c r="C213" s="27" t="s">
        <v>1213</v>
      </c>
      <c r="D213" s="27" t="s">
        <v>1214</v>
      </c>
      <c r="E213" s="27" t="s">
        <v>16</v>
      </c>
      <c r="F213" s="27" t="s">
        <v>1215</v>
      </c>
      <c r="G213" s="41">
        <v>99.6</v>
      </c>
      <c r="H213" s="36">
        <v>140</v>
      </c>
      <c r="I213" s="52">
        <f t="shared" si="6"/>
        <v>13944</v>
      </c>
      <c r="J213" s="30">
        <v>0.05</v>
      </c>
      <c r="K213" s="31">
        <f t="shared" si="5"/>
        <v>14641.2</v>
      </c>
      <c r="L213" s="44" t="s">
        <v>769</v>
      </c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  <c r="EO213" s="37"/>
      <c r="EP213" s="37"/>
      <c r="EQ213" s="37"/>
      <c r="ER213" s="37"/>
      <c r="ES213" s="37"/>
      <c r="ET213" s="37"/>
      <c r="EU213" s="37"/>
      <c r="EV213" s="37"/>
      <c r="EW213" s="37"/>
      <c r="EX213" s="37"/>
      <c r="EY213" s="37"/>
      <c r="EZ213" s="37"/>
      <c r="FA213" s="37"/>
      <c r="FB213" s="37"/>
      <c r="FC213" s="37"/>
      <c r="FD213" s="37"/>
      <c r="FE213" s="37"/>
      <c r="FF213" s="37"/>
      <c r="FG213" s="37"/>
      <c r="FH213" s="37"/>
      <c r="FI213" s="37"/>
      <c r="FJ213" s="37"/>
      <c r="FK213" s="37"/>
      <c r="FL213" s="37"/>
      <c r="FM213" s="37"/>
      <c r="FN213" s="37"/>
      <c r="FO213" s="37"/>
      <c r="FP213" s="37"/>
      <c r="FQ213" s="37"/>
      <c r="FR213" s="37"/>
      <c r="FS213" s="37"/>
      <c r="FT213" s="37"/>
      <c r="FU213" s="37"/>
      <c r="FV213" s="37"/>
      <c r="FW213" s="37"/>
      <c r="FX213" s="37"/>
      <c r="FY213" s="37"/>
      <c r="FZ213" s="37"/>
      <c r="GA213" s="37"/>
      <c r="GB213" s="37"/>
      <c r="GC213" s="37"/>
      <c r="GD213" s="37"/>
      <c r="GE213" s="37"/>
      <c r="GF213" s="37"/>
      <c r="GG213" s="37"/>
      <c r="GH213" s="37"/>
      <c r="GI213" s="37"/>
      <c r="GJ213" s="37"/>
      <c r="GK213" s="37"/>
      <c r="GL213" s="37"/>
      <c r="GM213" s="37"/>
      <c r="GN213" s="37"/>
      <c r="GO213" s="37"/>
      <c r="GP213" s="37"/>
      <c r="GQ213" s="37"/>
      <c r="GR213" s="37"/>
      <c r="GS213" s="37"/>
      <c r="GT213" s="37"/>
      <c r="GU213" s="37"/>
      <c r="GV213" s="37"/>
      <c r="GW213" s="37"/>
      <c r="GX213" s="37"/>
      <c r="GY213" s="37"/>
      <c r="GZ213" s="37"/>
      <c r="HA213" s="37"/>
      <c r="HB213" s="37"/>
      <c r="HC213" s="37"/>
      <c r="HD213" s="37"/>
      <c r="HE213" s="37"/>
      <c r="HF213" s="37"/>
      <c r="HG213" s="37"/>
      <c r="HH213" s="37"/>
      <c r="HI213" s="37"/>
      <c r="HJ213" s="37"/>
      <c r="HK213" s="37"/>
      <c r="HL213" s="37"/>
      <c r="HM213" s="37"/>
      <c r="HN213" s="37"/>
      <c r="HO213" s="37"/>
      <c r="HP213" s="37"/>
      <c r="HQ213" s="37"/>
      <c r="HR213" s="37"/>
      <c r="HS213" s="37"/>
      <c r="HT213" s="37"/>
    </row>
    <row r="214" spans="1:256" s="24" customFormat="1" ht="29.25" customHeight="1">
      <c r="A214" s="18"/>
      <c r="B214" s="172" t="s">
        <v>2274</v>
      </c>
      <c r="C214" s="19" t="s">
        <v>2269</v>
      </c>
      <c r="D214" s="19" t="s">
        <v>2270</v>
      </c>
      <c r="E214" s="19" t="s">
        <v>16</v>
      </c>
      <c r="F214" s="204" t="s">
        <v>2271</v>
      </c>
      <c r="G214" s="208">
        <v>44</v>
      </c>
      <c r="H214" s="209">
        <v>300</v>
      </c>
      <c r="I214" s="231">
        <f t="shared" si="6"/>
        <v>13200</v>
      </c>
      <c r="J214" s="22">
        <v>0.12</v>
      </c>
      <c r="K214" s="207">
        <f t="shared" si="5"/>
        <v>14784</v>
      </c>
      <c r="L214" s="199" t="s">
        <v>784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23"/>
      <c r="IJ214" s="23"/>
      <c r="IK214" s="23"/>
      <c r="IL214" s="23"/>
      <c r="IM214" s="23"/>
      <c r="IN214" s="23"/>
      <c r="IO214" s="23"/>
      <c r="IP214" s="23"/>
      <c r="IQ214" s="23"/>
      <c r="IR214" s="23"/>
      <c r="IS214" s="23"/>
      <c r="IT214" s="23"/>
      <c r="IU214" s="23"/>
      <c r="IV214" s="23"/>
    </row>
    <row r="215" spans="1:256" s="24" customFormat="1" ht="28.5" customHeight="1">
      <c r="A215" s="18"/>
      <c r="B215" s="172" t="s">
        <v>2275</v>
      </c>
      <c r="C215" s="19" t="s">
        <v>2272</v>
      </c>
      <c r="D215" s="19" t="s">
        <v>2273</v>
      </c>
      <c r="E215" s="19" t="s">
        <v>16</v>
      </c>
      <c r="F215" s="204" t="s">
        <v>2271</v>
      </c>
      <c r="G215" s="208">
        <v>57</v>
      </c>
      <c r="H215" s="209">
        <v>270</v>
      </c>
      <c r="I215" s="231">
        <f t="shared" si="6"/>
        <v>15390</v>
      </c>
      <c r="J215" s="22">
        <v>0.12</v>
      </c>
      <c r="K215" s="207">
        <f t="shared" si="5"/>
        <v>17236.8</v>
      </c>
      <c r="L215" s="199" t="s">
        <v>784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23"/>
      <c r="GT215" s="23"/>
      <c r="GU215" s="23"/>
      <c r="GV215" s="23"/>
      <c r="GW215" s="23"/>
      <c r="GX215" s="23"/>
      <c r="GY215" s="23"/>
      <c r="GZ215" s="23"/>
      <c r="HA215" s="23"/>
      <c r="HB215" s="23"/>
      <c r="HC215" s="23"/>
      <c r="HD215" s="23"/>
      <c r="HE215" s="23"/>
      <c r="HF215" s="23"/>
      <c r="HG215" s="23"/>
      <c r="HH215" s="23"/>
      <c r="HI215" s="23"/>
      <c r="HJ215" s="23"/>
      <c r="HK215" s="23"/>
      <c r="HL215" s="23"/>
      <c r="HM215" s="23"/>
      <c r="HN215" s="23"/>
      <c r="HO215" s="23"/>
      <c r="HP215" s="23"/>
      <c r="HQ215" s="23"/>
      <c r="HR215" s="23"/>
      <c r="HS215" s="23"/>
      <c r="HT215" s="23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23"/>
      <c r="IJ215" s="23"/>
      <c r="IK215" s="23"/>
      <c r="IL215" s="23"/>
      <c r="IM215" s="23"/>
      <c r="IN215" s="23"/>
      <c r="IO215" s="23"/>
      <c r="IP215" s="23"/>
      <c r="IQ215" s="23"/>
      <c r="IR215" s="23"/>
      <c r="IS215" s="23"/>
      <c r="IT215" s="23"/>
      <c r="IU215" s="23"/>
      <c r="IV215" s="23"/>
    </row>
    <row r="216" spans="1:256" s="53" customFormat="1" ht="30">
      <c r="A216" s="34"/>
      <c r="B216" s="172" t="s">
        <v>2276</v>
      </c>
      <c r="C216" s="27" t="s">
        <v>1216</v>
      </c>
      <c r="D216" s="27" t="s">
        <v>1217</v>
      </c>
      <c r="E216" s="27" t="s">
        <v>16</v>
      </c>
      <c r="F216" s="27" t="s">
        <v>1218</v>
      </c>
      <c r="G216" s="52">
        <v>138</v>
      </c>
      <c r="H216" s="42">
        <v>20</v>
      </c>
      <c r="I216" s="52">
        <f t="shared" si="6"/>
        <v>2760</v>
      </c>
      <c r="J216" s="30">
        <v>0.05</v>
      </c>
      <c r="K216" s="31">
        <f t="shared" si="5"/>
        <v>2898</v>
      </c>
      <c r="L216" s="44" t="s">
        <v>930</v>
      </c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  <c r="FB216" s="37"/>
      <c r="FC216" s="37"/>
      <c r="FD216" s="37"/>
      <c r="FE216" s="37"/>
      <c r="FF216" s="37"/>
      <c r="FG216" s="37"/>
      <c r="FH216" s="37"/>
      <c r="FI216" s="37"/>
      <c r="FJ216" s="37"/>
      <c r="FK216" s="37"/>
      <c r="FL216" s="37"/>
      <c r="FM216" s="37"/>
      <c r="FN216" s="37"/>
      <c r="FO216" s="37"/>
      <c r="FP216" s="37"/>
      <c r="FQ216" s="37"/>
      <c r="FR216" s="37"/>
      <c r="FS216" s="37"/>
      <c r="FT216" s="37"/>
      <c r="FU216" s="37"/>
      <c r="FV216" s="37"/>
      <c r="FW216" s="37"/>
      <c r="FX216" s="37"/>
      <c r="FY216" s="37"/>
      <c r="FZ216" s="37"/>
      <c r="GA216" s="37"/>
      <c r="GB216" s="37"/>
      <c r="GC216" s="37"/>
      <c r="GD216" s="37"/>
      <c r="GE216" s="37"/>
      <c r="GF216" s="37"/>
      <c r="GG216" s="37"/>
      <c r="GH216" s="37"/>
      <c r="GI216" s="37"/>
      <c r="GJ216" s="37"/>
      <c r="GK216" s="37"/>
      <c r="GL216" s="37"/>
      <c r="GM216" s="37"/>
      <c r="GN216" s="37"/>
      <c r="GO216" s="37"/>
      <c r="GP216" s="37"/>
      <c r="GQ216" s="37"/>
      <c r="GR216" s="37"/>
      <c r="GS216" s="37"/>
      <c r="GT216" s="37"/>
      <c r="GU216" s="37"/>
      <c r="GV216" s="37"/>
      <c r="GW216" s="37"/>
      <c r="GX216" s="37"/>
      <c r="GY216" s="37"/>
      <c r="GZ216" s="37"/>
      <c r="HA216" s="37"/>
      <c r="HB216" s="37"/>
      <c r="HC216" s="37"/>
      <c r="HD216" s="37"/>
      <c r="HE216" s="37"/>
      <c r="HF216" s="37"/>
      <c r="HG216" s="37"/>
      <c r="HH216" s="37"/>
      <c r="HI216" s="37"/>
      <c r="HJ216" s="37"/>
      <c r="HK216" s="37"/>
      <c r="HL216" s="37"/>
      <c r="HM216" s="37"/>
      <c r="HN216" s="37"/>
      <c r="HO216" s="37"/>
      <c r="HP216" s="37"/>
      <c r="HQ216" s="37"/>
      <c r="HR216" s="37"/>
      <c r="HS216" s="37"/>
      <c r="HT216" s="37"/>
    </row>
    <row r="217" spans="1:256" s="53" customFormat="1" ht="30">
      <c r="A217" s="34"/>
      <c r="B217" s="172" t="s">
        <v>2277</v>
      </c>
      <c r="C217" s="27" t="s">
        <v>1219</v>
      </c>
      <c r="D217" s="27" t="s">
        <v>1220</v>
      </c>
      <c r="E217" s="27" t="s">
        <v>16</v>
      </c>
      <c r="F217" s="27" t="s">
        <v>1215</v>
      </c>
      <c r="G217" s="41">
        <v>171.6</v>
      </c>
      <c r="H217" s="36">
        <v>65</v>
      </c>
      <c r="I217" s="52">
        <f t="shared" si="6"/>
        <v>11154</v>
      </c>
      <c r="J217" s="30">
        <v>0.05</v>
      </c>
      <c r="K217" s="31">
        <f t="shared" si="5"/>
        <v>11711.7</v>
      </c>
      <c r="L217" s="44" t="s">
        <v>769</v>
      </c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  <c r="EO217" s="37"/>
      <c r="EP217" s="37"/>
      <c r="EQ217" s="37"/>
      <c r="ER217" s="37"/>
      <c r="ES217" s="37"/>
      <c r="ET217" s="37"/>
      <c r="EU217" s="37"/>
      <c r="EV217" s="37"/>
      <c r="EW217" s="37"/>
      <c r="EX217" s="37"/>
      <c r="EY217" s="37"/>
      <c r="EZ217" s="37"/>
      <c r="FA217" s="37"/>
      <c r="FB217" s="37"/>
      <c r="FC217" s="37"/>
      <c r="FD217" s="37"/>
      <c r="FE217" s="37"/>
      <c r="FF217" s="37"/>
      <c r="FG217" s="37"/>
      <c r="FH217" s="37"/>
      <c r="FI217" s="37"/>
      <c r="FJ217" s="37"/>
      <c r="FK217" s="37"/>
      <c r="FL217" s="37"/>
      <c r="FM217" s="37"/>
      <c r="FN217" s="37"/>
      <c r="FO217" s="37"/>
      <c r="FP217" s="37"/>
      <c r="FQ217" s="37"/>
      <c r="FR217" s="37"/>
      <c r="FS217" s="37"/>
      <c r="FT217" s="37"/>
      <c r="FU217" s="37"/>
      <c r="FV217" s="37"/>
      <c r="FW217" s="37"/>
      <c r="FX217" s="37"/>
      <c r="FY217" s="37"/>
      <c r="FZ217" s="37"/>
      <c r="GA217" s="37"/>
      <c r="GB217" s="37"/>
      <c r="GC217" s="37"/>
      <c r="GD217" s="37"/>
      <c r="GE217" s="37"/>
      <c r="GF217" s="37"/>
      <c r="GG217" s="37"/>
      <c r="GH217" s="37"/>
      <c r="GI217" s="37"/>
      <c r="GJ217" s="37"/>
      <c r="GK217" s="37"/>
      <c r="GL217" s="37"/>
      <c r="GM217" s="37"/>
      <c r="GN217" s="37"/>
      <c r="GO217" s="37"/>
      <c r="GP217" s="37"/>
      <c r="GQ217" s="37"/>
      <c r="GR217" s="37"/>
      <c r="GS217" s="37"/>
      <c r="GT217" s="37"/>
      <c r="GU217" s="37"/>
      <c r="GV217" s="37"/>
      <c r="GW217" s="37"/>
      <c r="GX217" s="37"/>
      <c r="GY217" s="37"/>
      <c r="GZ217" s="37"/>
      <c r="HA217" s="37"/>
      <c r="HB217" s="37"/>
      <c r="HC217" s="37"/>
      <c r="HD217" s="37"/>
      <c r="HE217" s="37"/>
      <c r="HF217" s="37"/>
      <c r="HG217" s="37"/>
      <c r="HH217" s="37"/>
      <c r="HI217" s="37"/>
      <c r="HJ217" s="37"/>
      <c r="HK217" s="37"/>
      <c r="HL217" s="37"/>
      <c r="HM217" s="37"/>
      <c r="HN217" s="37"/>
      <c r="HO217" s="37"/>
      <c r="HP217" s="37"/>
      <c r="HQ217" s="37"/>
      <c r="HR217" s="37"/>
      <c r="HS217" s="37"/>
      <c r="HT217" s="37"/>
    </row>
    <row r="218" spans="1:256" s="24" customFormat="1" ht="17.100000000000001" customHeight="1">
      <c r="A218" s="18"/>
      <c r="B218" s="172" t="s">
        <v>2280</v>
      </c>
      <c r="C218" s="19" t="s">
        <v>2278</v>
      </c>
      <c r="D218" s="19" t="s">
        <v>2279</v>
      </c>
      <c r="E218" s="19" t="s">
        <v>762</v>
      </c>
      <c r="F218" s="19" t="s">
        <v>763</v>
      </c>
      <c r="G218" s="20">
        <v>160</v>
      </c>
      <c r="H218" s="21">
        <v>10</v>
      </c>
      <c r="I218" s="228">
        <f t="shared" si="6"/>
        <v>1600</v>
      </c>
      <c r="J218" s="22">
        <v>0.12</v>
      </c>
      <c r="K218" s="207">
        <f t="shared" si="5"/>
        <v>1792</v>
      </c>
      <c r="L218" s="19" t="s">
        <v>764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23"/>
      <c r="IJ218" s="23"/>
      <c r="IK218" s="23"/>
      <c r="IL218" s="23"/>
      <c r="IM218" s="23"/>
      <c r="IN218" s="23"/>
      <c r="IO218" s="23"/>
      <c r="IP218" s="23"/>
      <c r="IQ218" s="23"/>
      <c r="IR218" s="23"/>
      <c r="IS218" s="23"/>
      <c r="IT218" s="23"/>
      <c r="IU218" s="23"/>
      <c r="IV218" s="23"/>
    </row>
    <row r="219" spans="1:256" s="24" customFormat="1" ht="17.100000000000001" customHeight="1">
      <c r="A219" s="18"/>
      <c r="B219" s="172" t="s">
        <v>2284</v>
      </c>
      <c r="C219" s="19" t="s">
        <v>2281</v>
      </c>
      <c r="D219" s="19" t="s">
        <v>2282</v>
      </c>
      <c r="E219" s="19" t="s">
        <v>16</v>
      </c>
      <c r="F219" s="19" t="s">
        <v>2283</v>
      </c>
      <c r="G219" s="20">
        <v>0.55000000000000004</v>
      </c>
      <c r="H219" s="21">
        <v>2300</v>
      </c>
      <c r="I219" s="228">
        <f t="shared" si="6"/>
        <v>1265</v>
      </c>
      <c r="J219" s="22">
        <v>0.12</v>
      </c>
      <c r="K219" s="207">
        <f t="shared" si="5"/>
        <v>1416.8</v>
      </c>
      <c r="L219" s="19" t="s">
        <v>934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23"/>
      <c r="GT219" s="23"/>
      <c r="GU219" s="23"/>
      <c r="GV219" s="23"/>
      <c r="GW219" s="23"/>
      <c r="GX219" s="23"/>
      <c r="GY219" s="23"/>
      <c r="GZ219" s="23"/>
      <c r="HA219" s="23"/>
      <c r="HB219" s="23"/>
      <c r="HC219" s="23"/>
      <c r="HD219" s="23"/>
      <c r="HE219" s="23"/>
      <c r="HF219" s="23"/>
      <c r="HG219" s="23"/>
      <c r="HH219" s="23"/>
      <c r="HI219" s="23"/>
      <c r="HJ219" s="23"/>
      <c r="HK219" s="23"/>
      <c r="HL219" s="23"/>
      <c r="HM219" s="23"/>
      <c r="HN219" s="23"/>
      <c r="HO219" s="23"/>
      <c r="HP219" s="23"/>
      <c r="HQ219" s="23"/>
      <c r="HR219" s="23"/>
      <c r="HS219" s="23"/>
      <c r="HT219" s="23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23"/>
      <c r="IJ219" s="23"/>
      <c r="IK219" s="23"/>
      <c r="IL219" s="23"/>
      <c r="IM219" s="23"/>
      <c r="IN219" s="23"/>
      <c r="IO219" s="23"/>
      <c r="IP219" s="23"/>
      <c r="IQ219" s="23"/>
      <c r="IR219" s="23"/>
      <c r="IS219" s="23"/>
      <c r="IT219" s="23"/>
      <c r="IU219" s="23"/>
      <c r="IV219" s="23"/>
    </row>
    <row r="220" spans="1:256" s="53" customFormat="1" ht="30">
      <c r="A220" s="62"/>
      <c r="B220" s="172" t="s">
        <v>2285</v>
      </c>
      <c r="C220" s="27" t="s">
        <v>1221</v>
      </c>
      <c r="D220" s="27" t="s">
        <v>1222</v>
      </c>
      <c r="E220" s="27" t="s">
        <v>102</v>
      </c>
      <c r="F220" s="27" t="s">
        <v>820</v>
      </c>
      <c r="G220" s="35">
        <v>0.39</v>
      </c>
      <c r="H220" s="36">
        <v>8600</v>
      </c>
      <c r="I220" s="52">
        <f t="shared" si="6"/>
        <v>3354</v>
      </c>
      <c r="J220" s="30">
        <v>0.12</v>
      </c>
      <c r="K220" s="31">
        <f t="shared" si="5"/>
        <v>3756.48</v>
      </c>
      <c r="L220" s="27" t="s">
        <v>784</v>
      </c>
      <c r="M220" s="37" t="s">
        <v>2286</v>
      </c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  <c r="FB220" s="37"/>
      <c r="FC220" s="37"/>
      <c r="FD220" s="37"/>
      <c r="FE220" s="37"/>
      <c r="FF220" s="37"/>
      <c r="FG220" s="37"/>
      <c r="FH220" s="37"/>
      <c r="FI220" s="37"/>
      <c r="FJ220" s="37"/>
      <c r="FK220" s="37"/>
      <c r="FL220" s="37"/>
      <c r="FM220" s="37"/>
      <c r="FN220" s="37"/>
      <c r="FO220" s="37"/>
      <c r="FP220" s="37"/>
      <c r="FQ220" s="37"/>
      <c r="FR220" s="37"/>
      <c r="FS220" s="37"/>
      <c r="FT220" s="37"/>
      <c r="FU220" s="37"/>
      <c r="FV220" s="37"/>
      <c r="FW220" s="37"/>
      <c r="FX220" s="37"/>
      <c r="FY220" s="37"/>
      <c r="FZ220" s="37"/>
      <c r="GA220" s="37"/>
      <c r="GB220" s="37"/>
      <c r="GC220" s="37"/>
      <c r="GD220" s="37"/>
      <c r="GE220" s="37"/>
      <c r="GF220" s="37"/>
      <c r="GG220" s="37"/>
      <c r="GH220" s="37"/>
      <c r="GI220" s="37"/>
      <c r="GJ220" s="37"/>
      <c r="GK220" s="37"/>
      <c r="GL220" s="37"/>
      <c r="GM220" s="37"/>
      <c r="GN220" s="37"/>
      <c r="GO220" s="37"/>
      <c r="GP220" s="37"/>
      <c r="GQ220" s="37"/>
      <c r="GR220" s="37"/>
      <c r="GS220" s="37"/>
      <c r="GT220" s="37"/>
      <c r="GU220" s="37"/>
      <c r="GV220" s="37"/>
      <c r="GW220" s="37"/>
      <c r="GX220" s="37"/>
      <c r="GY220" s="37"/>
      <c r="GZ220" s="37"/>
      <c r="HA220" s="37"/>
      <c r="HB220" s="37"/>
      <c r="HC220" s="37"/>
      <c r="HD220" s="37"/>
      <c r="HE220" s="37"/>
      <c r="HF220" s="37"/>
      <c r="HG220" s="37"/>
      <c r="HH220" s="37"/>
      <c r="HI220" s="37"/>
      <c r="HJ220" s="37"/>
      <c r="HK220" s="37"/>
      <c r="HL220" s="37"/>
      <c r="HM220" s="37"/>
      <c r="HN220" s="37"/>
      <c r="HO220" s="37"/>
      <c r="HP220" s="37"/>
      <c r="HQ220" s="37"/>
      <c r="HR220" s="37"/>
      <c r="HS220" s="37"/>
      <c r="HT220" s="37"/>
    </row>
    <row r="221" spans="1:256" s="53" customFormat="1" ht="30">
      <c r="A221" s="34"/>
      <c r="B221" s="172" t="s">
        <v>2292</v>
      </c>
      <c r="C221" s="27" t="s">
        <v>1223</v>
      </c>
      <c r="D221" s="44" t="s">
        <v>1224</v>
      </c>
      <c r="E221" s="27" t="s">
        <v>16</v>
      </c>
      <c r="F221" s="27" t="s">
        <v>861</v>
      </c>
      <c r="G221" s="35">
        <v>1.8</v>
      </c>
      <c r="H221" s="36">
        <v>2300</v>
      </c>
      <c r="I221" s="52">
        <f t="shared" si="6"/>
        <v>4140</v>
      </c>
      <c r="J221" s="30">
        <v>0.12</v>
      </c>
      <c r="K221" s="31">
        <f t="shared" si="5"/>
        <v>4636.8</v>
      </c>
      <c r="L221" s="27" t="s">
        <v>794</v>
      </c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  <c r="GA221" s="37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7"/>
      <c r="GQ221" s="37"/>
      <c r="GR221" s="37"/>
      <c r="GS221" s="37"/>
      <c r="GT221" s="37"/>
      <c r="GU221" s="37"/>
      <c r="GV221" s="37"/>
      <c r="GW221" s="37"/>
      <c r="GX221" s="37"/>
      <c r="GY221" s="37"/>
      <c r="GZ221" s="37"/>
      <c r="HA221" s="37"/>
      <c r="HB221" s="37"/>
      <c r="HC221" s="37"/>
      <c r="HD221" s="37"/>
      <c r="HE221" s="37"/>
      <c r="HF221" s="37"/>
      <c r="HG221" s="37"/>
      <c r="HH221" s="37"/>
      <c r="HI221" s="37"/>
      <c r="HJ221" s="37"/>
      <c r="HK221" s="37"/>
      <c r="HL221" s="37"/>
      <c r="HM221" s="37"/>
      <c r="HN221" s="37"/>
      <c r="HO221" s="37"/>
      <c r="HP221" s="37"/>
      <c r="HQ221" s="37"/>
      <c r="HR221" s="37"/>
      <c r="HS221" s="37"/>
      <c r="HT221" s="37"/>
    </row>
    <row r="222" spans="1:256" s="53" customFormat="1" ht="30">
      <c r="A222" s="62"/>
      <c r="B222" s="172" t="s">
        <v>2297</v>
      </c>
      <c r="C222" s="27" t="s">
        <v>1225</v>
      </c>
      <c r="D222" s="27" t="s">
        <v>1226</v>
      </c>
      <c r="E222" s="27" t="s">
        <v>102</v>
      </c>
      <c r="F222" s="27" t="s">
        <v>792</v>
      </c>
      <c r="G222" s="35">
        <v>3.5</v>
      </c>
      <c r="H222" s="36">
        <v>300</v>
      </c>
      <c r="I222" s="52">
        <f t="shared" si="6"/>
        <v>1050</v>
      </c>
      <c r="J222" s="30">
        <v>0.12</v>
      </c>
      <c r="K222" s="31">
        <f t="shared" si="5"/>
        <v>1176</v>
      </c>
      <c r="L222" s="27" t="s">
        <v>777</v>
      </c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  <c r="FB222" s="37"/>
      <c r="FC222" s="37"/>
      <c r="FD222" s="37"/>
      <c r="FE222" s="37"/>
      <c r="FF222" s="37"/>
      <c r="FG222" s="37"/>
      <c r="FH222" s="37"/>
      <c r="FI222" s="37"/>
      <c r="FJ222" s="37"/>
      <c r="FK222" s="37"/>
      <c r="FL222" s="37"/>
      <c r="FM222" s="37"/>
      <c r="FN222" s="37"/>
      <c r="FO222" s="37"/>
      <c r="FP222" s="37"/>
      <c r="FQ222" s="37"/>
      <c r="FR222" s="37"/>
      <c r="FS222" s="37"/>
      <c r="FT222" s="37"/>
      <c r="FU222" s="37"/>
      <c r="FV222" s="37"/>
      <c r="FW222" s="37"/>
      <c r="FX222" s="37"/>
      <c r="FY222" s="37"/>
      <c r="FZ222" s="37"/>
      <c r="GA222" s="37"/>
      <c r="GB222" s="37"/>
      <c r="GC222" s="37"/>
      <c r="GD222" s="37"/>
      <c r="GE222" s="37"/>
      <c r="GF222" s="37"/>
      <c r="GG222" s="37"/>
      <c r="GH222" s="37"/>
      <c r="GI222" s="37"/>
      <c r="GJ222" s="37"/>
      <c r="GK222" s="37"/>
      <c r="GL222" s="37"/>
      <c r="GM222" s="37"/>
      <c r="GN222" s="37"/>
      <c r="GO222" s="37"/>
      <c r="GP222" s="37"/>
      <c r="GQ222" s="37"/>
      <c r="GR222" s="37"/>
      <c r="GS222" s="37"/>
      <c r="GT222" s="37"/>
      <c r="GU222" s="37"/>
      <c r="GV222" s="37"/>
      <c r="GW222" s="37"/>
      <c r="GX222" s="37"/>
      <c r="GY222" s="37"/>
      <c r="GZ222" s="37"/>
      <c r="HA222" s="37"/>
      <c r="HB222" s="37"/>
      <c r="HC222" s="37"/>
      <c r="HD222" s="37"/>
      <c r="HE222" s="37"/>
      <c r="HF222" s="37"/>
      <c r="HG222" s="37"/>
      <c r="HH222" s="37"/>
      <c r="HI222" s="37"/>
      <c r="HJ222" s="37"/>
      <c r="HK222" s="37"/>
      <c r="HL222" s="37"/>
      <c r="HM222" s="37"/>
      <c r="HN222" s="37"/>
      <c r="HO222" s="37"/>
      <c r="HP222" s="37"/>
      <c r="HQ222" s="37"/>
      <c r="HR222" s="37"/>
      <c r="HS222" s="37"/>
      <c r="HT222" s="37"/>
    </row>
    <row r="223" spans="1:256" s="53" customFormat="1" ht="30">
      <c r="A223" s="62"/>
      <c r="B223" s="172" t="s">
        <v>2298</v>
      </c>
      <c r="C223" s="27" t="s">
        <v>1227</v>
      </c>
      <c r="D223" s="27" t="s">
        <v>1228</v>
      </c>
      <c r="E223" s="27" t="s">
        <v>16</v>
      </c>
      <c r="F223" s="27" t="s">
        <v>776</v>
      </c>
      <c r="G223" s="35">
        <v>5.18</v>
      </c>
      <c r="H223" s="36">
        <v>400</v>
      </c>
      <c r="I223" s="52">
        <f t="shared" si="6"/>
        <v>2072</v>
      </c>
      <c r="J223" s="30">
        <v>0.12</v>
      </c>
      <c r="K223" s="31">
        <f t="shared" si="5"/>
        <v>2320.64</v>
      </c>
      <c r="L223" s="27" t="s">
        <v>777</v>
      </c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  <c r="EO223" s="37"/>
      <c r="EP223" s="37"/>
      <c r="EQ223" s="37"/>
      <c r="ER223" s="37"/>
      <c r="ES223" s="37"/>
      <c r="ET223" s="37"/>
      <c r="EU223" s="37"/>
      <c r="EV223" s="37"/>
      <c r="EW223" s="37"/>
      <c r="EX223" s="37"/>
      <c r="EY223" s="37"/>
      <c r="EZ223" s="37"/>
      <c r="FA223" s="37"/>
      <c r="FB223" s="37"/>
      <c r="FC223" s="37"/>
      <c r="FD223" s="37"/>
      <c r="FE223" s="37"/>
      <c r="FF223" s="37"/>
      <c r="FG223" s="37"/>
      <c r="FH223" s="37"/>
      <c r="FI223" s="37"/>
      <c r="FJ223" s="37"/>
      <c r="FK223" s="37"/>
      <c r="FL223" s="37"/>
      <c r="FM223" s="37"/>
      <c r="FN223" s="37"/>
      <c r="FO223" s="37"/>
      <c r="FP223" s="37"/>
      <c r="FQ223" s="37"/>
      <c r="FR223" s="37"/>
      <c r="FS223" s="37"/>
      <c r="FT223" s="37"/>
      <c r="FU223" s="37"/>
      <c r="FV223" s="37"/>
      <c r="FW223" s="37"/>
      <c r="FX223" s="37"/>
      <c r="FY223" s="37"/>
      <c r="FZ223" s="37"/>
      <c r="GA223" s="37"/>
      <c r="GB223" s="37"/>
      <c r="GC223" s="37"/>
      <c r="GD223" s="37"/>
      <c r="GE223" s="37"/>
      <c r="GF223" s="37"/>
      <c r="GG223" s="37"/>
      <c r="GH223" s="37"/>
      <c r="GI223" s="37"/>
      <c r="GJ223" s="37"/>
      <c r="GK223" s="37"/>
      <c r="GL223" s="37"/>
      <c r="GM223" s="37"/>
      <c r="GN223" s="37"/>
      <c r="GO223" s="37"/>
      <c r="GP223" s="37"/>
      <c r="GQ223" s="37"/>
      <c r="GR223" s="37"/>
      <c r="GS223" s="37"/>
      <c r="GT223" s="37"/>
      <c r="GU223" s="37"/>
      <c r="GV223" s="37"/>
      <c r="GW223" s="37"/>
      <c r="GX223" s="37"/>
      <c r="GY223" s="37"/>
      <c r="GZ223" s="37"/>
      <c r="HA223" s="37"/>
      <c r="HB223" s="37"/>
      <c r="HC223" s="37"/>
      <c r="HD223" s="37"/>
      <c r="HE223" s="37"/>
      <c r="HF223" s="37"/>
      <c r="HG223" s="37"/>
      <c r="HH223" s="37"/>
      <c r="HI223" s="37"/>
      <c r="HJ223" s="37"/>
      <c r="HK223" s="37"/>
      <c r="HL223" s="37"/>
      <c r="HM223" s="37"/>
      <c r="HN223" s="37"/>
      <c r="HO223" s="37"/>
      <c r="HP223" s="37"/>
      <c r="HQ223" s="37"/>
      <c r="HR223" s="37"/>
      <c r="HS223" s="37"/>
      <c r="HT223" s="37"/>
    </row>
    <row r="224" spans="1:256" s="53" customFormat="1" ht="30">
      <c r="A224" s="34"/>
      <c r="B224" s="172" t="s">
        <v>2299</v>
      </c>
      <c r="C224" s="27" t="s">
        <v>1229</v>
      </c>
      <c r="D224" s="27" t="s">
        <v>1230</v>
      </c>
      <c r="E224" s="27" t="s">
        <v>1231</v>
      </c>
      <c r="F224" s="100" t="s">
        <v>1232</v>
      </c>
      <c r="G224" s="41">
        <v>8</v>
      </c>
      <c r="H224" s="36">
        <v>200</v>
      </c>
      <c r="I224" s="52">
        <f t="shared" si="6"/>
        <v>1600</v>
      </c>
      <c r="J224" s="30">
        <v>0.12</v>
      </c>
      <c r="K224" s="31">
        <f t="shared" si="5"/>
        <v>1792</v>
      </c>
      <c r="L224" s="27" t="s">
        <v>1091</v>
      </c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  <c r="EO224" s="37"/>
      <c r="EP224" s="37"/>
      <c r="EQ224" s="37"/>
      <c r="ER224" s="37"/>
      <c r="ES224" s="37"/>
      <c r="ET224" s="37"/>
      <c r="EU224" s="37"/>
      <c r="EV224" s="37"/>
      <c r="EW224" s="37"/>
      <c r="EX224" s="37"/>
      <c r="EY224" s="37"/>
      <c r="EZ224" s="37"/>
      <c r="FA224" s="37"/>
      <c r="FB224" s="37"/>
      <c r="FC224" s="37"/>
      <c r="FD224" s="37"/>
      <c r="FE224" s="37"/>
      <c r="FF224" s="37"/>
      <c r="FG224" s="37"/>
      <c r="FH224" s="37"/>
      <c r="FI224" s="37"/>
      <c r="FJ224" s="37"/>
      <c r="FK224" s="37"/>
      <c r="FL224" s="37"/>
      <c r="FM224" s="37"/>
      <c r="FN224" s="37"/>
      <c r="FO224" s="37"/>
      <c r="FP224" s="37"/>
      <c r="FQ224" s="37"/>
      <c r="FR224" s="37"/>
      <c r="FS224" s="37"/>
      <c r="FT224" s="37"/>
      <c r="FU224" s="37"/>
      <c r="FV224" s="37"/>
      <c r="FW224" s="37"/>
      <c r="FX224" s="37"/>
      <c r="FY224" s="37"/>
      <c r="FZ224" s="37"/>
      <c r="GA224" s="37"/>
      <c r="GB224" s="37"/>
      <c r="GC224" s="37"/>
      <c r="GD224" s="37"/>
      <c r="GE224" s="37"/>
      <c r="GF224" s="37"/>
      <c r="GG224" s="37"/>
      <c r="GH224" s="37"/>
      <c r="GI224" s="37"/>
      <c r="GJ224" s="37"/>
      <c r="GK224" s="37"/>
      <c r="GL224" s="37"/>
      <c r="GM224" s="37"/>
      <c r="GN224" s="37"/>
      <c r="GO224" s="37"/>
      <c r="GP224" s="37"/>
      <c r="GQ224" s="37"/>
      <c r="GR224" s="37"/>
      <c r="GS224" s="37"/>
      <c r="GT224" s="37"/>
      <c r="GU224" s="37"/>
      <c r="GV224" s="37"/>
      <c r="GW224" s="37"/>
      <c r="GX224" s="37"/>
      <c r="GY224" s="37"/>
      <c r="GZ224" s="37"/>
      <c r="HA224" s="37"/>
      <c r="HB224" s="37"/>
      <c r="HC224" s="37"/>
      <c r="HD224" s="37"/>
      <c r="HE224" s="37"/>
      <c r="HF224" s="37"/>
      <c r="HG224" s="37"/>
      <c r="HH224" s="37"/>
      <c r="HI224" s="37"/>
      <c r="HJ224" s="37"/>
      <c r="HK224" s="37"/>
      <c r="HL224" s="37"/>
      <c r="HM224" s="37"/>
      <c r="HN224" s="37"/>
      <c r="HO224" s="37"/>
      <c r="HP224" s="37"/>
      <c r="HQ224" s="37"/>
      <c r="HR224" s="37"/>
      <c r="HS224" s="37"/>
      <c r="HT224" s="37"/>
    </row>
    <row r="225" spans="1:256" s="24" customFormat="1" ht="36" customHeight="1">
      <c r="A225" s="178"/>
      <c r="B225" s="172" t="s">
        <v>2302</v>
      </c>
      <c r="C225" s="19" t="s">
        <v>2300</v>
      </c>
      <c r="D225" s="19" t="s">
        <v>2301</v>
      </c>
      <c r="E225" s="19" t="s">
        <v>102</v>
      </c>
      <c r="F225" s="19" t="s">
        <v>869</v>
      </c>
      <c r="G225" s="168">
        <v>3.7</v>
      </c>
      <c r="H225" s="21">
        <v>1300</v>
      </c>
      <c r="I225" s="52">
        <f t="shared" si="6"/>
        <v>4810</v>
      </c>
      <c r="J225" s="22">
        <v>0.12</v>
      </c>
      <c r="K225" s="31">
        <f t="shared" si="5"/>
        <v>5387.2</v>
      </c>
      <c r="L225" s="19" t="s">
        <v>784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  <c r="HR225" s="23"/>
      <c r="HS225" s="23"/>
      <c r="HT225" s="23"/>
      <c r="HU225" s="23"/>
      <c r="HV225" s="23"/>
      <c r="HW225" s="23"/>
      <c r="HX225" s="23"/>
      <c r="HY225" s="23"/>
      <c r="HZ225" s="23"/>
      <c r="IA225" s="23"/>
      <c r="IB225" s="23"/>
      <c r="IC225" s="23"/>
      <c r="ID225" s="23"/>
      <c r="IE225" s="23"/>
      <c r="IF225" s="23"/>
      <c r="IG225" s="23"/>
      <c r="IH225" s="23"/>
      <c r="II225" s="23"/>
      <c r="IJ225" s="23"/>
      <c r="IK225" s="23"/>
      <c r="IL225" s="23"/>
      <c r="IM225" s="23"/>
      <c r="IN225" s="23"/>
      <c r="IO225" s="23"/>
      <c r="IP225" s="23"/>
      <c r="IQ225" s="23"/>
      <c r="IR225" s="23"/>
      <c r="IS225" s="23"/>
      <c r="IT225" s="23"/>
      <c r="IU225" s="23"/>
      <c r="IV225" s="23"/>
    </row>
    <row r="226" spans="1:256" s="53" customFormat="1" ht="30">
      <c r="A226" s="34"/>
      <c r="B226" s="172" t="s">
        <v>2303</v>
      </c>
      <c r="C226" s="27" t="s">
        <v>1233</v>
      </c>
      <c r="D226" s="44" t="s">
        <v>1234</v>
      </c>
      <c r="E226" s="27" t="s">
        <v>16</v>
      </c>
      <c r="F226" s="27" t="s">
        <v>861</v>
      </c>
      <c r="G226" s="35">
        <v>1.4</v>
      </c>
      <c r="H226" s="36">
        <v>4900</v>
      </c>
      <c r="I226" s="52">
        <f t="shared" si="6"/>
        <v>6860</v>
      </c>
      <c r="J226" s="30">
        <v>0.12</v>
      </c>
      <c r="K226" s="31">
        <f t="shared" si="5"/>
        <v>7683.2</v>
      </c>
      <c r="L226" s="27" t="s">
        <v>794</v>
      </c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37"/>
      <c r="EN226" s="37"/>
      <c r="EO226" s="37"/>
      <c r="EP226" s="37"/>
      <c r="EQ226" s="37"/>
      <c r="ER226" s="37"/>
      <c r="ES226" s="37"/>
      <c r="ET226" s="37"/>
      <c r="EU226" s="37"/>
      <c r="EV226" s="37"/>
      <c r="EW226" s="37"/>
      <c r="EX226" s="37"/>
      <c r="EY226" s="37"/>
      <c r="EZ226" s="37"/>
      <c r="FA226" s="37"/>
      <c r="FB226" s="37"/>
      <c r="FC226" s="37"/>
      <c r="FD226" s="37"/>
      <c r="FE226" s="37"/>
      <c r="FF226" s="37"/>
      <c r="FG226" s="37"/>
      <c r="FH226" s="37"/>
      <c r="FI226" s="37"/>
      <c r="FJ226" s="37"/>
      <c r="FK226" s="37"/>
      <c r="FL226" s="37"/>
      <c r="FM226" s="37"/>
      <c r="FN226" s="37"/>
      <c r="FO226" s="37"/>
      <c r="FP226" s="37"/>
      <c r="FQ226" s="37"/>
      <c r="FR226" s="37"/>
      <c r="FS226" s="37"/>
      <c r="FT226" s="37"/>
      <c r="FU226" s="37"/>
      <c r="FV226" s="37"/>
      <c r="FW226" s="37"/>
      <c r="FX226" s="37"/>
      <c r="FY226" s="37"/>
      <c r="FZ226" s="37"/>
      <c r="GA226" s="37"/>
      <c r="GB226" s="37"/>
      <c r="GC226" s="37"/>
      <c r="GD226" s="37"/>
      <c r="GE226" s="37"/>
      <c r="GF226" s="37"/>
      <c r="GG226" s="37"/>
      <c r="GH226" s="37"/>
      <c r="GI226" s="37"/>
      <c r="GJ226" s="37"/>
      <c r="GK226" s="37"/>
      <c r="GL226" s="37"/>
      <c r="GM226" s="37"/>
      <c r="GN226" s="37"/>
      <c r="GO226" s="37"/>
      <c r="GP226" s="37"/>
      <c r="GQ226" s="37"/>
      <c r="GR226" s="37"/>
      <c r="GS226" s="37"/>
      <c r="GT226" s="37"/>
      <c r="GU226" s="37"/>
      <c r="GV226" s="37"/>
      <c r="GW226" s="37"/>
      <c r="GX226" s="37"/>
      <c r="GY226" s="37"/>
      <c r="GZ226" s="37"/>
      <c r="HA226" s="37"/>
      <c r="HB226" s="37"/>
      <c r="HC226" s="37"/>
      <c r="HD226" s="37"/>
      <c r="HE226" s="37"/>
      <c r="HF226" s="37"/>
      <c r="HG226" s="37"/>
      <c r="HH226" s="37"/>
      <c r="HI226" s="37"/>
      <c r="HJ226" s="37"/>
      <c r="HK226" s="37"/>
      <c r="HL226" s="37"/>
      <c r="HM226" s="37"/>
      <c r="HN226" s="37"/>
      <c r="HO226" s="37"/>
      <c r="HP226" s="37"/>
      <c r="HQ226" s="37"/>
      <c r="HR226" s="37"/>
      <c r="HS226" s="37"/>
      <c r="HT226" s="37"/>
    </row>
    <row r="227" spans="1:256" s="216" customFormat="1" ht="30">
      <c r="A227" s="212"/>
      <c r="B227" s="172" t="s">
        <v>2306</v>
      </c>
      <c r="C227" s="213" t="s">
        <v>2304</v>
      </c>
      <c r="D227" s="217" t="s">
        <v>2308</v>
      </c>
      <c r="E227" s="105" t="s">
        <v>2305</v>
      </c>
      <c r="F227" s="214" t="s">
        <v>2307</v>
      </c>
      <c r="G227" s="101">
        <v>104</v>
      </c>
      <c r="H227" s="39">
        <v>24</v>
      </c>
      <c r="I227" s="237">
        <f t="shared" si="6"/>
        <v>2496</v>
      </c>
      <c r="J227" s="103">
        <v>0.12</v>
      </c>
      <c r="K227" s="242">
        <f t="shared" si="5"/>
        <v>2795.52</v>
      </c>
      <c r="L227" s="105" t="s">
        <v>1085</v>
      </c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  <c r="BQ227" s="215"/>
      <c r="BR227" s="215"/>
      <c r="BS227" s="215"/>
      <c r="BT227" s="215"/>
      <c r="BU227" s="215"/>
      <c r="BV227" s="215"/>
      <c r="BW227" s="215"/>
      <c r="BX227" s="215"/>
      <c r="BY227" s="215"/>
      <c r="BZ227" s="215"/>
      <c r="CA227" s="215"/>
      <c r="CB227" s="215"/>
      <c r="CC227" s="215"/>
      <c r="CD227" s="215"/>
      <c r="CE227" s="215"/>
      <c r="CF227" s="215"/>
      <c r="CG227" s="215"/>
      <c r="CH227" s="215"/>
      <c r="CI227" s="215"/>
      <c r="CJ227" s="215"/>
      <c r="CK227" s="215"/>
      <c r="CL227" s="215"/>
      <c r="CM227" s="215"/>
      <c r="CN227" s="215"/>
      <c r="CO227" s="215"/>
      <c r="CP227" s="215"/>
      <c r="CQ227" s="215"/>
      <c r="CR227" s="215"/>
      <c r="CS227" s="215"/>
      <c r="CT227" s="215"/>
      <c r="CU227" s="215"/>
      <c r="CV227" s="215"/>
      <c r="CW227" s="215"/>
      <c r="CX227" s="215"/>
      <c r="CY227" s="215"/>
      <c r="CZ227" s="215"/>
      <c r="DA227" s="215"/>
      <c r="DB227" s="215"/>
      <c r="DC227" s="215"/>
      <c r="DD227" s="215"/>
      <c r="DE227" s="215"/>
      <c r="DF227" s="215"/>
      <c r="DG227" s="215"/>
      <c r="DH227" s="215"/>
      <c r="DI227" s="215"/>
      <c r="DJ227" s="215"/>
      <c r="DK227" s="215"/>
      <c r="DL227" s="215"/>
      <c r="DM227" s="215"/>
      <c r="DN227" s="215"/>
      <c r="DO227" s="215"/>
      <c r="DP227" s="215"/>
      <c r="DQ227" s="215"/>
      <c r="DR227" s="215"/>
      <c r="DS227" s="215"/>
      <c r="DT227" s="215"/>
      <c r="DU227" s="215"/>
      <c r="DV227" s="215"/>
      <c r="DW227" s="215"/>
      <c r="DX227" s="215"/>
      <c r="DY227" s="215"/>
      <c r="DZ227" s="215"/>
      <c r="EA227" s="215"/>
      <c r="EB227" s="215"/>
      <c r="EC227" s="215"/>
      <c r="ED227" s="215"/>
      <c r="EE227" s="215"/>
      <c r="EF227" s="215"/>
      <c r="EG227" s="215"/>
      <c r="EH227" s="215"/>
      <c r="EI227" s="215"/>
      <c r="EJ227" s="215"/>
      <c r="EK227" s="215"/>
      <c r="EL227" s="215"/>
      <c r="EM227" s="215"/>
      <c r="EN227" s="215"/>
      <c r="EO227" s="215"/>
      <c r="EP227" s="215"/>
      <c r="EQ227" s="215"/>
      <c r="ER227" s="215"/>
      <c r="ES227" s="215"/>
      <c r="ET227" s="215"/>
      <c r="EU227" s="215"/>
      <c r="EV227" s="215"/>
      <c r="EW227" s="215"/>
      <c r="EX227" s="215"/>
      <c r="EY227" s="215"/>
      <c r="EZ227" s="215"/>
      <c r="FA227" s="215"/>
      <c r="FB227" s="215"/>
      <c r="FC227" s="215"/>
      <c r="FD227" s="215"/>
      <c r="FE227" s="215"/>
      <c r="FF227" s="215"/>
      <c r="FG227" s="215"/>
      <c r="FH227" s="215"/>
      <c r="FI227" s="215"/>
      <c r="FJ227" s="215"/>
      <c r="FK227" s="215"/>
      <c r="FL227" s="215"/>
      <c r="FM227" s="215"/>
      <c r="FN227" s="215"/>
      <c r="FO227" s="215"/>
      <c r="FP227" s="215"/>
      <c r="FQ227" s="215"/>
      <c r="FR227" s="215"/>
      <c r="FS227" s="215"/>
      <c r="FT227" s="215"/>
      <c r="FU227" s="215"/>
      <c r="FV227" s="215"/>
      <c r="FW227" s="215"/>
      <c r="FX227" s="215"/>
      <c r="FY227" s="215"/>
      <c r="FZ227" s="215"/>
      <c r="GA227" s="215"/>
      <c r="GB227" s="215"/>
      <c r="GC227" s="215"/>
      <c r="GD227" s="215"/>
      <c r="GE227" s="215"/>
      <c r="GF227" s="215"/>
      <c r="GG227" s="215"/>
      <c r="GH227" s="215"/>
      <c r="GI227" s="215"/>
      <c r="GJ227" s="215"/>
      <c r="GK227" s="215"/>
      <c r="GL227" s="215"/>
      <c r="GM227" s="215"/>
      <c r="GN227" s="215"/>
      <c r="GO227" s="215"/>
      <c r="GP227" s="215"/>
      <c r="GQ227" s="215"/>
      <c r="GR227" s="215"/>
      <c r="GS227" s="215"/>
      <c r="GT227" s="215"/>
      <c r="GU227" s="215"/>
      <c r="GV227" s="215"/>
      <c r="GW227" s="215"/>
      <c r="GX227" s="215"/>
      <c r="GY227" s="215"/>
      <c r="GZ227" s="215"/>
      <c r="HA227" s="215"/>
      <c r="HB227" s="215"/>
      <c r="HC227" s="215"/>
      <c r="HD227" s="215"/>
      <c r="HE227" s="215"/>
      <c r="HF227" s="215"/>
      <c r="HG227" s="215"/>
      <c r="HH227" s="215"/>
      <c r="HI227" s="215"/>
      <c r="HJ227" s="215"/>
      <c r="HK227" s="215"/>
      <c r="HL227" s="215"/>
      <c r="HM227" s="215"/>
      <c r="HN227" s="215"/>
      <c r="HO227" s="215"/>
      <c r="HP227" s="215"/>
      <c r="HQ227" s="215"/>
      <c r="HR227" s="215"/>
      <c r="HS227" s="215"/>
      <c r="HT227" s="215"/>
      <c r="HU227" s="215"/>
      <c r="HV227" s="215"/>
      <c r="HW227" s="215"/>
      <c r="HX227" s="215"/>
      <c r="HY227" s="215"/>
      <c r="HZ227" s="215"/>
      <c r="IA227" s="215"/>
      <c r="IB227" s="215"/>
      <c r="IC227" s="215"/>
      <c r="ID227" s="215"/>
      <c r="IE227" s="215"/>
      <c r="IF227" s="215"/>
      <c r="IG227" s="215"/>
      <c r="IH227" s="215"/>
      <c r="II227" s="215"/>
      <c r="IJ227" s="215"/>
      <c r="IK227" s="215"/>
      <c r="IL227" s="215"/>
      <c r="IM227" s="215"/>
      <c r="IN227" s="215"/>
      <c r="IO227" s="215"/>
      <c r="IP227" s="215"/>
      <c r="IQ227" s="215"/>
      <c r="IR227" s="215"/>
      <c r="IS227" s="215"/>
      <c r="IT227" s="215"/>
      <c r="IU227" s="215"/>
    </row>
    <row r="228" spans="1:256" s="216" customFormat="1" ht="30">
      <c r="A228" s="212"/>
      <c r="B228" s="172" t="s">
        <v>2311</v>
      </c>
      <c r="C228" s="213" t="s">
        <v>2309</v>
      </c>
      <c r="D228" s="105" t="s">
        <v>2310</v>
      </c>
      <c r="E228" s="105" t="s">
        <v>234</v>
      </c>
      <c r="F228" s="214" t="s">
        <v>1298</v>
      </c>
      <c r="G228" s="101">
        <v>190.48</v>
      </c>
      <c r="H228" s="39">
        <v>40</v>
      </c>
      <c r="I228" s="237">
        <f t="shared" si="6"/>
        <v>7619.2</v>
      </c>
      <c r="J228" s="103">
        <v>0.05</v>
      </c>
      <c r="K228" s="242">
        <f t="shared" si="5"/>
        <v>8000.16</v>
      </c>
      <c r="L228" s="105" t="s">
        <v>1246</v>
      </c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  <c r="BQ228" s="215"/>
      <c r="BR228" s="215"/>
      <c r="BS228" s="215"/>
      <c r="BT228" s="215"/>
      <c r="BU228" s="215"/>
      <c r="BV228" s="215"/>
      <c r="BW228" s="215"/>
      <c r="BX228" s="215"/>
      <c r="BY228" s="215"/>
      <c r="BZ228" s="215"/>
      <c r="CA228" s="215"/>
      <c r="CB228" s="215"/>
      <c r="CC228" s="215"/>
      <c r="CD228" s="215"/>
      <c r="CE228" s="215"/>
      <c r="CF228" s="215"/>
      <c r="CG228" s="215"/>
      <c r="CH228" s="215"/>
      <c r="CI228" s="215"/>
      <c r="CJ228" s="215"/>
      <c r="CK228" s="215"/>
      <c r="CL228" s="215"/>
      <c r="CM228" s="215"/>
      <c r="CN228" s="215"/>
      <c r="CO228" s="215"/>
      <c r="CP228" s="215"/>
      <c r="CQ228" s="215"/>
      <c r="CR228" s="215"/>
      <c r="CS228" s="215"/>
      <c r="CT228" s="215"/>
      <c r="CU228" s="215"/>
      <c r="CV228" s="215"/>
      <c r="CW228" s="215"/>
      <c r="CX228" s="215"/>
      <c r="CY228" s="215"/>
      <c r="CZ228" s="215"/>
      <c r="DA228" s="215"/>
      <c r="DB228" s="215"/>
      <c r="DC228" s="215"/>
      <c r="DD228" s="215"/>
      <c r="DE228" s="215"/>
      <c r="DF228" s="215"/>
      <c r="DG228" s="215"/>
      <c r="DH228" s="215"/>
      <c r="DI228" s="215"/>
      <c r="DJ228" s="215"/>
      <c r="DK228" s="215"/>
      <c r="DL228" s="215"/>
      <c r="DM228" s="215"/>
      <c r="DN228" s="215"/>
      <c r="DO228" s="215"/>
      <c r="DP228" s="215"/>
      <c r="DQ228" s="215"/>
      <c r="DR228" s="215"/>
      <c r="DS228" s="215"/>
      <c r="DT228" s="215"/>
      <c r="DU228" s="215"/>
      <c r="DV228" s="215"/>
      <c r="DW228" s="215"/>
      <c r="DX228" s="215"/>
      <c r="DY228" s="215"/>
      <c r="DZ228" s="215"/>
      <c r="EA228" s="215"/>
      <c r="EB228" s="215"/>
      <c r="EC228" s="215"/>
      <c r="ED228" s="215"/>
      <c r="EE228" s="215"/>
      <c r="EF228" s="215"/>
      <c r="EG228" s="215"/>
      <c r="EH228" s="215"/>
      <c r="EI228" s="215"/>
      <c r="EJ228" s="215"/>
      <c r="EK228" s="215"/>
      <c r="EL228" s="215"/>
      <c r="EM228" s="215"/>
      <c r="EN228" s="215"/>
      <c r="EO228" s="215"/>
      <c r="EP228" s="215"/>
      <c r="EQ228" s="215"/>
      <c r="ER228" s="215"/>
      <c r="ES228" s="215"/>
      <c r="ET228" s="215"/>
      <c r="EU228" s="215"/>
      <c r="EV228" s="215"/>
      <c r="EW228" s="215"/>
      <c r="EX228" s="215"/>
      <c r="EY228" s="215"/>
      <c r="EZ228" s="215"/>
      <c r="FA228" s="215"/>
      <c r="FB228" s="215"/>
      <c r="FC228" s="215"/>
      <c r="FD228" s="215"/>
      <c r="FE228" s="215"/>
      <c r="FF228" s="215"/>
      <c r="FG228" s="215"/>
      <c r="FH228" s="215"/>
      <c r="FI228" s="215"/>
      <c r="FJ228" s="215"/>
      <c r="FK228" s="215"/>
      <c r="FL228" s="215"/>
      <c r="FM228" s="215"/>
      <c r="FN228" s="215"/>
      <c r="FO228" s="215"/>
      <c r="FP228" s="215"/>
      <c r="FQ228" s="215"/>
      <c r="FR228" s="215"/>
      <c r="FS228" s="215"/>
      <c r="FT228" s="215"/>
      <c r="FU228" s="215"/>
      <c r="FV228" s="215"/>
      <c r="FW228" s="215"/>
      <c r="FX228" s="215"/>
      <c r="FY228" s="215"/>
      <c r="FZ228" s="215"/>
      <c r="GA228" s="215"/>
      <c r="GB228" s="215"/>
      <c r="GC228" s="215"/>
      <c r="GD228" s="215"/>
      <c r="GE228" s="215"/>
      <c r="GF228" s="215"/>
      <c r="GG228" s="215"/>
      <c r="GH228" s="215"/>
      <c r="GI228" s="215"/>
      <c r="GJ228" s="215"/>
      <c r="GK228" s="215"/>
      <c r="GL228" s="215"/>
      <c r="GM228" s="215"/>
      <c r="GN228" s="215"/>
      <c r="GO228" s="215"/>
      <c r="GP228" s="215"/>
      <c r="GQ228" s="215"/>
      <c r="GR228" s="215"/>
      <c r="GS228" s="215"/>
      <c r="GT228" s="215"/>
      <c r="GU228" s="215"/>
      <c r="GV228" s="215"/>
      <c r="GW228" s="215"/>
      <c r="GX228" s="215"/>
      <c r="GY228" s="215"/>
      <c r="GZ228" s="215"/>
      <c r="HA228" s="215"/>
      <c r="HB228" s="215"/>
      <c r="HC228" s="215"/>
      <c r="HD228" s="215"/>
      <c r="HE228" s="215"/>
      <c r="HF228" s="215"/>
      <c r="HG228" s="215"/>
      <c r="HH228" s="215"/>
      <c r="HI228" s="215"/>
      <c r="HJ228" s="215"/>
      <c r="HK228" s="215"/>
      <c r="HL228" s="215"/>
      <c r="HM228" s="215"/>
      <c r="HN228" s="215"/>
      <c r="HO228" s="215"/>
      <c r="HP228" s="215"/>
      <c r="HQ228" s="215"/>
      <c r="HR228" s="215"/>
      <c r="HS228" s="215"/>
      <c r="HT228" s="215"/>
      <c r="HU228" s="215"/>
      <c r="HV228" s="215"/>
      <c r="HW228" s="215"/>
      <c r="HX228" s="215"/>
      <c r="HY228" s="215"/>
      <c r="HZ228" s="215"/>
      <c r="IA228" s="215"/>
      <c r="IB228" s="215"/>
      <c r="IC228" s="215"/>
      <c r="ID228" s="215"/>
      <c r="IE228" s="215"/>
      <c r="IF228" s="215"/>
      <c r="IG228" s="215"/>
      <c r="IH228" s="215"/>
      <c r="II228" s="215"/>
      <c r="IJ228" s="215"/>
      <c r="IK228" s="215"/>
      <c r="IL228" s="215"/>
      <c r="IM228" s="215"/>
      <c r="IN228" s="215"/>
      <c r="IO228" s="215"/>
      <c r="IP228" s="215"/>
      <c r="IQ228" s="215"/>
      <c r="IR228" s="215"/>
      <c r="IS228" s="215"/>
      <c r="IT228" s="215"/>
      <c r="IU228" s="215"/>
    </row>
    <row r="229" spans="1:256" ht="30">
      <c r="A229" s="39"/>
      <c r="B229" s="172" t="s">
        <v>2312</v>
      </c>
      <c r="C229" s="40" t="s">
        <v>1235</v>
      </c>
      <c r="D229" s="27" t="s">
        <v>1236</v>
      </c>
      <c r="E229" s="40" t="s">
        <v>11</v>
      </c>
      <c r="F229" s="27" t="s">
        <v>1237</v>
      </c>
      <c r="G229" s="101">
        <v>130</v>
      </c>
      <c r="H229" s="102">
        <v>180</v>
      </c>
      <c r="I229" s="52">
        <f t="shared" si="6"/>
        <v>23400</v>
      </c>
      <c r="J229" s="30">
        <v>0.12</v>
      </c>
      <c r="K229" s="31">
        <f t="shared" si="5"/>
        <v>26208</v>
      </c>
      <c r="L229" s="40" t="s">
        <v>1197</v>
      </c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3"/>
      <c r="EU229" s="43"/>
      <c r="EV229" s="43"/>
      <c r="EW229" s="43"/>
      <c r="EX229" s="43"/>
      <c r="EY229" s="43"/>
      <c r="EZ229" s="43"/>
      <c r="FA229" s="43"/>
      <c r="FB229" s="43"/>
      <c r="FC229" s="43"/>
      <c r="FD229" s="43"/>
      <c r="FE229" s="43"/>
      <c r="FF229" s="43"/>
      <c r="FG229" s="43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43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</row>
    <row r="230" spans="1:256" ht="30">
      <c r="A230" s="39"/>
      <c r="B230" s="172" t="s">
        <v>2313</v>
      </c>
      <c r="C230" s="40" t="s">
        <v>1238</v>
      </c>
      <c r="D230" s="40" t="s">
        <v>1239</v>
      </c>
      <c r="E230" s="40" t="s">
        <v>1240</v>
      </c>
      <c r="F230" s="27" t="s">
        <v>1241</v>
      </c>
      <c r="G230" s="101">
        <v>60</v>
      </c>
      <c r="H230" s="102">
        <v>12</v>
      </c>
      <c r="I230" s="52">
        <f t="shared" si="6"/>
        <v>720</v>
      </c>
      <c r="J230" s="30">
        <v>0.12</v>
      </c>
      <c r="K230" s="31">
        <f t="shared" si="5"/>
        <v>806.4</v>
      </c>
      <c r="L230" s="40" t="s">
        <v>1242</v>
      </c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3"/>
      <c r="EU230" s="43"/>
      <c r="EV230" s="43"/>
      <c r="EW230" s="43"/>
      <c r="EX230" s="43"/>
      <c r="EY230" s="43"/>
      <c r="EZ230" s="43"/>
      <c r="FA230" s="43"/>
      <c r="FB230" s="43"/>
      <c r="FC230" s="43"/>
      <c r="FD230" s="43"/>
      <c r="FE230" s="43"/>
      <c r="FF230" s="43"/>
      <c r="FG230" s="43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43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</row>
    <row r="231" spans="1:256" s="216" customFormat="1" ht="24">
      <c r="A231" s="212"/>
      <c r="B231" s="172" t="s">
        <v>2316</v>
      </c>
      <c r="C231" s="213" t="s">
        <v>2314</v>
      </c>
      <c r="D231" s="217" t="s">
        <v>2317</v>
      </c>
      <c r="E231" s="105" t="s">
        <v>2305</v>
      </c>
      <c r="F231" s="214" t="s">
        <v>2315</v>
      </c>
      <c r="G231" s="101">
        <v>547.5</v>
      </c>
      <c r="H231" s="39">
        <v>3</v>
      </c>
      <c r="I231" s="52">
        <f t="shared" si="6"/>
        <v>1642.5</v>
      </c>
      <c r="J231" s="103">
        <v>0.12</v>
      </c>
      <c r="K231" s="31">
        <f t="shared" si="5"/>
        <v>1839.6</v>
      </c>
      <c r="L231" s="105" t="s">
        <v>1085</v>
      </c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  <c r="BQ231" s="215"/>
      <c r="BR231" s="215"/>
      <c r="BS231" s="215"/>
      <c r="BT231" s="215"/>
      <c r="BU231" s="215"/>
      <c r="BV231" s="215"/>
      <c r="BW231" s="215"/>
      <c r="BX231" s="215"/>
      <c r="BY231" s="215"/>
      <c r="BZ231" s="215"/>
      <c r="CA231" s="215"/>
      <c r="CB231" s="215"/>
      <c r="CC231" s="215"/>
      <c r="CD231" s="215"/>
      <c r="CE231" s="215"/>
      <c r="CF231" s="215"/>
      <c r="CG231" s="215"/>
      <c r="CH231" s="215"/>
      <c r="CI231" s="215"/>
      <c r="CJ231" s="215"/>
      <c r="CK231" s="215"/>
      <c r="CL231" s="215"/>
      <c r="CM231" s="215"/>
      <c r="CN231" s="215"/>
      <c r="CO231" s="215"/>
      <c r="CP231" s="215"/>
      <c r="CQ231" s="215"/>
      <c r="CR231" s="215"/>
      <c r="CS231" s="215"/>
      <c r="CT231" s="215"/>
      <c r="CU231" s="215"/>
      <c r="CV231" s="215"/>
      <c r="CW231" s="215"/>
      <c r="CX231" s="215"/>
      <c r="CY231" s="215"/>
      <c r="CZ231" s="215"/>
      <c r="DA231" s="215"/>
      <c r="DB231" s="215"/>
      <c r="DC231" s="215"/>
      <c r="DD231" s="215"/>
      <c r="DE231" s="215"/>
      <c r="DF231" s="215"/>
      <c r="DG231" s="215"/>
      <c r="DH231" s="215"/>
      <c r="DI231" s="215"/>
      <c r="DJ231" s="215"/>
      <c r="DK231" s="215"/>
      <c r="DL231" s="215"/>
      <c r="DM231" s="215"/>
      <c r="DN231" s="215"/>
      <c r="DO231" s="215"/>
      <c r="DP231" s="215"/>
      <c r="DQ231" s="215"/>
      <c r="DR231" s="215"/>
      <c r="DS231" s="215"/>
      <c r="DT231" s="215"/>
      <c r="DU231" s="215"/>
      <c r="DV231" s="215"/>
      <c r="DW231" s="215"/>
      <c r="DX231" s="215"/>
      <c r="DY231" s="215"/>
      <c r="DZ231" s="215"/>
      <c r="EA231" s="215"/>
      <c r="EB231" s="215"/>
      <c r="EC231" s="215"/>
      <c r="ED231" s="215"/>
      <c r="EE231" s="215"/>
      <c r="EF231" s="215"/>
      <c r="EG231" s="215"/>
      <c r="EH231" s="215"/>
      <c r="EI231" s="215"/>
      <c r="EJ231" s="215"/>
      <c r="EK231" s="215"/>
      <c r="EL231" s="215"/>
      <c r="EM231" s="215"/>
      <c r="EN231" s="215"/>
      <c r="EO231" s="215"/>
      <c r="EP231" s="215"/>
      <c r="EQ231" s="215"/>
      <c r="ER231" s="215"/>
      <c r="ES231" s="215"/>
      <c r="ET231" s="215"/>
      <c r="EU231" s="215"/>
      <c r="EV231" s="215"/>
      <c r="EW231" s="215"/>
      <c r="EX231" s="215"/>
      <c r="EY231" s="215"/>
      <c r="EZ231" s="215"/>
      <c r="FA231" s="215"/>
      <c r="FB231" s="215"/>
      <c r="FC231" s="215"/>
      <c r="FD231" s="215"/>
      <c r="FE231" s="215"/>
      <c r="FF231" s="215"/>
      <c r="FG231" s="215"/>
      <c r="FH231" s="215"/>
      <c r="FI231" s="215"/>
      <c r="FJ231" s="215"/>
      <c r="FK231" s="215"/>
      <c r="FL231" s="215"/>
      <c r="FM231" s="215"/>
      <c r="FN231" s="215"/>
      <c r="FO231" s="215"/>
      <c r="FP231" s="215"/>
      <c r="FQ231" s="215"/>
      <c r="FR231" s="215"/>
      <c r="FS231" s="215"/>
      <c r="FT231" s="215"/>
      <c r="FU231" s="215"/>
      <c r="FV231" s="215"/>
      <c r="FW231" s="215"/>
      <c r="FX231" s="215"/>
      <c r="FY231" s="215"/>
      <c r="FZ231" s="215"/>
      <c r="GA231" s="215"/>
      <c r="GB231" s="215"/>
      <c r="GC231" s="215"/>
      <c r="GD231" s="215"/>
      <c r="GE231" s="215"/>
      <c r="GF231" s="215"/>
      <c r="GG231" s="215"/>
      <c r="GH231" s="215"/>
      <c r="GI231" s="215"/>
      <c r="GJ231" s="215"/>
      <c r="GK231" s="215"/>
      <c r="GL231" s="215"/>
      <c r="GM231" s="215"/>
      <c r="GN231" s="215"/>
      <c r="GO231" s="215"/>
      <c r="GP231" s="215"/>
      <c r="GQ231" s="215"/>
      <c r="GR231" s="215"/>
      <c r="GS231" s="215"/>
      <c r="GT231" s="215"/>
      <c r="GU231" s="215"/>
      <c r="GV231" s="215"/>
      <c r="GW231" s="215"/>
      <c r="GX231" s="215"/>
      <c r="GY231" s="215"/>
      <c r="GZ231" s="215"/>
      <c r="HA231" s="215"/>
      <c r="HB231" s="215"/>
      <c r="HC231" s="215"/>
      <c r="HD231" s="215"/>
      <c r="HE231" s="215"/>
      <c r="HF231" s="215"/>
      <c r="HG231" s="215"/>
      <c r="HH231" s="215"/>
      <c r="HI231" s="215"/>
      <c r="HJ231" s="215"/>
      <c r="HK231" s="215"/>
      <c r="HL231" s="215"/>
      <c r="HM231" s="215"/>
      <c r="HN231" s="215"/>
      <c r="HO231" s="215"/>
      <c r="HP231" s="215"/>
      <c r="HQ231" s="215"/>
      <c r="HR231" s="215"/>
      <c r="HS231" s="215"/>
      <c r="HT231" s="215"/>
      <c r="HU231" s="215"/>
      <c r="HV231" s="215"/>
      <c r="HW231" s="215"/>
      <c r="HX231" s="215"/>
      <c r="HY231" s="215"/>
      <c r="HZ231" s="215"/>
      <c r="IA231" s="215"/>
      <c r="IB231" s="215"/>
      <c r="IC231" s="215"/>
      <c r="ID231" s="215"/>
      <c r="IE231" s="215"/>
      <c r="IF231" s="215"/>
      <c r="IG231" s="215"/>
      <c r="IH231" s="215"/>
      <c r="II231" s="215"/>
      <c r="IJ231" s="215"/>
      <c r="IK231" s="215"/>
      <c r="IL231" s="215"/>
      <c r="IM231" s="215"/>
      <c r="IN231" s="215"/>
      <c r="IO231" s="215"/>
      <c r="IP231" s="215"/>
      <c r="IQ231" s="215"/>
      <c r="IR231" s="215"/>
      <c r="IS231" s="215"/>
      <c r="IT231" s="215"/>
      <c r="IU231" s="215"/>
    </row>
    <row r="232" spans="1:256" ht="30">
      <c r="A232" s="39"/>
      <c r="B232" s="172" t="s">
        <v>2318</v>
      </c>
      <c r="C232" s="40" t="s">
        <v>1243</v>
      </c>
      <c r="D232" s="40" t="s">
        <v>1244</v>
      </c>
      <c r="E232" s="40" t="s">
        <v>11</v>
      </c>
      <c r="F232" s="27" t="s">
        <v>1245</v>
      </c>
      <c r="G232" s="101">
        <v>7.62</v>
      </c>
      <c r="H232" s="102">
        <v>220</v>
      </c>
      <c r="I232" s="52">
        <f t="shared" si="6"/>
        <v>1676.4</v>
      </c>
      <c r="J232" s="103">
        <v>0.05</v>
      </c>
      <c r="K232" s="31">
        <f t="shared" si="5"/>
        <v>1760.22</v>
      </c>
      <c r="L232" s="40" t="s">
        <v>1246</v>
      </c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3"/>
      <c r="EU232" s="43"/>
      <c r="EV232" s="43"/>
      <c r="EW232" s="43"/>
      <c r="EX232" s="43"/>
      <c r="EY232" s="43"/>
      <c r="EZ232" s="43"/>
      <c r="FA232" s="43"/>
      <c r="FB232" s="43"/>
      <c r="FC232" s="43"/>
      <c r="FD232" s="43"/>
      <c r="FE232" s="43"/>
      <c r="FF232" s="43"/>
      <c r="FG232" s="43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43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</row>
    <row r="233" spans="1:256" s="216" customFormat="1">
      <c r="A233" s="212"/>
      <c r="B233" s="172" t="s">
        <v>2322</v>
      </c>
      <c r="C233" s="213" t="s">
        <v>2319</v>
      </c>
      <c r="D233" s="105" t="s">
        <v>2320</v>
      </c>
      <c r="E233" s="105" t="s">
        <v>2321</v>
      </c>
      <c r="F233" s="214" t="s">
        <v>1245</v>
      </c>
      <c r="G233" s="101">
        <v>21.9</v>
      </c>
      <c r="H233" s="39">
        <v>170</v>
      </c>
      <c r="I233" s="237">
        <f t="shared" si="6"/>
        <v>3722.9999999999995</v>
      </c>
      <c r="J233" s="103">
        <v>0.05</v>
      </c>
      <c r="K233" s="242">
        <f t="shared" si="5"/>
        <v>3909.1499999999996</v>
      </c>
      <c r="L233" s="105" t="s">
        <v>1246</v>
      </c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  <c r="BQ233" s="215"/>
      <c r="BR233" s="215"/>
      <c r="BS233" s="215"/>
      <c r="BT233" s="215"/>
      <c r="BU233" s="215"/>
      <c r="BV233" s="215"/>
      <c r="BW233" s="215"/>
      <c r="BX233" s="215"/>
      <c r="BY233" s="215"/>
      <c r="BZ233" s="215"/>
      <c r="CA233" s="215"/>
      <c r="CB233" s="215"/>
      <c r="CC233" s="215"/>
      <c r="CD233" s="215"/>
      <c r="CE233" s="215"/>
      <c r="CF233" s="215"/>
      <c r="CG233" s="215"/>
      <c r="CH233" s="215"/>
      <c r="CI233" s="215"/>
      <c r="CJ233" s="215"/>
      <c r="CK233" s="215"/>
      <c r="CL233" s="215"/>
      <c r="CM233" s="215"/>
      <c r="CN233" s="215"/>
      <c r="CO233" s="215"/>
      <c r="CP233" s="215"/>
      <c r="CQ233" s="215"/>
      <c r="CR233" s="215"/>
      <c r="CS233" s="215"/>
      <c r="CT233" s="215"/>
      <c r="CU233" s="215"/>
      <c r="CV233" s="215"/>
      <c r="CW233" s="215"/>
      <c r="CX233" s="215"/>
      <c r="CY233" s="215"/>
      <c r="CZ233" s="215"/>
      <c r="DA233" s="215"/>
      <c r="DB233" s="215"/>
      <c r="DC233" s="215"/>
      <c r="DD233" s="215"/>
      <c r="DE233" s="215"/>
      <c r="DF233" s="215"/>
      <c r="DG233" s="215"/>
      <c r="DH233" s="215"/>
      <c r="DI233" s="215"/>
      <c r="DJ233" s="215"/>
      <c r="DK233" s="215"/>
      <c r="DL233" s="215"/>
      <c r="DM233" s="215"/>
      <c r="DN233" s="215"/>
      <c r="DO233" s="215"/>
      <c r="DP233" s="215"/>
      <c r="DQ233" s="215"/>
      <c r="DR233" s="215"/>
      <c r="DS233" s="215"/>
      <c r="DT233" s="215"/>
      <c r="DU233" s="215"/>
      <c r="DV233" s="215"/>
      <c r="DW233" s="215"/>
      <c r="DX233" s="215"/>
      <c r="DY233" s="215"/>
      <c r="DZ233" s="215"/>
      <c r="EA233" s="215"/>
      <c r="EB233" s="215"/>
      <c r="EC233" s="215"/>
      <c r="ED233" s="215"/>
      <c r="EE233" s="215"/>
      <c r="EF233" s="215"/>
      <c r="EG233" s="215"/>
      <c r="EH233" s="215"/>
      <c r="EI233" s="215"/>
      <c r="EJ233" s="215"/>
      <c r="EK233" s="215"/>
      <c r="EL233" s="215"/>
      <c r="EM233" s="215"/>
      <c r="EN233" s="215"/>
      <c r="EO233" s="215"/>
      <c r="EP233" s="215"/>
      <c r="EQ233" s="215"/>
      <c r="ER233" s="215"/>
      <c r="ES233" s="215"/>
      <c r="ET233" s="215"/>
      <c r="EU233" s="215"/>
      <c r="EV233" s="215"/>
      <c r="EW233" s="215"/>
      <c r="EX233" s="215"/>
      <c r="EY233" s="215"/>
      <c r="EZ233" s="215"/>
      <c r="FA233" s="215"/>
      <c r="FB233" s="215"/>
      <c r="FC233" s="215"/>
      <c r="FD233" s="215"/>
      <c r="FE233" s="215"/>
      <c r="FF233" s="215"/>
      <c r="FG233" s="215"/>
      <c r="FH233" s="215"/>
      <c r="FI233" s="215"/>
      <c r="FJ233" s="215"/>
      <c r="FK233" s="215"/>
      <c r="FL233" s="215"/>
      <c r="FM233" s="215"/>
      <c r="FN233" s="215"/>
      <c r="FO233" s="215"/>
      <c r="FP233" s="215"/>
      <c r="FQ233" s="215"/>
      <c r="FR233" s="215"/>
      <c r="FS233" s="215"/>
      <c r="FT233" s="215"/>
      <c r="FU233" s="215"/>
      <c r="FV233" s="215"/>
      <c r="FW233" s="215"/>
      <c r="FX233" s="215"/>
      <c r="FY233" s="215"/>
      <c r="FZ233" s="215"/>
      <c r="GA233" s="215"/>
      <c r="GB233" s="215"/>
      <c r="GC233" s="215"/>
      <c r="GD233" s="215"/>
      <c r="GE233" s="215"/>
      <c r="GF233" s="215"/>
      <c r="GG233" s="215"/>
      <c r="GH233" s="215"/>
      <c r="GI233" s="215"/>
      <c r="GJ233" s="215"/>
      <c r="GK233" s="215"/>
      <c r="GL233" s="215"/>
      <c r="GM233" s="215"/>
      <c r="GN233" s="215"/>
      <c r="GO233" s="215"/>
      <c r="GP233" s="215"/>
      <c r="GQ233" s="215"/>
      <c r="GR233" s="215"/>
      <c r="GS233" s="215"/>
      <c r="GT233" s="215"/>
      <c r="GU233" s="215"/>
      <c r="GV233" s="215"/>
      <c r="GW233" s="215"/>
      <c r="GX233" s="215"/>
      <c r="GY233" s="215"/>
      <c r="GZ233" s="215"/>
      <c r="HA233" s="215"/>
      <c r="HB233" s="215"/>
      <c r="HC233" s="215"/>
      <c r="HD233" s="215"/>
      <c r="HE233" s="215"/>
      <c r="HF233" s="215"/>
      <c r="HG233" s="215"/>
      <c r="HH233" s="215"/>
      <c r="HI233" s="215"/>
      <c r="HJ233" s="215"/>
      <c r="HK233" s="215"/>
      <c r="HL233" s="215"/>
      <c r="HM233" s="215"/>
      <c r="HN233" s="215"/>
      <c r="HO233" s="215"/>
      <c r="HP233" s="215"/>
      <c r="HQ233" s="215"/>
      <c r="HR233" s="215"/>
      <c r="HS233" s="215"/>
      <c r="HT233" s="215"/>
      <c r="HU233" s="215"/>
      <c r="HV233" s="215"/>
      <c r="HW233" s="215"/>
      <c r="HX233" s="215"/>
      <c r="HY233" s="215"/>
      <c r="HZ233" s="215"/>
      <c r="IA233" s="215"/>
      <c r="IB233" s="215"/>
      <c r="IC233" s="215"/>
      <c r="ID233" s="215"/>
      <c r="IE233" s="215"/>
      <c r="IF233" s="215"/>
      <c r="IG233" s="215"/>
      <c r="IH233" s="215"/>
      <c r="II233" s="215"/>
      <c r="IJ233" s="215"/>
      <c r="IK233" s="215"/>
      <c r="IL233" s="215"/>
      <c r="IM233" s="215"/>
      <c r="IN233" s="215"/>
      <c r="IO233" s="215"/>
      <c r="IP233" s="215"/>
      <c r="IQ233" s="215"/>
      <c r="IR233" s="215"/>
      <c r="IS233" s="215"/>
      <c r="IT233" s="215"/>
      <c r="IU233" s="215"/>
    </row>
    <row r="234" spans="1:256" s="216" customFormat="1">
      <c r="A234" s="212"/>
      <c r="B234" s="172" t="s">
        <v>2326</v>
      </c>
      <c r="C234" s="213" t="s">
        <v>2323</v>
      </c>
      <c r="D234" s="105" t="s">
        <v>2324</v>
      </c>
      <c r="E234" s="105" t="s">
        <v>2325</v>
      </c>
      <c r="F234" s="214" t="s">
        <v>1245</v>
      </c>
      <c r="G234" s="101">
        <v>2047.62</v>
      </c>
      <c r="H234" s="39">
        <v>2</v>
      </c>
      <c r="I234" s="237">
        <f t="shared" si="6"/>
        <v>4095.24</v>
      </c>
      <c r="J234" s="103">
        <v>0.05</v>
      </c>
      <c r="K234" s="242">
        <f t="shared" si="5"/>
        <v>4300.0019999999995</v>
      </c>
      <c r="L234" s="105" t="s">
        <v>1246</v>
      </c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  <c r="BQ234" s="215"/>
      <c r="BR234" s="215"/>
      <c r="BS234" s="215"/>
      <c r="BT234" s="215"/>
      <c r="BU234" s="215"/>
      <c r="BV234" s="215"/>
      <c r="BW234" s="215"/>
      <c r="BX234" s="215"/>
      <c r="BY234" s="215"/>
      <c r="BZ234" s="215"/>
      <c r="CA234" s="215"/>
      <c r="CB234" s="215"/>
      <c r="CC234" s="215"/>
      <c r="CD234" s="215"/>
      <c r="CE234" s="215"/>
      <c r="CF234" s="215"/>
      <c r="CG234" s="215"/>
      <c r="CH234" s="215"/>
      <c r="CI234" s="215"/>
      <c r="CJ234" s="215"/>
      <c r="CK234" s="215"/>
      <c r="CL234" s="215"/>
      <c r="CM234" s="215"/>
      <c r="CN234" s="215"/>
      <c r="CO234" s="215"/>
      <c r="CP234" s="215"/>
      <c r="CQ234" s="215"/>
      <c r="CR234" s="215"/>
      <c r="CS234" s="215"/>
      <c r="CT234" s="215"/>
      <c r="CU234" s="215"/>
      <c r="CV234" s="215"/>
      <c r="CW234" s="215"/>
      <c r="CX234" s="215"/>
      <c r="CY234" s="215"/>
      <c r="CZ234" s="215"/>
      <c r="DA234" s="215"/>
      <c r="DB234" s="215"/>
      <c r="DC234" s="215"/>
      <c r="DD234" s="215"/>
      <c r="DE234" s="215"/>
      <c r="DF234" s="215"/>
      <c r="DG234" s="215"/>
      <c r="DH234" s="215"/>
      <c r="DI234" s="215"/>
      <c r="DJ234" s="215"/>
      <c r="DK234" s="215"/>
      <c r="DL234" s="215"/>
      <c r="DM234" s="215"/>
      <c r="DN234" s="215"/>
      <c r="DO234" s="215"/>
      <c r="DP234" s="215"/>
      <c r="DQ234" s="215"/>
      <c r="DR234" s="215"/>
      <c r="DS234" s="215"/>
      <c r="DT234" s="215"/>
      <c r="DU234" s="215"/>
      <c r="DV234" s="215"/>
      <c r="DW234" s="215"/>
      <c r="DX234" s="215"/>
      <c r="DY234" s="215"/>
      <c r="DZ234" s="215"/>
      <c r="EA234" s="215"/>
      <c r="EB234" s="215"/>
      <c r="EC234" s="215"/>
      <c r="ED234" s="215"/>
      <c r="EE234" s="215"/>
      <c r="EF234" s="215"/>
      <c r="EG234" s="215"/>
      <c r="EH234" s="215"/>
      <c r="EI234" s="215"/>
      <c r="EJ234" s="215"/>
      <c r="EK234" s="215"/>
      <c r="EL234" s="215"/>
      <c r="EM234" s="215"/>
      <c r="EN234" s="215"/>
      <c r="EO234" s="215"/>
      <c r="EP234" s="215"/>
      <c r="EQ234" s="215"/>
      <c r="ER234" s="215"/>
      <c r="ES234" s="215"/>
      <c r="ET234" s="215"/>
      <c r="EU234" s="215"/>
      <c r="EV234" s="215"/>
      <c r="EW234" s="215"/>
      <c r="EX234" s="215"/>
      <c r="EY234" s="215"/>
      <c r="EZ234" s="215"/>
      <c r="FA234" s="215"/>
      <c r="FB234" s="215"/>
      <c r="FC234" s="215"/>
      <c r="FD234" s="215"/>
      <c r="FE234" s="215"/>
      <c r="FF234" s="215"/>
      <c r="FG234" s="215"/>
      <c r="FH234" s="215"/>
      <c r="FI234" s="215"/>
      <c r="FJ234" s="215"/>
      <c r="FK234" s="215"/>
      <c r="FL234" s="215"/>
      <c r="FM234" s="215"/>
      <c r="FN234" s="215"/>
      <c r="FO234" s="215"/>
      <c r="FP234" s="215"/>
      <c r="FQ234" s="215"/>
      <c r="FR234" s="215"/>
      <c r="FS234" s="215"/>
      <c r="FT234" s="215"/>
      <c r="FU234" s="215"/>
      <c r="FV234" s="215"/>
      <c r="FW234" s="215"/>
      <c r="FX234" s="215"/>
      <c r="FY234" s="215"/>
      <c r="FZ234" s="215"/>
      <c r="GA234" s="215"/>
      <c r="GB234" s="215"/>
      <c r="GC234" s="215"/>
      <c r="GD234" s="215"/>
      <c r="GE234" s="215"/>
      <c r="GF234" s="215"/>
      <c r="GG234" s="215"/>
      <c r="GH234" s="215"/>
      <c r="GI234" s="215"/>
      <c r="GJ234" s="215"/>
      <c r="GK234" s="215"/>
      <c r="GL234" s="215"/>
      <c r="GM234" s="215"/>
      <c r="GN234" s="215"/>
      <c r="GO234" s="215"/>
      <c r="GP234" s="215"/>
      <c r="GQ234" s="215"/>
      <c r="GR234" s="215"/>
      <c r="GS234" s="215"/>
      <c r="GT234" s="215"/>
      <c r="GU234" s="215"/>
      <c r="GV234" s="215"/>
      <c r="GW234" s="215"/>
      <c r="GX234" s="215"/>
      <c r="GY234" s="215"/>
      <c r="GZ234" s="215"/>
      <c r="HA234" s="215"/>
      <c r="HB234" s="215"/>
      <c r="HC234" s="215"/>
      <c r="HD234" s="215"/>
      <c r="HE234" s="215"/>
      <c r="HF234" s="215"/>
      <c r="HG234" s="215"/>
      <c r="HH234" s="215"/>
      <c r="HI234" s="215"/>
      <c r="HJ234" s="215"/>
      <c r="HK234" s="215"/>
      <c r="HL234" s="215"/>
      <c r="HM234" s="215"/>
      <c r="HN234" s="215"/>
      <c r="HO234" s="215"/>
      <c r="HP234" s="215"/>
      <c r="HQ234" s="215"/>
      <c r="HR234" s="215"/>
      <c r="HS234" s="215"/>
      <c r="HT234" s="215"/>
      <c r="HU234" s="215"/>
      <c r="HV234" s="215"/>
      <c r="HW234" s="215"/>
      <c r="HX234" s="215"/>
      <c r="HY234" s="215"/>
      <c r="HZ234" s="215"/>
      <c r="IA234" s="215"/>
      <c r="IB234" s="215"/>
      <c r="IC234" s="215"/>
      <c r="ID234" s="215"/>
      <c r="IE234" s="215"/>
      <c r="IF234" s="215"/>
      <c r="IG234" s="215"/>
      <c r="IH234" s="215"/>
      <c r="II234" s="215"/>
      <c r="IJ234" s="215"/>
      <c r="IK234" s="215"/>
      <c r="IL234" s="215"/>
      <c r="IM234" s="215"/>
      <c r="IN234" s="215"/>
      <c r="IO234" s="215"/>
      <c r="IP234" s="215"/>
      <c r="IQ234" s="215"/>
      <c r="IR234" s="215"/>
      <c r="IS234" s="215"/>
      <c r="IT234" s="215"/>
      <c r="IU234" s="215"/>
    </row>
    <row r="235" spans="1:256" ht="45">
      <c r="A235" s="39"/>
      <c r="B235" s="172" t="s">
        <v>2327</v>
      </c>
      <c r="C235" s="40" t="s">
        <v>1247</v>
      </c>
      <c r="D235" s="40" t="s">
        <v>679</v>
      </c>
      <c r="E235" s="40" t="s">
        <v>416</v>
      </c>
      <c r="F235" s="27" t="s">
        <v>1248</v>
      </c>
      <c r="G235" s="101">
        <v>127</v>
      </c>
      <c r="H235" s="102">
        <v>8</v>
      </c>
      <c r="I235" s="52">
        <f t="shared" si="6"/>
        <v>1016</v>
      </c>
      <c r="J235" s="103">
        <v>0.12</v>
      </c>
      <c r="K235" s="31">
        <f t="shared" si="5"/>
        <v>1137.92</v>
      </c>
      <c r="L235" s="40" t="s">
        <v>1249</v>
      </c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3"/>
      <c r="EU235" s="43"/>
      <c r="EV235" s="43"/>
      <c r="EW235" s="43"/>
      <c r="EX235" s="43"/>
      <c r="EY235" s="43"/>
      <c r="EZ235" s="43"/>
      <c r="FA235" s="43"/>
      <c r="FB235" s="43"/>
      <c r="FC235" s="43"/>
      <c r="FD235" s="43"/>
      <c r="FE235" s="43"/>
      <c r="FF235" s="43"/>
      <c r="FG235" s="43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43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</row>
    <row r="236" spans="1:256" ht="30">
      <c r="A236" s="39"/>
      <c r="B236" s="172" t="s">
        <v>2328</v>
      </c>
      <c r="C236" s="40" t="s">
        <v>1250</v>
      </c>
      <c r="D236" s="40" t="s">
        <v>1251</v>
      </c>
      <c r="E236" s="40" t="s">
        <v>683</v>
      </c>
      <c r="F236" s="27" t="s">
        <v>1252</v>
      </c>
      <c r="G236" s="101">
        <v>280.95</v>
      </c>
      <c r="H236" s="102">
        <v>12</v>
      </c>
      <c r="I236" s="52">
        <f t="shared" si="6"/>
        <v>3371.3999999999996</v>
      </c>
      <c r="J236" s="103">
        <v>0.12</v>
      </c>
      <c r="K236" s="31">
        <f t="shared" si="5"/>
        <v>3775.9679999999994</v>
      </c>
      <c r="L236" s="40" t="s">
        <v>1091</v>
      </c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3"/>
      <c r="EU236" s="43"/>
      <c r="EV236" s="43"/>
      <c r="EW236" s="43"/>
      <c r="EX236" s="43"/>
      <c r="EY236" s="43"/>
      <c r="EZ236" s="43"/>
      <c r="FA236" s="43"/>
      <c r="FB236" s="43"/>
      <c r="FC236" s="43"/>
      <c r="FD236" s="43"/>
      <c r="FE236" s="43"/>
      <c r="FF236" s="43"/>
      <c r="FG236" s="43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43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</row>
    <row r="237" spans="1:256" ht="30">
      <c r="A237" s="39"/>
      <c r="B237" s="172" t="s">
        <v>2329</v>
      </c>
      <c r="C237" s="40" t="s">
        <v>1253</v>
      </c>
      <c r="D237" s="40" t="s">
        <v>1254</v>
      </c>
      <c r="E237" s="40" t="s">
        <v>683</v>
      </c>
      <c r="F237" s="27" t="s">
        <v>1255</v>
      </c>
      <c r="G237" s="101">
        <v>318.64</v>
      </c>
      <c r="H237" s="102">
        <v>12</v>
      </c>
      <c r="I237" s="52">
        <f t="shared" si="6"/>
        <v>3823.68</v>
      </c>
      <c r="J237" s="103">
        <v>0.12</v>
      </c>
      <c r="K237" s="31">
        <f t="shared" si="5"/>
        <v>4282.5216</v>
      </c>
      <c r="L237" s="40" t="s">
        <v>1085</v>
      </c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3"/>
      <c r="EU237" s="43"/>
      <c r="EV237" s="43"/>
      <c r="EW237" s="43"/>
      <c r="EX237" s="43"/>
      <c r="EY237" s="43"/>
      <c r="EZ237" s="43"/>
      <c r="FA237" s="43"/>
      <c r="FB237" s="43"/>
      <c r="FC237" s="43"/>
      <c r="FD237" s="43"/>
      <c r="FE237" s="43"/>
      <c r="FF237" s="43"/>
      <c r="FG237" s="43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43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</row>
    <row r="238" spans="1:256" ht="30">
      <c r="A238" s="39"/>
      <c r="B238" s="172" t="s">
        <v>2330</v>
      </c>
      <c r="C238" s="40" t="s">
        <v>1256</v>
      </c>
      <c r="D238" s="40" t="s">
        <v>1257</v>
      </c>
      <c r="E238" s="40" t="s">
        <v>683</v>
      </c>
      <c r="F238" s="27" t="s">
        <v>1258</v>
      </c>
      <c r="G238" s="101">
        <v>211</v>
      </c>
      <c r="H238" s="102">
        <v>21</v>
      </c>
      <c r="I238" s="52">
        <f t="shared" si="6"/>
        <v>4431</v>
      </c>
      <c r="J238" s="103">
        <v>0.12</v>
      </c>
      <c r="K238" s="31">
        <f t="shared" si="5"/>
        <v>4962.72</v>
      </c>
      <c r="L238" s="40" t="s">
        <v>1249</v>
      </c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3"/>
      <c r="EU238" s="43"/>
      <c r="EV238" s="43"/>
      <c r="EW238" s="43"/>
      <c r="EX238" s="43"/>
      <c r="EY238" s="43"/>
      <c r="EZ238" s="43"/>
      <c r="FA238" s="43"/>
      <c r="FB238" s="43"/>
      <c r="FC238" s="43"/>
      <c r="FD238" s="43"/>
      <c r="FE238" s="43"/>
      <c r="FF238" s="43"/>
      <c r="FG238" s="43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43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</row>
    <row r="239" spans="1:256" ht="45">
      <c r="A239" s="39"/>
      <c r="B239" s="172" t="s">
        <v>2331</v>
      </c>
      <c r="C239" s="40" t="s">
        <v>1259</v>
      </c>
      <c r="D239" s="40" t="s">
        <v>1260</v>
      </c>
      <c r="E239" s="40" t="s">
        <v>683</v>
      </c>
      <c r="F239" s="27" t="s">
        <v>1261</v>
      </c>
      <c r="G239" s="101">
        <v>494</v>
      </c>
      <c r="H239" s="102">
        <v>42</v>
      </c>
      <c r="I239" s="52">
        <f t="shared" si="6"/>
        <v>20748</v>
      </c>
      <c r="J239" s="103">
        <v>0.12</v>
      </c>
      <c r="K239" s="31">
        <f t="shared" si="5"/>
        <v>23237.759999999998</v>
      </c>
      <c r="L239" s="40" t="s">
        <v>1249</v>
      </c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3"/>
      <c r="EU239" s="43"/>
      <c r="EV239" s="43"/>
      <c r="EW239" s="43"/>
      <c r="EX239" s="43"/>
      <c r="EY239" s="43"/>
      <c r="EZ239" s="43"/>
      <c r="FA239" s="43"/>
      <c r="FB239" s="43"/>
      <c r="FC239" s="43"/>
      <c r="FD239" s="43"/>
      <c r="FE239" s="43"/>
      <c r="FF239" s="43"/>
      <c r="FG239" s="43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43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</row>
    <row r="240" spans="1:256" ht="45">
      <c r="A240" s="39"/>
      <c r="B240" s="172" t="s">
        <v>2332</v>
      </c>
      <c r="C240" s="40" t="s">
        <v>1262</v>
      </c>
      <c r="D240" s="40" t="s">
        <v>1263</v>
      </c>
      <c r="E240" s="40" t="s">
        <v>683</v>
      </c>
      <c r="F240" s="27" t="s">
        <v>1264</v>
      </c>
      <c r="G240" s="101">
        <v>1125</v>
      </c>
      <c r="H240" s="102">
        <v>9</v>
      </c>
      <c r="I240" s="52">
        <f t="shared" si="6"/>
        <v>10125</v>
      </c>
      <c r="J240" s="103">
        <v>0.12</v>
      </c>
      <c r="K240" s="31">
        <f t="shared" si="5"/>
        <v>11340</v>
      </c>
      <c r="L240" s="40" t="s">
        <v>1242</v>
      </c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3"/>
      <c r="EU240" s="43"/>
      <c r="EV240" s="43"/>
      <c r="EW240" s="43"/>
      <c r="EX240" s="43"/>
      <c r="EY240" s="43"/>
      <c r="EZ240" s="43"/>
      <c r="FA240" s="43"/>
      <c r="FB240" s="43"/>
      <c r="FC240" s="43"/>
      <c r="FD240" s="43"/>
      <c r="FE240" s="43"/>
      <c r="FF240" s="43"/>
      <c r="FG240" s="43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43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</row>
    <row r="241" spans="1:255" s="216" customFormat="1" ht="36">
      <c r="A241" s="212"/>
      <c r="B241" s="172" t="s">
        <v>2389</v>
      </c>
      <c r="C241" s="213" t="s">
        <v>2386</v>
      </c>
      <c r="D241" s="105" t="s">
        <v>2387</v>
      </c>
      <c r="E241" s="105" t="s">
        <v>683</v>
      </c>
      <c r="F241" s="214" t="s">
        <v>2388</v>
      </c>
      <c r="G241" s="101">
        <v>135</v>
      </c>
      <c r="H241" s="39">
        <v>20</v>
      </c>
      <c r="I241" s="237">
        <f t="shared" si="6"/>
        <v>2700</v>
      </c>
      <c r="J241" s="103">
        <v>0.12</v>
      </c>
      <c r="K241" s="242">
        <f t="shared" si="5"/>
        <v>3024</v>
      </c>
      <c r="L241" s="105" t="s">
        <v>1249</v>
      </c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  <c r="BQ241" s="215"/>
      <c r="BR241" s="215"/>
      <c r="BS241" s="215"/>
      <c r="BT241" s="215"/>
      <c r="BU241" s="215"/>
      <c r="BV241" s="215"/>
      <c r="BW241" s="215"/>
      <c r="BX241" s="215"/>
      <c r="BY241" s="215"/>
      <c r="BZ241" s="215"/>
      <c r="CA241" s="215"/>
      <c r="CB241" s="215"/>
      <c r="CC241" s="215"/>
      <c r="CD241" s="215"/>
      <c r="CE241" s="215"/>
      <c r="CF241" s="215"/>
      <c r="CG241" s="215"/>
      <c r="CH241" s="215"/>
      <c r="CI241" s="215"/>
      <c r="CJ241" s="215"/>
      <c r="CK241" s="215"/>
      <c r="CL241" s="215"/>
      <c r="CM241" s="215"/>
      <c r="CN241" s="215"/>
      <c r="CO241" s="215"/>
      <c r="CP241" s="215"/>
      <c r="CQ241" s="215"/>
      <c r="CR241" s="215"/>
      <c r="CS241" s="215"/>
      <c r="CT241" s="215"/>
      <c r="CU241" s="215"/>
      <c r="CV241" s="215"/>
      <c r="CW241" s="215"/>
      <c r="CX241" s="215"/>
      <c r="CY241" s="215"/>
      <c r="CZ241" s="215"/>
      <c r="DA241" s="215"/>
      <c r="DB241" s="215"/>
      <c r="DC241" s="215"/>
      <c r="DD241" s="215"/>
      <c r="DE241" s="215"/>
      <c r="DF241" s="215"/>
      <c r="DG241" s="215"/>
      <c r="DH241" s="215"/>
      <c r="DI241" s="215"/>
      <c r="DJ241" s="215"/>
      <c r="DK241" s="215"/>
      <c r="DL241" s="215"/>
      <c r="DM241" s="215"/>
      <c r="DN241" s="215"/>
      <c r="DO241" s="215"/>
      <c r="DP241" s="215"/>
      <c r="DQ241" s="215"/>
      <c r="DR241" s="215"/>
      <c r="DS241" s="215"/>
      <c r="DT241" s="215"/>
      <c r="DU241" s="215"/>
      <c r="DV241" s="215"/>
      <c r="DW241" s="215"/>
      <c r="DX241" s="215"/>
      <c r="DY241" s="215"/>
      <c r="DZ241" s="215"/>
      <c r="EA241" s="215"/>
      <c r="EB241" s="215"/>
      <c r="EC241" s="215"/>
      <c r="ED241" s="215"/>
      <c r="EE241" s="215"/>
      <c r="EF241" s="215"/>
      <c r="EG241" s="215"/>
      <c r="EH241" s="215"/>
      <c r="EI241" s="215"/>
      <c r="EJ241" s="215"/>
      <c r="EK241" s="215"/>
      <c r="EL241" s="215"/>
      <c r="EM241" s="215"/>
      <c r="EN241" s="215"/>
      <c r="EO241" s="215"/>
      <c r="EP241" s="215"/>
      <c r="EQ241" s="215"/>
      <c r="ER241" s="215"/>
      <c r="ES241" s="215"/>
      <c r="ET241" s="215"/>
      <c r="EU241" s="215"/>
      <c r="EV241" s="215"/>
      <c r="EW241" s="215"/>
      <c r="EX241" s="215"/>
      <c r="EY241" s="215"/>
      <c r="EZ241" s="215"/>
      <c r="FA241" s="215"/>
      <c r="FB241" s="215"/>
      <c r="FC241" s="215"/>
      <c r="FD241" s="215"/>
      <c r="FE241" s="215"/>
      <c r="FF241" s="215"/>
      <c r="FG241" s="215"/>
      <c r="FH241" s="215"/>
      <c r="FI241" s="215"/>
      <c r="FJ241" s="215"/>
      <c r="FK241" s="215"/>
      <c r="FL241" s="215"/>
      <c r="FM241" s="215"/>
      <c r="FN241" s="215"/>
      <c r="FO241" s="215"/>
      <c r="FP241" s="215"/>
      <c r="FQ241" s="215"/>
      <c r="FR241" s="215"/>
      <c r="FS241" s="215"/>
      <c r="FT241" s="215"/>
      <c r="FU241" s="215"/>
      <c r="FV241" s="215"/>
      <c r="FW241" s="215"/>
      <c r="FX241" s="215"/>
      <c r="FY241" s="215"/>
      <c r="FZ241" s="215"/>
      <c r="GA241" s="215"/>
      <c r="GB241" s="215"/>
      <c r="GC241" s="215"/>
      <c r="GD241" s="215"/>
      <c r="GE241" s="215"/>
      <c r="GF241" s="215"/>
      <c r="GG241" s="215"/>
      <c r="GH241" s="215"/>
      <c r="GI241" s="215"/>
      <c r="GJ241" s="215"/>
      <c r="GK241" s="215"/>
      <c r="GL241" s="215"/>
      <c r="GM241" s="215"/>
      <c r="GN241" s="215"/>
      <c r="GO241" s="215"/>
      <c r="GP241" s="215"/>
      <c r="GQ241" s="215"/>
      <c r="GR241" s="215"/>
      <c r="GS241" s="215"/>
      <c r="GT241" s="215"/>
      <c r="GU241" s="215"/>
      <c r="GV241" s="215"/>
      <c r="GW241" s="215"/>
      <c r="GX241" s="215"/>
      <c r="GY241" s="215"/>
      <c r="GZ241" s="215"/>
      <c r="HA241" s="215"/>
      <c r="HB241" s="215"/>
      <c r="HC241" s="215"/>
      <c r="HD241" s="215"/>
      <c r="HE241" s="215"/>
      <c r="HF241" s="215"/>
      <c r="HG241" s="215"/>
      <c r="HH241" s="215"/>
      <c r="HI241" s="215"/>
      <c r="HJ241" s="215"/>
      <c r="HK241" s="215"/>
      <c r="HL241" s="215"/>
      <c r="HM241" s="215"/>
      <c r="HN241" s="215"/>
      <c r="HO241" s="215"/>
      <c r="HP241" s="215"/>
      <c r="HQ241" s="215"/>
      <c r="HR241" s="215"/>
      <c r="HS241" s="215"/>
      <c r="HT241" s="215"/>
      <c r="HU241" s="215"/>
      <c r="HV241" s="215"/>
      <c r="HW241" s="215"/>
      <c r="HX241" s="215"/>
      <c r="HY241" s="215"/>
      <c r="HZ241" s="215"/>
      <c r="IA241" s="215"/>
      <c r="IB241" s="215"/>
      <c r="IC241" s="215"/>
      <c r="ID241" s="215"/>
      <c r="IE241" s="215"/>
      <c r="IF241" s="215"/>
      <c r="IG241" s="215"/>
      <c r="IH241" s="215"/>
      <c r="II241" s="215"/>
      <c r="IJ241" s="215"/>
      <c r="IK241" s="215"/>
      <c r="IL241" s="215"/>
      <c r="IM241" s="215"/>
      <c r="IN241" s="215"/>
      <c r="IO241" s="215"/>
      <c r="IP241" s="215"/>
      <c r="IQ241" s="215"/>
      <c r="IR241" s="215"/>
      <c r="IS241" s="215"/>
      <c r="IT241" s="215"/>
      <c r="IU241" s="215"/>
    </row>
    <row r="242" spans="1:255" ht="45">
      <c r="A242" s="39"/>
      <c r="B242" s="172" t="s">
        <v>2333</v>
      </c>
      <c r="C242" s="40" t="s">
        <v>1265</v>
      </c>
      <c r="D242" s="40" t="s">
        <v>1266</v>
      </c>
      <c r="E242" s="40" t="s">
        <v>683</v>
      </c>
      <c r="F242" s="27" t="s">
        <v>1267</v>
      </c>
      <c r="G242" s="101">
        <v>151</v>
      </c>
      <c r="H242" s="102">
        <v>26</v>
      </c>
      <c r="I242" s="52">
        <f t="shared" si="6"/>
        <v>3926</v>
      </c>
      <c r="J242" s="103">
        <v>0.12</v>
      </c>
      <c r="K242" s="31">
        <f t="shared" si="5"/>
        <v>4397.12</v>
      </c>
      <c r="L242" s="40" t="s">
        <v>1197</v>
      </c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3"/>
      <c r="EU242" s="43"/>
      <c r="EV242" s="43"/>
      <c r="EW242" s="43"/>
      <c r="EX242" s="43"/>
      <c r="EY242" s="43"/>
      <c r="EZ242" s="43"/>
      <c r="FA242" s="43"/>
      <c r="FB242" s="43"/>
      <c r="FC242" s="43"/>
      <c r="FD242" s="43"/>
      <c r="FE242" s="43"/>
      <c r="FF242" s="43"/>
      <c r="FG242" s="43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43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</row>
    <row r="243" spans="1:255" ht="30">
      <c r="A243" s="39"/>
      <c r="B243" s="172" t="s">
        <v>2334</v>
      </c>
      <c r="C243" s="40" t="s">
        <v>1268</v>
      </c>
      <c r="D243" s="40" t="s">
        <v>1269</v>
      </c>
      <c r="E243" s="40" t="s">
        <v>683</v>
      </c>
      <c r="F243" s="27" t="s">
        <v>1258</v>
      </c>
      <c r="G243" s="101">
        <v>130</v>
      </c>
      <c r="H243" s="102">
        <v>27</v>
      </c>
      <c r="I243" s="52">
        <f t="shared" si="6"/>
        <v>3510</v>
      </c>
      <c r="J243" s="103">
        <v>0.12</v>
      </c>
      <c r="K243" s="31">
        <f t="shared" si="5"/>
        <v>3931.2</v>
      </c>
      <c r="L243" s="40" t="s">
        <v>1249</v>
      </c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3"/>
      <c r="EU243" s="43"/>
      <c r="EV243" s="43"/>
      <c r="EW243" s="43"/>
      <c r="EX243" s="43"/>
      <c r="EY243" s="43"/>
      <c r="EZ243" s="43"/>
      <c r="FA243" s="43"/>
      <c r="FB243" s="43"/>
      <c r="FC243" s="43"/>
      <c r="FD243" s="43"/>
      <c r="FE243" s="43"/>
      <c r="FF243" s="43"/>
      <c r="FG243" s="43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43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</row>
    <row r="244" spans="1:255" s="216" customFormat="1" ht="30">
      <c r="A244" s="212"/>
      <c r="B244" s="172" t="s">
        <v>2338</v>
      </c>
      <c r="C244" s="213" t="s">
        <v>2335</v>
      </c>
      <c r="D244" s="105" t="s">
        <v>2336</v>
      </c>
      <c r="E244" s="105" t="s">
        <v>683</v>
      </c>
      <c r="F244" s="214" t="s">
        <v>2337</v>
      </c>
      <c r="G244" s="101">
        <v>2742.86</v>
      </c>
      <c r="H244" s="39">
        <v>3</v>
      </c>
      <c r="I244" s="237">
        <f t="shared" si="6"/>
        <v>8228.58</v>
      </c>
      <c r="J244" s="103">
        <v>0.12</v>
      </c>
      <c r="K244" s="242">
        <f t="shared" si="5"/>
        <v>9216.0095999999994</v>
      </c>
      <c r="L244" s="105" t="s">
        <v>1246</v>
      </c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  <c r="BQ244" s="215"/>
      <c r="BR244" s="215"/>
      <c r="BS244" s="215"/>
      <c r="BT244" s="215"/>
      <c r="BU244" s="215"/>
      <c r="BV244" s="215"/>
      <c r="BW244" s="215"/>
      <c r="BX244" s="215"/>
      <c r="BY244" s="215"/>
      <c r="BZ244" s="215"/>
      <c r="CA244" s="215"/>
      <c r="CB244" s="215"/>
      <c r="CC244" s="215"/>
      <c r="CD244" s="215"/>
      <c r="CE244" s="215"/>
      <c r="CF244" s="215"/>
      <c r="CG244" s="215"/>
      <c r="CH244" s="215"/>
      <c r="CI244" s="215"/>
      <c r="CJ244" s="215"/>
      <c r="CK244" s="215"/>
      <c r="CL244" s="215"/>
      <c r="CM244" s="215"/>
      <c r="CN244" s="215"/>
      <c r="CO244" s="215"/>
      <c r="CP244" s="215"/>
      <c r="CQ244" s="215"/>
      <c r="CR244" s="215"/>
      <c r="CS244" s="215"/>
      <c r="CT244" s="215"/>
      <c r="CU244" s="215"/>
      <c r="CV244" s="215"/>
      <c r="CW244" s="215"/>
      <c r="CX244" s="215"/>
      <c r="CY244" s="215"/>
      <c r="CZ244" s="215"/>
      <c r="DA244" s="215"/>
      <c r="DB244" s="215"/>
      <c r="DC244" s="215"/>
      <c r="DD244" s="215"/>
      <c r="DE244" s="215"/>
      <c r="DF244" s="215"/>
      <c r="DG244" s="215"/>
      <c r="DH244" s="215"/>
      <c r="DI244" s="215"/>
      <c r="DJ244" s="215"/>
      <c r="DK244" s="215"/>
      <c r="DL244" s="215"/>
      <c r="DM244" s="215"/>
      <c r="DN244" s="215"/>
      <c r="DO244" s="215"/>
      <c r="DP244" s="215"/>
      <c r="DQ244" s="215"/>
      <c r="DR244" s="215"/>
      <c r="DS244" s="215"/>
      <c r="DT244" s="215"/>
      <c r="DU244" s="215"/>
      <c r="DV244" s="215"/>
      <c r="DW244" s="215"/>
      <c r="DX244" s="215"/>
      <c r="DY244" s="215"/>
      <c r="DZ244" s="215"/>
      <c r="EA244" s="215"/>
      <c r="EB244" s="215"/>
      <c r="EC244" s="215"/>
      <c r="ED244" s="215"/>
      <c r="EE244" s="215"/>
      <c r="EF244" s="215"/>
      <c r="EG244" s="215"/>
      <c r="EH244" s="215"/>
      <c r="EI244" s="215"/>
      <c r="EJ244" s="215"/>
      <c r="EK244" s="215"/>
      <c r="EL244" s="215"/>
      <c r="EM244" s="215"/>
      <c r="EN244" s="215"/>
      <c r="EO244" s="215"/>
      <c r="EP244" s="215"/>
      <c r="EQ244" s="215"/>
      <c r="ER244" s="215"/>
      <c r="ES244" s="215"/>
      <c r="ET244" s="215"/>
      <c r="EU244" s="215"/>
      <c r="EV244" s="215"/>
      <c r="EW244" s="215"/>
      <c r="EX244" s="215"/>
      <c r="EY244" s="215"/>
      <c r="EZ244" s="215"/>
      <c r="FA244" s="215"/>
      <c r="FB244" s="215"/>
      <c r="FC244" s="215"/>
      <c r="FD244" s="215"/>
      <c r="FE244" s="215"/>
      <c r="FF244" s="215"/>
      <c r="FG244" s="215"/>
      <c r="FH244" s="215"/>
      <c r="FI244" s="215"/>
      <c r="FJ244" s="215"/>
      <c r="FK244" s="215"/>
      <c r="FL244" s="215"/>
      <c r="FM244" s="215"/>
      <c r="FN244" s="215"/>
      <c r="FO244" s="215"/>
      <c r="FP244" s="215"/>
      <c r="FQ244" s="215"/>
      <c r="FR244" s="215"/>
      <c r="FS244" s="215"/>
      <c r="FT244" s="215"/>
      <c r="FU244" s="215"/>
      <c r="FV244" s="215"/>
      <c r="FW244" s="215"/>
      <c r="FX244" s="215"/>
      <c r="FY244" s="215"/>
      <c r="FZ244" s="215"/>
      <c r="GA244" s="215"/>
      <c r="GB244" s="215"/>
      <c r="GC244" s="215"/>
      <c r="GD244" s="215"/>
      <c r="GE244" s="215"/>
      <c r="GF244" s="215"/>
      <c r="GG244" s="215"/>
      <c r="GH244" s="215"/>
      <c r="GI244" s="215"/>
      <c r="GJ244" s="215"/>
      <c r="GK244" s="215"/>
      <c r="GL244" s="215"/>
      <c r="GM244" s="215"/>
      <c r="GN244" s="215"/>
      <c r="GO244" s="215"/>
      <c r="GP244" s="215"/>
      <c r="GQ244" s="215"/>
      <c r="GR244" s="215"/>
      <c r="GS244" s="215"/>
      <c r="GT244" s="215"/>
      <c r="GU244" s="215"/>
      <c r="GV244" s="215"/>
      <c r="GW244" s="215"/>
      <c r="GX244" s="215"/>
      <c r="GY244" s="215"/>
      <c r="GZ244" s="215"/>
      <c r="HA244" s="215"/>
      <c r="HB244" s="215"/>
      <c r="HC244" s="215"/>
      <c r="HD244" s="215"/>
      <c r="HE244" s="215"/>
      <c r="HF244" s="215"/>
      <c r="HG244" s="215"/>
      <c r="HH244" s="215"/>
      <c r="HI244" s="215"/>
      <c r="HJ244" s="215"/>
      <c r="HK244" s="215"/>
      <c r="HL244" s="215"/>
      <c r="HM244" s="215"/>
      <c r="HN244" s="215"/>
      <c r="HO244" s="215"/>
      <c r="HP244" s="215"/>
      <c r="HQ244" s="215"/>
      <c r="HR244" s="215"/>
      <c r="HS244" s="215"/>
      <c r="HT244" s="215"/>
      <c r="HU244" s="215"/>
      <c r="HV244" s="215"/>
      <c r="HW244" s="215"/>
      <c r="HX244" s="215"/>
      <c r="HY244" s="215"/>
      <c r="HZ244" s="215"/>
      <c r="IA244" s="215"/>
      <c r="IB244" s="215"/>
      <c r="IC244" s="215"/>
      <c r="ID244" s="215"/>
      <c r="IE244" s="215"/>
      <c r="IF244" s="215"/>
      <c r="IG244" s="215"/>
      <c r="IH244" s="215"/>
      <c r="II244" s="215"/>
      <c r="IJ244" s="215"/>
      <c r="IK244" s="215"/>
      <c r="IL244" s="215"/>
      <c r="IM244" s="215"/>
      <c r="IN244" s="215"/>
      <c r="IO244" s="215"/>
      <c r="IP244" s="215"/>
      <c r="IQ244" s="215"/>
      <c r="IR244" s="215"/>
      <c r="IS244" s="215"/>
      <c r="IT244" s="215"/>
      <c r="IU244" s="215"/>
    </row>
    <row r="245" spans="1:255" ht="45">
      <c r="A245" s="39"/>
      <c r="B245" s="172" t="s">
        <v>2339</v>
      </c>
      <c r="C245" s="40" t="s">
        <v>1270</v>
      </c>
      <c r="D245" s="40" t="s">
        <v>1271</v>
      </c>
      <c r="E245" s="40" t="s">
        <v>683</v>
      </c>
      <c r="F245" s="27" t="s">
        <v>1264</v>
      </c>
      <c r="G245" s="101">
        <v>137</v>
      </c>
      <c r="H245" s="102">
        <v>15</v>
      </c>
      <c r="I245" s="52">
        <f t="shared" si="6"/>
        <v>2055</v>
      </c>
      <c r="J245" s="103">
        <v>0.12</v>
      </c>
      <c r="K245" s="31">
        <f t="shared" si="5"/>
        <v>2301.6</v>
      </c>
      <c r="L245" s="40" t="s">
        <v>1242</v>
      </c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3"/>
      <c r="EU245" s="43"/>
      <c r="EV245" s="43"/>
      <c r="EW245" s="43"/>
      <c r="EX245" s="43"/>
      <c r="EY245" s="43"/>
      <c r="EZ245" s="43"/>
      <c r="FA245" s="43"/>
      <c r="FB245" s="43"/>
      <c r="FC245" s="43"/>
      <c r="FD245" s="43"/>
      <c r="FE245" s="43"/>
      <c r="FF245" s="43"/>
      <c r="FG245" s="43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43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</row>
    <row r="246" spans="1:255" ht="30">
      <c r="A246" s="39"/>
      <c r="B246" s="172" t="s">
        <v>2340</v>
      </c>
      <c r="C246" s="40" t="s">
        <v>1272</v>
      </c>
      <c r="D246" s="40" t="s">
        <v>1273</v>
      </c>
      <c r="E246" s="40" t="s">
        <v>683</v>
      </c>
      <c r="F246" s="27" t="s">
        <v>1274</v>
      </c>
      <c r="G246" s="101">
        <v>270</v>
      </c>
      <c r="H246" s="102">
        <v>19</v>
      </c>
      <c r="I246" s="52">
        <f t="shared" si="6"/>
        <v>5130</v>
      </c>
      <c r="J246" s="103">
        <v>0.12</v>
      </c>
      <c r="K246" s="31">
        <f t="shared" si="5"/>
        <v>5745.6</v>
      </c>
      <c r="L246" s="40" t="s">
        <v>1085</v>
      </c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3"/>
      <c r="EU246" s="43"/>
      <c r="EV246" s="43"/>
      <c r="EW246" s="43"/>
      <c r="EX246" s="43"/>
      <c r="EY246" s="43"/>
      <c r="EZ246" s="43"/>
      <c r="FA246" s="43"/>
      <c r="FB246" s="43"/>
      <c r="FC246" s="43"/>
      <c r="FD246" s="43"/>
      <c r="FE246" s="43"/>
      <c r="FF246" s="43"/>
      <c r="FG246" s="43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43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</row>
    <row r="247" spans="1:255" ht="45">
      <c r="A247" s="39"/>
      <c r="B247" s="172" t="s">
        <v>2341</v>
      </c>
      <c r="C247" s="40" t="s">
        <v>1275</v>
      </c>
      <c r="D247" s="40" t="s">
        <v>1276</v>
      </c>
      <c r="E247" s="40" t="s">
        <v>683</v>
      </c>
      <c r="F247" s="27" t="s">
        <v>1264</v>
      </c>
      <c r="G247" s="101">
        <v>227</v>
      </c>
      <c r="H247" s="102">
        <v>7</v>
      </c>
      <c r="I247" s="52">
        <f t="shared" si="6"/>
        <v>1589</v>
      </c>
      <c r="J247" s="103">
        <v>0.12</v>
      </c>
      <c r="K247" s="31">
        <f t="shared" si="5"/>
        <v>1779.68</v>
      </c>
      <c r="L247" s="40" t="s">
        <v>1242</v>
      </c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3"/>
      <c r="EU247" s="43"/>
      <c r="EV247" s="43"/>
      <c r="EW247" s="43"/>
      <c r="EX247" s="43"/>
      <c r="EY247" s="43"/>
      <c r="EZ247" s="43"/>
      <c r="FA247" s="43"/>
      <c r="FB247" s="43"/>
      <c r="FC247" s="43"/>
      <c r="FD247" s="43"/>
      <c r="FE247" s="43"/>
      <c r="FF247" s="43"/>
      <c r="FG247" s="43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43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</row>
    <row r="248" spans="1:255" ht="45">
      <c r="A248" s="39"/>
      <c r="B248" s="172" t="s">
        <v>2342</v>
      </c>
      <c r="C248" s="40" t="s">
        <v>1277</v>
      </c>
      <c r="D248" s="40" t="s">
        <v>1278</v>
      </c>
      <c r="E248" s="40" t="s">
        <v>683</v>
      </c>
      <c r="F248" s="27" t="s">
        <v>1264</v>
      </c>
      <c r="G248" s="101">
        <v>137</v>
      </c>
      <c r="H248" s="102">
        <v>4</v>
      </c>
      <c r="I248" s="52">
        <f t="shared" si="6"/>
        <v>548</v>
      </c>
      <c r="J248" s="103">
        <v>0.12</v>
      </c>
      <c r="K248" s="31">
        <f t="shared" si="5"/>
        <v>613.76</v>
      </c>
      <c r="L248" s="40" t="s">
        <v>1242</v>
      </c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3"/>
      <c r="EU248" s="43"/>
      <c r="EV248" s="43"/>
      <c r="EW248" s="43"/>
      <c r="EX248" s="43"/>
      <c r="EY248" s="43"/>
      <c r="EZ248" s="43"/>
      <c r="FA248" s="43"/>
      <c r="FB248" s="43"/>
      <c r="FC248" s="43"/>
      <c r="FD248" s="43"/>
      <c r="FE248" s="43"/>
      <c r="FF248" s="43"/>
      <c r="FG248" s="43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43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</row>
    <row r="249" spans="1:255" ht="45">
      <c r="A249" s="39"/>
      <c r="B249" s="172" t="s">
        <v>2343</v>
      </c>
      <c r="C249" s="40" t="s">
        <v>1279</v>
      </c>
      <c r="D249" s="40" t="s">
        <v>1280</v>
      </c>
      <c r="E249" s="40" t="s">
        <v>683</v>
      </c>
      <c r="F249" s="27" t="s">
        <v>1264</v>
      </c>
      <c r="G249" s="101">
        <v>675</v>
      </c>
      <c r="H249" s="102">
        <v>11</v>
      </c>
      <c r="I249" s="52">
        <f t="shared" si="6"/>
        <v>7425</v>
      </c>
      <c r="J249" s="103">
        <v>0.12</v>
      </c>
      <c r="K249" s="31">
        <f t="shared" ref="K249:K269" si="7">I249*J249+I249</f>
        <v>8316</v>
      </c>
      <c r="L249" s="40" t="s">
        <v>1242</v>
      </c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3"/>
      <c r="EU249" s="43"/>
      <c r="EV249" s="43"/>
      <c r="EW249" s="43"/>
      <c r="EX249" s="43"/>
      <c r="EY249" s="43"/>
      <c r="EZ249" s="43"/>
      <c r="FA249" s="43"/>
      <c r="FB249" s="43"/>
      <c r="FC249" s="43"/>
      <c r="FD249" s="43"/>
      <c r="FE249" s="43"/>
      <c r="FF249" s="43"/>
      <c r="FG249" s="43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43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</row>
    <row r="250" spans="1:255" ht="30">
      <c r="A250" s="39"/>
      <c r="B250" s="172" t="s">
        <v>2344</v>
      </c>
      <c r="C250" s="40" t="s">
        <v>1281</v>
      </c>
      <c r="D250" s="40" t="s">
        <v>1282</v>
      </c>
      <c r="E250" s="40" t="s">
        <v>683</v>
      </c>
      <c r="F250" s="27" t="s">
        <v>1237</v>
      </c>
      <c r="G250" s="101">
        <v>427.95</v>
      </c>
      <c r="H250" s="102">
        <v>15</v>
      </c>
      <c r="I250" s="52">
        <f t="shared" si="6"/>
        <v>6419.25</v>
      </c>
      <c r="J250" s="103">
        <v>0.12</v>
      </c>
      <c r="K250" s="31">
        <f t="shared" si="7"/>
        <v>7189.5599999999995</v>
      </c>
      <c r="L250" s="40" t="s">
        <v>1197</v>
      </c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3"/>
      <c r="EU250" s="43"/>
      <c r="EV250" s="43"/>
      <c r="EW250" s="43"/>
      <c r="EX250" s="43"/>
      <c r="EY250" s="43"/>
      <c r="EZ250" s="43"/>
      <c r="FA250" s="43"/>
      <c r="FB250" s="43"/>
      <c r="FC250" s="43"/>
      <c r="FD250" s="43"/>
      <c r="FE250" s="43"/>
      <c r="FF250" s="43"/>
      <c r="FG250" s="43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43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</row>
    <row r="251" spans="1:255" ht="45">
      <c r="A251" s="39"/>
      <c r="B251" s="172" t="s">
        <v>2345</v>
      </c>
      <c r="C251" s="40" t="s">
        <v>1283</v>
      </c>
      <c r="D251" s="40" t="s">
        <v>1284</v>
      </c>
      <c r="E251" s="40" t="s">
        <v>683</v>
      </c>
      <c r="F251" s="27" t="s">
        <v>1264</v>
      </c>
      <c r="G251" s="101">
        <v>244</v>
      </c>
      <c r="H251" s="102">
        <v>13</v>
      </c>
      <c r="I251" s="52">
        <f t="shared" si="6"/>
        <v>3172</v>
      </c>
      <c r="J251" s="103">
        <v>0.12</v>
      </c>
      <c r="K251" s="31">
        <f t="shared" si="7"/>
        <v>3552.64</v>
      </c>
      <c r="L251" s="40" t="s">
        <v>1242</v>
      </c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3"/>
      <c r="EU251" s="43"/>
      <c r="EV251" s="43"/>
      <c r="EW251" s="43"/>
      <c r="EX251" s="43"/>
      <c r="EY251" s="43"/>
      <c r="EZ251" s="43"/>
      <c r="FA251" s="43"/>
      <c r="FB251" s="43"/>
      <c r="FC251" s="43"/>
      <c r="FD251" s="43"/>
      <c r="FE251" s="43"/>
      <c r="FF251" s="43"/>
      <c r="FG251" s="43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43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</row>
    <row r="252" spans="1:255" ht="45">
      <c r="A252" s="39"/>
      <c r="B252" s="172" t="s">
        <v>2346</v>
      </c>
      <c r="C252" s="40" t="s">
        <v>1285</v>
      </c>
      <c r="D252" s="40" t="s">
        <v>1286</v>
      </c>
      <c r="E252" s="40" t="s">
        <v>683</v>
      </c>
      <c r="F252" s="27" t="s">
        <v>1264</v>
      </c>
      <c r="G252" s="101">
        <v>241</v>
      </c>
      <c r="H252" s="102">
        <v>20</v>
      </c>
      <c r="I252" s="52">
        <f t="shared" ref="I252:I269" si="8">G252*H252</f>
        <v>4820</v>
      </c>
      <c r="J252" s="103">
        <v>0.12</v>
      </c>
      <c r="K252" s="31">
        <f t="shared" si="7"/>
        <v>5398.4</v>
      </c>
      <c r="L252" s="40" t="s">
        <v>1242</v>
      </c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3"/>
      <c r="EU252" s="43"/>
      <c r="EV252" s="43"/>
      <c r="EW252" s="43"/>
      <c r="EX252" s="43"/>
      <c r="EY252" s="43"/>
      <c r="EZ252" s="43"/>
      <c r="FA252" s="43"/>
      <c r="FB252" s="43"/>
      <c r="FC252" s="43"/>
      <c r="FD252" s="43"/>
      <c r="FE252" s="43"/>
      <c r="FF252" s="43"/>
      <c r="FG252" s="43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43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</row>
    <row r="253" spans="1:255" ht="30">
      <c r="A253" s="39"/>
      <c r="B253" s="172" t="s">
        <v>2348</v>
      </c>
      <c r="C253" s="40" t="s">
        <v>1287</v>
      </c>
      <c r="D253" s="27" t="s">
        <v>1288</v>
      </c>
      <c r="E253" s="40" t="s">
        <v>683</v>
      </c>
      <c r="F253" s="27" t="s">
        <v>1289</v>
      </c>
      <c r="G253" s="101">
        <v>6.57</v>
      </c>
      <c r="H253" s="218" t="s">
        <v>2347</v>
      </c>
      <c r="I253" s="52">
        <v>3285</v>
      </c>
      <c r="J253" s="103">
        <v>0.05</v>
      </c>
      <c r="K253" s="31">
        <f t="shared" si="7"/>
        <v>3449.25</v>
      </c>
      <c r="L253" s="40" t="s">
        <v>1085</v>
      </c>
      <c r="M253" s="43">
        <v>3449.25</v>
      </c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3"/>
      <c r="EU253" s="43"/>
      <c r="EV253" s="43"/>
      <c r="EW253" s="43"/>
      <c r="EX253" s="43"/>
      <c r="EY253" s="43"/>
      <c r="EZ253" s="43"/>
      <c r="FA253" s="43"/>
      <c r="FB253" s="43"/>
      <c r="FC253" s="43"/>
      <c r="FD253" s="43"/>
      <c r="FE253" s="43"/>
      <c r="FF253" s="43"/>
      <c r="FG253" s="43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43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</row>
    <row r="254" spans="1:255" ht="45">
      <c r="A254" s="39"/>
      <c r="B254" s="172" t="s">
        <v>2349</v>
      </c>
      <c r="C254" s="40" t="s">
        <v>1290</v>
      </c>
      <c r="D254" s="40" t="s">
        <v>1291</v>
      </c>
      <c r="E254" s="40" t="s">
        <v>1292</v>
      </c>
      <c r="F254" s="27" t="s">
        <v>1293</v>
      </c>
      <c r="G254" s="101">
        <v>130</v>
      </c>
      <c r="H254" s="102">
        <v>12</v>
      </c>
      <c r="I254" s="52">
        <f t="shared" si="8"/>
        <v>1560</v>
      </c>
      <c r="J254" s="103">
        <v>0.12</v>
      </c>
      <c r="K254" s="31">
        <f t="shared" si="7"/>
        <v>1747.2</v>
      </c>
      <c r="L254" s="40" t="s">
        <v>1246</v>
      </c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3"/>
      <c r="EU254" s="43"/>
      <c r="EV254" s="43"/>
      <c r="EW254" s="43"/>
      <c r="EX254" s="43"/>
      <c r="EY254" s="43"/>
      <c r="EZ254" s="43"/>
      <c r="FA254" s="43"/>
      <c r="FB254" s="43"/>
      <c r="FC254" s="43"/>
      <c r="FD254" s="43"/>
      <c r="FE254" s="43"/>
      <c r="FF254" s="43"/>
      <c r="FG254" s="43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43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</row>
    <row r="255" spans="1:255" ht="45">
      <c r="A255" s="39"/>
      <c r="B255" s="172" t="s">
        <v>2350</v>
      </c>
      <c r="C255" s="40" t="s">
        <v>1294</v>
      </c>
      <c r="D255" s="40" t="s">
        <v>1295</v>
      </c>
      <c r="E255" s="40" t="s">
        <v>1292</v>
      </c>
      <c r="F255" s="27" t="s">
        <v>1264</v>
      </c>
      <c r="G255" s="101">
        <v>154</v>
      </c>
      <c r="H255" s="102">
        <v>10</v>
      </c>
      <c r="I255" s="52">
        <f t="shared" si="8"/>
        <v>1540</v>
      </c>
      <c r="J255" s="103">
        <v>0.12</v>
      </c>
      <c r="K255" s="31">
        <f t="shared" si="7"/>
        <v>1724.8</v>
      </c>
      <c r="L255" s="40" t="s">
        <v>1242</v>
      </c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3"/>
      <c r="EU255" s="43"/>
      <c r="EV255" s="43"/>
      <c r="EW255" s="43"/>
      <c r="EX255" s="43"/>
      <c r="EY255" s="43"/>
      <c r="EZ255" s="43"/>
      <c r="FA255" s="43"/>
      <c r="FB255" s="43"/>
      <c r="FC255" s="43"/>
      <c r="FD255" s="43"/>
      <c r="FE255" s="43"/>
      <c r="FF255" s="43"/>
      <c r="FG255" s="43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43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</row>
    <row r="256" spans="1:255" s="216" customFormat="1" ht="30">
      <c r="A256" s="212"/>
      <c r="B256" s="172" t="s">
        <v>2354</v>
      </c>
      <c r="C256" s="213" t="s">
        <v>2351</v>
      </c>
      <c r="D256" s="105" t="s">
        <v>2352</v>
      </c>
      <c r="E256" s="217" t="s">
        <v>2356</v>
      </c>
      <c r="F256" s="214" t="s">
        <v>2353</v>
      </c>
      <c r="G256" s="101">
        <v>150</v>
      </c>
      <c r="H256" s="226" t="s">
        <v>2355</v>
      </c>
      <c r="I256" s="237">
        <v>3750</v>
      </c>
      <c r="J256" s="103">
        <v>0.18</v>
      </c>
      <c r="K256" s="242">
        <f t="shared" si="7"/>
        <v>4425</v>
      </c>
      <c r="L256" s="105" t="s">
        <v>1249</v>
      </c>
      <c r="M256" s="215"/>
      <c r="N256" s="219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  <c r="BQ256" s="215"/>
      <c r="BR256" s="215"/>
      <c r="BS256" s="215"/>
      <c r="BT256" s="215"/>
      <c r="BU256" s="215"/>
      <c r="BV256" s="215"/>
      <c r="BW256" s="215"/>
      <c r="BX256" s="215"/>
      <c r="BY256" s="215"/>
      <c r="BZ256" s="215"/>
      <c r="CA256" s="215"/>
      <c r="CB256" s="215"/>
      <c r="CC256" s="215"/>
      <c r="CD256" s="215"/>
      <c r="CE256" s="215"/>
      <c r="CF256" s="215"/>
      <c r="CG256" s="215"/>
      <c r="CH256" s="215"/>
      <c r="CI256" s="215"/>
      <c r="CJ256" s="215"/>
      <c r="CK256" s="215"/>
      <c r="CL256" s="215"/>
      <c r="CM256" s="215"/>
      <c r="CN256" s="215"/>
      <c r="CO256" s="215"/>
      <c r="CP256" s="215"/>
      <c r="CQ256" s="215"/>
      <c r="CR256" s="215"/>
      <c r="CS256" s="215"/>
      <c r="CT256" s="215"/>
      <c r="CU256" s="215"/>
      <c r="CV256" s="215"/>
      <c r="CW256" s="215"/>
      <c r="CX256" s="215"/>
      <c r="CY256" s="215"/>
      <c r="CZ256" s="215"/>
      <c r="DA256" s="215"/>
      <c r="DB256" s="215"/>
      <c r="DC256" s="215"/>
      <c r="DD256" s="215"/>
      <c r="DE256" s="215"/>
      <c r="DF256" s="215"/>
      <c r="DG256" s="215"/>
      <c r="DH256" s="215"/>
      <c r="DI256" s="215"/>
      <c r="DJ256" s="215"/>
      <c r="DK256" s="215"/>
      <c r="DL256" s="215"/>
      <c r="DM256" s="215"/>
      <c r="DN256" s="215"/>
      <c r="DO256" s="215"/>
      <c r="DP256" s="215"/>
      <c r="DQ256" s="215"/>
      <c r="DR256" s="215"/>
      <c r="DS256" s="215"/>
      <c r="DT256" s="215"/>
      <c r="DU256" s="215"/>
      <c r="DV256" s="215"/>
      <c r="DW256" s="215"/>
      <c r="DX256" s="215"/>
      <c r="DY256" s="215"/>
      <c r="DZ256" s="215"/>
      <c r="EA256" s="215"/>
      <c r="EB256" s="215"/>
      <c r="EC256" s="215"/>
      <c r="ED256" s="215"/>
      <c r="EE256" s="215"/>
      <c r="EF256" s="215"/>
      <c r="EG256" s="215"/>
      <c r="EH256" s="215"/>
      <c r="EI256" s="215"/>
      <c r="EJ256" s="215"/>
      <c r="EK256" s="215"/>
      <c r="EL256" s="215"/>
      <c r="EM256" s="215"/>
      <c r="EN256" s="215"/>
      <c r="EO256" s="215"/>
      <c r="EP256" s="215"/>
      <c r="EQ256" s="215"/>
      <c r="ER256" s="215"/>
      <c r="ES256" s="215"/>
      <c r="ET256" s="215"/>
      <c r="EU256" s="215"/>
      <c r="EV256" s="215"/>
      <c r="EW256" s="215"/>
      <c r="EX256" s="215"/>
      <c r="EY256" s="215"/>
      <c r="EZ256" s="215"/>
      <c r="FA256" s="215"/>
      <c r="FB256" s="215"/>
      <c r="FC256" s="215"/>
      <c r="FD256" s="215"/>
      <c r="FE256" s="215"/>
      <c r="FF256" s="215"/>
      <c r="FG256" s="215"/>
      <c r="FH256" s="215"/>
      <c r="FI256" s="215"/>
      <c r="FJ256" s="215"/>
      <c r="FK256" s="215"/>
      <c r="FL256" s="215"/>
      <c r="FM256" s="215"/>
      <c r="FN256" s="215"/>
      <c r="FO256" s="215"/>
      <c r="FP256" s="215"/>
      <c r="FQ256" s="215"/>
      <c r="FR256" s="215"/>
      <c r="FS256" s="215"/>
      <c r="FT256" s="215"/>
      <c r="FU256" s="215"/>
      <c r="FV256" s="215"/>
      <c r="FW256" s="215"/>
      <c r="FX256" s="215"/>
      <c r="FY256" s="215"/>
      <c r="FZ256" s="215"/>
      <c r="GA256" s="215"/>
      <c r="GB256" s="215"/>
      <c r="GC256" s="215"/>
      <c r="GD256" s="215"/>
      <c r="GE256" s="215"/>
      <c r="GF256" s="215"/>
      <c r="GG256" s="215"/>
      <c r="GH256" s="215"/>
      <c r="GI256" s="215"/>
      <c r="GJ256" s="215"/>
      <c r="GK256" s="215"/>
      <c r="GL256" s="215"/>
      <c r="GM256" s="215"/>
      <c r="GN256" s="215"/>
      <c r="GO256" s="215"/>
      <c r="GP256" s="215"/>
      <c r="GQ256" s="215"/>
      <c r="GR256" s="215"/>
      <c r="GS256" s="215"/>
      <c r="GT256" s="215"/>
      <c r="GU256" s="215"/>
      <c r="GV256" s="215"/>
      <c r="GW256" s="215"/>
      <c r="GX256" s="215"/>
      <c r="GY256" s="215"/>
      <c r="GZ256" s="215"/>
      <c r="HA256" s="215"/>
      <c r="HB256" s="215"/>
      <c r="HC256" s="215"/>
      <c r="HD256" s="215"/>
      <c r="HE256" s="215"/>
      <c r="HF256" s="215"/>
      <c r="HG256" s="215"/>
      <c r="HH256" s="215"/>
      <c r="HI256" s="215"/>
      <c r="HJ256" s="215"/>
      <c r="HK256" s="215"/>
      <c r="HL256" s="215"/>
      <c r="HM256" s="215"/>
      <c r="HN256" s="215"/>
      <c r="HO256" s="215"/>
      <c r="HP256" s="215"/>
      <c r="HQ256" s="215"/>
      <c r="HR256" s="215"/>
      <c r="HS256" s="215"/>
      <c r="HT256" s="215"/>
      <c r="HU256" s="215"/>
      <c r="HV256" s="215"/>
      <c r="HW256" s="215"/>
      <c r="HX256" s="215"/>
      <c r="HY256" s="215"/>
      <c r="HZ256" s="215"/>
      <c r="IA256" s="215"/>
      <c r="IB256" s="215"/>
      <c r="IC256" s="215"/>
      <c r="ID256" s="215"/>
      <c r="IE256" s="215"/>
      <c r="IF256" s="215"/>
      <c r="IG256" s="215"/>
      <c r="IH256" s="215"/>
      <c r="II256" s="215"/>
      <c r="IJ256" s="215"/>
      <c r="IK256" s="215"/>
      <c r="IL256" s="215"/>
      <c r="IM256" s="215"/>
      <c r="IN256" s="215"/>
      <c r="IO256" s="215"/>
      <c r="IP256" s="215"/>
      <c r="IQ256" s="215"/>
      <c r="IR256" s="215"/>
      <c r="IS256" s="215"/>
      <c r="IT256" s="215"/>
      <c r="IU256" s="215"/>
    </row>
    <row r="257" spans="1:256" ht="30">
      <c r="A257" s="39"/>
      <c r="B257" s="172" t="s">
        <v>2357</v>
      </c>
      <c r="C257" s="40" t="s">
        <v>1296</v>
      </c>
      <c r="D257" s="40" t="s">
        <v>1297</v>
      </c>
      <c r="E257" s="40" t="s">
        <v>234</v>
      </c>
      <c r="F257" s="27" t="s">
        <v>1298</v>
      </c>
      <c r="G257" s="101">
        <v>2245.71</v>
      </c>
      <c r="H257" s="102">
        <v>3</v>
      </c>
      <c r="I257" s="52">
        <f t="shared" si="8"/>
        <v>6737.13</v>
      </c>
      <c r="J257" s="103">
        <v>0.05</v>
      </c>
      <c r="K257" s="31">
        <f t="shared" si="7"/>
        <v>7073.9865</v>
      </c>
      <c r="L257" s="40" t="s">
        <v>1246</v>
      </c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3"/>
      <c r="EU257" s="43"/>
      <c r="EV257" s="43"/>
      <c r="EW257" s="43"/>
      <c r="EX257" s="43"/>
      <c r="EY257" s="43"/>
      <c r="EZ257" s="43"/>
      <c r="FA257" s="43"/>
      <c r="FB257" s="43"/>
      <c r="FC257" s="43"/>
      <c r="FD257" s="43"/>
      <c r="FE257" s="43"/>
      <c r="FF257" s="43"/>
      <c r="FG257" s="43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43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</row>
    <row r="258" spans="1:256" ht="30">
      <c r="A258" s="39"/>
      <c r="B258" s="172" t="s">
        <v>2358</v>
      </c>
      <c r="C258" s="40" t="s">
        <v>1299</v>
      </c>
      <c r="D258" s="40" t="s">
        <v>1300</v>
      </c>
      <c r="E258" s="40" t="s">
        <v>1301</v>
      </c>
      <c r="F258" s="27" t="s">
        <v>1302</v>
      </c>
      <c r="G258" s="101">
        <v>4.21</v>
      </c>
      <c r="H258" s="102">
        <v>75</v>
      </c>
      <c r="I258" s="52">
        <f t="shared" si="8"/>
        <v>315.75</v>
      </c>
      <c r="J258" s="103">
        <v>0.05</v>
      </c>
      <c r="K258" s="31">
        <f t="shared" si="7"/>
        <v>331.53750000000002</v>
      </c>
      <c r="L258" s="40" t="s">
        <v>1085</v>
      </c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3"/>
      <c r="EU258" s="43"/>
      <c r="EV258" s="43"/>
      <c r="EW258" s="43"/>
      <c r="EX258" s="43"/>
      <c r="EY258" s="43"/>
      <c r="EZ258" s="43"/>
      <c r="FA258" s="43"/>
      <c r="FB258" s="43"/>
      <c r="FC258" s="43"/>
      <c r="FD258" s="43"/>
      <c r="FE258" s="43"/>
      <c r="FF258" s="43"/>
      <c r="FG258" s="43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43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</row>
    <row r="259" spans="1:256" ht="30">
      <c r="A259" s="39"/>
      <c r="B259" s="172" t="s">
        <v>2359</v>
      </c>
      <c r="C259" s="40" t="s">
        <v>1303</v>
      </c>
      <c r="D259" s="40" t="s">
        <v>1304</v>
      </c>
      <c r="E259" s="104" t="s">
        <v>672</v>
      </c>
      <c r="F259" s="40" t="s">
        <v>1305</v>
      </c>
      <c r="G259" s="105" t="s">
        <v>1306</v>
      </c>
      <c r="H259" s="36">
        <v>1</v>
      </c>
      <c r="I259" s="52">
        <v>335</v>
      </c>
      <c r="J259" s="103">
        <v>0.12</v>
      </c>
      <c r="K259" s="31">
        <f t="shared" si="7"/>
        <v>375.2</v>
      </c>
      <c r="L259" s="104" t="s">
        <v>1307</v>
      </c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3"/>
      <c r="EU259" s="43"/>
      <c r="EV259" s="43"/>
      <c r="EW259" s="43"/>
      <c r="EX259" s="43"/>
      <c r="EY259" s="43"/>
      <c r="EZ259" s="43"/>
      <c r="FA259" s="43"/>
      <c r="FB259" s="43"/>
      <c r="FC259" s="43"/>
      <c r="FD259" s="43"/>
      <c r="FE259" s="43"/>
      <c r="FF259" s="43"/>
      <c r="FG259" s="43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43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</row>
    <row r="260" spans="1:256" ht="45">
      <c r="A260" s="39"/>
      <c r="B260" s="172" t="s">
        <v>2360</v>
      </c>
      <c r="C260" s="40" t="s">
        <v>1308</v>
      </c>
      <c r="D260" s="40" t="s">
        <v>1309</v>
      </c>
      <c r="E260" s="40" t="s">
        <v>1310</v>
      </c>
      <c r="F260" s="27" t="s">
        <v>1311</v>
      </c>
      <c r="G260" s="101">
        <v>195</v>
      </c>
      <c r="H260" s="102">
        <v>6</v>
      </c>
      <c r="I260" s="52">
        <f t="shared" si="8"/>
        <v>1170</v>
      </c>
      <c r="J260" s="103">
        <v>0.18</v>
      </c>
      <c r="K260" s="31">
        <f t="shared" si="7"/>
        <v>1380.6</v>
      </c>
      <c r="L260" s="40" t="s">
        <v>1249</v>
      </c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3"/>
      <c r="EU260" s="43"/>
      <c r="EV260" s="43"/>
      <c r="EW260" s="43"/>
      <c r="EX260" s="43"/>
      <c r="EY260" s="43"/>
      <c r="EZ260" s="43"/>
      <c r="FA260" s="43"/>
      <c r="FB260" s="43"/>
      <c r="FC260" s="43"/>
      <c r="FD260" s="43"/>
      <c r="FE260" s="43"/>
      <c r="FF260" s="43"/>
      <c r="FG260" s="43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43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</row>
    <row r="261" spans="1:256" ht="45">
      <c r="A261" s="39"/>
      <c r="B261" s="172" t="s">
        <v>2361</v>
      </c>
      <c r="C261" s="40" t="s">
        <v>1312</v>
      </c>
      <c r="D261" s="40" t="s">
        <v>1313</v>
      </c>
      <c r="E261" s="40" t="s">
        <v>416</v>
      </c>
      <c r="F261" s="27" t="s">
        <v>1264</v>
      </c>
      <c r="G261" s="101">
        <v>108</v>
      </c>
      <c r="H261" s="102">
        <v>18</v>
      </c>
      <c r="I261" s="52">
        <f t="shared" si="8"/>
        <v>1944</v>
      </c>
      <c r="J261" s="103">
        <v>0.12</v>
      </c>
      <c r="K261" s="31">
        <f t="shared" si="7"/>
        <v>2177.2800000000002</v>
      </c>
      <c r="L261" s="40" t="s">
        <v>1242</v>
      </c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3"/>
      <c r="EU261" s="43"/>
      <c r="EV261" s="43"/>
      <c r="EW261" s="43"/>
      <c r="EX261" s="43"/>
      <c r="EY261" s="43"/>
      <c r="EZ261" s="43"/>
      <c r="FA261" s="43"/>
      <c r="FB261" s="43"/>
      <c r="FC261" s="43"/>
      <c r="FD261" s="43"/>
      <c r="FE261" s="43"/>
      <c r="FF261" s="43"/>
      <c r="FG261" s="43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43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</row>
    <row r="262" spans="1:256" ht="30">
      <c r="A262" s="39"/>
      <c r="B262" s="172" t="s">
        <v>2362</v>
      </c>
      <c r="C262" s="40" t="s">
        <v>1314</v>
      </c>
      <c r="D262" s="40" t="s">
        <v>1315</v>
      </c>
      <c r="E262" s="40" t="s">
        <v>11</v>
      </c>
      <c r="F262" s="27" t="s">
        <v>1293</v>
      </c>
      <c r="G262" s="101">
        <v>8.1</v>
      </c>
      <c r="H262" s="102">
        <v>1800</v>
      </c>
      <c r="I262" s="52">
        <f t="shared" si="8"/>
        <v>14580</v>
      </c>
      <c r="J262" s="103">
        <v>0.12</v>
      </c>
      <c r="K262" s="31">
        <f t="shared" si="7"/>
        <v>16329.6</v>
      </c>
      <c r="L262" s="40" t="s">
        <v>1246</v>
      </c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3"/>
      <c r="EU262" s="43"/>
      <c r="EV262" s="43"/>
      <c r="EW262" s="43"/>
      <c r="EX262" s="43"/>
      <c r="EY262" s="43"/>
      <c r="EZ262" s="43"/>
      <c r="FA262" s="43"/>
      <c r="FB262" s="43"/>
      <c r="FC262" s="43"/>
      <c r="FD262" s="43"/>
      <c r="FE262" s="43"/>
      <c r="FF262" s="43"/>
      <c r="FG262" s="43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43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</row>
    <row r="263" spans="1:256" ht="30">
      <c r="A263" s="39"/>
      <c r="B263" s="172" t="s">
        <v>2363</v>
      </c>
      <c r="C263" s="40" t="s">
        <v>1316</v>
      </c>
      <c r="D263" s="40" t="s">
        <v>1317</v>
      </c>
      <c r="E263" s="40" t="s">
        <v>11</v>
      </c>
      <c r="F263" s="27" t="s">
        <v>1293</v>
      </c>
      <c r="G263" s="101">
        <v>8.1</v>
      </c>
      <c r="H263" s="102">
        <v>200</v>
      </c>
      <c r="I263" s="52">
        <f t="shared" si="8"/>
        <v>1620</v>
      </c>
      <c r="J263" s="103">
        <v>0.12</v>
      </c>
      <c r="K263" s="31">
        <f t="shared" si="7"/>
        <v>1814.4</v>
      </c>
      <c r="L263" s="40" t="s">
        <v>1246</v>
      </c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3"/>
      <c r="EU263" s="43"/>
      <c r="EV263" s="43"/>
      <c r="EW263" s="43"/>
      <c r="EX263" s="43"/>
      <c r="EY263" s="43"/>
      <c r="EZ263" s="43"/>
      <c r="FA263" s="43"/>
      <c r="FB263" s="43"/>
      <c r="FC263" s="43"/>
      <c r="FD263" s="43"/>
      <c r="FE263" s="43"/>
      <c r="FF263" s="43"/>
      <c r="FG263" s="43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43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</row>
    <row r="264" spans="1:256" s="53" customFormat="1" ht="30">
      <c r="A264" s="62"/>
      <c r="B264" s="172" t="s">
        <v>2364</v>
      </c>
      <c r="C264" s="27" t="s">
        <v>1318</v>
      </c>
      <c r="D264" s="27" t="s">
        <v>1319</v>
      </c>
      <c r="E264" s="27" t="s">
        <v>937</v>
      </c>
      <c r="F264" s="27" t="s">
        <v>1320</v>
      </c>
      <c r="G264" s="35">
        <v>19.5</v>
      </c>
      <c r="H264" s="36">
        <v>60</v>
      </c>
      <c r="I264" s="52">
        <f t="shared" si="8"/>
        <v>1170</v>
      </c>
      <c r="J264" s="30">
        <v>0.12</v>
      </c>
      <c r="K264" s="31">
        <f t="shared" si="7"/>
        <v>1310.4000000000001</v>
      </c>
      <c r="L264" s="27" t="s">
        <v>773</v>
      </c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  <c r="EO264" s="37"/>
      <c r="EP264" s="37"/>
      <c r="EQ264" s="37"/>
      <c r="ER264" s="37"/>
      <c r="ES264" s="37"/>
      <c r="ET264" s="37"/>
      <c r="EU264" s="37"/>
      <c r="EV264" s="37"/>
      <c r="EW264" s="37"/>
      <c r="EX264" s="37"/>
      <c r="EY264" s="37"/>
      <c r="EZ264" s="37"/>
      <c r="FA264" s="37"/>
      <c r="FB264" s="37"/>
      <c r="FC264" s="37"/>
      <c r="FD264" s="37"/>
      <c r="FE264" s="37"/>
      <c r="FF264" s="37"/>
      <c r="FG264" s="37"/>
      <c r="FH264" s="37"/>
      <c r="FI264" s="37"/>
      <c r="FJ264" s="37"/>
      <c r="FK264" s="37"/>
      <c r="FL264" s="37"/>
      <c r="FM264" s="37"/>
      <c r="FN264" s="37"/>
      <c r="FO264" s="37"/>
      <c r="FP264" s="37"/>
      <c r="FQ264" s="37"/>
      <c r="FR264" s="37"/>
      <c r="FS264" s="37"/>
      <c r="FT264" s="37"/>
      <c r="FU264" s="37"/>
      <c r="FV264" s="37"/>
      <c r="FW264" s="37"/>
      <c r="FX264" s="37"/>
      <c r="FY264" s="37"/>
      <c r="FZ264" s="37"/>
      <c r="GA264" s="37"/>
      <c r="GB264" s="37"/>
      <c r="GC264" s="37"/>
      <c r="GD264" s="37"/>
      <c r="GE264" s="37"/>
      <c r="GF264" s="37"/>
      <c r="GG264" s="37"/>
      <c r="GH264" s="37"/>
      <c r="GI264" s="37"/>
      <c r="GJ264" s="37"/>
      <c r="GK264" s="37"/>
      <c r="GL264" s="37"/>
      <c r="GM264" s="37"/>
      <c r="GN264" s="37"/>
      <c r="GO264" s="37"/>
      <c r="GP264" s="37"/>
      <c r="GQ264" s="37"/>
      <c r="GR264" s="37"/>
      <c r="GS264" s="37"/>
      <c r="GT264" s="37"/>
      <c r="GU264" s="37"/>
      <c r="GV264" s="37"/>
      <c r="GW264" s="37"/>
      <c r="GX264" s="37"/>
      <c r="GY264" s="37"/>
      <c r="GZ264" s="37"/>
      <c r="HA264" s="37"/>
      <c r="HB264" s="37"/>
      <c r="HC264" s="37"/>
      <c r="HD264" s="37"/>
      <c r="HE264" s="37"/>
      <c r="HF264" s="37"/>
      <c r="HG264" s="37"/>
      <c r="HH264" s="37"/>
      <c r="HI264" s="37"/>
      <c r="HJ264" s="37"/>
      <c r="HK264" s="37"/>
      <c r="HL264" s="37"/>
      <c r="HM264" s="37"/>
      <c r="HN264" s="37"/>
      <c r="HO264" s="37"/>
      <c r="HP264" s="37"/>
      <c r="HQ264" s="37"/>
      <c r="HR264" s="37"/>
      <c r="HS264" s="37"/>
      <c r="HT264" s="37"/>
    </row>
    <row r="265" spans="1:256" s="53" customFormat="1" ht="30">
      <c r="A265" s="28"/>
      <c r="B265" s="172" t="s">
        <v>2365</v>
      </c>
      <c r="C265" s="27" t="s">
        <v>1321</v>
      </c>
      <c r="D265" s="27" t="s">
        <v>1322</v>
      </c>
      <c r="E265" s="27" t="s">
        <v>102</v>
      </c>
      <c r="F265" s="27" t="s">
        <v>1323</v>
      </c>
      <c r="G265" s="41">
        <v>4</v>
      </c>
      <c r="H265" s="36">
        <v>110</v>
      </c>
      <c r="I265" s="52">
        <f t="shared" si="8"/>
        <v>440</v>
      </c>
      <c r="J265" s="46">
        <v>0.12</v>
      </c>
      <c r="K265" s="31">
        <f t="shared" si="7"/>
        <v>492.8</v>
      </c>
      <c r="L265" s="27" t="s">
        <v>769</v>
      </c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  <c r="FB265" s="37"/>
      <c r="FC265" s="37"/>
      <c r="FD265" s="37"/>
      <c r="FE265" s="37"/>
      <c r="FF265" s="37"/>
      <c r="FG265" s="37"/>
      <c r="FH265" s="37"/>
      <c r="FI265" s="37"/>
      <c r="FJ265" s="37"/>
      <c r="FK265" s="37"/>
      <c r="FL265" s="37"/>
      <c r="FM265" s="37"/>
      <c r="FN265" s="37"/>
      <c r="FO265" s="37"/>
      <c r="FP265" s="37"/>
      <c r="FQ265" s="37"/>
      <c r="FR265" s="37"/>
      <c r="FS265" s="37"/>
      <c r="FT265" s="37"/>
      <c r="FU265" s="37"/>
      <c r="FV265" s="37"/>
      <c r="FW265" s="37"/>
      <c r="FX265" s="37"/>
      <c r="FY265" s="37"/>
      <c r="FZ265" s="37"/>
      <c r="GA265" s="37"/>
      <c r="GB265" s="37"/>
      <c r="GC265" s="37"/>
      <c r="GD265" s="37"/>
      <c r="GE265" s="37"/>
      <c r="GF265" s="37"/>
      <c r="GG265" s="37"/>
      <c r="GH265" s="37"/>
      <c r="GI265" s="37"/>
      <c r="GJ265" s="37"/>
      <c r="GK265" s="37"/>
      <c r="GL265" s="37"/>
      <c r="GM265" s="37"/>
      <c r="GN265" s="37"/>
      <c r="GO265" s="37"/>
      <c r="GP265" s="37"/>
      <c r="GQ265" s="37"/>
      <c r="GR265" s="37"/>
      <c r="GS265" s="37"/>
      <c r="GT265" s="37"/>
      <c r="GU265" s="37"/>
      <c r="GV265" s="37"/>
      <c r="GW265" s="37"/>
      <c r="GX265" s="37"/>
      <c r="GY265" s="37"/>
      <c r="GZ265" s="37"/>
      <c r="HA265" s="37"/>
      <c r="HB265" s="37"/>
      <c r="HC265" s="37"/>
      <c r="HD265" s="37"/>
      <c r="HE265" s="37"/>
      <c r="HF265" s="37"/>
      <c r="HG265" s="37"/>
      <c r="HH265" s="37"/>
      <c r="HI265" s="37"/>
      <c r="HJ265" s="37"/>
      <c r="HK265" s="37"/>
      <c r="HL265" s="37"/>
      <c r="HM265" s="37"/>
      <c r="HN265" s="37"/>
    </row>
    <row r="266" spans="1:256" ht="45">
      <c r="A266" s="39"/>
      <c r="B266" s="172" t="s">
        <v>2366</v>
      </c>
      <c r="C266" s="40" t="s">
        <v>1324</v>
      </c>
      <c r="D266" s="40" t="s">
        <v>1325</v>
      </c>
      <c r="E266" s="40" t="s">
        <v>1326</v>
      </c>
      <c r="F266" s="27" t="s">
        <v>768</v>
      </c>
      <c r="G266" s="101">
        <v>700</v>
      </c>
      <c r="H266" s="102">
        <v>30</v>
      </c>
      <c r="I266" s="52">
        <f t="shared" si="8"/>
        <v>21000</v>
      </c>
      <c r="J266" s="46">
        <v>0.12</v>
      </c>
      <c r="K266" s="31">
        <f t="shared" si="7"/>
        <v>23520</v>
      </c>
      <c r="L266" s="40" t="s">
        <v>1085</v>
      </c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3"/>
      <c r="EU266" s="43"/>
      <c r="EV266" s="43"/>
      <c r="EW266" s="43"/>
      <c r="EX266" s="43"/>
      <c r="EY266" s="43"/>
      <c r="EZ266" s="43"/>
      <c r="FA266" s="43"/>
      <c r="FB266" s="43"/>
      <c r="FC266" s="43"/>
      <c r="FD266" s="43"/>
      <c r="FE266" s="43"/>
      <c r="FF266" s="43"/>
      <c r="FG266" s="43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43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</row>
    <row r="267" spans="1:256" ht="30">
      <c r="A267" s="39"/>
      <c r="B267" s="172" t="s">
        <v>2370</v>
      </c>
      <c r="C267" s="40" t="s">
        <v>1327</v>
      </c>
      <c r="D267" s="40" t="s">
        <v>1328</v>
      </c>
      <c r="E267" s="40" t="s">
        <v>416</v>
      </c>
      <c r="F267" s="27" t="s">
        <v>1329</v>
      </c>
      <c r="G267" s="101">
        <v>21.9</v>
      </c>
      <c r="H267" s="102">
        <v>80</v>
      </c>
      <c r="I267" s="52">
        <f t="shared" si="8"/>
        <v>1752</v>
      </c>
      <c r="J267" s="46">
        <v>0.12</v>
      </c>
      <c r="K267" s="31">
        <f t="shared" si="7"/>
        <v>1962.24</v>
      </c>
      <c r="L267" s="40" t="s">
        <v>1091</v>
      </c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3"/>
      <c r="EU267" s="43"/>
      <c r="EV267" s="43"/>
      <c r="EW267" s="43"/>
      <c r="EX267" s="43"/>
      <c r="EY267" s="43"/>
      <c r="EZ267" s="43"/>
      <c r="FA267" s="43"/>
      <c r="FB267" s="43"/>
      <c r="FC267" s="43"/>
      <c r="FD267" s="43"/>
      <c r="FE267" s="43"/>
      <c r="FF267" s="43"/>
      <c r="FG267" s="43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43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</row>
    <row r="268" spans="1:256" s="24" customFormat="1" ht="24" customHeight="1">
      <c r="A268" s="178"/>
      <c r="B268" s="172" t="s">
        <v>2385</v>
      </c>
      <c r="C268" s="19" t="s">
        <v>2383</v>
      </c>
      <c r="D268" s="19" t="s">
        <v>2384</v>
      </c>
      <c r="E268" s="19" t="s">
        <v>877</v>
      </c>
      <c r="F268" s="19" t="s">
        <v>833</v>
      </c>
      <c r="G268" s="168">
        <v>2.1800000000000002</v>
      </c>
      <c r="H268" s="21">
        <v>300</v>
      </c>
      <c r="I268" s="228">
        <f t="shared" si="8"/>
        <v>654</v>
      </c>
      <c r="J268" s="22">
        <v>0.12</v>
      </c>
      <c r="K268" s="207">
        <f t="shared" si="7"/>
        <v>732.48</v>
      </c>
      <c r="L268" s="19" t="s">
        <v>834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  <c r="FC268" s="23"/>
      <c r="FD268" s="23"/>
      <c r="FE268" s="23"/>
      <c r="FF268" s="23"/>
      <c r="FG268" s="23"/>
      <c r="FH268" s="23"/>
      <c r="FI268" s="23"/>
      <c r="FJ268" s="23"/>
      <c r="FK268" s="23"/>
      <c r="FL268" s="23"/>
      <c r="FM268" s="23"/>
      <c r="FN268" s="23"/>
      <c r="FO268" s="23"/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23"/>
      <c r="GT268" s="23"/>
      <c r="GU268" s="23"/>
      <c r="GV268" s="23"/>
      <c r="GW268" s="23"/>
      <c r="GX268" s="23"/>
      <c r="GY268" s="23"/>
      <c r="GZ268" s="23"/>
      <c r="HA268" s="23"/>
      <c r="HB268" s="23"/>
      <c r="HC268" s="23"/>
      <c r="HD268" s="23"/>
      <c r="HE268" s="23"/>
      <c r="HF268" s="23"/>
      <c r="HG268" s="23"/>
      <c r="HH268" s="23"/>
      <c r="HI268" s="23"/>
      <c r="HJ268" s="23"/>
      <c r="HK268" s="23"/>
      <c r="HL268" s="23"/>
      <c r="HM268" s="23"/>
      <c r="HN268" s="23"/>
      <c r="HO268" s="23"/>
      <c r="HP268" s="23"/>
      <c r="HQ268" s="23"/>
      <c r="HR268" s="23"/>
      <c r="HS268" s="23"/>
      <c r="HT268" s="23"/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23"/>
      <c r="IJ268" s="23"/>
      <c r="IK268" s="23"/>
      <c r="IL268" s="23"/>
      <c r="IM268" s="23"/>
      <c r="IN268" s="23"/>
      <c r="IO268" s="23"/>
      <c r="IP268" s="23"/>
      <c r="IQ268" s="23"/>
      <c r="IR268" s="23"/>
      <c r="IS268" s="23"/>
      <c r="IT268" s="23"/>
      <c r="IU268" s="23"/>
      <c r="IV268" s="23"/>
    </row>
    <row r="269" spans="1:256" ht="30">
      <c r="A269" s="39"/>
      <c r="B269" s="172" t="s">
        <v>2371</v>
      </c>
      <c r="C269" s="40" t="s">
        <v>1330</v>
      </c>
      <c r="D269" s="40" t="s">
        <v>1331</v>
      </c>
      <c r="E269" s="104" t="s">
        <v>23</v>
      </c>
      <c r="F269" s="40" t="s">
        <v>1332</v>
      </c>
      <c r="G269" s="106">
        <v>22</v>
      </c>
      <c r="H269" s="36">
        <v>16</v>
      </c>
      <c r="I269" s="52">
        <f t="shared" si="8"/>
        <v>352</v>
      </c>
      <c r="J269" s="46">
        <v>0.12</v>
      </c>
      <c r="K269" s="31">
        <f t="shared" si="7"/>
        <v>394.24</v>
      </c>
      <c r="L269" s="104" t="s">
        <v>784</v>
      </c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3"/>
      <c r="EU269" s="43"/>
      <c r="EV269" s="43"/>
      <c r="EW269" s="43"/>
      <c r="EX269" s="43"/>
      <c r="EY269" s="43"/>
      <c r="EZ269" s="43"/>
      <c r="FA269" s="43"/>
      <c r="FB269" s="43"/>
      <c r="FC269" s="43"/>
      <c r="FD269" s="43"/>
      <c r="FE269" s="43"/>
      <c r="FF269" s="43"/>
      <c r="FG269" s="43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43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</row>
    <row r="270" spans="1:256">
      <c r="K270" s="431">
        <f>SUM(K2:K269)</f>
        <v>4536624.317400001</v>
      </c>
    </row>
    <row r="272" spans="1:256">
      <c r="L272" s="111"/>
    </row>
  </sheetData>
  <autoFilter ref="K1:K272">
    <filterColumn colId="0"/>
  </autoFilter>
  <mergeCells count="3">
    <mergeCell ref="N10:R10"/>
    <mergeCell ref="N38:R38"/>
    <mergeCell ref="N40:R40"/>
  </mergeCells>
  <conditionalFormatting sqref="R1:R2">
    <cfRule type="duplicateValues" dxfId="999" priority="7"/>
  </conditionalFormatting>
  <conditionalFormatting sqref="R1:R2">
    <cfRule type="duplicateValues" dxfId="998" priority="4"/>
    <cfRule type="duplicateValues" dxfId="997" priority="5"/>
    <cfRule type="duplicateValues" dxfId="996" priority="6"/>
  </conditionalFormatting>
  <conditionalFormatting sqref="R1:R2">
    <cfRule type="duplicateValues" dxfId="995" priority="2"/>
    <cfRule type="duplicateValues" dxfId="994" priority="3"/>
  </conditionalFormatting>
  <conditionalFormatting sqref="D1:D2">
    <cfRule type="duplicateValues" dxfId="993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A4" workbookViewId="0">
      <selection activeCell="D4" sqref="D4"/>
    </sheetView>
  </sheetViews>
  <sheetFormatPr defaultRowHeight="15"/>
  <cols>
    <col min="1" max="1" width="5.5703125" style="12" customWidth="1"/>
    <col min="2" max="2" width="11.28515625" style="112" customWidth="1"/>
    <col min="3" max="3" width="10" style="162" customWidth="1"/>
    <col min="4" max="4" width="32" customWidth="1"/>
    <col min="8" max="8" width="7.7109375" style="113" customWidth="1"/>
    <col min="9" max="9" width="12" customWidth="1"/>
    <col min="10" max="10" width="5.5703125" customWidth="1"/>
    <col min="11" max="11" width="11.5703125" customWidth="1"/>
    <col min="12" max="12" width="16.85546875" customWidth="1"/>
  </cols>
  <sheetData>
    <row r="1" spans="1:15" ht="45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17" t="s">
        <v>758</v>
      </c>
      <c r="N1" s="12"/>
      <c r="O1" s="12"/>
    </row>
    <row r="2" spans="1:15" s="124" customFormat="1" ht="31.5">
      <c r="A2" s="114">
        <v>419</v>
      </c>
      <c r="B2" s="115" t="s">
        <v>1472</v>
      </c>
      <c r="C2" s="116" t="s">
        <v>1414</v>
      </c>
      <c r="D2" s="117" t="s">
        <v>1415</v>
      </c>
      <c r="E2" s="117" t="s">
        <v>11</v>
      </c>
      <c r="F2" s="118" t="s">
        <v>1416</v>
      </c>
      <c r="G2" s="119">
        <v>93.5</v>
      </c>
      <c r="H2" s="120">
        <v>348</v>
      </c>
      <c r="I2" s="119">
        <f>G2*H2</f>
        <v>32538</v>
      </c>
      <c r="J2" s="121">
        <v>0.12</v>
      </c>
      <c r="K2" s="122">
        <f>I2*J2+I2</f>
        <v>36442.559999999998</v>
      </c>
      <c r="L2" s="123" t="s">
        <v>1417</v>
      </c>
    </row>
    <row r="3" spans="1:15" s="131" customFormat="1" ht="31.5">
      <c r="A3" s="125">
        <v>405</v>
      </c>
      <c r="B3" s="115" t="s">
        <v>1481</v>
      </c>
      <c r="C3" s="116" t="s">
        <v>1418</v>
      </c>
      <c r="D3" s="127" t="s">
        <v>1419</v>
      </c>
      <c r="E3" s="127" t="s">
        <v>11</v>
      </c>
      <c r="F3" s="128" t="s">
        <v>1420</v>
      </c>
      <c r="G3" s="129">
        <v>0.33</v>
      </c>
      <c r="H3" s="130">
        <v>1000</v>
      </c>
      <c r="I3" s="119">
        <f t="shared" ref="I3:I72" si="0">G3*H3</f>
        <v>330</v>
      </c>
      <c r="J3" s="121">
        <v>0.12</v>
      </c>
      <c r="K3" s="122">
        <f t="shared" ref="K3:K72" si="1">I3*J3+I3</f>
        <v>369.6</v>
      </c>
      <c r="L3" s="128" t="s">
        <v>1421</v>
      </c>
    </row>
    <row r="4" spans="1:15" s="124" customFormat="1" ht="31.5">
      <c r="A4" s="114">
        <v>363</v>
      </c>
      <c r="B4" s="115" t="s">
        <v>1482</v>
      </c>
      <c r="C4" s="116" t="s">
        <v>1422</v>
      </c>
      <c r="D4" s="117" t="s">
        <v>1423</v>
      </c>
      <c r="E4" s="117" t="s">
        <v>11</v>
      </c>
      <c r="F4" s="118" t="s">
        <v>800</v>
      </c>
      <c r="G4" s="132">
        <v>0.15</v>
      </c>
      <c r="H4" s="133">
        <v>1780</v>
      </c>
      <c r="I4" s="119">
        <f t="shared" si="0"/>
        <v>267</v>
      </c>
      <c r="J4" s="121">
        <v>0.12</v>
      </c>
      <c r="K4" s="122">
        <f t="shared" si="1"/>
        <v>299.04000000000002</v>
      </c>
      <c r="L4" s="123" t="s">
        <v>1424</v>
      </c>
    </row>
    <row r="5" spans="1:15" s="124" customFormat="1" ht="31.5">
      <c r="A5" s="125">
        <v>9</v>
      </c>
      <c r="B5" s="115" t="s">
        <v>1455</v>
      </c>
      <c r="C5" s="143" t="s">
        <v>1483</v>
      </c>
      <c r="D5" s="126" t="s">
        <v>1484</v>
      </c>
      <c r="E5" s="125" t="s">
        <v>287</v>
      </c>
      <c r="F5" s="139" t="s">
        <v>833</v>
      </c>
      <c r="G5" s="125">
        <v>0.22</v>
      </c>
      <c r="H5" s="155">
        <v>48600</v>
      </c>
      <c r="I5" s="119">
        <f t="shared" si="0"/>
        <v>10692</v>
      </c>
      <c r="J5" s="121">
        <v>0.12</v>
      </c>
      <c r="K5" s="122">
        <f t="shared" si="1"/>
        <v>11975.04</v>
      </c>
      <c r="L5" s="126" t="s">
        <v>1442</v>
      </c>
    </row>
    <row r="6" spans="1:15" s="124" customFormat="1" ht="31.5">
      <c r="A6" s="114">
        <v>372</v>
      </c>
      <c r="B6" s="115" t="s">
        <v>1509</v>
      </c>
      <c r="C6" s="116" t="s">
        <v>1507</v>
      </c>
      <c r="D6" s="117" t="s">
        <v>1508</v>
      </c>
      <c r="E6" s="117" t="s">
        <v>11</v>
      </c>
      <c r="F6" s="118" t="s">
        <v>1003</v>
      </c>
      <c r="G6" s="119">
        <v>0.37</v>
      </c>
      <c r="H6" s="151">
        <v>6870</v>
      </c>
      <c r="I6" s="119">
        <f t="shared" si="0"/>
        <v>2541.9</v>
      </c>
      <c r="J6" s="121">
        <v>0.12</v>
      </c>
      <c r="K6" s="122">
        <f t="shared" si="1"/>
        <v>2846.9279999999999</v>
      </c>
      <c r="L6" s="134" t="s">
        <v>1427</v>
      </c>
    </row>
    <row r="7" spans="1:15" s="124" customFormat="1" ht="31.5">
      <c r="A7" s="114">
        <v>366</v>
      </c>
      <c r="B7" s="115" t="s">
        <v>1515</v>
      </c>
      <c r="C7" s="116" t="s">
        <v>1428</v>
      </c>
      <c r="D7" s="117" t="s">
        <v>1429</v>
      </c>
      <c r="E7" s="117" t="s">
        <v>11</v>
      </c>
      <c r="F7" s="118" t="s">
        <v>1202</v>
      </c>
      <c r="G7" s="132">
        <v>1.1299999999999999</v>
      </c>
      <c r="H7" s="156">
        <v>2790</v>
      </c>
      <c r="I7" s="119">
        <f t="shared" si="0"/>
        <v>3152.7</v>
      </c>
      <c r="J7" s="121">
        <v>0.12</v>
      </c>
      <c r="K7" s="122">
        <f t="shared" si="1"/>
        <v>3531.0239999999999</v>
      </c>
      <c r="L7" s="123" t="s">
        <v>1424</v>
      </c>
    </row>
    <row r="8" spans="1:15" s="124" customFormat="1" ht="31.5">
      <c r="A8" s="114">
        <v>380</v>
      </c>
      <c r="B8" s="115" t="s">
        <v>1516</v>
      </c>
      <c r="C8" s="116" t="s">
        <v>1430</v>
      </c>
      <c r="D8" s="117" t="s">
        <v>1431</v>
      </c>
      <c r="E8" s="117" t="s">
        <v>11</v>
      </c>
      <c r="F8" s="118" t="s">
        <v>792</v>
      </c>
      <c r="G8" s="119">
        <v>0.45</v>
      </c>
      <c r="H8" s="151">
        <v>15750</v>
      </c>
      <c r="I8" s="119">
        <f t="shared" si="0"/>
        <v>7087.5</v>
      </c>
      <c r="J8" s="121">
        <v>0.12</v>
      </c>
      <c r="K8" s="122">
        <f t="shared" si="1"/>
        <v>7938</v>
      </c>
      <c r="L8" s="134" t="s">
        <v>1427</v>
      </c>
    </row>
    <row r="9" spans="1:15" s="124" customFormat="1" ht="31.5">
      <c r="A9" s="114">
        <v>368</v>
      </c>
      <c r="B9" s="115" t="s">
        <v>1517</v>
      </c>
      <c r="C9" s="116" t="s">
        <v>1432</v>
      </c>
      <c r="D9" s="117" t="s">
        <v>1433</v>
      </c>
      <c r="E9" s="117" t="s">
        <v>11</v>
      </c>
      <c r="F9" s="118" t="s">
        <v>800</v>
      </c>
      <c r="G9" s="132">
        <v>6.38</v>
      </c>
      <c r="H9" s="156">
        <v>2580</v>
      </c>
      <c r="I9" s="132">
        <f t="shared" si="0"/>
        <v>16460.400000000001</v>
      </c>
      <c r="J9" s="121">
        <v>0.12</v>
      </c>
      <c r="K9" s="132">
        <f t="shared" si="1"/>
        <v>18435.648000000001</v>
      </c>
      <c r="L9" s="123" t="s">
        <v>1424</v>
      </c>
    </row>
    <row r="10" spans="1:15" s="124" customFormat="1" ht="31.5">
      <c r="A10" s="114">
        <v>410</v>
      </c>
      <c r="B10" s="115" t="s">
        <v>1521</v>
      </c>
      <c r="C10" s="116" t="s">
        <v>1434</v>
      </c>
      <c r="D10" s="117" t="s">
        <v>1435</v>
      </c>
      <c r="E10" s="127" t="s">
        <v>11</v>
      </c>
      <c r="F10" s="118" t="s">
        <v>1003</v>
      </c>
      <c r="G10" s="119">
        <v>0.64</v>
      </c>
      <c r="H10" s="151">
        <v>6900</v>
      </c>
      <c r="I10" s="119">
        <f t="shared" si="0"/>
        <v>4416</v>
      </c>
      <c r="J10" s="121">
        <v>0.12</v>
      </c>
      <c r="K10" s="132">
        <f t="shared" si="1"/>
        <v>4945.92</v>
      </c>
      <c r="L10" s="123" t="s">
        <v>1436</v>
      </c>
    </row>
    <row r="11" spans="1:15" s="124" customFormat="1" ht="31.5">
      <c r="A11" s="114">
        <v>364</v>
      </c>
      <c r="B11" s="115" t="s">
        <v>1525</v>
      </c>
      <c r="C11" s="116" t="s">
        <v>1523</v>
      </c>
      <c r="D11" s="117" t="s">
        <v>1524</v>
      </c>
      <c r="E11" s="117" t="s">
        <v>11</v>
      </c>
      <c r="F11" s="118" t="s">
        <v>1202</v>
      </c>
      <c r="G11" s="132">
        <v>0.28000000000000003</v>
      </c>
      <c r="H11" s="156">
        <v>21700</v>
      </c>
      <c r="I11" s="132">
        <f t="shared" si="0"/>
        <v>6076.0000000000009</v>
      </c>
      <c r="J11" s="121">
        <v>0.12</v>
      </c>
      <c r="K11" s="132">
        <f t="shared" si="1"/>
        <v>6805.1200000000008</v>
      </c>
      <c r="L11" s="123" t="s">
        <v>1424</v>
      </c>
      <c r="M11" s="124" t="s">
        <v>1670</v>
      </c>
    </row>
    <row r="12" spans="1:15" s="124" customFormat="1" ht="31.5">
      <c r="A12" s="114">
        <v>370</v>
      </c>
      <c r="B12" s="115" t="s">
        <v>1443</v>
      </c>
      <c r="C12" s="116" t="s">
        <v>1437</v>
      </c>
      <c r="D12" s="117" t="s">
        <v>1444</v>
      </c>
      <c r="E12" s="117" t="s">
        <v>11</v>
      </c>
      <c r="F12" s="118" t="s">
        <v>1202</v>
      </c>
      <c r="G12" s="132">
        <v>0.45</v>
      </c>
      <c r="H12" s="156">
        <v>5500</v>
      </c>
      <c r="I12" s="132">
        <f t="shared" si="0"/>
        <v>2475</v>
      </c>
      <c r="J12" s="121">
        <v>0.12</v>
      </c>
      <c r="K12" s="132">
        <f t="shared" si="1"/>
        <v>2772</v>
      </c>
      <c r="L12" s="123" t="s">
        <v>1424</v>
      </c>
    </row>
    <row r="13" spans="1:15" s="124" customFormat="1" ht="31.5">
      <c r="A13" s="125">
        <v>214</v>
      </c>
      <c r="B13" s="115" t="s">
        <v>1539</v>
      </c>
      <c r="C13" s="140" t="s">
        <v>1537</v>
      </c>
      <c r="D13" s="127" t="s">
        <v>1538</v>
      </c>
      <c r="E13" s="136" t="s">
        <v>16</v>
      </c>
      <c r="F13" s="118" t="s">
        <v>1003</v>
      </c>
      <c r="G13" s="119">
        <v>0.89</v>
      </c>
      <c r="H13" s="151">
        <v>5600</v>
      </c>
      <c r="I13" s="119">
        <f t="shared" si="0"/>
        <v>4984</v>
      </c>
      <c r="J13" s="121">
        <v>0.12</v>
      </c>
      <c r="K13" s="122">
        <f t="shared" si="1"/>
        <v>5582.08</v>
      </c>
      <c r="L13" s="123" t="s">
        <v>1440</v>
      </c>
    </row>
    <row r="14" spans="1:15" s="124" customFormat="1" ht="31.5">
      <c r="A14" s="114">
        <v>359</v>
      </c>
      <c r="B14" s="115" t="s">
        <v>1564</v>
      </c>
      <c r="C14" s="116" t="s">
        <v>1562</v>
      </c>
      <c r="D14" s="117" t="s">
        <v>1563</v>
      </c>
      <c r="E14" s="117" t="s">
        <v>11</v>
      </c>
      <c r="F14" s="118" t="s">
        <v>800</v>
      </c>
      <c r="G14" s="132">
        <v>0.66</v>
      </c>
      <c r="H14" s="156">
        <v>300</v>
      </c>
      <c r="I14" s="132">
        <f t="shared" si="0"/>
        <v>198</v>
      </c>
      <c r="J14" s="121">
        <v>0.12</v>
      </c>
      <c r="K14" s="132">
        <f t="shared" si="1"/>
        <v>221.76</v>
      </c>
      <c r="L14" s="123" t="s">
        <v>1424</v>
      </c>
    </row>
    <row r="15" spans="1:15" s="124" customFormat="1" ht="63">
      <c r="A15" s="114">
        <v>401</v>
      </c>
      <c r="B15" s="115" t="s">
        <v>1565</v>
      </c>
      <c r="C15" s="116" t="s">
        <v>1438</v>
      </c>
      <c r="D15" s="117" t="s">
        <v>1439</v>
      </c>
      <c r="E15" s="117" t="s">
        <v>11</v>
      </c>
      <c r="F15" s="118" t="s">
        <v>1425</v>
      </c>
      <c r="G15" s="119">
        <v>0.98</v>
      </c>
      <c r="H15" s="151">
        <v>24180</v>
      </c>
      <c r="I15" s="119">
        <f t="shared" si="0"/>
        <v>23696.399999999998</v>
      </c>
      <c r="J15" s="121">
        <v>0.12</v>
      </c>
      <c r="K15" s="132">
        <f t="shared" si="1"/>
        <v>26539.967999999997</v>
      </c>
      <c r="L15" s="123" t="s">
        <v>1426</v>
      </c>
      <c r="M15" s="124" t="s">
        <v>1671</v>
      </c>
    </row>
    <row r="16" spans="1:15" s="124" customFormat="1" ht="31.5">
      <c r="A16" s="125">
        <v>277</v>
      </c>
      <c r="B16" s="115" t="s">
        <v>1598</v>
      </c>
      <c r="C16" s="180" t="s">
        <v>1596</v>
      </c>
      <c r="D16" s="181" t="s">
        <v>1597</v>
      </c>
      <c r="E16" s="136" t="s">
        <v>16</v>
      </c>
      <c r="F16" s="142" t="s">
        <v>800</v>
      </c>
      <c r="G16" s="119">
        <v>1.38</v>
      </c>
      <c r="H16" s="151">
        <v>5000</v>
      </c>
      <c r="I16" s="119">
        <f t="shared" si="0"/>
        <v>6899.9999999999991</v>
      </c>
      <c r="J16" s="121">
        <v>0.12</v>
      </c>
      <c r="K16" s="132">
        <f t="shared" si="1"/>
        <v>7727.9999999999991</v>
      </c>
      <c r="L16" s="123" t="s">
        <v>1246</v>
      </c>
    </row>
    <row r="17" spans="1:13" s="124" customFormat="1" ht="31.5">
      <c r="A17" s="114">
        <v>395</v>
      </c>
      <c r="B17" s="115" t="s">
        <v>1573</v>
      </c>
      <c r="C17" s="116" t="s">
        <v>1571</v>
      </c>
      <c r="D17" s="117" t="s">
        <v>1572</v>
      </c>
      <c r="E17" s="117" t="s">
        <v>11</v>
      </c>
      <c r="F17" s="118" t="s">
        <v>1425</v>
      </c>
      <c r="G17" s="119">
        <v>0.48</v>
      </c>
      <c r="H17" s="151">
        <v>3600</v>
      </c>
      <c r="I17" s="119">
        <f t="shared" si="0"/>
        <v>1728</v>
      </c>
      <c r="J17" s="121">
        <v>0.12</v>
      </c>
      <c r="K17" s="132">
        <f t="shared" si="1"/>
        <v>1935.36</v>
      </c>
      <c r="L17" s="123" t="s">
        <v>1426</v>
      </c>
    </row>
    <row r="18" spans="1:13" s="124" customFormat="1" ht="31.5">
      <c r="A18" s="125">
        <v>303</v>
      </c>
      <c r="B18" s="115" t="s">
        <v>1445</v>
      </c>
      <c r="C18" s="140" t="s">
        <v>1446</v>
      </c>
      <c r="D18" s="126" t="s">
        <v>1447</v>
      </c>
      <c r="E18" s="136" t="s">
        <v>16</v>
      </c>
      <c r="F18" s="142" t="s">
        <v>1441</v>
      </c>
      <c r="G18" s="119">
        <v>0.56999999999999995</v>
      </c>
      <c r="H18" s="151">
        <v>65100</v>
      </c>
      <c r="I18" s="119">
        <f t="shared" si="0"/>
        <v>37107</v>
      </c>
      <c r="J18" s="121">
        <v>0.12</v>
      </c>
      <c r="K18" s="132">
        <f t="shared" si="1"/>
        <v>41559.839999999997</v>
      </c>
      <c r="L18" s="123" t="s">
        <v>1440</v>
      </c>
    </row>
    <row r="19" spans="1:13" s="124" customFormat="1" ht="31.5">
      <c r="A19" s="114">
        <v>417</v>
      </c>
      <c r="B19" s="115" t="s">
        <v>1591</v>
      </c>
      <c r="C19" s="116" t="s">
        <v>1588</v>
      </c>
      <c r="D19" s="117" t="s">
        <v>1589</v>
      </c>
      <c r="E19" s="117" t="s">
        <v>11</v>
      </c>
      <c r="F19" s="118" t="s">
        <v>1140</v>
      </c>
      <c r="G19" s="137">
        <v>1.19</v>
      </c>
      <c r="H19" s="179">
        <v>500</v>
      </c>
      <c r="I19" s="137">
        <f t="shared" si="0"/>
        <v>595</v>
      </c>
      <c r="J19" s="121">
        <v>0.12</v>
      </c>
      <c r="K19" s="137">
        <f t="shared" si="1"/>
        <v>666.4</v>
      </c>
      <c r="L19" s="123" t="s">
        <v>1590</v>
      </c>
      <c r="M19" s="124" t="s">
        <v>1672</v>
      </c>
    </row>
    <row r="20" spans="1:13" s="124" customFormat="1" ht="31.5">
      <c r="A20" s="114">
        <v>418</v>
      </c>
      <c r="B20" s="115" t="s">
        <v>1595</v>
      </c>
      <c r="C20" s="116" t="s">
        <v>1592</v>
      </c>
      <c r="D20" s="117" t="s">
        <v>1593</v>
      </c>
      <c r="E20" s="117" t="s">
        <v>11</v>
      </c>
      <c r="F20" s="118" t="s">
        <v>1594</v>
      </c>
      <c r="G20" s="137">
        <v>10.67</v>
      </c>
      <c r="H20" s="179">
        <v>1500</v>
      </c>
      <c r="I20" s="137">
        <f t="shared" si="0"/>
        <v>16005</v>
      </c>
      <c r="J20" s="121">
        <v>0.12</v>
      </c>
      <c r="K20" s="137">
        <f t="shared" si="1"/>
        <v>17925.599999999999</v>
      </c>
      <c r="L20" s="123" t="s">
        <v>1590</v>
      </c>
    </row>
    <row r="21" spans="1:13" s="124" customFormat="1" ht="31.5">
      <c r="A21" s="125">
        <v>31</v>
      </c>
      <c r="B21" s="115" t="s">
        <v>1608</v>
      </c>
      <c r="C21" s="143" t="s">
        <v>1605</v>
      </c>
      <c r="D21" s="126" t="s">
        <v>1606</v>
      </c>
      <c r="E21" s="125" t="s">
        <v>11</v>
      </c>
      <c r="F21" s="139" t="s">
        <v>1607</v>
      </c>
      <c r="G21" s="125">
        <v>1.98</v>
      </c>
      <c r="H21" s="155">
        <v>17190</v>
      </c>
      <c r="I21" s="125">
        <f t="shared" si="0"/>
        <v>34036.199999999997</v>
      </c>
      <c r="J21" s="121">
        <v>0.12</v>
      </c>
      <c r="K21" s="122">
        <f t="shared" si="1"/>
        <v>38120.543999999994</v>
      </c>
      <c r="L21" s="126" t="s">
        <v>1426</v>
      </c>
    </row>
    <row r="22" spans="1:13" s="124" customFormat="1" ht="31.5">
      <c r="A22" s="114">
        <v>426</v>
      </c>
      <c r="B22" s="115" t="s">
        <v>1624</v>
      </c>
      <c r="C22" s="140" t="s">
        <v>1622</v>
      </c>
      <c r="D22" s="126" t="s">
        <v>1623</v>
      </c>
      <c r="E22" s="141" t="s">
        <v>11</v>
      </c>
      <c r="F22" s="142" t="s">
        <v>792</v>
      </c>
      <c r="G22" s="119">
        <v>0.57999999999999996</v>
      </c>
      <c r="H22" s="151">
        <v>1200</v>
      </c>
      <c r="I22" s="125">
        <f t="shared" si="0"/>
        <v>696</v>
      </c>
      <c r="J22" s="121">
        <v>0.12</v>
      </c>
      <c r="K22" s="122">
        <f t="shared" si="1"/>
        <v>779.52</v>
      </c>
      <c r="L22" s="123" t="s">
        <v>1427</v>
      </c>
    </row>
    <row r="23" spans="1:13" s="124" customFormat="1" ht="31.5">
      <c r="A23" s="125">
        <v>136</v>
      </c>
      <c r="B23" s="115" t="s">
        <v>1629</v>
      </c>
      <c r="C23" s="140" t="s">
        <v>1625</v>
      </c>
      <c r="D23" s="127" t="s">
        <v>1626</v>
      </c>
      <c r="E23" s="136" t="s">
        <v>287</v>
      </c>
      <c r="F23" s="118" t="s">
        <v>792</v>
      </c>
      <c r="G23" s="119">
        <v>0.21</v>
      </c>
      <c r="H23" s="151">
        <v>79500</v>
      </c>
      <c r="I23" s="125">
        <f t="shared" si="0"/>
        <v>16695</v>
      </c>
      <c r="J23" s="121">
        <v>0.12</v>
      </c>
      <c r="K23" s="122">
        <f t="shared" si="1"/>
        <v>18698.400000000001</v>
      </c>
      <c r="L23" s="123" t="s">
        <v>1091</v>
      </c>
    </row>
    <row r="24" spans="1:13" s="124" customFormat="1" ht="31.5">
      <c r="A24" s="125">
        <v>137</v>
      </c>
      <c r="B24" s="115" t="s">
        <v>1630</v>
      </c>
      <c r="C24" s="140" t="s">
        <v>1627</v>
      </c>
      <c r="D24" s="127" t="s">
        <v>1628</v>
      </c>
      <c r="E24" s="136" t="s">
        <v>287</v>
      </c>
      <c r="F24" s="118" t="s">
        <v>792</v>
      </c>
      <c r="G24" s="119">
        <v>0.24</v>
      </c>
      <c r="H24" s="151">
        <v>81300</v>
      </c>
      <c r="I24" s="125">
        <f t="shared" si="0"/>
        <v>19512</v>
      </c>
      <c r="J24" s="121">
        <v>0.12</v>
      </c>
      <c r="K24" s="122">
        <f t="shared" si="1"/>
        <v>21853.439999999999</v>
      </c>
      <c r="L24" s="123" t="s">
        <v>1091</v>
      </c>
    </row>
    <row r="25" spans="1:13" s="124" customFormat="1" ht="31.5">
      <c r="A25" s="114">
        <v>440</v>
      </c>
      <c r="B25" s="115" t="s">
        <v>1633</v>
      </c>
      <c r="C25" s="140" t="s">
        <v>1631</v>
      </c>
      <c r="D25" s="126" t="s">
        <v>1632</v>
      </c>
      <c r="E25" s="141" t="s">
        <v>1301</v>
      </c>
      <c r="F25" s="142" t="s">
        <v>1425</v>
      </c>
      <c r="G25" s="119">
        <v>0.48</v>
      </c>
      <c r="H25" s="151">
        <v>12900</v>
      </c>
      <c r="I25" s="119">
        <f t="shared" si="0"/>
        <v>6192</v>
      </c>
      <c r="J25" s="121">
        <v>0.12</v>
      </c>
      <c r="K25" s="114">
        <f t="shared" si="1"/>
        <v>6935.04</v>
      </c>
      <c r="L25" s="123" t="s">
        <v>1426</v>
      </c>
    </row>
    <row r="26" spans="1:13" s="124" customFormat="1" ht="31.5">
      <c r="A26" s="114">
        <v>434</v>
      </c>
      <c r="B26" s="115" t="s">
        <v>1657</v>
      </c>
      <c r="C26" s="140" t="s">
        <v>1654</v>
      </c>
      <c r="D26" s="126" t="s">
        <v>1655</v>
      </c>
      <c r="E26" s="138" t="s">
        <v>11</v>
      </c>
      <c r="F26" s="142" t="s">
        <v>1656</v>
      </c>
      <c r="G26" s="119">
        <v>26.6</v>
      </c>
      <c r="H26" s="151">
        <v>1500</v>
      </c>
      <c r="I26" s="119">
        <f t="shared" si="0"/>
        <v>39900</v>
      </c>
      <c r="J26" s="121">
        <v>0.12</v>
      </c>
      <c r="K26" s="114">
        <f t="shared" si="1"/>
        <v>44688</v>
      </c>
      <c r="L26" s="123" t="s">
        <v>1417</v>
      </c>
    </row>
    <row r="27" spans="1:13" s="124" customFormat="1" ht="31.5">
      <c r="A27" s="114">
        <v>451</v>
      </c>
      <c r="B27" s="115" t="s">
        <v>1658</v>
      </c>
      <c r="C27" s="140" t="s">
        <v>1659</v>
      </c>
      <c r="D27" s="126" t="s">
        <v>1660</v>
      </c>
      <c r="E27" s="183" t="s">
        <v>11</v>
      </c>
      <c r="F27" s="142" t="s">
        <v>826</v>
      </c>
      <c r="G27" s="184">
        <v>23.03</v>
      </c>
      <c r="H27" s="118">
        <v>16560</v>
      </c>
      <c r="I27" s="184">
        <f t="shared" si="0"/>
        <v>381376.80000000005</v>
      </c>
      <c r="J27" s="121">
        <v>0.12</v>
      </c>
      <c r="K27" s="184">
        <f t="shared" si="1"/>
        <v>427142.01600000006</v>
      </c>
      <c r="L27" s="148" t="s">
        <v>1661</v>
      </c>
      <c r="M27" s="124" t="s">
        <v>1673</v>
      </c>
    </row>
    <row r="28" spans="1:13" s="124" customFormat="1" ht="31.5">
      <c r="A28" s="114">
        <v>458</v>
      </c>
      <c r="B28" s="115" t="s">
        <v>1665</v>
      </c>
      <c r="C28" s="140" t="s">
        <v>1662</v>
      </c>
      <c r="D28" s="126" t="s">
        <v>1663</v>
      </c>
      <c r="E28" s="183" t="s">
        <v>11</v>
      </c>
      <c r="F28" s="134" t="s">
        <v>893</v>
      </c>
      <c r="G28" s="184">
        <v>15.78</v>
      </c>
      <c r="H28" s="118">
        <v>9000</v>
      </c>
      <c r="I28" s="184">
        <f t="shared" si="0"/>
        <v>142020</v>
      </c>
      <c r="J28" s="121">
        <v>0.12</v>
      </c>
      <c r="K28" s="184">
        <f t="shared" si="1"/>
        <v>159062.39999999999</v>
      </c>
      <c r="L28" s="148" t="s">
        <v>1664</v>
      </c>
    </row>
    <row r="29" spans="1:13" s="124" customFormat="1" ht="31.5">
      <c r="A29" s="114">
        <v>429</v>
      </c>
      <c r="B29" s="115" t="s">
        <v>1680</v>
      </c>
      <c r="C29" s="140" t="s">
        <v>1678</v>
      </c>
      <c r="D29" s="126" t="s">
        <v>1679</v>
      </c>
      <c r="E29" s="141" t="s">
        <v>11</v>
      </c>
      <c r="F29" s="142" t="s">
        <v>792</v>
      </c>
      <c r="G29" s="119">
        <v>2.6</v>
      </c>
      <c r="H29" s="151">
        <v>12480</v>
      </c>
      <c r="I29" s="184">
        <f t="shared" si="0"/>
        <v>32448</v>
      </c>
      <c r="J29" s="121">
        <v>0.12</v>
      </c>
      <c r="K29" s="184">
        <f t="shared" si="1"/>
        <v>36341.760000000002</v>
      </c>
      <c r="L29" s="123" t="s">
        <v>1427</v>
      </c>
    </row>
    <row r="30" spans="1:13" s="124" customFormat="1" ht="31.5">
      <c r="A30" s="125">
        <v>344</v>
      </c>
      <c r="B30" s="115" t="s">
        <v>1711</v>
      </c>
      <c r="C30" s="140" t="s">
        <v>1722</v>
      </c>
      <c r="D30" s="127" t="s">
        <v>1723</v>
      </c>
      <c r="E30" s="146" t="s">
        <v>1724</v>
      </c>
      <c r="F30" s="142" t="s">
        <v>1725</v>
      </c>
      <c r="G30" s="119">
        <v>58</v>
      </c>
      <c r="H30" s="151">
        <v>290</v>
      </c>
      <c r="I30" s="119">
        <f t="shared" si="0"/>
        <v>16820</v>
      </c>
      <c r="J30" s="121">
        <v>0.05</v>
      </c>
      <c r="K30" s="132">
        <f t="shared" si="1"/>
        <v>17661</v>
      </c>
      <c r="L30" s="123" t="s">
        <v>1440</v>
      </c>
    </row>
    <row r="31" spans="1:13" s="124" customFormat="1" ht="47.25">
      <c r="A31" s="125">
        <v>348</v>
      </c>
      <c r="B31" s="126" t="s">
        <v>1707</v>
      </c>
      <c r="C31" s="140" t="s">
        <v>1695</v>
      </c>
      <c r="D31" s="127" t="s">
        <v>1696</v>
      </c>
      <c r="E31" s="145" t="s">
        <v>1697</v>
      </c>
      <c r="F31" s="142" t="s">
        <v>1698</v>
      </c>
      <c r="G31" s="119">
        <v>476</v>
      </c>
      <c r="H31" s="120">
        <v>384</v>
      </c>
      <c r="I31" s="119">
        <f t="shared" si="0"/>
        <v>182784</v>
      </c>
      <c r="J31" s="121">
        <v>0.05</v>
      </c>
      <c r="K31" s="122">
        <f t="shared" si="1"/>
        <v>191923.20000000001</v>
      </c>
      <c r="L31" s="123" t="s">
        <v>1699</v>
      </c>
      <c r="M31" s="144"/>
    </row>
    <row r="32" spans="1:13" s="124" customFormat="1" ht="31.5">
      <c r="A32" s="125">
        <v>343</v>
      </c>
      <c r="B32" s="126" t="s">
        <v>1708</v>
      </c>
      <c r="C32" s="140" t="s">
        <v>1700</v>
      </c>
      <c r="D32" s="127" t="s">
        <v>1701</v>
      </c>
      <c r="E32" s="146" t="s">
        <v>1702</v>
      </c>
      <c r="F32" s="147" t="s">
        <v>1703</v>
      </c>
      <c r="G32" s="119">
        <v>69</v>
      </c>
      <c r="H32" s="120">
        <v>495</v>
      </c>
      <c r="I32" s="119">
        <f t="shared" si="0"/>
        <v>34155</v>
      </c>
      <c r="J32" s="121">
        <v>0.05</v>
      </c>
      <c r="K32" s="122">
        <f t="shared" si="1"/>
        <v>35862.75</v>
      </c>
      <c r="L32" s="123" t="s">
        <v>1091</v>
      </c>
    </row>
    <row r="33" spans="1:13" s="124" customFormat="1" ht="94.5">
      <c r="A33" s="125">
        <v>346</v>
      </c>
      <c r="B33" s="126" t="s">
        <v>1709</v>
      </c>
      <c r="C33" s="140" t="s">
        <v>1715</v>
      </c>
      <c r="D33" s="126" t="s">
        <v>1716</v>
      </c>
      <c r="E33" s="146" t="s">
        <v>1717</v>
      </c>
      <c r="F33" s="118" t="s">
        <v>1718</v>
      </c>
      <c r="G33" s="119">
        <v>489</v>
      </c>
      <c r="H33" s="151">
        <v>3600</v>
      </c>
      <c r="I33" s="119">
        <f t="shared" si="0"/>
        <v>1760400</v>
      </c>
      <c r="J33" s="121">
        <v>0.05</v>
      </c>
      <c r="K33" s="122">
        <f t="shared" si="1"/>
        <v>1848420</v>
      </c>
      <c r="L33" s="123" t="s">
        <v>1417</v>
      </c>
    </row>
    <row r="34" spans="1:13" s="124" customFormat="1" ht="31.5">
      <c r="A34" s="114">
        <v>428</v>
      </c>
      <c r="B34" s="126" t="s">
        <v>1710</v>
      </c>
      <c r="C34" s="140" t="s">
        <v>1704</v>
      </c>
      <c r="D34" s="127" t="s">
        <v>1705</v>
      </c>
      <c r="E34" s="148" t="s">
        <v>11</v>
      </c>
      <c r="F34" s="142" t="s">
        <v>1706</v>
      </c>
      <c r="G34" s="119">
        <v>2.25</v>
      </c>
      <c r="H34" s="120">
        <v>11400</v>
      </c>
      <c r="I34" s="119">
        <f t="shared" si="0"/>
        <v>25650</v>
      </c>
      <c r="J34" s="121">
        <v>0.12</v>
      </c>
      <c r="K34" s="122">
        <f t="shared" si="1"/>
        <v>28728</v>
      </c>
      <c r="L34" s="123" t="s">
        <v>1427</v>
      </c>
    </row>
    <row r="35" spans="1:13" s="124" customFormat="1" ht="31.5">
      <c r="A35" s="125">
        <v>126</v>
      </c>
      <c r="B35" s="126" t="s">
        <v>1733</v>
      </c>
      <c r="C35" s="140" t="s">
        <v>1735</v>
      </c>
      <c r="D35" s="127" t="s">
        <v>1736</v>
      </c>
      <c r="E35" s="136" t="s">
        <v>1724</v>
      </c>
      <c r="F35" s="118" t="s">
        <v>1202</v>
      </c>
      <c r="G35" s="119">
        <v>13.15</v>
      </c>
      <c r="H35" s="151">
        <v>80</v>
      </c>
      <c r="I35" s="119">
        <f t="shared" si="0"/>
        <v>1052</v>
      </c>
      <c r="J35" s="121">
        <v>0.12</v>
      </c>
      <c r="K35" s="122">
        <f t="shared" si="1"/>
        <v>1178.24</v>
      </c>
      <c r="L35" s="149" t="s">
        <v>1246</v>
      </c>
    </row>
    <row r="36" spans="1:13" s="124" customFormat="1" ht="31.5">
      <c r="A36" s="125">
        <v>50</v>
      </c>
      <c r="B36" s="126" t="s">
        <v>1740</v>
      </c>
      <c r="C36" s="143" t="s">
        <v>1737</v>
      </c>
      <c r="D36" s="126" t="s">
        <v>1738</v>
      </c>
      <c r="E36" s="125" t="s">
        <v>11</v>
      </c>
      <c r="F36" s="139" t="s">
        <v>1739</v>
      </c>
      <c r="G36" s="125">
        <v>1.06</v>
      </c>
      <c r="H36" s="155">
        <v>3200</v>
      </c>
      <c r="I36" s="119">
        <f t="shared" si="0"/>
        <v>3392</v>
      </c>
      <c r="J36" s="121">
        <v>0.12</v>
      </c>
      <c r="K36" s="122">
        <f t="shared" si="1"/>
        <v>3799.04</v>
      </c>
      <c r="L36" s="126" t="s">
        <v>1426</v>
      </c>
    </row>
    <row r="37" spans="1:13" s="326" customFormat="1" ht="31.5">
      <c r="A37" s="321">
        <v>652</v>
      </c>
      <c r="B37" s="126" t="s">
        <v>2554</v>
      </c>
      <c r="C37" s="200" t="s">
        <v>2550</v>
      </c>
      <c r="D37" s="200" t="s">
        <v>2551</v>
      </c>
      <c r="E37" s="200" t="s">
        <v>602</v>
      </c>
      <c r="F37" s="322" t="s">
        <v>833</v>
      </c>
      <c r="G37" s="200" t="s">
        <v>2552</v>
      </c>
      <c r="H37" s="327">
        <v>1800</v>
      </c>
      <c r="I37" s="119">
        <f t="shared" si="0"/>
        <v>252.00000000000003</v>
      </c>
      <c r="J37" s="325">
        <v>0.12</v>
      </c>
      <c r="K37" s="122">
        <f t="shared" si="1"/>
        <v>282.24</v>
      </c>
      <c r="L37" s="200" t="s">
        <v>2553</v>
      </c>
    </row>
    <row r="38" spans="1:13" s="326" customFormat="1" ht="31.5">
      <c r="A38" s="321">
        <v>655</v>
      </c>
      <c r="B38" s="126" t="s">
        <v>2559</v>
      </c>
      <c r="C38" s="200" t="s">
        <v>2556</v>
      </c>
      <c r="D38" s="200" t="s">
        <v>2557</v>
      </c>
      <c r="E38" s="200" t="s">
        <v>602</v>
      </c>
      <c r="F38" s="322" t="s">
        <v>2555</v>
      </c>
      <c r="G38" s="323" t="s">
        <v>2558</v>
      </c>
      <c r="H38" s="324">
        <v>600</v>
      </c>
      <c r="I38" s="119">
        <f t="shared" si="0"/>
        <v>522</v>
      </c>
      <c r="J38" s="325">
        <v>0.12</v>
      </c>
      <c r="K38" s="122">
        <f t="shared" si="1"/>
        <v>584.64</v>
      </c>
      <c r="L38" s="200" t="s">
        <v>2553</v>
      </c>
    </row>
    <row r="39" spans="1:13" s="124" customFormat="1" ht="31.5">
      <c r="A39" s="114">
        <v>494</v>
      </c>
      <c r="B39" s="126" t="s">
        <v>1768</v>
      </c>
      <c r="C39" s="140" t="s">
        <v>1763</v>
      </c>
      <c r="D39" s="150" t="s">
        <v>1764</v>
      </c>
      <c r="E39" s="150" t="s">
        <v>16</v>
      </c>
      <c r="F39" s="142" t="s">
        <v>833</v>
      </c>
      <c r="G39" s="129">
        <v>2.34</v>
      </c>
      <c r="H39" s="151">
        <v>300</v>
      </c>
      <c r="I39" s="119">
        <f t="shared" si="0"/>
        <v>702</v>
      </c>
      <c r="J39" s="121">
        <v>0.12</v>
      </c>
      <c r="K39" s="122">
        <f t="shared" si="1"/>
        <v>786.24</v>
      </c>
      <c r="L39" s="123" t="s">
        <v>1765</v>
      </c>
    </row>
    <row r="40" spans="1:13" s="124" customFormat="1" ht="31.5">
      <c r="A40" s="114">
        <v>477</v>
      </c>
      <c r="B40" s="126" t="s">
        <v>1769</v>
      </c>
      <c r="C40" s="140" t="s">
        <v>1766</v>
      </c>
      <c r="D40" s="150" t="s">
        <v>1767</v>
      </c>
      <c r="E40" s="150" t="s">
        <v>16</v>
      </c>
      <c r="F40" s="142" t="s">
        <v>792</v>
      </c>
      <c r="G40" s="119">
        <v>4.8899999999999997</v>
      </c>
      <c r="H40" s="151">
        <v>600</v>
      </c>
      <c r="I40" s="119">
        <f t="shared" si="0"/>
        <v>2934</v>
      </c>
      <c r="J40" s="121">
        <v>0.12</v>
      </c>
      <c r="K40" s="122">
        <f t="shared" si="1"/>
        <v>3286.08</v>
      </c>
      <c r="L40" s="123" t="s">
        <v>1427</v>
      </c>
    </row>
    <row r="41" spans="1:13" s="124" customFormat="1" ht="31.5">
      <c r="A41" s="114">
        <v>470</v>
      </c>
      <c r="B41" s="126" t="s">
        <v>1782</v>
      </c>
      <c r="C41" s="140" t="s">
        <v>1779</v>
      </c>
      <c r="D41" s="150" t="s">
        <v>1780</v>
      </c>
      <c r="E41" s="150" t="s">
        <v>16</v>
      </c>
      <c r="F41" s="147" t="s">
        <v>1781</v>
      </c>
      <c r="G41" s="119">
        <v>2.68</v>
      </c>
      <c r="H41" s="151">
        <v>2000</v>
      </c>
      <c r="I41" s="119">
        <f t="shared" si="0"/>
        <v>5360</v>
      </c>
      <c r="J41" s="121">
        <v>0.12</v>
      </c>
      <c r="K41" s="122">
        <f t="shared" si="1"/>
        <v>6003.2</v>
      </c>
      <c r="L41" s="123" t="s">
        <v>1427</v>
      </c>
      <c r="M41" s="124" t="s">
        <v>1783</v>
      </c>
    </row>
    <row r="42" spans="1:13" s="124" customFormat="1" ht="31.5">
      <c r="A42" s="114">
        <v>514</v>
      </c>
      <c r="B42" s="126" t="s">
        <v>1787</v>
      </c>
      <c r="C42" s="140" t="s">
        <v>1784</v>
      </c>
      <c r="D42" s="150" t="s">
        <v>1785</v>
      </c>
      <c r="E42" s="150" t="s">
        <v>16</v>
      </c>
      <c r="F42" s="142" t="s">
        <v>1786</v>
      </c>
      <c r="G42" s="119">
        <v>1.67</v>
      </c>
      <c r="H42" s="151">
        <v>650</v>
      </c>
      <c r="I42" s="119">
        <f t="shared" si="0"/>
        <v>1085.5</v>
      </c>
      <c r="J42" s="121">
        <v>0.12</v>
      </c>
      <c r="K42" s="184">
        <f t="shared" si="1"/>
        <v>1215.76</v>
      </c>
      <c r="L42" s="123" t="s">
        <v>1436</v>
      </c>
    </row>
    <row r="43" spans="1:13" s="124" customFormat="1" ht="31.5">
      <c r="A43" s="114">
        <v>475</v>
      </c>
      <c r="B43" s="126" t="s">
        <v>1803</v>
      </c>
      <c r="C43" s="140" t="s">
        <v>1802</v>
      </c>
      <c r="D43" s="150" t="s">
        <v>250</v>
      </c>
      <c r="E43" s="150" t="s">
        <v>16</v>
      </c>
      <c r="F43" s="142" t="s">
        <v>792</v>
      </c>
      <c r="G43" s="119">
        <v>0.5</v>
      </c>
      <c r="H43" s="151">
        <v>3200</v>
      </c>
      <c r="I43" s="119">
        <f t="shared" si="0"/>
        <v>1600</v>
      </c>
      <c r="J43" s="121">
        <v>0.12</v>
      </c>
      <c r="K43" s="184">
        <f t="shared" si="1"/>
        <v>1792</v>
      </c>
      <c r="L43" s="123" t="s">
        <v>1427</v>
      </c>
    </row>
    <row r="44" spans="1:13" s="124" customFormat="1" ht="31.5">
      <c r="A44" s="114">
        <v>500</v>
      </c>
      <c r="B44" s="126" t="s">
        <v>1805</v>
      </c>
      <c r="C44" s="140" t="s">
        <v>1804</v>
      </c>
      <c r="D44" s="150" t="s">
        <v>251</v>
      </c>
      <c r="E44" s="150" t="s">
        <v>16</v>
      </c>
      <c r="F44" s="142" t="s">
        <v>826</v>
      </c>
      <c r="G44" s="152">
        <v>1.82</v>
      </c>
      <c r="H44" s="153">
        <v>600</v>
      </c>
      <c r="I44" s="119">
        <f t="shared" si="0"/>
        <v>1092</v>
      </c>
      <c r="J44" s="121">
        <v>0.12</v>
      </c>
      <c r="K44" s="184">
        <f t="shared" si="1"/>
        <v>1223.04</v>
      </c>
      <c r="L44" s="123" t="s">
        <v>1426</v>
      </c>
    </row>
    <row r="45" spans="1:13" s="124" customFormat="1" ht="31.5">
      <c r="A45" s="114">
        <v>480</v>
      </c>
      <c r="B45" s="126" t="s">
        <v>1819</v>
      </c>
      <c r="C45" s="140" t="s">
        <v>1817</v>
      </c>
      <c r="D45" s="150" t="s">
        <v>1818</v>
      </c>
      <c r="E45" s="150" t="s">
        <v>16</v>
      </c>
      <c r="F45" s="142" t="s">
        <v>1781</v>
      </c>
      <c r="G45" s="119">
        <v>0.55000000000000004</v>
      </c>
      <c r="H45" s="151">
        <v>300</v>
      </c>
      <c r="I45" s="119">
        <f t="shared" si="0"/>
        <v>165</v>
      </c>
      <c r="J45" s="121">
        <v>0.12</v>
      </c>
      <c r="K45" s="184">
        <f t="shared" si="1"/>
        <v>184.8</v>
      </c>
      <c r="L45" s="123" t="s">
        <v>1427</v>
      </c>
    </row>
    <row r="46" spans="1:13" s="124" customFormat="1" ht="31.5">
      <c r="A46" s="114">
        <v>404</v>
      </c>
      <c r="B46" s="126" t="s">
        <v>1829</v>
      </c>
      <c r="C46" s="116" t="s">
        <v>1821</v>
      </c>
      <c r="D46" s="117" t="s">
        <v>1822</v>
      </c>
      <c r="E46" s="117" t="s">
        <v>11</v>
      </c>
      <c r="F46" s="118" t="s">
        <v>1074</v>
      </c>
      <c r="G46" s="119">
        <v>0.5</v>
      </c>
      <c r="H46" s="151">
        <v>400</v>
      </c>
      <c r="I46" s="119">
        <f t="shared" si="0"/>
        <v>200</v>
      </c>
      <c r="J46" s="121">
        <v>0.12</v>
      </c>
      <c r="K46" s="184">
        <f t="shared" si="1"/>
        <v>224</v>
      </c>
      <c r="L46" s="123" t="s">
        <v>1426</v>
      </c>
    </row>
    <row r="47" spans="1:13" s="124" customFormat="1" ht="31.5">
      <c r="A47" s="125">
        <v>174</v>
      </c>
      <c r="B47" s="126" t="s">
        <v>1954</v>
      </c>
      <c r="C47" s="452" t="s">
        <v>1952</v>
      </c>
      <c r="D47" s="181" t="s">
        <v>1953</v>
      </c>
      <c r="E47" s="136" t="s">
        <v>287</v>
      </c>
      <c r="F47" s="118" t="s">
        <v>826</v>
      </c>
      <c r="G47" s="119">
        <v>2.73</v>
      </c>
      <c r="H47" s="151">
        <v>2400</v>
      </c>
      <c r="I47" s="119">
        <f t="shared" si="0"/>
        <v>6552</v>
      </c>
      <c r="J47" s="121">
        <v>0.12</v>
      </c>
      <c r="K47" s="184">
        <f t="shared" si="1"/>
        <v>7338.24</v>
      </c>
      <c r="L47" s="123"/>
    </row>
    <row r="48" spans="1:13" s="124" customFormat="1" ht="47.25">
      <c r="A48" s="114">
        <v>519</v>
      </c>
      <c r="B48" s="126" t="s">
        <v>1830</v>
      </c>
      <c r="C48" s="140" t="s">
        <v>1826</v>
      </c>
      <c r="D48" s="150" t="s">
        <v>1827</v>
      </c>
      <c r="E48" s="150" t="s">
        <v>16</v>
      </c>
      <c r="F48" s="142" t="s">
        <v>1828</v>
      </c>
      <c r="G48" s="119">
        <v>0.7</v>
      </c>
      <c r="H48" s="151">
        <v>600</v>
      </c>
      <c r="I48" s="119">
        <f t="shared" si="0"/>
        <v>420</v>
      </c>
      <c r="J48" s="121">
        <v>0.12</v>
      </c>
      <c r="K48" s="184">
        <f t="shared" si="1"/>
        <v>470.4</v>
      </c>
      <c r="L48" s="123" t="s">
        <v>1436</v>
      </c>
    </row>
    <row r="49" spans="1:13" s="124" customFormat="1" ht="31.5">
      <c r="A49" s="114">
        <v>467</v>
      </c>
      <c r="B49" s="126" t="s">
        <v>1858</v>
      </c>
      <c r="C49" s="140" t="s">
        <v>1856</v>
      </c>
      <c r="D49" s="150" t="s">
        <v>1857</v>
      </c>
      <c r="E49" s="150" t="s">
        <v>16</v>
      </c>
      <c r="F49" s="142" t="s">
        <v>804</v>
      </c>
      <c r="G49" s="119">
        <v>2.2000000000000002</v>
      </c>
      <c r="H49" s="151">
        <v>300</v>
      </c>
      <c r="I49" s="119">
        <f t="shared" si="0"/>
        <v>660</v>
      </c>
      <c r="J49" s="121">
        <v>0.12</v>
      </c>
      <c r="K49" s="184">
        <f t="shared" si="1"/>
        <v>739.2</v>
      </c>
      <c r="L49" s="123" t="s">
        <v>1424</v>
      </c>
    </row>
    <row r="50" spans="1:13" s="124" customFormat="1" ht="31.5">
      <c r="A50" s="114">
        <v>465</v>
      </c>
      <c r="B50" s="126" t="s">
        <v>1861</v>
      </c>
      <c r="C50" s="140" t="s">
        <v>1859</v>
      </c>
      <c r="D50" s="150" t="s">
        <v>1860</v>
      </c>
      <c r="E50" s="150" t="s">
        <v>16</v>
      </c>
      <c r="F50" s="142" t="s">
        <v>804</v>
      </c>
      <c r="G50" s="119">
        <v>0.44</v>
      </c>
      <c r="H50" s="151">
        <v>800</v>
      </c>
      <c r="I50" s="119">
        <f t="shared" si="0"/>
        <v>352</v>
      </c>
      <c r="J50" s="121">
        <v>0.12</v>
      </c>
      <c r="K50" s="184">
        <f t="shared" si="1"/>
        <v>394.24</v>
      </c>
      <c r="L50" s="123" t="s">
        <v>1424</v>
      </c>
    </row>
    <row r="51" spans="1:13" s="326" customFormat="1" ht="47.25">
      <c r="A51" s="321">
        <v>518</v>
      </c>
      <c r="B51" s="126" t="s">
        <v>2438</v>
      </c>
      <c r="C51" s="340" t="s">
        <v>2586</v>
      </c>
      <c r="D51" s="398" t="s">
        <v>2587</v>
      </c>
      <c r="E51" s="398" t="s">
        <v>11</v>
      </c>
      <c r="F51" s="343" t="s">
        <v>1828</v>
      </c>
      <c r="G51" s="344">
        <v>1.45</v>
      </c>
      <c r="H51" s="345">
        <v>600</v>
      </c>
      <c r="I51" s="344">
        <f t="shared" si="0"/>
        <v>870</v>
      </c>
      <c r="J51" s="121">
        <v>0.12</v>
      </c>
      <c r="K51" s="399">
        <f t="shared" si="1"/>
        <v>974.4</v>
      </c>
      <c r="L51" s="346" t="s">
        <v>1436</v>
      </c>
      <c r="M51" s="400" t="s">
        <v>2585</v>
      </c>
    </row>
    <row r="52" spans="1:13" s="124" customFormat="1" ht="47.25">
      <c r="A52" s="114">
        <v>517</v>
      </c>
      <c r="B52" s="126" t="s">
        <v>1864</v>
      </c>
      <c r="C52" s="140" t="s">
        <v>1862</v>
      </c>
      <c r="D52" s="150" t="s">
        <v>1863</v>
      </c>
      <c r="E52" s="150" t="s">
        <v>16</v>
      </c>
      <c r="F52" s="142" t="s">
        <v>1828</v>
      </c>
      <c r="G52" s="119">
        <v>1.25</v>
      </c>
      <c r="H52" s="151">
        <v>600</v>
      </c>
      <c r="I52" s="119">
        <f t="shared" si="0"/>
        <v>750</v>
      </c>
      <c r="J52" s="121">
        <v>0.12</v>
      </c>
      <c r="K52" s="184">
        <f t="shared" si="1"/>
        <v>840</v>
      </c>
      <c r="L52" s="123" t="s">
        <v>1436</v>
      </c>
    </row>
    <row r="53" spans="1:13" s="124" customFormat="1" ht="31.5">
      <c r="A53" s="125">
        <v>289</v>
      </c>
      <c r="B53" s="126" t="s">
        <v>1890</v>
      </c>
      <c r="C53" s="140" t="s">
        <v>1887</v>
      </c>
      <c r="D53" s="126" t="s">
        <v>1888</v>
      </c>
      <c r="E53" s="136" t="s">
        <v>16</v>
      </c>
      <c r="F53" s="142" t="s">
        <v>1889</v>
      </c>
      <c r="G53" s="119">
        <v>1.66</v>
      </c>
      <c r="H53" s="151">
        <v>3900</v>
      </c>
      <c r="I53" s="119">
        <f t="shared" si="0"/>
        <v>6474</v>
      </c>
      <c r="J53" s="121">
        <v>0.12</v>
      </c>
      <c r="K53" s="184">
        <f t="shared" si="1"/>
        <v>7250.88</v>
      </c>
      <c r="L53" s="123"/>
    </row>
    <row r="54" spans="1:13" s="124" customFormat="1" ht="31.5">
      <c r="A54" s="114">
        <v>444</v>
      </c>
      <c r="B54" s="126" t="s">
        <v>1913</v>
      </c>
      <c r="C54" s="140" t="s">
        <v>1910</v>
      </c>
      <c r="D54" s="126" t="s">
        <v>1911</v>
      </c>
      <c r="E54" s="141" t="s">
        <v>11</v>
      </c>
      <c r="F54" s="142" t="s">
        <v>833</v>
      </c>
      <c r="G54" s="119">
        <v>0.59</v>
      </c>
      <c r="H54" s="151">
        <v>20400</v>
      </c>
      <c r="I54" s="119">
        <f t="shared" si="0"/>
        <v>12036</v>
      </c>
      <c r="J54" s="121">
        <v>0.12</v>
      </c>
      <c r="K54" s="184">
        <f t="shared" si="1"/>
        <v>13480.32</v>
      </c>
      <c r="L54" s="148" t="s">
        <v>1912</v>
      </c>
    </row>
    <row r="55" spans="1:13" s="124" customFormat="1" ht="31.5">
      <c r="A55" s="114">
        <v>446</v>
      </c>
      <c r="B55" s="126" t="s">
        <v>1934</v>
      </c>
      <c r="C55" s="140" t="s">
        <v>1932</v>
      </c>
      <c r="D55" s="126" t="s">
        <v>1933</v>
      </c>
      <c r="E55" s="138" t="s">
        <v>25</v>
      </c>
      <c r="F55" s="142" t="s">
        <v>833</v>
      </c>
      <c r="G55" s="119">
        <v>5.2</v>
      </c>
      <c r="H55" s="151">
        <v>300</v>
      </c>
      <c r="I55" s="119">
        <f t="shared" si="0"/>
        <v>1560</v>
      </c>
      <c r="J55" s="121">
        <v>0.12</v>
      </c>
      <c r="K55" s="184">
        <f t="shared" si="1"/>
        <v>1747.2</v>
      </c>
      <c r="L55" s="148" t="s">
        <v>1912</v>
      </c>
    </row>
    <row r="56" spans="1:13" s="124" customFormat="1" ht="31.5">
      <c r="A56" s="125">
        <v>333</v>
      </c>
      <c r="B56" s="126" t="s">
        <v>1939</v>
      </c>
      <c r="C56" s="140" t="s">
        <v>1936</v>
      </c>
      <c r="D56" s="126" t="s">
        <v>1937</v>
      </c>
      <c r="E56" s="136" t="s">
        <v>1938</v>
      </c>
      <c r="F56" s="142" t="s">
        <v>1202</v>
      </c>
      <c r="G56" s="119">
        <v>34.65</v>
      </c>
      <c r="H56" s="151">
        <v>270</v>
      </c>
      <c r="I56" s="119">
        <f t="shared" si="0"/>
        <v>9355.5</v>
      </c>
      <c r="J56" s="121">
        <v>0.18</v>
      </c>
      <c r="K56" s="184">
        <f t="shared" si="1"/>
        <v>11039.49</v>
      </c>
      <c r="L56" s="123" t="s">
        <v>1246</v>
      </c>
    </row>
    <row r="57" spans="1:13" s="124" customFormat="1" ht="31.5">
      <c r="A57" s="125">
        <v>309</v>
      </c>
      <c r="B57" s="126" t="s">
        <v>1943</v>
      </c>
      <c r="C57" s="140" t="s">
        <v>1940</v>
      </c>
      <c r="D57" s="126" t="s">
        <v>1941</v>
      </c>
      <c r="E57" s="136" t="s">
        <v>352</v>
      </c>
      <c r="F57" s="142" t="s">
        <v>1942</v>
      </c>
      <c r="G57" s="119">
        <v>3.98</v>
      </c>
      <c r="H57" s="151">
        <v>14280</v>
      </c>
      <c r="I57" s="119">
        <f t="shared" si="0"/>
        <v>56834.400000000001</v>
      </c>
      <c r="J57" s="121">
        <v>0.12</v>
      </c>
      <c r="K57" s="184">
        <f t="shared" si="1"/>
        <v>63654.527999999998</v>
      </c>
      <c r="L57" s="123" t="s">
        <v>1440</v>
      </c>
    </row>
    <row r="58" spans="1:13" s="124" customFormat="1" ht="31.5">
      <c r="A58" s="114">
        <v>497</v>
      </c>
      <c r="B58" s="126" t="s">
        <v>1947</v>
      </c>
      <c r="C58" s="140" t="s">
        <v>1944</v>
      </c>
      <c r="D58" s="194" t="s">
        <v>1945</v>
      </c>
      <c r="E58" s="148" t="s">
        <v>1938</v>
      </c>
      <c r="F58" s="142" t="s">
        <v>1946</v>
      </c>
      <c r="G58" s="195">
        <v>21</v>
      </c>
      <c r="H58" s="196">
        <v>180</v>
      </c>
      <c r="I58" s="119">
        <f t="shared" si="0"/>
        <v>3780</v>
      </c>
      <c r="J58" s="121">
        <v>0.12</v>
      </c>
      <c r="K58" s="184">
        <f t="shared" si="1"/>
        <v>4233.6000000000004</v>
      </c>
      <c r="L58" s="123" t="s">
        <v>1426</v>
      </c>
    </row>
    <row r="59" spans="1:13" s="124" customFormat="1" ht="31.5">
      <c r="A59" s="114">
        <v>442</v>
      </c>
      <c r="B59" s="126" t="s">
        <v>1951</v>
      </c>
      <c r="C59" s="140" t="s">
        <v>1948</v>
      </c>
      <c r="D59" s="126" t="s">
        <v>1949</v>
      </c>
      <c r="E59" s="138" t="s">
        <v>416</v>
      </c>
      <c r="F59" s="197" t="s">
        <v>1950</v>
      </c>
      <c r="G59" s="119">
        <v>10.59</v>
      </c>
      <c r="H59" s="151">
        <v>540</v>
      </c>
      <c r="I59" s="119">
        <f t="shared" si="0"/>
        <v>5718.6</v>
      </c>
      <c r="J59" s="121">
        <v>0.12</v>
      </c>
      <c r="K59" s="184">
        <f t="shared" si="1"/>
        <v>6404.8320000000003</v>
      </c>
      <c r="L59" s="123" t="s">
        <v>1426</v>
      </c>
    </row>
    <row r="60" spans="1:13" s="124" customFormat="1" ht="31.5">
      <c r="A60" s="125">
        <v>271</v>
      </c>
      <c r="B60" s="126" t="s">
        <v>1974</v>
      </c>
      <c r="C60" s="140" t="s">
        <v>1969</v>
      </c>
      <c r="D60" s="127" t="s">
        <v>1970</v>
      </c>
      <c r="E60" s="136" t="s">
        <v>1971</v>
      </c>
      <c r="F60" s="142" t="s">
        <v>1972</v>
      </c>
      <c r="G60" s="119">
        <v>16.3</v>
      </c>
      <c r="H60" s="151">
        <v>168</v>
      </c>
      <c r="I60" s="119">
        <f t="shared" si="0"/>
        <v>2738.4</v>
      </c>
      <c r="J60" s="121">
        <v>0.12</v>
      </c>
      <c r="K60" s="184">
        <f t="shared" si="1"/>
        <v>3067.0080000000003</v>
      </c>
      <c r="L60" s="123" t="s">
        <v>1973</v>
      </c>
    </row>
    <row r="61" spans="1:13" s="124" customFormat="1" ht="31.5">
      <c r="A61" s="125">
        <v>278</v>
      </c>
      <c r="B61" s="126" t="s">
        <v>1980</v>
      </c>
      <c r="C61" s="123" t="s">
        <v>1978</v>
      </c>
      <c r="D61" s="126" t="s">
        <v>1979</v>
      </c>
      <c r="E61" s="136" t="s">
        <v>364</v>
      </c>
      <c r="F61" s="142" t="s">
        <v>1202</v>
      </c>
      <c r="G61" s="119">
        <v>38.26</v>
      </c>
      <c r="H61" s="151">
        <v>645</v>
      </c>
      <c r="I61" s="119">
        <f t="shared" si="0"/>
        <v>24677.699999999997</v>
      </c>
      <c r="J61" s="121">
        <v>0.12</v>
      </c>
      <c r="K61" s="184">
        <f t="shared" si="1"/>
        <v>27639.023999999998</v>
      </c>
      <c r="L61" s="123" t="s">
        <v>1246</v>
      </c>
    </row>
    <row r="62" spans="1:13" s="124" customFormat="1" ht="31.5">
      <c r="A62" s="125">
        <v>273</v>
      </c>
      <c r="B62" s="126" t="s">
        <v>2007</v>
      </c>
      <c r="C62" s="140" t="s">
        <v>2005</v>
      </c>
      <c r="D62" s="127" t="s">
        <v>2006</v>
      </c>
      <c r="E62" s="136" t="s">
        <v>16</v>
      </c>
      <c r="F62" s="142" t="s">
        <v>1003</v>
      </c>
      <c r="G62" s="119">
        <v>0.32</v>
      </c>
      <c r="H62" s="151">
        <v>38700</v>
      </c>
      <c r="I62" s="119">
        <f t="shared" si="0"/>
        <v>12384</v>
      </c>
      <c r="J62" s="121">
        <v>0.12</v>
      </c>
      <c r="K62" s="184">
        <f t="shared" si="1"/>
        <v>13870.08</v>
      </c>
      <c r="L62" s="123" t="s">
        <v>1973</v>
      </c>
    </row>
    <row r="63" spans="1:13" s="124" customFormat="1" ht="78.75">
      <c r="A63" s="125">
        <v>87</v>
      </c>
      <c r="B63" s="126" t="s">
        <v>2022</v>
      </c>
      <c r="C63" s="140" t="s">
        <v>2019</v>
      </c>
      <c r="D63" s="127" t="s">
        <v>2020</v>
      </c>
      <c r="E63" s="136" t="s">
        <v>1971</v>
      </c>
      <c r="F63" s="118" t="s">
        <v>1003</v>
      </c>
      <c r="G63" s="119">
        <v>11.54</v>
      </c>
      <c r="H63" s="151">
        <v>1065</v>
      </c>
      <c r="I63" s="119">
        <f t="shared" si="0"/>
        <v>12290.099999999999</v>
      </c>
      <c r="J63" s="121">
        <v>0.12</v>
      </c>
      <c r="K63" s="184">
        <f t="shared" si="1"/>
        <v>13764.911999999998</v>
      </c>
      <c r="L63" s="123" t="s">
        <v>2021</v>
      </c>
    </row>
    <row r="64" spans="1:13" s="124" customFormat="1" ht="31.5">
      <c r="A64" s="125">
        <v>306</v>
      </c>
      <c r="B64" s="126" t="s">
        <v>2038</v>
      </c>
      <c r="C64" s="140" t="s">
        <v>2036</v>
      </c>
      <c r="D64" s="126" t="s">
        <v>2037</v>
      </c>
      <c r="E64" s="136" t="s">
        <v>148</v>
      </c>
      <c r="F64" s="142" t="s">
        <v>1003</v>
      </c>
      <c r="G64" s="119">
        <v>0.68</v>
      </c>
      <c r="H64" s="151">
        <v>45</v>
      </c>
      <c r="I64" s="119">
        <f t="shared" si="0"/>
        <v>30.6</v>
      </c>
      <c r="J64" s="121">
        <v>0.12</v>
      </c>
      <c r="K64" s="184">
        <f t="shared" si="1"/>
        <v>34.271999999999998</v>
      </c>
      <c r="L64" s="123" t="s">
        <v>1440</v>
      </c>
    </row>
    <row r="65" spans="1:13" s="124" customFormat="1" ht="31.5">
      <c r="A65" s="125">
        <v>256</v>
      </c>
      <c r="B65" s="126" t="s">
        <v>2055</v>
      </c>
      <c r="C65" s="140" t="s">
        <v>2051</v>
      </c>
      <c r="D65" s="127" t="s">
        <v>2052</v>
      </c>
      <c r="E65" s="136" t="s">
        <v>287</v>
      </c>
      <c r="F65" s="142" t="s">
        <v>2053</v>
      </c>
      <c r="G65" s="119">
        <v>1.1599999999999999</v>
      </c>
      <c r="H65" s="151">
        <v>3150</v>
      </c>
      <c r="I65" s="119">
        <f t="shared" si="0"/>
        <v>3653.9999999999995</v>
      </c>
      <c r="J65" s="121">
        <v>0.12</v>
      </c>
      <c r="K65" s="184">
        <f t="shared" si="1"/>
        <v>4092.4799999999996</v>
      </c>
      <c r="L65" s="123" t="s">
        <v>2054</v>
      </c>
    </row>
    <row r="66" spans="1:13" s="124" customFormat="1" ht="31.5">
      <c r="A66" s="125">
        <v>171</v>
      </c>
      <c r="B66" s="126" t="s">
        <v>2072</v>
      </c>
      <c r="C66" s="140" t="s">
        <v>2070</v>
      </c>
      <c r="D66" s="127" t="s">
        <v>2071</v>
      </c>
      <c r="E66" s="136" t="s">
        <v>416</v>
      </c>
      <c r="F66" s="118" t="s">
        <v>869</v>
      </c>
      <c r="G66" s="119">
        <v>38</v>
      </c>
      <c r="H66" s="151">
        <v>130</v>
      </c>
      <c r="I66" s="119">
        <f t="shared" si="0"/>
        <v>4940</v>
      </c>
      <c r="J66" s="121">
        <v>0.12</v>
      </c>
      <c r="K66" s="122">
        <f t="shared" si="1"/>
        <v>5532.8</v>
      </c>
      <c r="L66" s="123" t="s">
        <v>1426</v>
      </c>
    </row>
    <row r="67" spans="1:13" s="124" customFormat="1" ht="31.5">
      <c r="A67" s="125">
        <v>151</v>
      </c>
      <c r="B67" s="126" t="s">
        <v>2075</v>
      </c>
      <c r="C67" s="140" t="s">
        <v>2073</v>
      </c>
      <c r="D67" s="127" t="s">
        <v>2074</v>
      </c>
      <c r="E67" s="136" t="s">
        <v>287</v>
      </c>
      <c r="F67" s="118" t="s">
        <v>1003</v>
      </c>
      <c r="G67" s="119">
        <v>1.1000000000000001</v>
      </c>
      <c r="H67" s="151">
        <v>810</v>
      </c>
      <c r="I67" s="119">
        <f t="shared" si="0"/>
        <v>891.00000000000011</v>
      </c>
      <c r="J67" s="121">
        <v>0.12</v>
      </c>
      <c r="K67" s="122">
        <f t="shared" si="1"/>
        <v>997.92000000000007</v>
      </c>
      <c r="L67" s="123" t="s">
        <v>1091</v>
      </c>
    </row>
    <row r="68" spans="1:13" s="124" customFormat="1" ht="31.5">
      <c r="A68" s="125">
        <v>305</v>
      </c>
      <c r="B68" s="126" t="s">
        <v>2113</v>
      </c>
      <c r="C68" s="140" t="s">
        <v>2111</v>
      </c>
      <c r="D68" s="126" t="s">
        <v>2112</v>
      </c>
      <c r="E68" s="136" t="s">
        <v>16</v>
      </c>
      <c r="F68" s="142" t="s">
        <v>1441</v>
      </c>
      <c r="G68" s="119">
        <v>0.61</v>
      </c>
      <c r="H68" s="151">
        <v>2400</v>
      </c>
      <c r="I68" s="119">
        <f t="shared" si="0"/>
        <v>1464</v>
      </c>
      <c r="J68" s="121">
        <v>0.12</v>
      </c>
      <c r="K68" s="122">
        <f t="shared" si="1"/>
        <v>1639.68</v>
      </c>
      <c r="L68" s="123" t="s">
        <v>1440</v>
      </c>
    </row>
    <row r="69" spans="1:13" s="124" customFormat="1" ht="31.5">
      <c r="A69" s="125">
        <v>298</v>
      </c>
      <c r="B69" s="126" t="s">
        <v>2125</v>
      </c>
      <c r="C69" s="180" t="s">
        <v>2123</v>
      </c>
      <c r="D69" s="181" t="s">
        <v>2124</v>
      </c>
      <c r="E69" s="136" t="s">
        <v>16</v>
      </c>
      <c r="F69" s="142" t="s">
        <v>1942</v>
      </c>
      <c r="G69" s="119">
        <v>4.9000000000000004</v>
      </c>
      <c r="H69" s="151">
        <v>300</v>
      </c>
      <c r="I69" s="119">
        <f t="shared" si="0"/>
        <v>1470</v>
      </c>
      <c r="J69" s="121">
        <v>0.12</v>
      </c>
      <c r="K69" s="132">
        <f t="shared" si="1"/>
        <v>1646.4</v>
      </c>
      <c r="L69" s="123" t="s">
        <v>1440</v>
      </c>
    </row>
    <row r="70" spans="1:13" s="124" customFormat="1" ht="31.5">
      <c r="A70" s="125">
        <v>186</v>
      </c>
      <c r="B70" s="126" t="s">
        <v>2129</v>
      </c>
      <c r="C70" s="140" t="s">
        <v>2127</v>
      </c>
      <c r="D70" s="127" t="s">
        <v>2128</v>
      </c>
      <c r="E70" s="136" t="s">
        <v>287</v>
      </c>
      <c r="F70" s="154" t="s">
        <v>1143</v>
      </c>
      <c r="G70" s="119">
        <v>115.2</v>
      </c>
      <c r="H70" s="151">
        <v>210</v>
      </c>
      <c r="I70" s="119">
        <f t="shared" si="0"/>
        <v>24192</v>
      </c>
      <c r="J70" s="121">
        <v>0.12</v>
      </c>
      <c r="K70" s="122">
        <f t="shared" si="1"/>
        <v>27095.040000000001</v>
      </c>
      <c r="L70" s="123" t="s">
        <v>1590</v>
      </c>
    </row>
    <row r="71" spans="1:13" s="124" customFormat="1" ht="31.5">
      <c r="A71" s="125">
        <v>251</v>
      </c>
      <c r="B71" s="126" t="s">
        <v>2132</v>
      </c>
      <c r="C71" s="140" t="s">
        <v>2130</v>
      </c>
      <c r="D71" s="127" t="s">
        <v>2131</v>
      </c>
      <c r="E71" s="136" t="s">
        <v>287</v>
      </c>
      <c r="F71" s="142" t="s">
        <v>1143</v>
      </c>
      <c r="G71" s="119">
        <v>100.8</v>
      </c>
      <c r="H71" s="151">
        <v>735</v>
      </c>
      <c r="I71" s="119">
        <f t="shared" si="0"/>
        <v>74088</v>
      </c>
      <c r="J71" s="121">
        <v>0.12</v>
      </c>
      <c r="K71" s="122">
        <f t="shared" si="1"/>
        <v>82978.559999999998</v>
      </c>
      <c r="L71" s="123" t="s">
        <v>2054</v>
      </c>
    </row>
    <row r="72" spans="1:13" s="124" customFormat="1" ht="31.5">
      <c r="A72" s="125">
        <v>252</v>
      </c>
      <c r="B72" s="126" t="s">
        <v>2135</v>
      </c>
      <c r="C72" s="140" t="s">
        <v>2133</v>
      </c>
      <c r="D72" s="127" t="s">
        <v>2134</v>
      </c>
      <c r="E72" s="136" t="s">
        <v>287</v>
      </c>
      <c r="F72" s="142" t="s">
        <v>1143</v>
      </c>
      <c r="G72" s="119">
        <v>72.8</v>
      </c>
      <c r="H72" s="151">
        <v>450</v>
      </c>
      <c r="I72" s="119">
        <f t="shared" si="0"/>
        <v>32760</v>
      </c>
      <c r="J72" s="121">
        <v>0.12</v>
      </c>
      <c r="K72" s="122">
        <f t="shared" si="1"/>
        <v>36691.199999999997</v>
      </c>
      <c r="L72" s="123" t="s">
        <v>2054</v>
      </c>
    </row>
    <row r="73" spans="1:13" s="124" customFormat="1" ht="63">
      <c r="A73" s="125">
        <v>205</v>
      </c>
      <c r="B73" s="211" t="s">
        <v>2195</v>
      </c>
      <c r="C73" s="140" t="s">
        <v>2190</v>
      </c>
      <c r="D73" s="127" t="s">
        <v>2191</v>
      </c>
      <c r="E73" s="136" t="s">
        <v>364</v>
      </c>
      <c r="F73" s="118" t="s">
        <v>2192</v>
      </c>
      <c r="G73" s="119">
        <v>71.5</v>
      </c>
      <c r="H73" s="151">
        <v>6</v>
      </c>
      <c r="I73" s="119">
        <f t="shared" ref="I73:I82" si="2">G73*H73</f>
        <v>429</v>
      </c>
      <c r="J73" s="121">
        <v>0.12</v>
      </c>
      <c r="K73" s="122">
        <f t="shared" ref="K73:K82" si="3">I73*J73+I73</f>
        <v>480.48</v>
      </c>
      <c r="L73" s="123" t="s">
        <v>1091</v>
      </c>
    </row>
    <row r="74" spans="1:13" s="124" customFormat="1" ht="31.5">
      <c r="A74" s="125">
        <v>53</v>
      </c>
      <c r="B74" s="211" t="s">
        <v>2218</v>
      </c>
      <c r="C74" s="143" t="s">
        <v>2207</v>
      </c>
      <c r="D74" s="126" t="s">
        <v>2208</v>
      </c>
      <c r="E74" s="125" t="s">
        <v>426</v>
      </c>
      <c r="F74" s="139" t="s">
        <v>885</v>
      </c>
      <c r="G74" s="119">
        <v>29.17</v>
      </c>
      <c r="H74" s="151">
        <v>30</v>
      </c>
      <c r="I74" s="119">
        <f t="shared" si="2"/>
        <v>875.1</v>
      </c>
      <c r="J74" s="121">
        <v>0.12</v>
      </c>
      <c r="K74" s="122">
        <f t="shared" si="3"/>
        <v>980.11200000000008</v>
      </c>
      <c r="L74" s="126" t="s">
        <v>1421</v>
      </c>
    </row>
    <row r="75" spans="1:13" s="124" customFormat="1" ht="47.25">
      <c r="A75" s="125">
        <v>25</v>
      </c>
      <c r="B75" s="211" t="s">
        <v>2219</v>
      </c>
      <c r="C75" s="143" t="s">
        <v>2214</v>
      </c>
      <c r="D75" s="126" t="s">
        <v>2215</v>
      </c>
      <c r="E75" s="125" t="s">
        <v>2216</v>
      </c>
      <c r="F75" s="139" t="s">
        <v>2217</v>
      </c>
      <c r="G75" s="125">
        <v>8.8800000000000008</v>
      </c>
      <c r="H75" s="155">
        <v>180</v>
      </c>
      <c r="I75" s="125">
        <f t="shared" si="2"/>
        <v>1598.4</v>
      </c>
      <c r="J75" s="121">
        <v>0.12</v>
      </c>
      <c r="K75" s="122">
        <f t="shared" si="3"/>
        <v>1790.2080000000001</v>
      </c>
      <c r="L75" s="126" t="s">
        <v>1442</v>
      </c>
    </row>
    <row r="76" spans="1:13" s="124" customFormat="1" ht="31.5">
      <c r="A76" s="125">
        <v>275</v>
      </c>
      <c r="B76" s="211" t="s">
        <v>2258</v>
      </c>
      <c r="C76" s="140" t="s">
        <v>2255</v>
      </c>
      <c r="D76" s="126" t="s">
        <v>2256</v>
      </c>
      <c r="E76" s="136" t="s">
        <v>2257</v>
      </c>
      <c r="F76" s="142" t="s">
        <v>833</v>
      </c>
      <c r="G76" s="119">
        <v>173.05</v>
      </c>
      <c r="H76" s="151">
        <v>36</v>
      </c>
      <c r="I76" s="119">
        <f t="shared" si="2"/>
        <v>6229.8</v>
      </c>
      <c r="J76" s="121">
        <v>0.12</v>
      </c>
      <c r="K76" s="132">
        <f t="shared" si="3"/>
        <v>6977.3760000000002</v>
      </c>
      <c r="L76" s="123" t="s">
        <v>1246</v>
      </c>
    </row>
    <row r="77" spans="1:13" s="326" customFormat="1" ht="30">
      <c r="A77" s="321">
        <v>633</v>
      </c>
      <c r="B77" s="211" t="s">
        <v>2565</v>
      </c>
      <c r="C77" s="328" t="s">
        <v>2561</v>
      </c>
      <c r="D77" s="328" t="s">
        <v>2562</v>
      </c>
      <c r="E77" s="328" t="s">
        <v>416</v>
      </c>
      <c r="F77" s="329" t="s">
        <v>2563</v>
      </c>
      <c r="G77" s="328" t="s">
        <v>2564</v>
      </c>
      <c r="H77" s="327">
        <v>30</v>
      </c>
      <c r="I77" s="119">
        <f t="shared" si="2"/>
        <v>1022.4</v>
      </c>
      <c r="J77" s="325">
        <v>0.05</v>
      </c>
      <c r="K77" s="132">
        <f t="shared" si="3"/>
        <v>1073.52</v>
      </c>
      <c r="L77" s="328" t="s">
        <v>1091</v>
      </c>
      <c r="M77" s="331" t="s">
        <v>2566</v>
      </c>
    </row>
    <row r="78" spans="1:13" s="326" customFormat="1" ht="45">
      <c r="A78" s="332">
        <v>639</v>
      </c>
      <c r="B78" s="333" t="s">
        <v>2570</v>
      </c>
      <c r="C78" s="334" t="s">
        <v>2567</v>
      </c>
      <c r="D78" s="334" t="s">
        <v>2568</v>
      </c>
      <c r="E78" s="334" t="s">
        <v>416</v>
      </c>
      <c r="F78" s="335" t="s">
        <v>2295</v>
      </c>
      <c r="G78" s="334" t="s">
        <v>2569</v>
      </c>
      <c r="H78" s="336">
        <v>585</v>
      </c>
      <c r="I78" s="337">
        <f t="shared" si="2"/>
        <v>141570</v>
      </c>
      <c r="J78" s="338">
        <v>0.12</v>
      </c>
      <c r="K78" s="335">
        <f t="shared" si="3"/>
        <v>158558.39999999999</v>
      </c>
      <c r="L78" s="334" t="s">
        <v>1091</v>
      </c>
      <c r="M78" s="330" t="s">
        <v>2566</v>
      </c>
    </row>
    <row r="79" spans="1:13" s="124" customFormat="1" ht="31.5">
      <c r="A79" s="125">
        <v>182</v>
      </c>
      <c r="B79" s="211" t="s">
        <v>2266</v>
      </c>
      <c r="C79" s="140" t="s">
        <v>2261</v>
      </c>
      <c r="D79" s="127" t="s">
        <v>2262</v>
      </c>
      <c r="E79" s="136" t="s">
        <v>2263</v>
      </c>
      <c r="F79" s="154" t="s">
        <v>2264</v>
      </c>
      <c r="G79" s="119">
        <v>8.57</v>
      </c>
      <c r="H79" s="151">
        <v>30</v>
      </c>
      <c r="I79" s="119">
        <f t="shared" si="2"/>
        <v>257.10000000000002</v>
      </c>
      <c r="J79" s="121">
        <v>0.12</v>
      </c>
      <c r="K79" s="122">
        <f t="shared" si="3"/>
        <v>287.952</v>
      </c>
      <c r="L79" s="123" t="s">
        <v>2265</v>
      </c>
    </row>
    <row r="80" spans="1:13" s="124" customFormat="1" ht="31.5">
      <c r="A80" s="114">
        <v>389</v>
      </c>
      <c r="B80" s="211" t="s">
        <v>2296</v>
      </c>
      <c r="C80" s="116" t="s">
        <v>2293</v>
      </c>
      <c r="D80" s="117" t="s">
        <v>2294</v>
      </c>
      <c r="E80" s="117" t="s">
        <v>11</v>
      </c>
      <c r="F80" s="118" t="s">
        <v>2295</v>
      </c>
      <c r="G80" s="119">
        <v>112.82</v>
      </c>
      <c r="H80" s="151">
        <v>150</v>
      </c>
      <c r="I80" s="119">
        <f t="shared" si="2"/>
        <v>16923</v>
      </c>
      <c r="J80" s="121">
        <v>0.12</v>
      </c>
      <c r="K80" s="132">
        <f t="shared" si="3"/>
        <v>18953.759999999998</v>
      </c>
      <c r="L80" s="123" t="s">
        <v>1440</v>
      </c>
    </row>
    <row r="81" spans="1:12" s="124" customFormat="1" ht="31.5">
      <c r="A81" s="125">
        <v>138</v>
      </c>
      <c r="B81" s="211" t="s">
        <v>2369</v>
      </c>
      <c r="C81" s="140" t="s">
        <v>2367</v>
      </c>
      <c r="D81" s="127" t="s">
        <v>2368</v>
      </c>
      <c r="E81" s="136" t="s">
        <v>1971</v>
      </c>
      <c r="F81" s="118" t="s">
        <v>1329</v>
      </c>
      <c r="G81" s="119">
        <v>17.8</v>
      </c>
      <c r="H81" s="151">
        <v>50</v>
      </c>
      <c r="I81" s="119">
        <f t="shared" si="2"/>
        <v>890</v>
      </c>
      <c r="J81" s="121">
        <v>0.12</v>
      </c>
      <c r="K81" s="122">
        <f t="shared" si="3"/>
        <v>996.8</v>
      </c>
      <c r="L81" s="123" t="s">
        <v>1091</v>
      </c>
    </row>
    <row r="82" spans="1:12" s="326" customFormat="1" ht="30">
      <c r="A82" s="339">
        <v>262</v>
      </c>
      <c r="B82" s="211" t="s">
        <v>2575</v>
      </c>
      <c r="C82" s="340" t="s">
        <v>2571</v>
      </c>
      <c r="D82" s="341" t="s">
        <v>2572</v>
      </c>
      <c r="E82" s="342" t="s">
        <v>2573</v>
      </c>
      <c r="F82" s="343" t="s">
        <v>2574</v>
      </c>
      <c r="G82" s="344">
        <v>14.5</v>
      </c>
      <c r="H82" s="345">
        <v>90</v>
      </c>
      <c r="I82" s="344">
        <f t="shared" si="2"/>
        <v>1305</v>
      </c>
      <c r="J82" s="121">
        <v>0.12</v>
      </c>
      <c r="K82" s="122">
        <f t="shared" si="3"/>
        <v>1461.6</v>
      </c>
      <c r="L82" s="346" t="s">
        <v>1973</v>
      </c>
    </row>
    <row r="83" spans="1:12">
      <c r="K83" s="243">
        <f>SUM(K2:K82)</f>
        <v>3624472.1520000016</v>
      </c>
    </row>
  </sheetData>
  <autoFilter ref="A1:IV82">
    <filterColumn colId="10"/>
  </autoFilter>
  <conditionalFormatting sqref="E39:E68 E70 E73 E2:E4 E6:E20 E22:E35">
    <cfRule type="containsText" dxfId="992" priority="287" operator="containsText" text="delete">
      <formula>NOT(ISERROR(SEARCH("delete",E2)))</formula>
    </cfRule>
    <cfRule type="containsText" dxfId="991" priority="288" operator="containsText" text="do not">
      <formula>NOT(ISERROR(SEARCH("do not",E2)))</formula>
    </cfRule>
  </conditionalFormatting>
  <conditionalFormatting sqref="D2">
    <cfRule type="duplicateValues" dxfId="990" priority="286"/>
  </conditionalFormatting>
  <conditionalFormatting sqref="D3">
    <cfRule type="duplicateValues" dxfId="989" priority="285"/>
  </conditionalFormatting>
  <conditionalFormatting sqref="D4">
    <cfRule type="duplicateValues" dxfId="988" priority="284"/>
  </conditionalFormatting>
  <conditionalFormatting sqref="D6">
    <cfRule type="duplicateValues" dxfId="987" priority="283"/>
  </conditionalFormatting>
  <conditionalFormatting sqref="D7">
    <cfRule type="duplicateValues" dxfId="986" priority="282"/>
  </conditionalFormatting>
  <conditionalFormatting sqref="D8">
    <cfRule type="duplicateValues" dxfId="985" priority="281"/>
  </conditionalFormatting>
  <conditionalFormatting sqref="D9">
    <cfRule type="duplicateValues" dxfId="984" priority="280"/>
  </conditionalFormatting>
  <conditionalFormatting sqref="D10">
    <cfRule type="duplicateValues" dxfId="983" priority="279"/>
  </conditionalFormatting>
  <conditionalFormatting sqref="D11:D13">
    <cfRule type="duplicateValues" dxfId="982" priority="278"/>
  </conditionalFormatting>
  <conditionalFormatting sqref="D14">
    <cfRule type="duplicateValues" dxfId="981" priority="277"/>
  </conditionalFormatting>
  <conditionalFormatting sqref="D15:D16">
    <cfRule type="duplicateValues" dxfId="980" priority="276"/>
  </conditionalFormatting>
  <conditionalFormatting sqref="D17">
    <cfRule type="duplicateValues" dxfId="979" priority="275"/>
  </conditionalFormatting>
  <conditionalFormatting sqref="D18">
    <cfRule type="duplicateValues" dxfId="978" priority="274"/>
  </conditionalFormatting>
  <conditionalFormatting sqref="D19">
    <cfRule type="duplicateValues" dxfId="977" priority="273"/>
  </conditionalFormatting>
  <conditionalFormatting sqref="D22:D23 D20">
    <cfRule type="duplicateValues" dxfId="976" priority="272"/>
  </conditionalFormatting>
  <conditionalFormatting sqref="D25">
    <cfRule type="duplicateValues" dxfId="975" priority="271"/>
  </conditionalFormatting>
  <conditionalFormatting sqref="D26">
    <cfRule type="duplicateValues" dxfId="974" priority="270"/>
  </conditionalFormatting>
  <conditionalFormatting sqref="D27">
    <cfRule type="duplicateValues" dxfId="973" priority="269"/>
  </conditionalFormatting>
  <conditionalFormatting sqref="D28">
    <cfRule type="duplicateValues" dxfId="972" priority="268"/>
  </conditionalFormatting>
  <conditionalFormatting sqref="D29:D30">
    <cfRule type="duplicateValues" dxfId="971" priority="267"/>
  </conditionalFormatting>
  <conditionalFormatting sqref="G29:H30">
    <cfRule type="expression" dxfId="970" priority="266">
      <formula>G29=MIN($D29:$L29)</formula>
    </cfRule>
  </conditionalFormatting>
  <conditionalFormatting sqref="G31:H31">
    <cfRule type="expression" dxfId="969" priority="264">
      <formula>G31=MIN($D31:$L31)</formula>
    </cfRule>
  </conditionalFormatting>
  <conditionalFormatting sqref="D32:D33">
    <cfRule type="duplicateValues" dxfId="968" priority="263"/>
  </conditionalFormatting>
  <conditionalFormatting sqref="D34">
    <cfRule type="duplicateValues" dxfId="967" priority="262"/>
  </conditionalFormatting>
  <conditionalFormatting sqref="G41:H41 I43:I65">
    <cfRule type="expression" dxfId="966" priority="260">
      <formula>G41=MIN($E41:$K41)</formula>
    </cfRule>
  </conditionalFormatting>
  <conditionalFormatting sqref="G43:H43">
    <cfRule type="expression" dxfId="965" priority="259">
      <formula>G43=MIN($E43:$K43)</formula>
    </cfRule>
  </conditionalFormatting>
  <conditionalFormatting sqref="D45">
    <cfRule type="duplicateValues" dxfId="964" priority="258"/>
  </conditionalFormatting>
  <conditionalFormatting sqref="D46:D47">
    <cfRule type="duplicateValues" dxfId="963" priority="257"/>
  </conditionalFormatting>
  <conditionalFormatting sqref="G48:H48">
    <cfRule type="expression" dxfId="962" priority="256">
      <formula>G48=MIN($E48:$K48)</formula>
    </cfRule>
  </conditionalFormatting>
  <conditionalFormatting sqref="G50:H51">
    <cfRule type="expression" dxfId="961" priority="255">
      <formula>G50=MIN($E50:$K50)</formula>
    </cfRule>
  </conditionalFormatting>
  <conditionalFormatting sqref="G52:H52">
    <cfRule type="expression" dxfId="960" priority="254">
      <formula>G52=MIN($E52:$K52)</formula>
    </cfRule>
  </conditionalFormatting>
  <conditionalFormatting sqref="G53:H53">
    <cfRule type="expression" dxfId="959" priority="253">
      <formula>G53=MIN($E53:$K53)</formula>
    </cfRule>
  </conditionalFormatting>
  <conditionalFormatting sqref="G54:H54">
    <cfRule type="expression" dxfId="958" priority="252">
      <formula>G54=MIN($E54:$K54)</formula>
    </cfRule>
  </conditionalFormatting>
  <conditionalFormatting sqref="D73">
    <cfRule type="duplicateValues" dxfId="957" priority="247"/>
  </conditionalFormatting>
  <conditionalFormatting sqref="D56">
    <cfRule type="duplicateValues" dxfId="956" priority="246"/>
  </conditionalFormatting>
  <conditionalFormatting sqref="D57">
    <cfRule type="duplicateValues" dxfId="955" priority="245"/>
  </conditionalFormatting>
  <conditionalFormatting sqref="D58">
    <cfRule type="duplicateValues" dxfId="954" priority="244"/>
  </conditionalFormatting>
  <conditionalFormatting sqref="D63">
    <cfRule type="duplicateValues" dxfId="953" priority="241"/>
  </conditionalFormatting>
  <conditionalFormatting sqref="D64">
    <cfRule type="duplicateValues" dxfId="952" priority="240"/>
  </conditionalFormatting>
  <conditionalFormatting sqref="D66:D68">
    <cfRule type="duplicateValues" dxfId="951" priority="237"/>
  </conditionalFormatting>
  <conditionalFormatting sqref="D67:D68">
    <cfRule type="duplicateValues" dxfId="950" priority="236"/>
  </conditionalFormatting>
  <conditionalFormatting sqref="D68">
    <cfRule type="duplicateValues" dxfId="949" priority="235"/>
  </conditionalFormatting>
  <conditionalFormatting sqref="E12:E13 E22:E23">
    <cfRule type="containsText" dxfId="948" priority="233" stopIfTrue="1" operator="containsText" text="delete">
      <formula>NOT(ISERROR(FIND(UPPER("delete"),UPPER(E12))))</formula>
      <formula>"delete"</formula>
    </cfRule>
    <cfRule type="containsText" dxfId="947" priority="234" stopIfTrue="1" operator="containsText" text="do not">
      <formula>NOT(ISERROR(FIND(UPPER("do not"),UPPER(E12))))</formula>
      <formula>"do not"</formula>
    </cfRule>
  </conditionalFormatting>
  <conditionalFormatting sqref="D70">
    <cfRule type="duplicateValues" dxfId="946" priority="231"/>
  </conditionalFormatting>
  <conditionalFormatting sqref="D70 D55:D68">
    <cfRule type="duplicateValues" dxfId="945" priority="230"/>
  </conditionalFormatting>
  <conditionalFormatting sqref="E76">
    <cfRule type="containsText" dxfId="944" priority="228" operator="containsText" text="delete">
      <formula>NOT(ISERROR(SEARCH("delete",E76)))</formula>
    </cfRule>
    <cfRule type="containsText" dxfId="943" priority="229" operator="containsText" text="do not">
      <formula>NOT(ISERROR(SEARCH("do not",E76)))</formula>
    </cfRule>
  </conditionalFormatting>
  <conditionalFormatting sqref="D76">
    <cfRule type="duplicateValues" dxfId="942" priority="227"/>
  </conditionalFormatting>
  <conditionalFormatting sqref="E79">
    <cfRule type="containsText" dxfId="941" priority="225" operator="containsText" text="delete">
      <formula>NOT(ISERROR(SEARCH("delete",E79)))</formula>
    </cfRule>
    <cfRule type="containsText" dxfId="940" priority="226" operator="containsText" text="do not">
      <formula>NOT(ISERROR(SEARCH("do not",E79)))</formula>
    </cfRule>
  </conditionalFormatting>
  <conditionalFormatting sqref="D79">
    <cfRule type="duplicateValues" dxfId="939" priority="224"/>
  </conditionalFormatting>
  <conditionalFormatting sqref="D11">
    <cfRule type="duplicateValues" dxfId="938" priority="206"/>
  </conditionalFormatting>
  <conditionalFormatting sqref="D12">
    <cfRule type="duplicateValues" dxfId="937" priority="203"/>
  </conditionalFormatting>
  <conditionalFormatting sqref="D13">
    <cfRule type="duplicateValues" dxfId="936" priority="200"/>
  </conditionalFormatting>
  <conditionalFormatting sqref="D20">
    <cfRule type="duplicateValues" dxfId="935" priority="182"/>
  </conditionalFormatting>
  <conditionalFormatting sqref="D16">
    <cfRule type="duplicateValues" dxfId="934" priority="179"/>
  </conditionalFormatting>
  <conditionalFormatting sqref="D22">
    <cfRule type="duplicateValues" dxfId="933" priority="176"/>
  </conditionalFormatting>
  <conditionalFormatting sqref="D23:D24">
    <cfRule type="duplicateValues" dxfId="932" priority="173"/>
  </conditionalFormatting>
  <conditionalFormatting sqref="G31:H31">
    <cfRule type="expression" dxfId="931" priority="150">
      <formula>G31=MIN($D31:$L31)</formula>
    </cfRule>
  </conditionalFormatting>
  <conditionalFormatting sqref="G32:H33">
    <cfRule type="expression" dxfId="930" priority="149">
      <formula>G32=MIN($D32:$L32)</formula>
    </cfRule>
  </conditionalFormatting>
  <conditionalFormatting sqref="G33:H33">
    <cfRule type="expression" dxfId="929" priority="145">
      <formula>G33=MIN($D33:$L33)</formula>
    </cfRule>
  </conditionalFormatting>
  <conditionalFormatting sqref="G30:I30">
    <cfRule type="expression" dxfId="928" priority="142">
      <formula>G30=MIN($D30:$L30)</formula>
    </cfRule>
  </conditionalFormatting>
  <conditionalFormatting sqref="D35">
    <cfRule type="duplicateValues" dxfId="927" priority="139"/>
  </conditionalFormatting>
  <conditionalFormatting sqref="G39:H39">
    <cfRule type="expression" dxfId="926" priority="136">
      <formula>G39=MIN($E39:$K39)</formula>
    </cfRule>
  </conditionalFormatting>
  <conditionalFormatting sqref="G42:I42">
    <cfRule type="expression" dxfId="925" priority="129">
      <formula>G42=MIN($E42:$K42)</formula>
    </cfRule>
  </conditionalFormatting>
  <conditionalFormatting sqref="G44:I44">
    <cfRule type="expression" dxfId="924" priority="124">
      <formula>G44=MIN($E44:$K44)</formula>
    </cfRule>
  </conditionalFormatting>
  <conditionalFormatting sqref="G48:I48">
    <cfRule type="expression" dxfId="923" priority="116">
      <formula>G48=MIN($E48:$K48)</formula>
    </cfRule>
  </conditionalFormatting>
  <conditionalFormatting sqref="G49:I49">
    <cfRule type="expression" dxfId="922" priority="113">
      <formula>G49=MIN($E49:$K49)</formula>
    </cfRule>
  </conditionalFormatting>
  <conditionalFormatting sqref="G50:I51">
    <cfRule type="expression" dxfId="921" priority="110">
      <formula>G50=MIN($E50:$K50)</formula>
    </cfRule>
  </conditionalFormatting>
  <conditionalFormatting sqref="G52:I52">
    <cfRule type="expression" dxfId="920" priority="107">
      <formula>G52=MIN($E52:$K52)</formula>
    </cfRule>
  </conditionalFormatting>
  <conditionalFormatting sqref="D53">
    <cfRule type="duplicateValues" dxfId="919" priority="104"/>
  </conditionalFormatting>
  <conditionalFormatting sqref="D54">
    <cfRule type="duplicateValues" dxfId="918" priority="101"/>
  </conditionalFormatting>
  <conditionalFormatting sqref="D55">
    <cfRule type="duplicateValues" dxfId="917" priority="92"/>
  </conditionalFormatting>
  <conditionalFormatting sqref="G58:I58">
    <cfRule type="expression" dxfId="916" priority="83">
      <formula>G58=MIN($E58:$K58)</formula>
    </cfRule>
  </conditionalFormatting>
  <conditionalFormatting sqref="D59:D62">
    <cfRule type="duplicateValues" dxfId="915" priority="80"/>
  </conditionalFormatting>
  <conditionalFormatting sqref="D47">
    <cfRule type="duplicateValues" dxfId="914" priority="77"/>
  </conditionalFormatting>
  <conditionalFormatting sqref="D60:D62">
    <cfRule type="duplicateValues" dxfId="913" priority="74"/>
  </conditionalFormatting>
  <conditionalFormatting sqref="D61:D62">
    <cfRule type="duplicateValues" dxfId="912" priority="71"/>
  </conditionalFormatting>
  <conditionalFormatting sqref="D62">
    <cfRule type="duplicateValues" dxfId="911" priority="66"/>
  </conditionalFormatting>
  <conditionalFormatting sqref="D65">
    <cfRule type="duplicateValues" dxfId="910" priority="57"/>
  </conditionalFormatting>
  <conditionalFormatting sqref="D65:D68">
    <cfRule type="duplicateValues" dxfId="909" priority="329"/>
  </conditionalFormatting>
  <conditionalFormatting sqref="E66">
    <cfRule type="containsText" dxfId="908" priority="52" operator="containsText" text="delete">
      <formula>NOT(ISERROR(SEARCH("delete",E66)))</formula>
    </cfRule>
    <cfRule type="containsText" dxfId="907" priority="53" operator="containsText" text="do not">
      <formula>NOT(ISERROR(SEARCH("do not",E66)))</formula>
    </cfRule>
  </conditionalFormatting>
  <conditionalFormatting sqref="D66">
    <cfRule type="duplicateValues" dxfId="906" priority="51"/>
  </conditionalFormatting>
  <conditionalFormatting sqref="E67">
    <cfRule type="containsText" dxfId="905" priority="49" operator="containsText" text="delete">
      <formula>NOT(ISERROR(SEARCH("delete",E67)))</formula>
    </cfRule>
    <cfRule type="containsText" dxfId="904" priority="50" operator="containsText" text="do not">
      <formula>NOT(ISERROR(SEARCH("do not",E67)))</formula>
    </cfRule>
  </conditionalFormatting>
  <conditionalFormatting sqref="D67">
    <cfRule type="duplicateValues" dxfId="903" priority="48"/>
  </conditionalFormatting>
  <conditionalFormatting sqref="E68">
    <cfRule type="containsText" dxfId="902" priority="46" operator="containsText" text="delete">
      <formula>NOT(ISERROR(SEARCH("delete",E68)))</formula>
    </cfRule>
    <cfRule type="containsText" dxfId="901" priority="47" operator="containsText" text="do not">
      <formula>NOT(ISERROR(SEARCH("do not",E68)))</formula>
    </cfRule>
  </conditionalFormatting>
  <conditionalFormatting sqref="D68">
    <cfRule type="duplicateValues" dxfId="900" priority="45"/>
  </conditionalFormatting>
  <conditionalFormatting sqref="E69">
    <cfRule type="containsText" dxfId="899" priority="43" operator="containsText" text="delete">
      <formula>NOT(ISERROR(SEARCH("delete",E69)))</formula>
    </cfRule>
    <cfRule type="containsText" dxfId="898" priority="44" operator="containsText" text="do not">
      <formula>NOT(ISERROR(SEARCH("do not",E69)))</formula>
    </cfRule>
  </conditionalFormatting>
  <conditionalFormatting sqref="D69">
    <cfRule type="duplicateValues" dxfId="897" priority="42"/>
  </conditionalFormatting>
  <conditionalFormatting sqref="E70">
    <cfRule type="containsText" dxfId="896" priority="40" operator="containsText" text="delete">
      <formula>NOT(ISERROR(SEARCH("delete",E70)))</formula>
    </cfRule>
    <cfRule type="containsText" dxfId="895" priority="41" operator="containsText" text="do not">
      <formula>NOT(ISERROR(SEARCH("do not",E70)))</formula>
    </cfRule>
  </conditionalFormatting>
  <conditionalFormatting sqref="D70">
    <cfRule type="duplicateValues" dxfId="894" priority="39"/>
  </conditionalFormatting>
  <conditionalFormatting sqref="E71">
    <cfRule type="containsText" dxfId="893" priority="37" operator="containsText" text="delete">
      <formula>NOT(ISERROR(SEARCH("delete",E71)))</formula>
    </cfRule>
    <cfRule type="containsText" dxfId="892" priority="38" operator="containsText" text="do not">
      <formula>NOT(ISERROR(SEARCH("do not",E71)))</formula>
    </cfRule>
  </conditionalFormatting>
  <conditionalFormatting sqref="D71">
    <cfRule type="duplicateValues" dxfId="891" priority="36"/>
  </conditionalFormatting>
  <conditionalFormatting sqref="E72">
    <cfRule type="containsText" dxfId="890" priority="34" operator="containsText" text="delete">
      <formula>NOT(ISERROR(SEARCH("delete",E72)))</formula>
    </cfRule>
    <cfRule type="containsText" dxfId="889" priority="35" operator="containsText" text="do not">
      <formula>NOT(ISERROR(SEARCH("do not",E72)))</formula>
    </cfRule>
  </conditionalFormatting>
  <conditionalFormatting sqref="D72">
    <cfRule type="duplicateValues" dxfId="888" priority="33"/>
  </conditionalFormatting>
  <conditionalFormatting sqref="E73">
    <cfRule type="containsText" dxfId="887" priority="31" operator="containsText" text="delete">
      <formula>NOT(ISERROR(SEARCH("delete",E73)))</formula>
    </cfRule>
    <cfRule type="containsText" dxfId="886" priority="32" operator="containsText" text="do not">
      <formula>NOT(ISERROR(SEARCH("do not",E73)))</formula>
    </cfRule>
  </conditionalFormatting>
  <conditionalFormatting sqref="D73">
    <cfRule type="duplicateValues" dxfId="885" priority="30"/>
  </conditionalFormatting>
  <conditionalFormatting sqref="D73">
    <cfRule type="duplicateValues" dxfId="884" priority="29"/>
  </conditionalFormatting>
  <conditionalFormatting sqref="E76">
    <cfRule type="containsText" dxfId="883" priority="27" operator="containsText" text="delete">
      <formula>NOT(ISERROR(SEARCH("delete",E76)))</formula>
    </cfRule>
    <cfRule type="containsText" dxfId="882" priority="28" operator="containsText" text="do not">
      <formula>NOT(ISERROR(SEARCH("do not",E76)))</formula>
    </cfRule>
  </conditionalFormatting>
  <conditionalFormatting sqref="D76">
    <cfRule type="duplicateValues" dxfId="881" priority="26"/>
  </conditionalFormatting>
  <conditionalFormatting sqref="E79">
    <cfRule type="containsText" dxfId="880" priority="24" operator="containsText" text="delete">
      <formula>NOT(ISERROR(SEARCH("delete",E79)))</formula>
    </cfRule>
    <cfRule type="containsText" dxfId="879" priority="25" operator="containsText" text="do not">
      <formula>NOT(ISERROR(SEARCH("do not",E79)))</formula>
    </cfRule>
  </conditionalFormatting>
  <conditionalFormatting sqref="D79">
    <cfRule type="duplicateValues" dxfId="878" priority="23"/>
  </conditionalFormatting>
  <conditionalFormatting sqref="E80">
    <cfRule type="containsText" dxfId="877" priority="21" operator="containsText" text="delete">
      <formula>NOT(ISERROR(SEARCH("delete",E80)))</formula>
    </cfRule>
    <cfRule type="containsText" dxfId="876" priority="22" operator="containsText" text="do not">
      <formula>NOT(ISERROR(SEARCH("do not",E80)))</formula>
    </cfRule>
  </conditionalFormatting>
  <conditionalFormatting sqref="D80">
    <cfRule type="duplicateValues" dxfId="875" priority="20"/>
  </conditionalFormatting>
  <conditionalFormatting sqref="E81">
    <cfRule type="containsText" dxfId="874" priority="18" operator="containsText" text="delete">
      <formula>NOT(ISERROR(SEARCH("delete",E81)))</formula>
    </cfRule>
    <cfRule type="containsText" dxfId="873" priority="19" operator="containsText" text="do not">
      <formula>NOT(ISERROR(SEARCH("do not",E81)))</formula>
    </cfRule>
  </conditionalFormatting>
  <conditionalFormatting sqref="D81">
    <cfRule type="duplicateValues" dxfId="872" priority="17"/>
  </conditionalFormatting>
  <conditionalFormatting sqref="E82">
    <cfRule type="containsText" dxfId="871" priority="12" operator="containsText" text="delete">
      <formula>NOT(ISERROR(SEARCH("delete",E82)))</formula>
    </cfRule>
    <cfRule type="containsText" dxfId="870" priority="13" operator="containsText" text="do not">
      <formula>NOT(ISERROR(SEARCH("do not",E82)))</formula>
    </cfRule>
  </conditionalFormatting>
  <conditionalFormatting sqref="D82">
    <cfRule type="duplicateValues" dxfId="869" priority="11"/>
  </conditionalFormatting>
  <conditionalFormatting sqref="E51">
    <cfRule type="containsText" dxfId="868" priority="9" operator="containsText" text="delete">
      <formula>NOT(ISERROR(SEARCH("delete",E51)))</formula>
    </cfRule>
    <cfRule type="containsText" dxfId="867" priority="10" operator="containsText" text="do not">
      <formula>NOT(ISERROR(SEARCH("do not",E51)))</formula>
    </cfRule>
  </conditionalFormatting>
  <conditionalFormatting sqref="G51:I51">
    <cfRule type="expression" dxfId="866" priority="8">
      <formula>G51=MIN($E51:$K51)</formula>
    </cfRule>
  </conditionalFormatting>
  <conditionalFormatting sqref="R1">
    <cfRule type="duplicateValues" dxfId="865" priority="7"/>
  </conditionalFormatting>
  <conditionalFormatting sqref="R1">
    <cfRule type="duplicateValues" dxfId="864" priority="4"/>
    <cfRule type="duplicateValues" dxfId="863" priority="5"/>
    <cfRule type="duplicateValues" dxfId="862" priority="6"/>
  </conditionalFormatting>
  <conditionalFormatting sqref="R1">
    <cfRule type="duplicateValues" dxfId="861" priority="2"/>
    <cfRule type="duplicateValues" dxfId="860" priority="3"/>
  </conditionalFormatting>
  <conditionalFormatting sqref="D1">
    <cfRule type="duplicateValues" dxfId="859" priority="1"/>
  </conditionalFormatting>
  <dataValidations count="3">
    <dataValidation type="decimal" allowBlank="1" showInputMessage="1" showErrorMessage="1" errorTitle="Invaid Entry" error="Only Numeric Values are allowed. " promptTitle="GST Entry" prompt="Please enter the GST in Rupees for this item. " sqref="K30:K41 K2:K24 K66:K77 I78 K79:K82">
      <formula1>0</formula1>
      <formula2>999999999999999</formula2>
    </dataValidation>
    <dataValidation allowBlank="1" showInputMessage="1" showErrorMessage="1" promptTitle="Units" prompt="Please enter Units in text" sqref="E76:E82 G37:G38 E2:E4 E29:E35 E22:E26 E6:E20 G77:G78 E37:E73"/>
    <dataValidation type="decimal" allowBlank="1" showInputMessage="1" showErrorMessage="1" errorTitle="Invaid Entry" error="Only Numeric Values are allowed. " promptTitle="Basic Rate Entry" prompt="Please enter Basic Rate  in Rupees for this item. " sqref="I36:I38 G6:H8 I77 G2:I4 G30:I35 G29:H29 G25:I26 G22:H24 G9:I20 I5:I8 G76:I76 G79:I82 G39:I74">
      <formula1>0</formula1>
      <formula2>999999999999999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77"/>
  <sheetViews>
    <sheetView topLeftCell="A77" zoomScale="90" zoomScaleNormal="90" workbookViewId="0">
      <selection activeCell="K2" sqref="K2:K77"/>
    </sheetView>
  </sheetViews>
  <sheetFormatPr defaultRowHeight="15"/>
  <cols>
    <col min="1" max="1" width="5" style="245" customWidth="1"/>
    <col min="2" max="2" width="10" style="299" customWidth="1"/>
    <col min="3" max="3" width="12" style="245" customWidth="1"/>
    <col min="4" max="4" width="32" style="245" customWidth="1"/>
    <col min="5" max="6" width="9.140625" style="245"/>
    <col min="7" max="7" width="9.140625" style="300"/>
    <col min="8" max="8" width="7.42578125" style="245" customWidth="1"/>
    <col min="9" max="9" width="8.85546875" style="300" customWidth="1"/>
    <col min="10" max="10" width="5.42578125" style="245" customWidth="1"/>
    <col min="11" max="11" width="11.5703125" style="301" customWidth="1"/>
    <col min="12" max="12" width="11.5703125" style="302" customWidth="1"/>
    <col min="13" max="13" width="43.5703125" style="245" customWidth="1"/>
    <col min="14" max="14" width="17.7109375" style="245" customWidth="1"/>
    <col min="15" max="15" width="13.42578125" style="245" customWidth="1"/>
    <col min="16" max="16" width="13.5703125" style="245" customWidth="1"/>
    <col min="17" max="19" width="9.140625" style="245"/>
    <col min="20" max="20" width="8" style="245" customWidth="1"/>
    <col min="21" max="16384" width="9.140625" style="245"/>
  </cols>
  <sheetData>
    <row r="1" spans="1:20" ht="45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244" t="s">
        <v>758</v>
      </c>
      <c r="N1" s="246"/>
      <c r="O1" s="246"/>
    </row>
    <row r="2" spans="1:20" s="250" customFormat="1" ht="75">
      <c r="A2" s="247" t="s">
        <v>1471</v>
      </c>
      <c r="B2" s="248" t="s">
        <v>2390</v>
      </c>
      <c r="C2" s="249" t="s">
        <v>1333</v>
      </c>
      <c r="D2" s="249" t="s">
        <v>1334</v>
      </c>
      <c r="E2" s="250" t="s">
        <v>11</v>
      </c>
      <c r="F2" s="250" t="s">
        <v>2469</v>
      </c>
      <c r="G2" s="251">
        <v>129.41999999999999</v>
      </c>
      <c r="H2" s="250">
        <v>630</v>
      </c>
      <c r="I2" s="251">
        <f>G2*H2</f>
        <v>81534.599999999991</v>
      </c>
      <c r="J2" s="252">
        <v>0.12</v>
      </c>
      <c r="K2" s="253">
        <f>I2*J2+I2</f>
        <v>91318.751999999993</v>
      </c>
      <c r="L2" s="253" t="s">
        <v>2520</v>
      </c>
      <c r="M2" s="250" t="s">
        <v>1335</v>
      </c>
      <c r="N2" s="254" t="s">
        <v>1336</v>
      </c>
      <c r="O2" s="255">
        <v>42368</v>
      </c>
      <c r="P2" s="255">
        <v>43434</v>
      </c>
      <c r="Q2" s="256" t="s">
        <v>1413</v>
      </c>
      <c r="R2" s="250">
        <v>1</v>
      </c>
      <c r="T2" s="257" t="s">
        <v>1337</v>
      </c>
    </row>
    <row r="3" spans="1:20" s="250" customFormat="1" ht="105">
      <c r="A3" s="247" t="s">
        <v>1473</v>
      </c>
      <c r="B3" s="248" t="s">
        <v>2391</v>
      </c>
      <c r="C3" s="258" t="s">
        <v>1338</v>
      </c>
      <c r="D3" s="259" t="s">
        <v>1339</v>
      </c>
      <c r="E3" s="250" t="s">
        <v>234</v>
      </c>
      <c r="F3" s="250" t="s">
        <v>2470</v>
      </c>
      <c r="G3" s="251">
        <v>93</v>
      </c>
      <c r="H3" s="250">
        <v>168</v>
      </c>
      <c r="I3" s="251">
        <f t="shared" ref="I3:I60" si="0">G3*H3</f>
        <v>15624</v>
      </c>
      <c r="J3" s="252">
        <v>0.12</v>
      </c>
      <c r="K3" s="253">
        <f t="shared" ref="K3:K60" si="1">I3*J3+I3</f>
        <v>17498.88</v>
      </c>
      <c r="L3" s="253" t="s">
        <v>2470</v>
      </c>
      <c r="M3" s="258" t="s">
        <v>1340</v>
      </c>
      <c r="N3" s="260" t="s">
        <v>1474</v>
      </c>
      <c r="O3" s="261">
        <v>43021</v>
      </c>
      <c r="P3" s="262">
        <v>43385</v>
      </c>
      <c r="Q3" s="263" t="s">
        <v>16</v>
      </c>
      <c r="R3" s="250">
        <v>7</v>
      </c>
      <c r="T3" s="264" t="s">
        <v>1341</v>
      </c>
    </row>
    <row r="4" spans="1:20" s="250" customFormat="1" ht="90">
      <c r="A4" s="247" t="s">
        <v>1475</v>
      </c>
      <c r="B4" s="248" t="s">
        <v>2392</v>
      </c>
      <c r="C4" s="265" t="s">
        <v>1343</v>
      </c>
      <c r="D4" s="250" t="s">
        <v>1344</v>
      </c>
      <c r="E4" s="250" t="s">
        <v>11</v>
      </c>
      <c r="F4" s="250" t="s">
        <v>2471</v>
      </c>
      <c r="G4" s="251">
        <v>7.3860000000000001</v>
      </c>
      <c r="H4" s="250">
        <v>150</v>
      </c>
      <c r="I4" s="251">
        <f t="shared" si="0"/>
        <v>1107.9000000000001</v>
      </c>
      <c r="J4" s="252">
        <v>0.12</v>
      </c>
      <c r="K4" s="253">
        <f t="shared" si="1"/>
        <v>1240.8480000000002</v>
      </c>
      <c r="L4" s="253" t="s">
        <v>2526</v>
      </c>
      <c r="M4" s="250" t="s">
        <v>1345</v>
      </c>
      <c r="N4" s="250" t="s">
        <v>1476</v>
      </c>
      <c r="O4" s="266">
        <v>42258</v>
      </c>
      <c r="P4" s="267">
        <v>43353</v>
      </c>
      <c r="Q4" s="268" t="s">
        <v>1413</v>
      </c>
      <c r="R4" s="250">
        <v>14</v>
      </c>
      <c r="T4" s="269" t="s">
        <v>1346</v>
      </c>
    </row>
    <row r="5" spans="1:20" s="250" customFormat="1" ht="90">
      <c r="A5" s="247" t="s">
        <v>1408</v>
      </c>
      <c r="B5" s="248" t="s">
        <v>2400</v>
      </c>
      <c r="C5" s="258" t="s">
        <v>1347</v>
      </c>
      <c r="D5" s="259" t="s">
        <v>1348</v>
      </c>
      <c r="E5" s="250" t="s">
        <v>11</v>
      </c>
      <c r="F5" s="250" t="s">
        <v>2473</v>
      </c>
      <c r="G5" s="251">
        <v>52.759</v>
      </c>
      <c r="H5" s="250">
        <v>270</v>
      </c>
      <c r="I5" s="251">
        <f t="shared" si="0"/>
        <v>14244.93</v>
      </c>
      <c r="J5" s="252">
        <v>0.05</v>
      </c>
      <c r="K5" s="253">
        <f t="shared" si="1"/>
        <v>14957.1765</v>
      </c>
      <c r="L5" s="253" t="s">
        <v>784</v>
      </c>
      <c r="M5" s="258" t="s">
        <v>1342</v>
      </c>
      <c r="N5" s="260" t="s">
        <v>1349</v>
      </c>
      <c r="O5" s="261">
        <v>43038</v>
      </c>
      <c r="P5" s="262">
        <v>43402</v>
      </c>
      <c r="Q5" s="263" t="s">
        <v>16</v>
      </c>
      <c r="R5" s="250" t="s">
        <v>1477</v>
      </c>
      <c r="S5" s="250" t="s">
        <v>1674</v>
      </c>
      <c r="T5" s="264" t="s">
        <v>1350</v>
      </c>
    </row>
    <row r="6" spans="1:20" s="250" customFormat="1" ht="90">
      <c r="A6" s="247" t="s">
        <v>1478</v>
      </c>
      <c r="B6" s="248" t="s">
        <v>2393</v>
      </c>
      <c r="C6" s="265" t="s">
        <v>1352</v>
      </c>
      <c r="D6" s="250" t="s">
        <v>1353</v>
      </c>
      <c r="E6" s="250" t="s">
        <v>11</v>
      </c>
      <c r="F6" s="250" t="s">
        <v>2472</v>
      </c>
      <c r="G6" s="251">
        <v>18.36</v>
      </c>
      <c r="H6" s="250">
        <v>180</v>
      </c>
      <c r="I6" s="251">
        <f t="shared" si="0"/>
        <v>3304.7999999999997</v>
      </c>
      <c r="J6" s="252">
        <v>0.12</v>
      </c>
      <c r="K6" s="253">
        <f t="shared" si="1"/>
        <v>3701.3759999999997</v>
      </c>
      <c r="L6" s="253" t="s">
        <v>2549</v>
      </c>
      <c r="M6" s="250" t="s">
        <v>1354</v>
      </c>
      <c r="N6" s="250" t="s">
        <v>1355</v>
      </c>
      <c r="O6" s="266">
        <v>42283</v>
      </c>
      <c r="P6" s="266">
        <v>43378</v>
      </c>
      <c r="Q6" s="268" t="s">
        <v>1413</v>
      </c>
      <c r="R6" s="250">
        <v>17</v>
      </c>
      <c r="T6" s="269" t="s">
        <v>1356</v>
      </c>
    </row>
    <row r="7" spans="1:20" s="250" customFormat="1" ht="75">
      <c r="A7" s="247" t="s">
        <v>1479</v>
      </c>
      <c r="B7" s="248" t="s">
        <v>2394</v>
      </c>
      <c r="C7" s="250" t="s">
        <v>1357</v>
      </c>
      <c r="D7" s="265" t="s">
        <v>1358</v>
      </c>
      <c r="E7" s="250" t="s">
        <v>2511</v>
      </c>
      <c r="F7" s="250" t="s">
        <v>2474</v>
      </c>
      <c r="G7" s="251" t="s">
        <v>2504</v>
      </c>
      <c r="H7" s="250" t="s">
        <v>2510</v>
      </c>
      <c r="I7" s="251">
        <f>5591.42*90</f>
        <v>503227.8</v>
      </c>
      <c r="J7" s="252">
        <v>0.12</v>
      </c>
      <c r="K7" s="253">
        <f t="shared" si="1"/>
        <v>563615.13599999994</v>
      </c>
      <c r="L7" s="253" t="s">
        <v>784</v>
      </c>
      <c r="M7" s="250" t="s">
        <v>1359</v>
      </c>
      <c r="N7" s="270" t="s">
        <v>1360</v>
      </c>
      <c r="O7" s="266">
        <v>42573</v>
      </c>
      <c r="P7" s="271">
        <v>43394</v>
      </c>
      <c r="Q7" s="272" t="s">
        <v>16</v>
      </c>
      <c r="R7" s="250">
        <v>19</v>
      </c>
      <c r="T7" s="268" t="s">
        <v>1361</v>
      </c>
    </row>
    <row r="8" spans="1:20" s="250" customFormat="1" ht="90">
      <c r="A8" s="247" t="s">
        <v>1480</v>
      </c>
      <c r="B8" s="248" t="s">
        <v>2395</v>
      </c>
      <c r="C8" s="273" t="s">
        <v>1362</v>
      </c>
      <c r="D8" s="273" t="s">
        <v>1363</v>
      </c>
      <c r="E8" s="250" t="s">
        <v>11</v>
      </c>
      <c r="F8" s="250" t="s">
        <v>1192</v>
      </c>
      <c r="G8" s="251">
        <v>6.625</v>
      </c>
      <c r="H8" s="250">
        <v>330</v>
      </c>
      <c r="I8" s="251">
        <f t="shared" si="0"/>
        <v>2186.25</v>
      </c>
      <c r="J8" s="252">
        <v>0.12</v>
      </c>
      <c r="K8" s="253">
        <f t="shared" si="1"/>
        <v>2448.6</v>
      </c>
      <c r="L8" s="253" t="s">
        <v>784</v>
      </c>
      <c r="M8" s="273" t="s">
        <v>1364</v>
      </c>
      <c r="N8" s="258" t="s">
        <v>1365</v>
      </c>
      <c r="O8" s="274">
        <v>42370</v>
      </c>
      <c r="P8" s="274">
        <v>43465</v>
      </c>
      <c r="Q8" s="275" t="s">
        <v>1413</v>
      </c>
      <c r="R8" s="250">
        <v>22</v>
      </c>
      <c r="T8" s="276" t="s">
        <v>1366</v>
      </c>
    </row>
    <row r="9" spans="1:20" s="250" customFormat="1" ht="75">
      <c r="A9" s="247" t="s">
        <v>1485</v>
      </c>
      <c r="B9" s="248" t="s">
        <v>2396</v>
      </c>
      <c r="C9" s="250" t="s">
        <v>1367</v>
      </c>
      <c r="D9" s="277" t="s">
        <v>1368</v>
      </c>
      <c r="E9" s="250" t="s">
        <v>11</v>
      </c>
      <c r="F9" s="250" t="s">
        <v>2475</v>
      </c>
      <c r="G9" s="251">
        <v>2.2999999999999998</v>
      </c>
      <c r="H9" s="250">
        <v>2580</v>
      </c>
      <c r="I9" s="251">
        <f t="shared" si="0"/>
        <v>5933.9999999999991</v>
      </c>
      <c r="J9" s="252">
        <v>0.12</v>
      </c>
      <c r="K9" s="253">
        <f t="shared" si="1"/>
        <v>6646.079999999999</v>
      </c>
      <c r="L9" s="253" t="s">
        <v>784</v>
      </c>
      <c r="M9" s="250" t="s">
        <v>1369</v>
      </c>
      <c r="N9" s="270" t="s">
        <v>1370</v>
      </c>
      <c r="O9" s="266">
        <v>43179</v>
      </c>
      <c r="P9" s="278">
        <v>43543</v>
      </c>
      <c r="Q9" s="272" t="s">
        <v>1413</v>
      </c>
      <c r="R9" s="250">
        <v>30</v>
      </c>
      <c r="T9" s="268" t="s">
        <v>1371</v>
      </c>
    </row>
    <row r="10" spans="1:20" s="250" customFormat="1" ht="90">
      <c r="A10" s="247" t="s">
        <v>1409</v>
      </c>
      <c r="B10" s="248" t="s">
        <v>2397</v>
      </c>
      <c r="C10" s="250" t="s">
        <v>1411</v>
      </c>
      <c r="D10" s="265" t="s">
        <v>1412</v>
      </c>
      <c r="E10" s="250" t="s">
        <v>11</v>
      </c>
      <c r="F10" s="250" t="s">
        <v>2476</v>
      </c>
      <c r="G10" s="251">
        <v>52.98</v>
      </c>
      <c r="H10" s="250">
        <v>1530</v>
      </c>
      <c r="I10" s="251">
        <f t="shared" si="0"/>
        <v>81059.399999999994</v>
      </c>
      <c r="J10" s="252">
        <v>0.12</v>
      </c>
      <c r="K10" s="253">
        <f t="shared" si="1"/>
        <v>90786.527999999991</v>
      </c>
      <c r="L10" s="253" t="s">
        <v>2533</v>
      </c>
      <c r="M10" s="250" t="s">
        <v>1486</v>
      </c>
      <c r="N10" s="270" t="s">
        <v>1487</v>
      </c>
      <c r="O10" s="266">
        <v>43312</v>
      </c>
      <c r="P10" s="278">
        <v>43676</v>
      </c>
      <c r="Q10" s="272" t="s">
        <v>16</v>
      </c>
      <c r="R10" s="250">
        <v>31</v>
      </c>
      <c r="T10" s="268" t="s">
        <v>1410</v>
      </c>
    </row>
    <row r="11" spans="1:20" s="250" customFormat="1" ht="75">
      <c r="A11" s="247" t="s">
        <v>1491</v>
      </c>
      <c r="B11" s="248" t="s">
        <v>2398</v>
      </c>
      <c r="C11" s="250" t="s">
        <v>1372</v>
      </c>
      <c r="D11" s="250" t="s">
        <v>1376</v>
      </c>
      <c r="E11" s="250" t="s">
        <v>11</v>
      </c>
      <c r="F11" s="250" t="s">
        <v>2477</v>
      </c>
      <c r="G11" s="251">
        <v>0.25</v>
      </c>
      <c r="H11" s="250">
        <v>24300</v>
      </c>
      <c r="I11" s="251">
        <f t="shared" si="0"/>
        <v>6075</v>
      </c>
      <c r="J11" s="252">
        <v>0.12</v>
      </c>
      <c r="K11" s="253">
        <f t="shared" si="1"/>
        <v>6804</v>
      </c>
      <c r="L11" s="253" t="s">
        <v>2530</v>
      </c>
      <c r="M11" s="250" t="s">
        <v>1373</v>
      </c>
      <c r="N11" s="270" t="s">
        <v>1374</v>
      </c>
      <c r="O11" s="266">
        <v>43032</v>
      </c>
      <c r="P11" s="278">
        <v>43396</v>
      </c>
      <c r="Q11" s="272" t="s">
        <v>1413</v>
      </c>
      <c r="R11" s="250">
        <v>33</v>
      </c>
      <c r="T11" s="269" t="s">
        <v>1375</v>
      </c>
    </row>
    <row r="12" spans="1:20" s="250" customFormat="1" ht="75">
      <c r="A12" s="247" t="s">
        <v>1492</v>
      </c>
      <c r="B12" s="248" t="s">
        <v>2399</v>
      </c>
      <c r="C12" s="250" t="s">
        <v>1377</v>
      </c>
      <c r="D12" s="250" t="s">
        <v>1378</v>
      </c>
      <c r="E12" s="250" t="s">
        <v>11</v>
      </c>
      <c r="F12" s="250" t="s">
        <v>2478</v>
      </c>
      <c r="G12" s="251">
        <v>0.30099999999999999</v>
      </c>
      <c r="H12" s="250">
        <v>390</v>
      </c>
      <c r="I12" s="251">
        <f t="shared" si="0"/>
        <v>117.39</v>
      </c>
      <c r="J12" s="252">
        <v>0.12</v>
      </c>
      <c r="K12" s="253">
        <f t="shared" si="1"/>
        <v>131.4768</v>
      </c>
      <c r="L12" s="253" t="s">
        <v>941</v>
      </c>
      <c r="M12" s="250" t="s">
        <v>1379</v>
      </c>
      <c r="N12" s="270" t="s">
        <v>1380</v>
      </c>
      <c r="O12" s="266">
        <v>42975</v>
      </c>
      <c r="P12" s="278">
        <v>43339</v>
      </c>
      <c r="Q12" s="272" t="s">
        <v>1413</v>
      </c>
      <c r="R12" s="250">
        <v>34</v>
      </c>
      <c r="T12" s="269" t="s">
        <v>1381</v>
      </c>
    </row>
    <row r="13" spans="1:20" s="250" customFormat="1" ht="75">
      <c r="A13" s="247" t="s">
        <v>1496</v>
      </c>
      <c r="B13" s="248" t="s">
        <v>2401</v>
      </c>
      <c r="C13" s="250" t="s">
        <v>1499</v>
      </c>
      <c r="D13" s="265" t="s">
        <v>1498</v>
      </c>
      <c r="E13" s="250" t="s">
        <v>11</v>
      </c>
      <c r="F13" s="250" t="s">
        <v>2478</v>
      </c>
      <c r="G13" s="251">
        <v>0.22</v>
      </c>
      <c r="H13" s="250">
        <v>63300</v>
      </c>
      <c r="I13" s="251">
        <f t="shared" si="0"/>
        <v>13926</v>
      </c>
      <c r="J13" s="252">
        <v>0.12</v>
      </c>
      <c r="K13" s="253">
        <f t="shared" si="1"/>
        <v>15597.119999999999</v>
      </c>
      <c r="L13" s="253" t="s">
        <v>941</v>
      </c>
      <c r="M13" s="250" t="s">
        <v>1379</v>
      </c>
      <c r="N13" s="270" t="s">
        <v>1500</v>
      </c>
      <c r="O13" s="266">
        <v>43276</v>
      </c>
      <c r="P13" s="278">
        <v>44006</v>
      </c>
      <c r="Q13" s="272" t="s">
        <v>1413</v>
      </c>
      <c r="R13" s="250" t="s">
        <v>1501</v>
      </c>
      <c r="S13" s="250" t="s">
        <v>1675</v>
      </c>
      <c r="T13" s="268" t="s">
        <v>1497</v>
      </c>
    </row>
    <row r="14" spans="1:20" s="250" customFormat="1" ht="90">
      <c r="A14" s="247" t="s">
        <v>1503</v>
      </c>
      <c r="B14" s="248" t="s">
        <v>2402</v>
      </c>
      <c r="C14" s="277" t="s">
        <v>1382</v>
      </c>
      <c r="D14" s="279" t="s">
        <v>1383</v>
      </c>
      <c r="E14" s="250" t="s">
        <v>11</v>
      </c>
      <c r="F14" s="250" t="s">
        <v>792</v>
      </c>
      <c r="G14" s="251">
        <v>0.25900000000000001</v>
      </c>
      <c r="H14" s="250">
        <v>9300</v>
      </c>
      <c r="I14" s="251">
        <f t="shared" si="0"/>
        <v>2408.7000000000003</v>
      </c>
      <c r="J14" s="252">
        <v>0.12</v>
      </c>
      <c r="K14" s="253">
        <f t="shared" si="1"/>
        <v>2697.7440000000001</v>
      </c>
      <c r="L14" s="253" t="s">
        <v>2525</v>
      </c>
      <c r="M14" s="250" t="s">
        <v>1384</v>
      </c>
      <c r="N14" s="277" t="s">
        <v>1385</v>
      </c>
      <c r="O14" s="266">
        <v>42394</v>
      </c>
      <c r="P14" s="266">
        <v>43465</v>
      </c>
      <c r="Q14" s="280" t="s">
        <v>1413</v>
      </c>
      <c r="R14" s="250">
        <v>48</v>
      </c>
      <c r="T14" s="281" t="s">
        <v>1386</v>
      </c>
    </row>
    <row r="15" spans="1:20" s="250" customFormat="1" ht="90">
      <c r="A15" s="247" t="s">
        <v>1504</v>
      </c>
      <c r="B15" s="248" t="s">
        <v>2403</v>
      </c>
      <c r="C15" s="282" t="s">
        <v>1388</v>
      </c>
      <c r="D15" s="283" t="s">
        <v>1389</v>
      </c>
      <c r="E15" s="250" t="s">
        <v>11</v>
      </c>
      <c r="F15" s="250" t="s">
        <v>792</v>
      </c>
      <c r="G15" s="251">
        <v>0.56000000000000005</v>
      </c>
      <c r="H15" s="250">
        <v>5970</v>
      </c>
      <c r="I15" s="251">
        <f t="shared" si="0"/>
        <v>3343.2000000000003</v>
      </c>
      <c r="J15" s="252">
        <v>0.12</v>
      </c>
      <c r="K15" s="253">
        <f t="shared" si="1"/>
        <v>3744.3840000000005</v>
      </c>
      <c r="L15" s="253" t="s">
        <v>2525</v>
      </c>
      <c r="M15" s="250" t="s">
        <v>1384</v>
      </c>
      <c r="N15" s="277" t="s">
        <v>1390</v>
      </c>
      <c r="O15" s="266">
        <v>42423</v>
      </c>
      <c r="P15" s="266">
        <v>43496</v>
      </c>
      <c r="Q15" s="280" t="s">
        <v>1413</v>
      </c>
      <c r="R15" s="250" t="s">
        <v>1505</v>
      </c>
      <c r="S15" s="250" t="s">
        <v>1676</v>
      </c>
      <c r="T15" s="269" t="s">
        <v>1391</v>
      </c>
    </row>
    <row r="16" spans="1:20" s="250" customFormat="1" ht="75">
      <c r="A16" s="247" t="s">
        <v>1397</v>
      </c>
      <c r="B16" s="248" t="s">
        <v>2404</v>
      </c>
      <c r="C16" s="250" t="s">
        <v>1392</v>
      </c>
      <c r="D16" s="250" t="s">
        <v>1393</v>
      </c>
      <c r="E16" s="250" t="s">
        <v>11</v>
      </c>
      <c r="F16" s="250" t="s">
        <v>2479</v>
      </c>
      <c r="G16" s="251">
        <v>0.67</v>
      </c>
      <c r="H16" s="250">
        <v>68700</v>
      </c>
      <c r="I16" s="251">
        <f t="shared" si="0"/>
        <v>46029</v>
      </c>
      <c r="J16" s="252">
        <v>0.12</v>
      </c>
      <c r="K16" s="253">
        <f t="shared" si="1"/>
        <v>51552.479999999996</v>
      </c>
      <c r="L16" s="253" t="s">
        <v>930</v>
      </c>
      <c r="M16" s="250" t="s">
        <v>1394</v>
      </c>
      <c r="N16" s="270" t="s">
        <v>1395</v>
      </c>
      <c r="O16" s="266">
        <v>43179</v>
      </c>
      <c r="P16" s="278">
        <v>43543</v>
      </c>
      <c r="Q16" s="272" t="s">
        <v>1413</v>
      </c>
      <c r="R16" s="250">
        <v>56</v>
      </c>
      <c r="T16" s="268" t="s">
        <v>1396</v>
      </c>
    </row>
    <row r="17" spans="1:20" s="250" customFormat="1" ht="75">
      <c r="A17" s="247" t="s">
        <v>1506</v>
      </c>
      <c r="B17" s="248" t="s">
        <v>2405</v>
      </c>
      <c r="C17" s="250" t="s">
        <v>1398</v>
      </c>
      <c r="D17" s="283" t="s">
        <v>1399</v>
      </c>
      <c r="E17" s="250" t="s">
        <v>11</v>
      </c>
      <c r="F17" s="250" t="s">
        <v>2478</v>
      </c>
      <c r="G17" s="251">
        <v>0.13</v>
      </c>
      <c r="H17" s="250">
        <v>9210</v>
      </c>
      <c r="I17" s="251">
        <f t="shared" si="0"/>
        <v>1197.3</v>
      </c>
      <c r="J17" s="252">
        <v>0.12</v>
      </c>
      <c r="K17" s="253">
        <f t="shared" si="1"/>
        <v>1340.9759999999999</v>
      </c>
      <c r="L17" s="253" t="s">
        <v>941</v>
      </c>
      <c r="M17" s="250" t="s">
        <v>1379</v>
      </c>
      <c r="N17" s="270" t="s">
        <v>1400</v>
      </c>
      <c r="O17" s="266">
        <v>43063</v>
      </c>
      <c r="P17" s="278">
        <v>43427</v>
      </c>
      <c r="Q17" s="272" t="s">
        <v>16</v>
      </c>
      <c r="R17" s="250">
        <v>62</v>
      </c>
      <c r="T17" s="268" t="s">
        <v>1401</v>
      </c>
    </row>
    <row r="18" spans="1:20" s="250" customFormat="1" ht="90">
      <c r="A18" s="247" t="s">
        <v>1387</v>
      </c>
      <c r="B18" s="248" t="s">
        <v>2406</v>
      </c>
      <c r="C18" s="250" t="s">
        <v>1513</v>
      </c>
      <c r="D18" s="277" t="s">
        <v>1512</v>
      </c>
      <c r="E18" s="250" t="s">
        <v>11</v>
      </c>
      <c r="F18" s="250" t="s">
        <v>2480</v>
      </c>
      <c r="G18" s="251">
        <v>0.81</v>
      </c>
      <c r="H18" s="250">
        <v>8900</v>
      </c>
      <c r="I18" s="251">
        <f t="shared" si="0"/>
        <v>7209.0000000000009</v>
      </c>
      <c r="J18" s="252">
        <v>0.12</v>
      </c>
      <c r="K18" s="253">
        <f t="shared" si="1"/>
        <v>8074.0800000000008</v>
      </c>
      <c r="L18" s="253" t="s">
        <v>2531</v>
      </c>
      <c r="M18" s="250" t="s">
        <v>1407</v>
      </c>
      <c r="N18" s="270" t="s">
        <v>1514</v>
      </c>
      <c r="O18" s="266">
        <v>43256</v>
      </c>
      <c r="P18" s="278">
        <v>43986</v>
      </c>
      <c r="Q18" s="272" t="s">
        <v>1413</v>
      </c>
      <c r="R18" s="250">
        <v>66</v>
      </c>
      <c r="T18" s="268" t="s">
        <v>1511</v>
      </c>
    </row>
    <row r="19" spans="1:20" s="250" customFormat="1" ht="75">
      <c r="A19" s="247" t="s">
        <v>1351</v>
      </c>
      <c r="B19" s="248" t="s">
        <v>2407</v>
      </c>
      <c r="C19" s="249" t="s">
        <v>1402</v>
      </c>
      <c r="D19" s="249" t="s">
        <v>1403</v>
      </c>
      <c r="E19" s="250" t="s">
        <v>2512</v>
      </c>
      <c r="F19" s="250" t="s">
        <v>2481</v>
      </c>
      <c r="G19" s="251" t="s">
        <v>2505</v>
      </c>
      <c r="H19" s="250" t="s">
        <v>2513</v>
      </c>
      <c r="I19" s="251">
        <f>4.65*215</f>
        <v>999.75000000000011</v>
      </c>
      <c r="J19" s="252">
        <v>0.12</v>
      </c>
      <c r="K19" s="253">
        <f t="shared" si="1"/>
        <v>1119.72</v>
      </c>
      <c r="L19" s="253" t="s">
        <v>1091</v>
      </c>
      <c r="M19" s="249" t="s">
        <v>1404</v>
      </c>
      <c r="N19" s="250" t="s">
        <v>1405</v>
      </c>
      <c r="O19" s="255">
        <v>42356</v>
      </c>
      <c r="P19" s="255">
        <v>43434</v>
      </c>
      <c r="Q19" s="256" t="s">
        <v>1413</v>
      </c>
      <c r="R19" s="250">
        <v>84</v>
      </c>
      <c r="T19" s="257" t="s">
        <v>1406</v>
      </c>
    </row>
    <row r="20" spans="1:20" s="250" customFormat="1" ht="120">
      <c r="A20" s="247" t="s">
        <v>1531</v>
      </c>
      <c r="B20" s="248" t="s">
        <v>2408</v>
      </c>
      <c r="C20" s="250" t="s">
        <v>1534</v>
      </c>
      <c r="D20" s="283" t="s">
        <v>1533</v>
      </c>
      <c r="E20" s="250" t="s">
        <v>11</v>
      </c>
      <c r="F20" s="250" t="s">
        <v>2482</v>
      </c>
      <c r="G20" s="251">
        <v>2.52</v>
      </c>
      <c r="H20" s="250">
        <v>4860</v>
      </c>
      <c r="I20" s="251">
        <f t="shared" si="0"/>
        <v>12247.2</v>
      </c>
      <c r="J20" s="252">
        <v>0.12</v>
      </c>
      <c r="K20" s="253">
        <f t="shared" si="1"/>
        <v>13716.864000000001</v>
      </c>
      <c r="L20" s="253" t="s">
        <v>2524</v>
      </c>
      <c r="M20" s="250" t="s">
        <v>1535</v>
      </c>
      <c r="N20" s="270" t="s">
        <v>1536</v>
      </c>
      <c r="O20" s="266">
        <v>43276</v>
      </c>
      <c r="P20" s="278">
        <v>44006</v>
      </c>
      <c r="Q20" s="272" t="s">
        <v>1413</v>
      </c>
      <c r="R20" s="250">
        <v>97</v>
      </c>
      <c r="T20" s="268" t="s">
        <v>1532</v>
      </c>
    </row>
    <row r="21" spans="1:20" s="250" customFormat="1" ht="75">
      <c r="A21" s="247" t="s">
        <v>1540</v>
      </c>
      <c r="B21" s="248" t="s">
        <v>2409</v>
      </c>
      <c r="C21" s="250" t="s">
        <v>1543</v>
      </c>
      <c r="D21" s="277" t="s">
        <v>1542</v>
      </c>
      <c r="E21" s="250" t="s">
        <v>11</v>
      </c>
      <c r="F21" s="250" t="s">
        <v>2478</v>
      </c>
      <c r="G21" s="251">
        <v>0.28000000000000003</v>
      </c>
      <c r="H21" s="250">
        <v>5500</v>
      </c>
      <c r="I21" s="251">
        <f t="shared" si="0"/>
        <v>1540.0000000000002</v>
      </c>
      <c r="J21" s="252">
        <v>0.12</v>
      </c>
      <c r="K21" s="253">
        <f t="shared" si="1"/>
        <v>1724.8000000000002</v>
      </c>
      <c r="L21" s="253" t="s">
        <v>941</v>
      </c>
      <c r="M21" s="250" t="s">
        <v>1379</v>
      </c>
      <c r="N21" s="270" t="s">
        <v>1544</v>
      </c>
      <c r="O21" s="266">
        <v>43325</v>
      </c>
      <c r="P21" s="278">
        <v>44055</v>
      </c>
      <c r="Q21" s="272" t="s">
        <v>16</v>
      </c>
      <c r="R21" s="250">
        <v>102</v>
      </c>
      <c r="T21" s="268" t="s">
        <v>1541</v>
      </c>
    </row>
    <row r="22" spans="1:20" s="250" customFormat="1" ht="90">
      <c r="A22" s="247" t="s">
        <v>1545</v>
      </c>
      <c r="B22" s="248" t="s">
        <v>2410</v>
      </c>
      <c r="C22" s="250" t="s">
        <v>1548</v>
      </c>
      <c r="D22" s="277" t="s">
        <v>1547</v>
      </c>
      <c r="E22" s="250" t="s">
        <v>11</v>
      </c>
      <c r="F22" s="250" t="s">
        <v>2480</v>
      </c>
      <c r="G22" s="251">
        <v>0.39</v>
      </c>
      <c r="H22" s="250">
        <v>12900</v>
      </c>
      <c r="I22" s="251">
        <f t="shared" si="0"/>
        <v>5031</v>
      </c>
      <c r="J22" s="252">
        <v>0.12</v>
      </c>
      <c r="K22" s="253">
        <f t="shared" si="1"/>
        <v>5634.72</v>
      </c>
      <c r="L22" s="253" t="s">
        <v>2531</v>
      </c>
      <c r="M22" s="250" t="s">
        <v>1549</v>
      </c>
      <c r="N22" s="270" t="s">
        <v>1550</v>
      </c>
      <c r="O22" s="266">
        <v>43325</v>
      </c>
      <c r="P22" s="278">
        <v>44055</v>
      </c>
      <c r="Q22" s="272" t="s">
        <v>1413</v>
      </c>
      <c r="R22" s="250">
        <v>103</v>
      </c>
      <c r="T22" s="268" t="s">
        <v>1546</v>
      </c>
    </row>
    <row r="23" spans="1:20" s="250" customFormat="1" ht="75">
      <c r="A23" s="247" t="s">
        <v>1551</v>
      </c>
      <c r="B23" s="248" t="s">
        <v>2411</v>
      </c>
      <c r="C23" s="282" t="s">
        <v>1554</v>
      </c>
      <c r="D23" s="283" t="s">
        <v>1553</v>
      </c>
      <c r="E23" s="250" t="s">
        <v>11</v>
      </c>
      <c r="F23" s="250" t="s">
        <v>2481</v>
      </c>
      <c r="G23" s="251">
        <v>1.099</v>
      </c>
      <c r="H23" s="250">
        <v>4500</v>
      </c>
      <c r="I23" s="251">
        <f t="shared" si="0"/>
        <v>4945.5</v>
      </c>
      <c r="J23" s="252">
        <v>0.12</v>
      </c>
      <c r="K23" s="253">
        <f t="shared" si="1"/>
        <v>5538.96</v>
      </c>
      <c r="L23" s="253" t="s">
        <v>1091</v>
      </c>
      <c r="M23" s="249" t="s">
        <v>1404</v>
      </c>
      <c r="N23" s="277" t="s">
        <v>1555</v>
      </c>
      <c r="O23" s="266">
        <v>42426</v>
      </c>
      <c r="P23" s="266">
        <v>43496</v>
      </c>
      <c r="Q23" s="280"/>
      <c r="R23" s="250">
        <v>104</v>
      </c>
      <c r="T23" s="269" t="s">
        <v>1552</v>
      </c>
    </row>
    <row r="24" spans="1:20" s="250" customFormat="1" ht="75">
      <c r="A24" s="247" t="s">
        <v>1556</v>
      </c>
      <c r="B24" s="248" t="s">
        <v>2412</v>
      </c>
      <c r="C24" s="250" t="s">
        <v>1559</v>
      </c>
      <c r="D24" s="265" t="s">
        <v>1558</v>
      </c>
      <c r="E24" s="250" t="s">
        <v>11</v>
      </c>
      <c r="F24" s="250" t="s">
        <v>2483</v>
      </c>
      <c r="G24" s="251">
        <v>0.78</v>
      </c>
      <c r="H24" s="250">
        <v>300</v>
      </c>
      <c r="I24" s="251">
        <f t="shared" si="0"/>
        <v>234</v>
      </c>
      <c r="J24" s="252">
        <v>0.12</v>
      </c>
      <c r="K24" s="253">
        <f t="shared" si="1"/>
        <v>262.08</v>
      </c>
      <c r="L24" s="253" t="s">
        <v>2522</v>
      </c>
      <c r="M24" s="250" t="s">
        <v>1560</v>
      </c>
      <c r="N24" s="270" t="s">
        <v>1561</v>
      </c>
      <c r="O24" s="266">
        <v>43284</v>
      </c>
      <c r="P24" s="278">
        <v>44014</v>
      </c>
      <c r="Q24" s="272" t="s">
        <v>16</v>
      </c>
      <c r="R24" s="250">
        <v>106</v>
      </c>
      <c r="T24" s="268" t="s">
        <v>1557</v>
      </c>
    </row>
    <row r="25" spans="1:20" s="250" customFormat="1" ht="75">
      <c r="A25" s="247" t="s">
        <v>1566</v>
      </c>
      <c r="B25" s="248" t="s">
        <v>2413</v>
      </c>
      <c r="C25" s="250" t="s">
        <v>1569</v>
      </c>
      <c r="D25" s="265" t="s">
        <v>1568</v>
      </c>
      <c r="E25" s="250" t="s">
        <v>11</v>
      </c>
      <c r="F25" s="250" t="s">
        <v>2478</v>
      </c>
      <c r="G25" s="251">
        <v>0.5</v>
      </c>
      <c r="H25" s="250">
        <v>870</v>
      </c>
      <c r="I25" s="251">
        <f t="shared" si="0"/>
        <v>435</v>
      </c>
      <c r="J25" s="252">
        <v>0.12</v>
      </c>
      <c r="K25" s="253">
        <f t="shared" si="1"/>
        <v>487.2</v>
      </c>
      <c r="L25" s="253" t="s">
        <v>941</v>
      </c>
      <c r="M25" s="250" t="s">
        <v>1379</v>
      </c>
      <c r="N25" s="270" t="s">
        <v>1570</v>
      </c>
      <c r="O25" s="266">
        <v>43276</v>
      </c>
      <c r="P25" s="278">
        <v>44006</v>
      </c>
      <c r="Q25" s="272" t="s">
        <v>16</v>
      </c>
      <c r="R25" s="250">
        <v>113</v>
      </c>
      <c r="T25" s="268" t="s">
        <v>1567</v>
      </c>
    </row>
    <row r="26" spans="1:20" s="250" customFormat="1" ht="75">
      <c r="A26" s="247" t="s">
        <v>1580</v>
      </c>
      <c r="B26" s="248" t="s">
        <v>2414</v>
      </c>
      <c r="C26" s="284" t="s">
        <v>1583</v>
      </c>
      <c r="D26" s="285" t="s">
        <v>1582</v>
      </c>
      <c r="E26" s="250" t="s">
        <v>2514</v>
      </c>
      <c r="F26" s="250" t="s">
        <v>807</v>
      </c>
      <c r="G26" s="251" t="s">
        <v>2506</v>
      </c>
      <c r="H26" s="250" t="s">
        <v>2515</v>
      </c>
      <c r="I26" s="251">
        <f>13.12*1200</f>
        <v>15743.999999999998</v>
      </c>
      <c r="J26" s="252">
        <v>0.12</v>
      </c>
      <c r="K26" s="253">
        <f t="shared" si="1"/>
        <v>17633.28</v>
      </c>
      <c r="L26" s="253" t="s">
        <v>784</v>
      </c>
      <c r="M26" s="250" t="s">
        <v>1584</v>
      </c>
      <c r="N26" s="250" t="s">
        <v>1585</v>
      </c>
      <c r="O26" s="286">
        <v>42324</v>
      </c>
      <c r="P26" s="286">
        <v>43404</v>
      </c>
      <c r="Q26" s="256" t="s">
        <v>1413</v>
      </c>
      <c r="R26" s="250">
        <v>130</v>
      </c>
      <c r="T26" s="257" t="s">
        <v>1581</v>
      </c>
    </row>
    <row r="27" spans="1:20" s="250" customFormat="1" ht="75">
      <c r="A27" s="247" t="s">
        <v>1599</v>
      </c>
      <c r="B27" s="248" t="s">
        <v>2415</v>
      </c>
      <c r="C27" s="250" t="s">
        <v>1602</v>
      </c>
      <c r="D27" s="265" t="s">
        <v>1601</v>
      </c>
      <c r="E27" s="250" t="s">
        <v>11</v>
      </c>
      <c r="F27" s="250" t="s">
        <v>792</v>
      </c>
      <c r="G27" s="251">
        <v>0.5</v>
      </c>
      <c r="H27" s="250">
        <v>19110</v>
      </c>
      <c r="I27" s="251">
        <f t="shared" si="0"/>
        <v>9555</v>
      </c>
      <c r="J27" s="252">
        <v>0.12</v>
      </c>
      <c r="K27" s="253">
        <f t="shared" si="1"/>
        <v>10701.6</v>
      </c>
      <c r="L27" s="253" t="s">
        <v>2525</v>
      </c>
      <c r="M27" s="250" t="s">
        <v>1603</v>
      </c>
      <c r="N27" s="270" t="s">
        <v>1570</v>
      </c>
      <c r="O27" s="266">
        <v>43325</v>
      </c>
      <c r="P27" s="278">
        <v>44055</v>
      </c>
      <c r="Q27" s="272" t="s">
        <v>1413</v>
      </c>
      <c r="R27" s="250" t="s">
        <v>1604</v>
      </c>
      <c r="S27" s="250" t="s">
        <v>1677</v>
      </c>
      <c r="T27" s="268" t="s">
        <v>1600</v>
      </c>
    </row>
    <row r="28" spans="1:20" s="250" customFormat="1" ht="75">
      <c r="A28" s="247" t="s">
        <v>1610</v>
      </c>
      <c r="B28" s="248" t="s">
        <v>2416</v>
      </c>
      <c r="C28" s="258" t="s">
        <v>1613</v>
      </c>
      <c r="D28" s="259" t="s">
        <v>1612</v>
      </c>
      <c r="E28" s="250" t="s">
        <v>11</v>
      </c>
      <c r="F28" s="250" t="s">
        <v>2484</v>
      </c>
      <c r="G28" s="251">
        <v>35.06</v>
      </c>
      <c r="H28" s="250">
        <v>1680</v>
      </c>
      <c r="I28" s="251">
        <f t="shared" si="0"/>
        <v>58900.800000000003</v>
      </c>
      <c r="J28" s="252">
        <v>0.12</v>
      </c>
      <c r="K28" s="253">
        <f t="shared" si="1"/>
        <v>65968.896000000008</v>
      </c>
      <c r="L28" s="253" t="s">
        <v>784</v>
      </c>
      <c r="M28" s="258" t="s">
        <v>1614</v>
      </c>
      <c r="N28" s="260" t="s">
        <v>1615</v>
      </c>
      <c r="O28" s="261">
        <v>42989</v>
      </c>
      <c r="P28" s="262">
        <v>43353</v>
      </c>
      <c r="Q28" s="263" t="s">
        <v>16</v>
      </c>
      <c r="R28" s="250">
        <v>143</v>
      </c>
      <c r="T28" s="264" t="s">
        <v>1611</v>
      </c>
    </row>
    <row r="29" spans="1:20" s="250" customFormat="1" ht="75">
      <c r="A29" s="247" t="s">
        <v>1616</v>
      </c>
      <c r="B29" s="248" t="s">
        <v>2417</v>
      </c>
      <c r="C29" s="258" t="s">
        <v>1619</v>
      </c>
      <c r="D29" s="259" t="s">
        <v>1618</v>
      </c>
      <c r="E29" s="250" t="s">
        <v>11</v>
      </c>
      <c r="F29" s="250" t="s">
        <v>2484</v>
      </c>
      <c r="G29" s="251">
        <v>31.75</v>
      </c>
      <c r="H29" s="250">
        <v>900</v>
      </c>
      <c r="I29" s="251">
        <f t="shared" si="0"/>
        <v>28575</v>
      </c>
      <c r="J29" s="252">
        <v>0.12</v>
      </c>
      <c r="K29" s="253">
        <f t="shared" si="1"/>
        <v>32004</v>
      </c>
      <c r="L29" s="253" t="s">
        <v>784</v>
      </c>
      <c r="M29" s="258" t="s">
        <v>1614</v>
      </c>
      <c r="N29" s="260" t="s">
        <v>1620</v>
      </c>
      <c r="O29" s="261">
        <v>43038</v>
      </c>
      <c r="P29" s="262">
        <v>43402</v>
      </c>
      <c r="Q29" s="263" t="s">
        <v>16</v>
      </c>
      <c r="R29" s="250">
        <v>144</v>
      </c>
      <c r="T29" s="264" t="s">
        <v>1617</v>
      </c>
    </row>
    <row r="30" spans="1:20" s="250" customFormat="1" ht="75">
      <c r="A30" s="247" t="s">
        <v>1635</v>
      </c>
      <c r="B30" s="248" t="s">
        <v>2418</v>
      </c>
      <c r="C30" s="258" t="s">
        <v>1638</v>
      </c>
      <c r="D30" s="259" t="s">
        <v>1637</v>
      </c>
      <c r="E30" s="250" t="s">
        <v>11</v>
      </c>
      <c r="F30" s="250" t="s">
        <v>2484</v>
      </c>
      <c r="G30" s="251">
        <v>32.020000000000003</v>
      </c>
      <c r="H30" s="250">
        <v>2640</v>
      </c>
      <c r="I30" s="251">
        <f t="shared" si="0"/>
        <v>84532.800000000003</v>
      </c>
      <c r="J30" s="252">
        <v>0.12</v>
      </c>
      <c r="K30" s="253">
        <f t="shared" si="1"/>
        <v>94676.736000000004</v>
      </c>
      <c r="L30" s="253" t="s">
        <v>784</v>
      </c>
      <c r="M30" s="258" t="s">
        <v>1614</v>
      </c>
      <c r="N30" s="287" t="s">
        <v>1639</v>
      </c>
      <c r="O30" s="261">
        <v>42811</v>
      </c>
      <c r="P30" s="288">
        <v>43359</v>
      </c>
      <c r="Q30" s="263" t="s">
        <v>16</v>
      </c>
      <c r="R30" s="250">
        <v>157</v>
      </c>
      <c r="T30" s="264" t="s">
        <v>1636</v>
      </c>
    </row>
    <row r="31" spans="1:20" s="250" customFormat="1" ht="75">
      <c r="A31" s="247" t="s">
        <v>1640</v>
      </c>
      <c r="B31" s="248" t="s">
        <v>2419</v>
      </c>
      <c r="C31" s="250" t="s">
        <v>1643</v>
      </c>
      <c r="D31" s="265" t="s">
        <v>1642</v>
      </c>
      <c r="E31" s="250" t="s">
        <v>11</v>
      </c>
      <c r="F31" s="250" t="s">
        <v>2485</v>
      </c>
      <c r="G31" s="251">
        <v>0.43</v>
      </c>
      <c r="H31" s="250">
        <v>107400</v>
      </c>
      <c r="I31" s="251">
        <f t="shared" si="0"/>
        <v>46182</v>
      </c>
      <c r="J31" s="252">
        <v>0.12</v>
      </c>
      <c r="K31" s="253">
        <f t="shared" si="1"/>
        <v>51723.839999999997</v>
      </c>
      <c r="L31" s="253" t="s">
        <v>2485</v>
      </c>
      <c r="M31" s="250" t="s">
        <v>1644</v>
      </c>
      <c r="N31" s="270" t="s">
        <v>1645</v>
      </c>
      <c r="O31" s="266">
        <v>43045</v>
      </c>
      <c r="P31" s="278">
        <v>43409</v>
      </c>
      <c r="Q31" s="272" t="s">
        <v>1413</v>
      </c>
      <c r="R31" s="250">
        <v>159</v>
      </c>
      <c r="T31" s="268" t="s">
        <v>1641</v>
      </c>
    </row>
    <row r="32" spans="1:20" s="250" customFormat="1" ht="90">
      <c r="A32" s="247" t="s">
        <v>1647</v>
      </c>
      <c r="B32" s="248" t="s">
        <v>2420</v>
      </c>
      <c r="C32" s="250" t="s">
        <v>1650</v>
      </c>
      <c r="D32" s="250" t="s">
        <v>1649</v>
      </c>
      <c r="E32" s="250" t="s">
        <v>11</v>
      </c>
      <c r="F32" s="250" t="s">
        <v>2486</v>
      </c>
      <c r="G32" s="251">
        <v>0.64</v>
      </c>
      <c r="H32" s="250">
        <v>114000</v>
      </c>
      <c r="I32" s="251">
        <f t="shared" si="0"/>
        <v>72960</v>
      </c>
      <c r="J32" s="252">
        <v>0.12</v>
      </c>
      <c r="K32" s="253">
        <f t="shared" si="1"/>
        <v>81715.199999999997</v>
      </c>
      <c r="L32" s="289" t="s">
        <v>2537</v>
      </c>
      <c r="M32" s="250" t="s">
        <v>1651</v>
      </c>
      <c r="N32" s="270" t="s">
        <v>1652</v>
      </c>
      <c r="O32" s="266">
        <v>42926</v>
      </c>
      <c r="P32" s="271">
        <v>43382</v>
      </c>
      <c r="Q32" s="272" t="s">
        <v>1413</v>
      </c>
      <c r="R32" s="250">
        <v>160</v>
      </c>
      <c r="T32" s="269" t="s">
        <v>1648</v>
      </c>
    </row>
    <row r="33" spans="1:20" s="250" customFormat="1" ht="75">
      <c r="A33" s="247" t="s">
        <v>1681</v>
      </c>
      <c r="B33" s="248" t="s">
        <v>2421</v>
      </c>
      <c r="C33" s="259" t="s">
        <v>1684</v>
      </c>
      <c r="D33" s="100" t="s">
        <v>1683</v>
      </c>
      <c r="E33" s="250" t="s">
        <v>2516</v>
      </c>
      <c r="F33" s="250" t="s">
        <v>2474</v>
      </c>
      <c r="G33" s="251" t="s">
        <v>2507</v>
      </c>
      <c r="H33" s="250" t="s">
        <v>2517</v>
      </c>
      <c r="I33" s="251">
        <f>420.4*548</f>
        <v>230379.19999999998</v>
      </c>
      <c r="J33" s="252">
        <v>0.12</v>
      </c>
      <c r="K33" s="253">
        <f t="shared" si="1"/>
        <v>258024.70399999997</v>
      </c>
      <c r="L33" s="253" t="s">
        <v>784</v>
      </c>
      <c r="M33" s="258" t="s">
        <v>1359</v>
      </c>
      <c r="N33" s="287" t="s">
        <v>1685</v>
      </c>
      <c r="O33" s="261">
        <v>42584</v>
      </c>
      <c r="P33" s="288">
        <v>43405</v>
      </c>
      <c r="Q33" s="263" t="s">
        <v>16</v>
      </c>
      <c r="R33" s="250">
        <v>167</v>
      </c>
      <c r="T33" s="290" t="s">
        <v>1682</v>
      </c>
    </row>
    <row r="34" spans="1:20" s="250" customFormat="1" ht="75">
      <c r="A34" s="247" t="s">
        <v>1687</v>
      </c>
      <c r="B34" s="248" t="s">
        <v>2422</v>
      </c>
      <c r="C34" s="250" t="s">
        <v>1690</v>
      </c>
      <c r="D34" s="265" t="s">
        <v>1689</v>
      </c>
      <c r="E34" s="250" t="s">
        <v>11</v>
      </c>
      <c r="F34" s="250" t="s">
        <v>2474</v>
      </c>
      <c r="G34" s="251">
        <v>16.899999999999999</v>
      </c>
      <c r="H34" s="250">
        <v>6300</v>
      </c>
      <c r="I34" s="251">
        <f t="shared" si="0"/>
        <v>106469.99999999999</v>
      </c>
      <c r="J34" s="252">
        <v>0.12</v>
      </c>
      <c r="K34" s="253">
        <f t="shared" si="1"/>
        <v>119246.39999999998</v>
      </c>
      <c r="L34" s="253" t="s">
        <v>784</v>
      </c>
      <c r="M34" s="250" t="s">
        <v>1359</v>
      </c>
      <c r="N34" s="291" t="s">
        <v>1691</v>
      </c>
      <c r="O34" s="266">
        <v>42880</v>
      </c>
      <c r="P34" s="271">
        <v>43428</v>
      </c>
      <c r="Q34" s="272" t="s">
        <v>16</v>
      </c>
      <c r="R34" s="250">
        <v>169</v>
      </c>
      <c r="T34" s="268" t="s">
        <v>1688</v>
      </c>
    </row>
    <row r="35" spans="1:20" s="250" customFormat="1" ht="75">
      <c r="A35" s="292"/>
      <c r="B35" s="248" t="s">
        <v>2423</v>
      </c>
      <c r="C35" s="250" t="s">
        <v>1814</v>
      </c>
      <c r="D35" s="303" t="s">
        <v>1694</v>
      </c>
      <c r="E35" s="250" t="s">
        <v>201</v>
      </c>
      <c r="F35" s="250" t="s">
        <v>2487</v>
      </c>
      <c r="G35" s="251">
        <v>298.89</v>
      </c>
      <c r="H35" s="250">
        <v>1200</v>
      </c>
      <c r="I35" s="251">
        <f t="shared" si="0"/>
        <v>358668</v>
      </c>
      <c r="J35" s="252">
        <v>0.05</v>
      </c>
      <c r="K35" s="253">
        <f t="shared" si="1"/>
        <v>376601.4</v>
      </c>
      <c r="L35" s="253" t="s">
        <v>2532</v>
      </c>
      <c r="M35" s="250" t="s">
        <v>1815</v>
      </c>
      <c r="N35" s="266" t="s">
        <v>1816</v>
      </c>
      <c r="O35" s="266">
        <v>43339</v>
      </c>
      <c r="P35" s="278">
        <v>44069</v>
      </c>
      <c r="Q35" s="272"/>
      <c r="R35" s="250">
        <v>175</v>
      </c>
      <c r="T35" s="268" t="s">
        <v>1813</v>
      </c>
    </row>
    <row r="36" spans="1:20" s="250" customFormat="1" ht="75">
      <c r="A36" s="247" t="s">
        <v>1726</v>
      </c>
      <c r="B36" s="248" t="s">
        <v>2424</v>
      </c>
      <c r="C36" s="250" t="s">
        <v>1729</v>
      </c>
      <c r="D36" s="265" t="s">
        <v>1728</v>
      </c>
      <c r="E36" s="250" t="s">
        <v>11</v>
      </c>
      <c r="F36" s="250" t="s">
        <v>2488</v>
      </c>
      <c r="G36" s="251">
        <v>35.19</v>
      </c>
      <c r="H36" s="250">
        <v>750</v>
      </c>
      <c r="I36" s="251">
        <f t="shared" si="0"/>
        <v>26392.5</v>
      </c>
      <c r="J36" s="252">
        <v>0.12</v>
      </c>
      <c r="K36" s="253">
        <f t="shared" si="1"/>
        <v>29559.599999999999</v>
      </c>
      <c r="L36" s="253" t="s">
        <v>2527</v>
      </c>
      <c r="M36" s="250" t="s">
        <v>1730</v>
      </c>
      <c r="N36" s="270" t="s">
        <v>1731</v>
      </c>
      <c r="O36" s="266">
        <v>43032</v>
      </c>
      <c r="P36" s="278">
        <v>43396</v>
      </c>
      <c r="Q36" s="272" t="s">
        <v>16</v>
      </c>
      <c r="R36" s="250">
        <v>181</v>
      </c>
      <c r="T36" s="268" t="s">
        <v>1727</v>
      </c>
    </row>
    <row r="37" spans="1:20" s="250" customFormat="1" ht="75">
      <c r="A37" s="247" t="s">
        <v>1741</v>
      </c>
      <c r="B37" s="248" t="s">
        <v>2425</v>
      </c>
      <c r="C37" s="250" t="s">
        <v>1744</v>
      </c>
      <c r="D37" s="277" t="s">
        <v>1743</v>
      </c>
      <c r="E37" s="250" t="s">
        <v>11</v>
      </c>
      <c r="F37" s="250" t="s">
        <v>2478</v>
      </c>
      <c r="G37" s="251">
        <v>1.02</v>
      </c>
      <c r="H37" s="250">
        <v>150</v>
      </c>
      <c r="I37" s="251">
        <f t="shared" si="0"/>
        <v>153</v>
      </c>
      <c r="J37" s="252">
        <v>0.12</v>
      </c>
      <c r="K37" s="253">
        <f t="shared" si="1"/>
        <v>171.36</v>
      </c>
      <c r="L37" s="253" t="s">
        <v>941</v>
      </c>
      <c r="M37" s="250" t="s">
        <v>1379</v>
      </c>
      <c r="N37" s="270" t="s">
        <v>1745</v>
      </c>
      <c r="O37" s="266">
        <v>43255</v>
      </c>
      <c r="P37" s="278">
        <v>43985</v>
      </c>
      <c r="Q37" s="272" t="s">
        <v>1413</v>
      </c>
      <c r="R37" s="250">
        <v>190</v>
      </c>
      <c r="T37" s="268" t="s">
        <v>1742</v>
      </c>
    </row>
    <row r="38" spans="1:20" s="250" customFormat="1" ht="90">
      <c r="A38" s="247" t="s">
        <v>1752</v>
      </c>
      <c r="B38" s="248" t="s">
        <v>2426</v>
      </c>
      <c r="C38" s="258" t="s">
        <v>1755</v>
      </c>
      <c r="D38" s="100" t="s">
        <v>1754</v>
      </c>
      <c r="E38" s="250" t="s">
        <v>11</v>
      </c>
      <c r="F38" s="250" t="s">
        <v>2489</v>
      </c>
      <c r="G38" s="251">
        <v>0.41</v>
      </c>
      <c r="H38" s="250">
        <v>38160</v>
      </c>
      <c r="I38" s="251">
        <f t="shared" si="0"/>
        <v>15645.599999999999</v>
      </c>
      <c r="J38" s="252">
        <v>0.12</v>
      </c>
      <c r="K38" s="253">
        <f t="shared" si="1"/>
        <v>17523.072</v>
      </c>
      <c r="L38" s="253" t="s">
        <v>784</v>
      </c>
      <c r="M38" s="258" t="s">
        <v>1756</v>
      </c>
      <c r="N38" s="260" t="s">
        <v>1757</v>
      </c>
      <c r="O38" s="261">
        <v>43297</v>
      </c>
      <c r="P38" s="262">
        <v>44027</v>
      </c>
      <c r="Q38" s="263" t="s">
        <v>1413</v>
      </c>
      <c r="R38" s="250">
        <v>200</v>
      </c>
      <c r="T38" s="290" t="s">
        <v>1753</v>
      </c>
    </row>
    <row r="39" spans="1:20" s="250" customFormat="1" ht="90">
      <c r="A39" s="247" t="s">
        <v>1758</v>
      </c>
      <c r="B39" s="248" t="s">
        <v>2427</v>
      </c>
      <c r="C39" s="250" t="s">
        <v>1761</v>
      </c>
      <c r="D39" s="283" t="s">
        <v>1760</v>
      </c>
      <c r="E39" s="250" t="s">
        <v>11</v>
      </c>
      <c r="F39" s="250" t="s">
        <v>792</v>
      </c>
      <c r="G39" s="251">
        <v>2.78</v>
      </c>
      <c r="H39" s="250">
        <v>700</v>
      </c>
      <c r="I39" s="251">
        <f t="shared" si="0"/>
        <v>1945.9999999999998</v>
      </c>
      <c r="J39" s="252">
        <v>0.12</v>
      </c>
      <c r="K39" s="253">
        <f t="shared" si="1"/>
        <v>2179.5199999999995</v>
      </c>
      <c r="L39" s="253" t="s">
        <v>2525</v>
      </c>
      <c r="M39" s="250" t="s">
        <v>1384</v>
      </c>
      <c r="N39" s="270" t="s">
        <v>1762</v>
      </c>
      <c r="O39" s="266">
        <v>42961</v>
      </c>
      <c r="P39" s="278">
        <v>43417</v>
      </c>
      <c r="Q39" s="272" t="s">
        <v>1413</v>
      </c>
      <c r="R39" s="250">
        <v>202</v>
      </c>
      <c r="T39" s="268" t="s">
        <v>1759</v>
      </c>
    </row>
    <row r="40" spans="1:20" s="250" customFormat="1" ht="90">
      <c r="A40" s="247" t="s">
        <v>1795</v>
      </c>
      <c r="B40" s="248" t="s">
        <v>2428</v>
      </c>
      <c r="C40" s="283" t="s">
        <v>1798</v>
      </c>
      <c r="D40" s="249" t="s">
        <v>1797</v>
      </c>
      <c r="E40" s="250" t="s">
        <v>11</v>
      </c>
      <c r="F40" s="250" t="s">
        <v>2471</v>
      </c>
      <c r="G40" s="251">
        <v>0.73899999999999999</v>
      </c>
      <c r="H40" s="250">
        <v>6400</v>
      </c>
      <c r="I40" s="251">
        <f t="shared" si="0"/>
        <v>4729.6000000000004</v>
      </c>
      <c r="J40" s="252">
        <v>0.12</v>
      </c>
      <c r="K40" s="253">
        <f t="shared" si="1"/>
        <v>5297.152</v>
      </c>
      <c r="L40" s="253" t="s">
        <v>2526</v>
      </c>
      <c r="M40" s="250" t="s">
        <v>1345</v>
      </c>
      <c r="N40" s="250" t="s">
        <v>1799</v>
      </c>
      <c r="O40" s="255">
        <v>42331</v>
      </c>
      <c r="P40" s="255">
        <v>43403</v>
      </c>
      <c r="Q40" s="256" t="s">
        <v>1413</v>
      </c>
      <c r="R40" s="250" t="s">
        <v>1800</v>
      </c>
      <c r="S40" s="250" t="s">
        <v>1801</v>
      </c>
      <c r="T40" s="257" t="s">
        <v>1796</v>
      </c>
    </row>
    <row r="41" spans="1:20" s="250" customFormat="1" ht="75">
      <c r="A41" s="247" t="s">
        <v>1807</v>
      </c>
      <c r="B41" s="248" t="s">
        <v>2429</v>
      </c>
      <c r="C41" s="250" t="s">
        <v>1810</v>
      </c>
      <c r="D41" s="265" t="s">
        <v>1809</v>
      </c>
      <c r="E41" s="250" t="s">
        <v>11</v>
      </c>
      <c r="F41" s="250" t="s">
        <v>2478</v>
      </c>
      <c r="G41" s="251">
        <v>0.95</v>
      </c>
      <c r="H41" s="250">
        <v>800</v>
      </c>
      <c r="I41" s="251">
        <f t="shared" si="0"/>
        <v>760</v>
      </c>
      <c r="J41" s="252">
        <v>0.12</v>
      </c>
      <c r="K41" s="253">
        <f t="shared" si="1"/>
        <v>851.2</v>
      </c>
      <c r="L41" s="253" t="s">
        <v>941</v>
      </c>
      <c r="M41" s="250" t="s">
        <v>1379</v>
      </c>
      <c r="N41" s="270" t="s">
        <v>1811</v>
      </c>
      <c r="O41" s="266">
        <v>43312</v>
      </c>
      <c r="P41" s="278">
        <v>44042</v>
      </c>
      <c r="Q41" s="272" t="s">
        <v>1413</v>
      </c>
      <c r="R41" s="250">
        <v>231</v>
      </c>
      <c r="T41" s="268" t="s">
        <v>1808</v>
      </c>
    </row>
    <row r="42" spans="1:20" s="250" customFormat="1" ht="75">
      <c r="A42" s="247" t="s">
        <v>1831</v>
      </c>
      <c r="B42" s="248" t="s">
        <v>2431</v>
      </c>
      <c r="C42" s="293" t="s">
        <v>1834</v>
      </c>
      <c r="D42" s="294" t="s">
        <v>1833</v>
      </c>
      <c r="E42" s="250" t="s">
        <v>11</v>
      </c>
      <c r="F42" s="250" t="s">
        <v>2481</v>
      </c>
      <c r="G42" s="251">
        <v>1.33</v>
      </c>
      <c r="H42" s="250">
        <v>600</v>
      </c>
      <c r="I42" s="251">
        <f t="shared" si="0"/>
        <v>798</v>
      </c>
      <c r="J42" s="252">
        <v>0.12</v>
      </c>
      <c r="K42" s="253">
        <f t="shared" si="1"/>
        <v>893.76</v>
      </c>
      <c r="L42" s="253" t="s">
        <v>1091</v>
      </c>
      <c r="M42" s="273" t="s">
        <v>1404</v>
      </c>
      <c r="N42" s="100" t="s">
        <v>1835</v>
      </c>
      <c r="O42" s="261">
        <v>42411</v>
      </c>
      <c r="P42" s="261">
        <v>43496</v>
      </c>
      <c r="Q42" s="295" t="s">
        <v>16</v>
      </c>
      <c r="R42" s="250">
        <v>253</v>
      </c>
      <c r="T42" s="290" t="s">
        <v>1832</v>
      </c>
    </row>
    <row r="43" spans="1:20" s="250" customFormat="1" ht="90">
      <c r="A43" s="247" t="s">
        <v>1836</v>
      </c>
      <c r="B43" s="248" t="s">
        <v>2432</v>
      </c>
      <c r="C43" s="250" t="s">
        <v>1839</v>
      </c>
      <c r="D43" s="265" t="s">
        <v>1838</v>
      </c>
      <c r="E43" s="250" t="s">
        <v>11</v>
      </c>
      <c r="F43" s="250" t="s">
        <v>2471</v>
      </c>
      <c r="G43" s="251">
        <v>9.39</v>
      </c>
      <c r="H43" s="250">
        <v>1800</v>
      </c>
      <c r="I43" s="251">
        <f t="shared" si="0"/>
        <v>16902</v>
      </c>
      <c r="J43" s="252">
        <v>0.05</v>
      </c>
      <c r="K43" s="253">
        <f t="shared" si="1"/>
        <v>17747.099999999999</v>
      </c>
      <c r="L43" s="253" t="s">
        <v>2526</v>
      </c>
      <c r="M43" s="250" t="s">
        <v>1345</v>
      </c>
      <c r="N43" s="270" t="s">
        <v>1840</v>
      </c>
      <c r="O43" s="266">
        <v>43045</v>
      </c>
      <c r="P43" s="278">
        <v>43409</v>
      </c>
      <c r="Q43" s="272" t="s">
        <v>1413</v>
      </c>
      <c r="R43" s="250">
        <v>254</v>
      </c>
      <c r="T43" s="268" t="s">
        <v>1837</v>
      </c>
    </row>
    <row r="44" spans="1:20" s="250" customFormat="1" ht="90">
      <c r="A44" s="247" t="s">
        <v>1955</v>
      </c>
      <c r="B44" s="248" t="s">
        <v>2433</v>
      </c>
      <c r="C44" s="293" t="s">
        <v>1958</v>
      </c>
      <c r="D44" s="294" t="s">
        <v>1957</v>
      </c>
      <c r="E44" s="250" t="s">
        <v>11</v>
      </c>
      <c r="F44" s="250" t="s">
        <v>2480</v>
      </c>
      <c r="G44" s="251">
        <v>0.373</v>
      </c>
      <c r="H44" s="250">
        <v>3600</v>
      </c>
      <c r="I44" s="251">
        <f t="shared" si="0"/>
        <v>1342.8</v>
      </c>
      <c r="J44" s="252">
        <v>0.12</v>
      </c>
      <c r="K44" s="253">
        <f t="shared" si="1"/>
        <v>1503.9359999999999</v>
      </c>
      <c r="L44" s="253" t="s">
        <v>2531</v>
      </c>
      <c r="M44" s="258" t="s">
        <v>1407</v>
      </c>
      <c r="N44" s="100" t="s">
        <v>1959</v>
      </c>
      <c r="O44" s="261">
        <v>42411</v>
      </c>
      <c r="P44" s="261">
        <v>43496</v>
      </c>
      <c r="Q44" s="295" t="s">
        <v>16</v>
      </c>
      <c r="R44" s="250">
        <v>257</v>
      </c>
      <c r="T44" s="290" t="s">
        <v>1956</v>
      </c>
    </row>
    <row r="45" spans="1:20" s="250" customFormat="1" ht="60">
      <c r="A45" s="247" t="s">
        <v>1847</v>
      </c>
      <c r="B45" s="248" t="s">
        <v>2434</v>
      </c>
      <c r="C45" s="250" t="s">
        <v>1850</v>
      </c>
      <c r="D45" s="250" t="s">
        <v>1849</v>
      </c>
      <c r="E45" s="250" t="s">
        <v>11</v>
      </c>
      <c r="F45" s="250" t="s">
        <v>2490</v>
      </c>
      <c r="G45" s="251">
        <v>0.44</v>
      </c>
      <c r="H45" s="250">
        <v>2300</v>
      </c>
      <c r="I45" s="251">
        <f t="shared" si="0"/>
        <v>1012</v>
      </c>
      <c r="J45" s="252">
        <v>0.12</v>
      </c>
      <c r="K45" s="253">
        <f t="shared" si="1"/>
        <v>1133.44</v>
      </c>
      <c r="L45" s="253" t="s">
        <v>2535</v>
      </c>
      <c r="M45" s="296" t="s">
        <v>1851</v>
      </c>
      <c r="N45" s="270" t="s">
        <v>1852</v>
      </c>
      <c r="O45" s="266">
        <v>43052</v>
      </c>
      <c r="P45" s="278">
        <v>43416</v>
      </c>
      <c r="Q45" s="272" t="s">
        <v>1413</v>
      </c>
      <c r="R45" s="250">
        <v>265</v>
      </c>
      <c r="T45" s="268" t="s">
        <v>1848</v>
      </c>
    </row>
    <row r="46" spans="1:20" s="250" customFormat="1" ht="90">
      <c r="A46" s="247" t="s">
        <v>1865</v>
      </c>
      <c r="B46" s="248" t="s">
        <v>2435</v>
      </c>
      <c r="C46" s="250" t="s">
        <v>1868</v>
      </c>
      <c r="D46" s="265" t="s">
        <v>1867</v>
      </c>
      <c r="E46" s="250" t="s">
        <v>11</v>
      </c>
      <c r="F46" s="250" t="s">
        <v>2471</v>
      </c>
      <c r="G46" s="251">
        <v>6.55</v>
      </c>
      <c r="H46" s="250">
        <v>200</v>
      </c>
      <c r="I46" s="251">
        <f t="shared" si="0"/>
        <v>1310</v>
      </c>
      <c r="J46" s="252">
        <v>0.12</v>
      </c>
      <c r="K46" s="253">
        <f t="shared" si="1"/>
        <v>1467.2</v>
      </c>
      <c r="L46" s="253" t="s">
        <v>2526</v>
      </c>
      <c r="M46" s="250" t="s">
        <v>1345</v>
      </c>
      <c r="N46" s="270" t="s">
        <v>1869</v>
      </c>
      <c r="O46" s="266">
        <v>43032</v>
      </c>
      <c r="P46" s="278">
        <v>43396</v>
      </c>
      <c r="Q46" s="272" t="s">
        <v>1413</v>
      </c>
      <c r="R46" s="250">
        <v>280</v>
      </c>
      <c r="T46" s="268" t="s">
        <v>1866</v>
      </c>
    </row>
    <row r="47" spans="1:20" s="250" customFormat="1" ht="60">
      <c r="A47" s="247" t="s">
        <v>1874</v>
      </c>
      <c r="B47" s="248" t="s">
        <v>2436</v>
      </c>
      <c r="C47" s="250" t="s">
        <v>1877</v>
      </c>
      <c r="D47" s="265" t="s">
        <v>1876</v>
      </c>
      <c r="E47" s="250" t="s">
        <v>11</v>
      </c>
      <c r="F47" s="250" t="s">
        <v>2490</v>
      </c>
      <c r="G47" s="251">
        <v>7.65</v>
      </c>
      <c r="H47" s="250">
        <v>450</v>
      </c>
      <c r="I47" s="251">
        <f t="shared" si="0"/>
        <v>3442.5</v>
      </c>
      <c r="J47" s="252">
        <v>0.12</v>
      </c>
      <c r="K47" s="253">
        <f t="shared" si="1"/>
        <v>3855.6</v>
      </c>
      <c r="L47" s="253" t="s">
        <v>2535</v>
      </c>
      <c r="M47" s="296" t="s">
        <v>1851</v>
      </c>
      <c r="N47" s="266" t="s">
        <v>1878</v>
      </c>
      <c r="O47" s="266">
        <v>42933</v>
      </c>
      <c r="P47" s="271">
        <v>43389</v>
      </c>
      <c r="Q47" s="272" t="s">
        <v>16</v>
      </c>
      <c r="R47" s="250">
        <v>287</v>
      </c>
      <c r="T47" s="268" t="s">
        <v>1875</v>
      </c>
    </row>
    <row r="48" spans="1:20" s="250" customFormat="1" ht="90">
      <c r="A48" s="247" t="s">
        <v>1879</v>
      </c>
      <c r="B48" s="248" t="s">
        <v>2437</v>
      </c>
      <c r="C48" s="250" t="s">
        <v>1882</v>
      </c>
      <c r="D48" s="265" t="s">
        <v>1881</v>
      </c>
      <c r="E48" s="250" t="s">
        <v>11</v>
      </c>
      <c r="F48" s="250" t="s">
        <v>2491</v>
      </c>
      <c r="G48" s="251">
        <v>0.75</v>
      </c>
      <c r="H48" s="250">
        <v>900</v>
      </c>
      <c r="I48" s="251">
        <f t="shared" si="0"/>
        <v>675</v>
      </c>
      <c r="J48" s="252">
        <v>0.12</v>
      </c>
      <c r="K48" s="253">
        <f t="shared" si="1"/>
        <v>756</v>
      </c>
      <c r="L48" s="253" t="s">
        <v>2521</v>
      </c>
      <c r="M48" s="250" t="s">
        <v>1883</v>
      </c>
      <c r="N48" s="270" t="s">
        <v>1884</v>
      </c>
      <c r="O48" s="266">
        <v>43276</v>
      </c>
      <c r="P48" s="278">
        <v>44006</v>
      </c>
      <c r="Q48" s="272" t="s">
        <v>1413</v>
      </c>
      <c r="R48" s="250">
        <v>288</v>
      </c>
      <c r="T48" s="268" t="s">
        <v>1880</v>
      </c>
    </row>
    <row r="49" spans="1:256" s="250" customFormat="1" ht="75">
      <c r="A49" s="247" t="s">
        <v>1891</v>
      </c>
      <c r="B49" s="248" t="s">
        <v>2439</v>
      </c>
      <c r="C49" s="258" t="s">
        <v>1894</v>
      </c>
      <c r="D49" s="297" t="s">
        <v>1893</v>
      </c>
      <c r="E49" s="250" t="s">
        <v>11</v>
      </c>
      <c r="F49" s="250" t="s">
        <v>2477</v>
      </c>
      <c r="G49" s="251">
        <v>0.83</v>
      </c>
      <c r="H49" s="250">
        <v>15000</v>
      </c>
      <c r="I49" s="251">
        <f t="shared" si="0"/>
        <v>12450</v>
      </c>
      <c r="J49" s="252">
        <v>0.12</v>
      </c>
      <c r="K49" s="253">
        <f t="shared" si="1"/>
        <v>13944</v>
      </c>
      <c r="L49" s="253" t="s">
        <v>2530</v>
      </c>
      <c r="M49" s="258" t="s">
        <v>1373</v>
      </c>
      <c r="N49" s="260" t="s">
        <v>1895</v>
      </c>
      <c r="O49" s="261">
        <v>43038</v>
      </c>
      <c r="P49" s="262">
        <v>43402</v>
      </c>
      <c r="Q49" s="263" t="s">
        <v>1413</v>
      </c>
      <c r="R49" s="250">
        <v>295</v>
      </c>
      <c r="T49" s="264" t="s">
        <v>1892</v>
      </c>
    </row>
    <row r="50" spans="1:256" s="250" customFormat="1" ht="75">
      <c r="A50" s="247" t="s">
        <v>1896</v>
      </c>
      <c r="B50" s="248" t="s">
        <v>2440</v>
      </c>
      <c r="C50" s="250" t="s">
        <v>1898</v>
      </c>
      <c r="D50" s="283" t="s">
        <v>1897</v>
      </c>
      <c r="E50" s="250" t="s">
        <v>11</v>
      </c>
      <c r="F50" s="250" t="s">
        <v>2478</v>
      </c>
      <c r="G50" s="251">
        <v>0.19750000000000001</v>
      </c>
      <c r="H50" s="250">
        <v>72600</v>
      </c>
      <c r="I50" s="251">
        <f t="shared" si="0"/>
        <v>14338.5</v>
      </c>
      <c r="J50" s="252">
        <v>0.12</v>
      </c>
      <c r="K50" s="253">
        <f t="shared" si="1"/>
        <v>16059.119999999999</v>
      </c>
      <c r="L50" s="253" t="s">
        <v>941</v>
      </c>
      <c r="M50" s="250" t="s">
        <v>1379</v>
      </c>
      <c r="N50" s="270" t="s">
        <v>1899</v>
      </c>
      <c r="O50" s="266">
        <v>43011</v>
      </c>
      <c r="P50" s="278">
        <v>43375</v>
      </c>
      <c r="Q50" s="272" t="s">
        <v>1413</v>
      </c>
      <c r="R50" s="250">
        <v>300</v>
      </c>
      <c r="T50" s="304" t="str">
        <f>"012708"</f>
        <v>012708</v>
      </c>
    </row>
    <row r="51" spans="1:256" s="250" customFormat="1" ht="75">
      <c r="A51" s="247" t="s">
        <v>1905</v>
      </c>
      <c r="B51" s="248" t="s">
        <v>2441</v>
      </c>
      <c r="C51" s="250" t="s">
        <v>1908</v>
      </c>
      <c r="D51" s="277" t="s">
        <v>1907</v>
      </c>
      <c r="E51" s="250" t="s">
        <v>11</v>
      </c>
      <c r="F51" s="250" t="s">
        <v>2477</v>
      </c>
      <c r="G51" s="251">
        <v>0.65</v>
      </c>
      <c r="H51" s="250">
        <v>15000</v>
      </c>
      <c r="I51" s="251">
        <f t="shared" si="0"/>
        <v>9750</v>
      </c>
      <c r="J51" s="252">
        <v>0.12</v>
      </c>
      <c r="K51" s="253">
        <f t="shared" si="1"/>
        <v>10920</v>
      </c>
      <c r="L51" s="253" t="s">
        <v>2530</v>
      </c>
      <c r="M51" s="250" t="s">
        <v>1373</v>
      </c>
      <c r="N51" s="270" t="s">
        <v>1909</v>
      </c>
      <c r="O51" s="266">
        <v>43257</v>
      </c>
      <c r="P51" s="278">
        <v>43621</v>
      </c>
      <c r="Q51" s="272" t="s">
        <v>16</v>
      </c>
      <c r="R51" s="250">
        <v>306</v>
      </c>
      <c r="T51" s="269" t="s">
        <v>1906</v>
      </c>
    </row>
    <row r="52" spans="1:256" s="250" customFormat="1" ht="90">
      <c r="A52" s="247" t="s">
        <v>1915</v>
      </c>
      <c r="B52" s="248" t="s">
        <v>2442</v>
      </c>
      <c r="C52" s="250" t="s">
        <v>1918</v>
      </c>
      <c r="D52" s="277" t="s">
        <v>1917</v>
      </c>
      <c r="E52" s="250" t="s">
        <v>11</v>
      </c>
      <c r="F52" s="250" t="s">
        <v>2492</v>
      </c>
      <c r="G52" s="251">
        <v>0.85</v>
      </c>
      <c r="H52" s="250">
        <v>18000</v>
      </c>
      <c r="I52" s="251">
        <f t="shared" si="0"/>
        <v>15300</v>
      </c>
      <c r="J52" s="252">
        <v>0.12</v>
      </c>
      <c r="K52" s="253">
        <f t="shared" si="1"/>
        <v>17136</v>
      </c>
      <c r="L52" s="253" t="s">
        <v>2528</v>
      </c>
      <c r="M52" s="250" t="s">
        <v>1919</v>
      </c>
      <c r="N52" s="270" t="s">
        <v>1920</v>
      </c>
      <c r="O52" s="266">
        <v>43243</v>
      </c>
      <c r="P52" s="278">
        <v>43607</v>
      </c>
      <c r="Q52" s="272" t="s">
        <v>16</v>
      </c>
      <c r="R52" s="250" t="s">
        <v>1921</v>
      </c>
      <c r="T52" s="269" t="s">
        <v>1916</v>
      </c>
    </row>
    <row r="53" spans="1:256" s="250" customFormat="1" ht="60">
      <c r="A53" s="247" t="s">
        <v>1922</v>
      </c>
      <c r="B53" s="248" t="s">
        <v>2443</v>
      </c>
      <c r="C53" s="250" t="s">
        <v>1925</v>
      </c>
      <c r="D53" s="265" t="s">
        <v>1924</v>
      </c>
      <c r="E53" s="250" t="s">
        <v>11</v>
      </c>
      <c r="F53" s="250" t="s">
        <v>2490</v>
      </c>
      <c r="G53" s="251">
        <v>0.17</v>
      </c>
      <c r="H53" s="250">
        <v>114600</v>
      </c>
      <c r="I53" s="251">
        <f t="shared" si="0"/>
        <v>19482</v>
      </c>
      <c r="J53" s="252">
        <v>0.12</v>
      </c>
      <c r="K53" s="253">
        <f t="shared" si="1"/>
        <v>21819.84</v>
      </c>
      <c r="L53" s="253" t="s">
        <v>2535</v>
      </c>
      <c r="M53" s="296" t="s">
        <v>1851</v>
      </c>
      <c r="N53" s="270" t="s">
        <v>1926</v>
      </c>
      <c r="O53" s="266">
        <v>43101</v>
      </c>
      <c r="P53" s="278">
        <v>43465</v>
      </c>
      <c r="Q53" s="272" t="s">
        <v>1413</v>
      </c>
      <c r="R53" s="250">
        <v>314</v>
      </c>
      <c r="T53" s="268" t="s">
        <v>1923</v>
      </c>
    </row>
    <row r="54" spans="1:256" s="250" customFormat="1" ht="75">
      <c r="A54" s="247" t="s">
        <v>1988</v>
      </c>
      <c r="B54" s="248" t="s">
        <v>2444</v>
      </c>
      <c r="C54" s="293" t="s">
        <v>1991</v>
      </c>
      <c r="D54" s="294" t="s">
        <v>1990</v>
      </c>
      <c r="E54" s="250" t="s">
        <v>11</v>
      </c>
      <c r="F54" s="250" t="s">
        <v>2493</v>
      </c>
      <c r="G54" s="251">
        <v>3.6</v>
      </c>
      <c r="H54" s="250">
        <v>1000</v>
      </c>
      <c r="I54" s="251">
        <f t="shared" si="0"/>
        <v>3600</v>
      </c>
      <c r="J54" s="252">
        <v>0.12</v>
      </c>
      <c r="K54" s="253">
        <f t="shared" si="1"/>
        <v>4032</v>
      </c>
      <c r="L54" s="289" t="s">
        <v>2493</v>
      </c>
      <c r="M54" s="298" t="s">
        <v>1992</v>
      </c>
      <c r="N54" s="100" t="s">
        <v>1993</v>
      </c>
      <c r="O54" s="261">
        <v>42446</v>
      </c>
      <c r="P54" s="261">
        <v>43524</v>
      </c>
      <c r="Q54" s="295" t="s">
        <v>16</v>
      </c>
      <c r="R54" s="250">
        <v>367</v>
      </c>
      <c r="T54" s="290" t="s">
        <v>1989</v>
      </c>
    </row>
    <row r="55" spans="1:256" s="250" customFormat="1" ht="90">
      <c r="A55" s="247" t="s">
        <v>1996</v>
      </c>
      <c r="B55" s="248" t="s">
        <v>2445</v>
      </c>
      <c r="C55" s="250" t="s">
        <v>1999</v>
      </c>
      <c r="D55" s="250" t="s">
        <v>1998</v>
      </c>
      <c r="E55" s="250" t="s">
        <v>11</v>
      </c>
      <c r="F55" s="250" t="s">
        <v>2494</v>
      </c>
      <c r="G55" s="251">
        <v>2.7</v>
      </c>
      <c r="H55" s="250">
        <v>300</v>
      </c>
      <c r="I55" s="251">
        <f t="shared" si="0"/>
        <v>810</v>
      </c>
      <c r="J55" s="252">
        <v>0.12</v>
      </c>
      <c r="K55" s="253">
        <f t="shared" si="1"/>
        <v>907.2</v>
      </c>
      <c r="L55" s="253" t="s">
        <v>2494</v>
      </c>
      <c r="M55" s="250" t="s">
        <v>2000</v>
      </c>
      <c r="N55" s="270" t="s">
        <v>2001</v>
      </c>
      <c r="O55" s="266">
        <v>43221</v>
      </c>
      <c r="P55" s="278">
        <v>43585</v>
      </c>
      <c r="Q55" s="272" t="s">
        <v>1413</v>
      </c>
      <c r="R55" s="250">
        <v>373</v>
      </c>
      <c r="T55" s="268" t="s">
        <v>1997</v>
      </c>
    </row>
    <row r="56" spans="1:256" s="250" customFormat="1" ht="90">
      <c r="A56" s="247" t="s">
        <v>2011</v>
      </c>
      <c r="B56" s="248" t="s">
        <v>2446</v>
      </c>
      <c r="C56" s="250" t="s">
        <v>2014</v>
      </c>
      <c r="D56" s="250" t="s">
        <v>2013</v>
      </c>
      <c r="E56" s="250" t="s">
        <v>416</v>
      </c>
      <c r="F56" s="250" t="s">
        <v>2495</v>
      </c>
      <c r="G56" s="251">
        <v>90</v>
      </c>
      <c r="H56" s="250">
        <v>240</v>
      </c>
      <c r="I56" s="251">
        <f t="shared" si="0"/>
        <v>21600</v>
      </c>
      <c r="J56" s="252">
        <v>0.12</v>
      </c>
      <c r="K56" s="253">
        <f t="shared" si="1"/>
        <v>24192</v>
      </c>
      <c r="L56" s="253" t="s">
        <v>2536</v>
      </c>
      <c r="M56" s="250" t="s">
        <v>2015</v>
      </c>
      <c r="N56" s="270" t="s">
        <v>2016</v>
      </c>
      <c r="O56" s="266">
        <v>43101</v>
      </c>
      <c r="P56" s="278">
        <v>43465</v>
      </c>
      <c r="Q56" s="272" t="s">
        <v>1413</v>
      </c>
      <c r="R56" s="250">
        <v>384</v>
      </c>
      <c r="T56" s="268" t="s">
        <v>2012</v>
      </c>
    </row>
    <row r="57" spans="1:256" s="250" customFormat="1" ht="105">
      <c r="A57" s="247" t="s">
        <v>2023</v>
      </c>
      <c r="B57" s="248" t="s">
        <v>2447</v>
      </c>
      <c r="C57" s="293" t="s">
        <v>2026</v>
      </c>
      <c r="D57" s="294" t="s">
        <v>2025</v>
      </c>
      <c r="E57" s="250" t="s">
        <v>416</v>
      </c>
      <c r="F57" s="250" t="s">
        <v>2496</v>
      </c>
      <c r="G57" s="251">
        <v>9.6199999999999992</v>
      </c>
      <c r="H57" s="250">
        <v>30</v>
      </c>
      <c r="I57" s="251">
        <f t="shared" si="0"/>
        <v>288.59999999999997</v>
      </c>
      <c r="J57" s="252">
        <v>0.12</v>
      </c>
      <c r="K57" s="253">
        <f t="shared" si="1"/>
        <v>323.23199999999997</v>
      </c>
      <c r="L57" s="253" t="s">
        <v>2523</v>
      </c>
      <c r="M57" s="298" t="s">
        <v>2027</v>
      </c>
      <c r="N57" s="100" t="s">
        <v>2028</v>
      </c>
      <c r="O57" s="261">
        <v>42404</v>
      </c>
      <c r="P57" s="261">
        <v>43496</v>
      </c>
      <c r="Q57" s="295" t="s">
        <v>16</v>
      </c>
      <c r="R57" s="250">
        <v>389</v>
      </c>
      <c r="T57" s="290" t="s">
        <v>2024</v>
      </c>
    </row>
    <row r="58" spans="1:256" s="250" customFormat="1" ht="75">
      <c r="A58" s="247" t="s">
        <v>2029</v>
      </c>
      <c r="B58" s="248" t="s">
        <v>2448</v>
      </c>
      <c r="C58" s="282" t="s">
        <v>2032</v>
      </c>
      <c r="D58" s="283" t="s">
        <v>2031</v>
      </c>
      <c r="E58" s="250" t="s">
        <v>416</v>
      </c>
      <c r="F58" s="250" t="s">
        <v>2482</v>
      </c>
      <c r="G58" s="251">
        <v>12.1</v>
      </c>
      <c r="H58" s="250">
        <v>720</v>
      </c>
      <c r="I58" s="251">
        <f t="shared" si="0"/>
        <v>8712</v>
      </c>
      <c r="J58" s="252">
        <v>0.12</v>
      </c>
      <c r="K58" s="253">
        <f t="shared" si="1"/>
        <v>9757.44</v>
      </c>
      <c r="L58" s="253" t="s">
        <v>2524</v>
      </c>
      <c r="M58" s="250" t="s">
        <v>2033</v>
      </c>
      <c r="N58" s="277" t="s">
        <v>2034</v>
      </c>
      <c r="O58" s="266">
        <v>42450</v>
      </c>
      <c r="P58" s="266">
        <v>43524</v>
      </c>
      <c r="Q58" s="280" t="s">
        <v>1413</v>
      </c>
      <c r="R58" s="250">
        <v>390</v>
      </c>
      <c r="T58" s="269" t="s">
        <v>2030</v>
      </c>
    </row>
    <row r="59" spans="1:256" s="250" customFormat="1" ht="75">
      <c r="A59" s="247" t="s">
        <v>2095</v>
      </c>
      <c r="B59" s="248" t="s">
        <v>2450</v>
      </c>
      <c r="C59" s="282" t="s">
        <v>2098</v>
      </c>
      <c r="D59" s="283" t="s">
        <v>2097</v>
      </c>
      <c r="E59" s="250" t="s">
        <v>11</v>
      </c>
      <c r="F59" s="250" t="s">
        <v>2497</v>
      </c>
      <c r="G59" s="251">
        <v>4.25</v>
      </c>
      <c r="H59" s="250">
        <v>780</v>
      </c>
      <c r="I59" s="251">
        <f t="shared" si="0"/>
        <v>3315</v>
      </c>
      <c r="J59" s="252">
        <v>0.12</v>
      </c>
      <c r="K59" s="253">
        <f t="shared" si="1"/>
        <v>3712.8</v>
      </c>
      <c r="L59" s="253" t="s">
        <v>1246</v>
      </c>
      <c r="M59" s="250" t="s">
        <v>2099</v>
      </c>
      <c r="N59" s="277" t="s">
        <v>2100</v>
      </c>
      <c r="O59" s="266">
        <v>42436</v>
      </c>
      <c r="P59" s="266">
        <v>43524</v>
      </c>
      <c r="Q59" s="280" t="s">
        <v>1413</v>
      </c>
      <c r="R59" s="250">
        <v>466</v>
      </c>
      <c r="T59" s="269" t="s">
        <v>2096</v>
      </c>
    </row>
    <row r="60" spans="1:256" s="250" customFormat="1" ht="75">
      <c r="A60" s="247" t="s">
        <v>2117</v>
      </c>
      <c r="B60" s="248" t="s">
        <v>2452</v>
      </c>
      <c r="C60" s="250" t="s">
        <v>2120</v>
      </c>
      <c r="D60" s="250" t="s">
        <v>2119</v>
      </c>
      <c r="E60" s="250" t="s">
        <v>11</v>
      </c>
      <c r="F60" s="250" t="s">
        <v>2498</v>
      </c>
      <c r="G60" s="251">
        <v>4.1100000000000003</v>
      </c>
      <c r="H60" s="250">
        <v>480</v>
      </c>
      <c r="I60" s="251">
        <f t="shared" si="0"/>
        <v>1972.8000000000002</v>
      </c>
      <c r="J60" s="252">
        <v>0.12</v>
      </c>
      <c r="K60" s="253">
        <f t="shared" si="1"/>
        <v>2209.5360000000001</v>
      </c>
      <c r="L60" s="253" t="s">
        <v>2534</v>
      </c>
      <c r="M60" s="250" t="s">
        <v>2121</v>
      </c>
      <c r="N60" s="270" t="s">
        <v>2122</v>
      </c>
      <c r="O60" s="266">
        <v>43312</v>
      </c>
      <c r="P60" s="278">
        <v>44042</v>
      </c>
      <c r="Q60" s="272" t="s">
        <v>1413</v>
      </c>
      <c r="R60" s="250">
        <v>483</v>
      </c>
      <c r="T60" s="269" t="s">
        <v>2118</v>
      </c>
    </row>
    <row r="61" spans="1:256" s="250" customFormat="1" ht="75">
      <c r="A61" s="247" t="s">
        <v>2136</v>
      </c>
      <c r="B61" s="248" t="s">
        <v>2453</v>
      </c>
      <c r="C61" s="250" t="s">
        <v>2139</v>
      </c>
      <c r="D61" s="277" t="s">
        <v>2138</v>
      </c>
      <c r="E61" s="250" t="s">
        <v>11</v>
      </c>
      <c r="F61" s="250" t="s">
        <v>2499</v>
      </c>
      <c r="G61" s="251" t="s">
        <v>2508</v>
      </c>
      <c r="H61" s="250" t="s">
        <v>2518</v>
      </c>
      <c r="I61" s="251">
        <f>4.95*49500</f>
        <v>245025</v>
      </c>
      <c r="J61" s="252">
        <v>0.12</v>
      </c>
      <c r="K61" s="253">
        <f t="shared" ref="K61:K76" si="2">I61*J61+I61</f>
        <v>274428</v>
      </c>
      <c r="L61" s="253" t="s">
        <v>784</v>
      </c>
      <c r="M61" s="250" t="s">
        <v>2140</v>
      </c>
      <c r="N61" s="270" t="s">
        <v>2141</v>
      </c>
      <c r="O61" s="266">
        <v>43242</v>
      </c>
      <c r="P61" s="278">
        <v>43972</v>
      </c>
      <c r="Q61" s="272" t="s">
        <v>1413</v>
      </c>
      <c r="R61" s="250">
        <v>489</v>
      </c>
      <c r="T61" s="269" t="s">
        <v>2137</v>
      </c>
    </row>
    <row r="62" spans="1:256" s="250" customFormat="1" ht="75">
      <c r="A62" s="247" t="s">
        <v>2143</v>
      </c>
      <c r="B62" s="248" t="s">
        <v>2454</v>
      </c>
      <c r="C62" s="265" t="s">
        <v>2146</v>
      </c>
      <c r="D62" s="250" t="s">
        <v>2145</v>
      </c>
      <c r="E62" s="250" t="s">
        <v>11</v>
      </c>
      <c r="F62" s="250" t="s">
        <v>807</v>
      </c>
      <c r="G62" s="251">
        <v>4.4400000000000004</v>
      </c>
      <c r="H62" s="250">
        <v>870</v>
      </c>
      <c r="I62" s="251">
        <f t="shared" ref="I62:I76" si="3">G62*H62</f>
        <v>3862.8</v>
      </c>
      <c r="J62" s="252">
        <v>0.12</v>
      </c>
      <c r="K62" s="253">
        <f t="shared" si="2"/>
        <v>4326.3360000000002</v>
      </c>
      <c r="L62" s="253" t="s">
        <v>784</v>
      </c>
      <c r="M62" s="250" t="s">
        <v>1584</v>
      </c>
      <c r="N62" s="270" t="s">
        <v>2147</v>
      </c>
      <c r="O62" s="266">
        <v>42618</v>
      </c>
      <c r="P62" s="271">
        <v>43347</v>
      </c>
      <c r="Q62" s="272" t="s">
        <v>1413</v>
      </c>
      <c r="R62" s="250">
        <v>491</v>
      </c>
      <c r="T62" s="268" t="s">
        <v>2144</v>
      </c>
      <c r="IV62" s="250" t="s">
        <v>2148</v>
      </c>
    </row>
    <row r="63" spans="1:256" s="250" customFormat="1" ht="90">
      <c r="A63" s="247" t="s">
        <v>2149</v>
      </c>
      <c r="B63" s="248" t="s">
        <v>2455</v>
      </c>
      <c r="C63" s="250" t="s">
        <v>2152</v>
      </c>
      <c r="D63" s="250" t="s">
        <v>2151</v>
      </c>
      <c r="E63" s="250" t="s">
        <v>11</v>
      </c>
      <c r="F63" s="250" t="s">
        <v>2538</v>
      </c>
      <c r="G63" s="251">
        <v>44.4</v>
      </c>
      <c r="H63" s="250" t="s">
        <v>2519</v>
      </c>
      <c r="I63" s="251">
        <f>44.4*165</f>
        <v>7326</v>
      </c>
      <c r="J63" s="252">
        <v>0.12</v>
      </c>
      <c r="K63" s="253">
        <f t="shared" si="2"/>
        <v>8205.1200000000008</v>
      </c>
      <c r="L63" s="289" t="s">
        <v>2538</v>
      </c>
      <c r="M63" s="250" t="s">
        <v>2153</v>
      </c>
      <c r="N63" s="270" t="s">
        <v>2154</v>
      </c>
      <c r="O63" s="266">
        <v>43312</v>
      </c>
      <c r="P63" s="278">
        <v>44042</v>
      </c>
      <c r="Q63" s="272" t="s">
        <v>1413</v>
      </c>
      <c r="R63" s="250">
        <v>497</v>
      </c>
      <c r="T63" s="269" t="s">
        <v>2150</v>
      </c>
    </row>
    <row r="64" spans="1:256" s="250" customFormat="1" ht="90">
      <c r="A64" s="247" t="s">
        <v>2162</v>
      </c>
      <c r="B64" s="248" t="s">
        <v>2456</v>
      </c>
      <c r="C64" s="265" t="s">
        <v>2165</v>
      </c>
      <c r="D64" s="250" t="s">
        <v>2164</v>
      </c>
      <c r="E64" s="250" t="s">
        <v>11</v>
      </c>
      <c r="F64" s="250" t="s">
        <v>2500</v>
      </c>
      <c r="G64" s="251">
        <v>1.85</v>
      </c>
      <c r="H64" s="250">
        <v>3240</v>
      </c>
      <c r="I64" s="251">
        <f t="shared" si="3"/>
        <v>5994</v>
      </c>
      <c r="J64" s="252">
        <v>0.12</v>
      </c>
      <c r="K64" s="253">
        <f t="shared" si="2"/>
        <v>6713.28</v>
      </c>
      <c r="L64" s="289" t="s">
        <v>2500</v>
      </c>
      <c r="M64" s="250" t="s">
        <v>2166</v>
      </c>
      <c r="N64" s="250" t="s">
        <v>2167</v>
      </c>
      <c r="O64" s="266">
        <v>42292</v>
      </c>
      <c r="P64" s="266">
        <v>43387</v>
      </c>
      <c r="Q64" s="268"/>
      <c r="R64" s="250">
        <v>509</v>
      </c>
      <c r="T64" s="269" t="s">
        <v>2163</v>
      </c>
    </row>
    <row r="65" spans="1:20" s="250" customFormat="1" ht="75">
      <c r="A65" s="247" t="s">
        <v>2168</v>
      </c>
      <c r="B65" s="248" t="s">
        <v>2457</v>
      </c>
      <c r="C65" s="250" t="s">
        <v>2171</v>
      </c>
      <c r="D65" s="277" t="s">
        <v>2170</v>
      </c>
      <c r="E65" s="250" t="s">
        <v>11</v>
      </c>
      <c r="F65" s="250" t="s">
        <v>2477</v>
      </c>
      <c r="G65" s="251">
        <v>0.43</v>
      </c>
      <c r="H65" s="250">
        <v>13160</v>
      </c>
      <c r="I65" s="251">
        <f t="shared" si="3"/>
        <v>5658.8</v>
      </c>
      <c r="J65" s="252">
        <v>0.12</v>
      </c>
      <c r="K65" s="253">
        <f t="shared" si="2"/>
        <v>6337.8559999999998</v>
      </c>
      <c r="L65" s="253" t="s">
        <v>2530</v>
      </c>
      <c r="M65" s="250" t="s">
        <v>1373</v>
      </c>
      <c r="N65" s="270" t="s">
        <v>2172</v>
      </c>
      <c r="O65" s="266">
        <v>43011</v>
      </c>
      <c r="P65" s="278">
        <v>43375</v>
      </c>
      <c r="Q65" s="272" t="s">
        <v>1413</v>
      </c>
      <c r="R65" s="250" t="s">
        <v>2174</v>
      </c>
      <c r="S65" s="250" t="s">
        <v>2173</v>
      </c>
      <c r="T65" s="269" t="s">
        <v>2169</v>
      </c>
    </row>
    <row r="66" spans="1:20" s="250" customFormat="1" ht="90">
      <c r="A66" s="247" t="s">
        <v>2201</v>
      </c>
      <c r="B66" s="248" t="s">
        <v>2458</v>
      </c>
      <c r="C66" s="250" t="s">
        <v>2204</v>
      </c>
      <c r="D66" s="250" t="s">
        <v>2203</v>
      </c>
      <c r="E66" s="250" t="s">
        <v>426</v>
      </c>
      <c r="F66" s="250" t="s">
        <v>2501</v>
      </c>
      <c r="G66" s="251">
        <v>41</v>
      </c>
      <c r="H66" s="250">
        <v>6</v>
      </c>
      <c r="I66" s="251">
        <f t="shared" si="3"/>
        <v>246</v>
      </c>
      <c r="J66" s="252">
        <v>0.12</v>
      </c>
      <c r="K66" s="253">
        <f t="shared" si="2"/>
        <v>275.52</v>
      </c>
      <c r="L66" s="253" t="s">
        <v>784</v>
      </c>
      <c r="M66" s="249" t="s">
        <v>2205</v>
      </c>
      <c r="N66" s="270" t="s">
        <v>2206</v>
      </c>
      <c r="O66" s="266">
        <v>43130</v>
      </c>
      <c r="P66" s="278">
        <v>43494</v>
      </c>
      <c r="Q66" s="272" t="s">
        <v>16</v>
      </c>
      <c r="R66" s="250">
        <v>553</v>
      </c>
      <c r="T66" s="268" t="s">
        <v>2202</v>
      </c>
    </row>
    <row r="67" spans="1:20" s="250" customFormat="1" ht="75">
      <c r="A67" s="247" t="s">
        <v>2209</v>
      </c>
      <c r="B67" s="248" t="s">
        <v>2459</v>
      </c>
      <c r="C67" s="250" t="s">
        <v>2212</v>
      </c>
      <c r="D67" s="250" t="s">
        <v>2211</v>
      </c>
      <c r="E67" s="250" t="s">
        <v>426</v>
      </c>
      <c r="F67" s="250" t="s">
        <v>2478</v>
      </c>
      <c r="G67" s="251">
        <v>8.48</v>
      </c>
      <c r="H67" s="250">
        <v>405</v>
      </c>
      <c r="I67" s="251">
        <f t="shared" si="3"/>
        <v>3434.4</v>
      </c>
      <c r="J67" s="252">
        <v>0.12</v>
      </c>
      <c r="K67" s="253">
        <f t="shared" si="2"/>
        <v>3846.5280000000002</v>
      </c>
      <c r="L67" s="253" t="s">
        <v>941</v>
      </c>
      <c r="M67" s="250" t="s">
        <v>1379</v>
      </c>
      <c r="N67" s="270" t="s">
        <v>2213</v>
      </c>
      <c r="O67" s="266">
        <v>43179</v>
      </c>
      <c r="P67" s="278">
        <v>43543</v>
      </c>
      <c r="Q67" s="272" t="s">
        <v>1413</v>
      </c>
      <c r="R67" s="250">
        <v>556</v>
      </c>
      <c r="T67" s="268" t="s">
        <v>2210</v>
      </c>
    </row>
    <row r="68" spans="1:20" s="250" customFormat="1" ht="75">
      <c r="A68" s="247" t="s">
        <v>2220</v>
      </c>
      <c r="B68" s="248" t="s">
        <v>2460</v>
      </c>
      <c r="C68" s="250" t="s">
        <v>2223</v>
      </c>
      <c r="D68" s="277" t="s">
        <v>2222</v>
      </c>
      <c r="E68" s="250" t="s">
        <v>426</v>
      </c>
      <c r="F68" s="250" t="s">
        <v>2477</v>
      </c>
      <c r="G68" s="251">
        <v>6.8</v>
      </c>
      <c r="H68" s="250">
        <v>36</v>
      </c>
      <c r="I68" s="251">
        <f t="shared" si="3"/>
        <v>244.79999999999998</v>
      </c>
      <c r="J68" s="252">
        <v>0.12</v>
      </c>
      <c r="K68" s="253">
        <f t="shared" si="2"/>
        <v>274.17599999999999</v>
      </c>
      <c r="L68" s="253" t="s">
        <v>2530</v>
      </c>
      <c r="M68" s="250" t="s">
        <v>1373</v>
      </c>
      <c r="N68" s="270" t="s">
        <v>2224</v>
      </c>
      <c r="O68" s="266">
        <v>43297</v>
      </c>
      <c r="P68" s="278">
        <v>43661</v>
      </c>
      <c r="Q68" s="272" t="s">
        <v>1413</v>
      </c>
      <c r="R68" s="250">
        <v>561</v>
      </c>
      <c r="T68" s="269" t="s">
        <v>2221</v>
      </c>
    </row>
    <row r="69" spans="1:20" s="250" customFormat="1" ht="60">
      <c r="A69" s="247" t="s">
        <v>2225</v>
      </c>
      <c r="B69" s="248" t="s">
        <v>2461</v>
      </c>
      <c r="C69" s="250" t="s">
        <v>2228</v>
      </c>
      <c r="D69" s="277" t="s">
        <v>2227</v>
      </c>
      <c r="E69" s="250" t="s">
        <v>426</v>
      </c>
      <c r="F69" s="250" t="s">
        <v>2490</v>
      </c>
      <c r="G69" s="251">
        <v>5.19</v>
      </c>
      <c r="H69" s="250">
        <v>255</v>
      </c>
      <c r="I69" s="251">
        <f t="shared" si="3"/>
        <v>1323.45</v>
      </c>
      <c r="J69" s="252">
        <v>0.12</v>
      </c>
      <c r="K69" s="253">
        <f t="shared" si="2"/>
        <v>1482.2640000000001</v>
      </c>
      <c r="L69" s="253" t="s">
        <v>2535</v>
      </c>
      <c r="M69" s="250" t="s">
        <v>1851</v>
      </c>
      <c r="N69" s="270" t="s">
        <v>2229</v>
      </c>
      <c r="O69" s="266">
        <v>42975</v>
      </c>
      <c r="P69" s="271">
        <v>43432</v>
      </c>
      <c r="Q69" s="272" t="s">
        <v>1413</v>
      </c>
      <c r="R69" s="250">
        <v>563</v>
      </c>
      <c r="T69" s="268" t="s">
        <v>2226</v>
      </c>
    </row>
    <row r="70" spans="1:20" s="250" customFormat="1" ht="75">
      <c r="A70" s="247" t="s">
        <v>2230</v>
      </c>
      <c r="B70" s="248" t="s">
        <v>2462</v>
      </c>
      <c r="C70" s="250" t="s">
        <v>2233</v>
      </c>
      <c r="D70" s="265" t="s">
        <v>2232</v>
      </c>
      <c r="E70" s="250" t="s">
        <v>426</v>
      </c>
      <c r="F70" s="250" t="s">
        <v>2478</v>
      </c>
      <c r="G70" s="251">
        <v>17.989999999999998</v>
      </c>
      <c r="H70" s="250">
        <v>126</v>
      </c>
      <c r="I70" s="251">
        <f t="shared" si="3"/>
        <v>2266.7399999999998</v>
      </c>
      <c r="J70" s="252">
        <v>0.12</v>
      </c>
      <c r="K70" s="253">
        <f t="shared" si="2"/>
        <v>2538.7487999999998</v>
      </c>
      <c r="L70" s="253" t="s">
        <v>941</v>
      </c>
      <c r="M70" s="250" t="s">
        <v>1379</v>
      </c>
      <c r="N70" s="270" t="s">
        <v>2234</v>
      </c>
      <c r="O70" s="266">
        <v>42989</v>
      </c>
      <c r="P70" s="278">
        <v>43353</v>
      </c>
      <c r="Q70" s="272" t="s">
        <v>16</v>
      </c>
      <c r="R70" s="250">
        <v>564</v>
      </c>
      <c r="T70" s="268" t="s">
        <v>2231</v>
      </c>
    </row>
    <row r="71" spans="1:20" s="250" customFormat="1" ht="90">
      <c r="A71" s="247" t="s">
        <v>2238</v>
      </c>
      <c r="B71" s="248" t="s">
        <v>2463</v>
      </c>
      <c r="C71" s="250" t="s">
        <v>2241</v>
      </c>
      <c r="D71" s="250" t="s">
        <v>2240</v>
      </c>
      <c r="E71" s="250" t="s">
        <v>426</v>
      </c>
      <c r="F71" s="250" t="s">
        <v>2509</v>
      </c>
      <c r="G71" s="251">
        <v>18.27</v>
      </c>
      <c r="H71" s="250">
        <v>450</v>
      </c>
      <c r="I71" s="251">
        <f t="shared" si="3"/>
        <v>8221.5</v>
      </c>
      <c r="J71" s="252">
        <v>0.12</v>
      </c>
      <c r="K71" s="253">
        <f t="shared" si="2"/>
        <v>9208.08</v>
      </c>
      <c r="L71" s="253" t="s">
        <v>2529</v>
      </c>
      <c r="M71" s="250" t="s">
        <v>2539</v>
      </c>
      <c r="N71" s="270" t="s">
        <v>2242</v>
      </c>
      <c r="O71" s="266">
        <v>43325</v>
      </c>
      <c r="P71" s="278">
        <v>44055</v>
      </c>
      <c r="Q71" s="272" t="s">
        <v>1413</v>
      </c>
      <c r="R71" s="250">
        <v>571</v>
      </c>
      <c r="T71" s="268" t="s">
        <v>2239</v>
      </c>
    </row>
    <row r="72" spans="1:20" s="250" customFormat="1" ht="75">
      <c r="A72" s="247" t="s">
        <v>2243</v>
      </c>
      <c r="B72" s="248" t="s">
        <v>2464</v>
      </c>
      <c r="C72" s="250" t="s">
        <v>2246</v>
      </c>
      <c r="D72" s="277" t="s">
        <v>2245</v>
      </c>
      <c r="E72" s="250" t="s">
        <v>426</v>
      </c>
      <c r="F72" s="250" t="s">
        <v>2478</v>
      </c>
      <c r="G72" s="251">
        <v>11.11</v>
      </c>
      <c r="H72" s="250">
        <v>36</v>
      </c>
      <c r="I72" s="251">
        <f t="shared" si="3"/>
        <v>399.96</v>
      </c>
      <c r="J72" s="252">
        <v>0.12</v>
      </c>
      <c r="K72" s="253">
        <f t="shared" si="2"/>
        <v>447.95519999999999</v>
      </c>
      <c r="L72" s="253" t="s">
        <v>941</v>
      </c>
      <c r="M72" s="250" t="s">
        <v>1379</v>
      </c>
      <c r="N72" s="270" t="s">
        <v>2247</v>
      </c>
      <c r="O72" s="266">
        <v>43241</v>
      </c>
      <c r="P72" s="278">
        <v>43605</v>
      </c>
      <c r="Q72" s="272" t="s">
        <v>1413</v>
      </c>
      <c r="R72" s="250">
        <v>572</v>
      </c>
      <c r="T72" s="268" t="s">
        <v>2244</v>
      </c>
    </row>
    <row r="73" spans="1:20" s="250" customFormat="1" ht="75">
      <c r="A73" s="247" t="s">
        <v>2248</v>
      </c>
      <c r="B73" s="248" t="s">
        <v>2465</v>
      </c>
      <c r="C73" s="250" t="s">
        <v>2251</v>
      </c>
      <c r="D73" s="265" t="s">
        <v>2250</v>
      </c>
      <c r="E73" s="250" t="s">
        <v>426</v>
      </c>
      <c r="F73" s="250" t="s">
        <v>2502</v>
      </c>
      <c r="G73" s="251">
        <v>12</v>
      </c>
      <c r="H73" s="250">
        <v>69</v>
      </c>
      <c r="I73" s="251">
        <f t="shared" si="3"/>
        <v>828</v>
      </c>
      <c r="J73" s="252">
        <v>0.12</v>
      </c>
      <c r="K73" s="253">
        <f t="shared" si="2"/>
        <v>927.36</v>
      </c>
      <c r="L73" s="253" t="s">
        <v>2502</v>
      </c>
      <c r="M73" s="250" t="s">
        <v>2252</v>
      </c>
      <c r="N73" s="270" t="s">
        <v>2253</v>
      </c>
      <c r="O73" s="266">
        <v>43052</v>
      </c>
      <c r="P73" s="278">
        <v>43416</v>
      </c>
      <c r="Q73" s="272" t="s">
        <v>16</v>
      </c>
      <c r="R73" s="250">
        <v>574</v>
      </c>
      <c r="T73" s="268" t="s">
        <v>2249</v>
      </c>
    </row>
    <row r="74" spans="1:20" s="250" customFormat="1" ht="90">
      <c r="A74" s="247" t="s">
        <v>2287</v>
      </c>
      <c r="B74" s="248" t="s">
        <v>2466</v>
      </c>
      <c r="C74" s="250" t="s">
        <v>2290</v>
      </c>
      <c r="D74" s="265" t="s">
        <v>2289</v>
      </c>
      <c r="E74" s="250" t="s">
        <v>11</v>
      </c>
      <c r="F74" s="250" t="s">
        <v>792</v>
      </c>
      <c r="G74" s="251">
        <v>2.85</v>
      </c>
      <c r="H74" s="250">
        <v>4650</v>
      </c>
      <c r="I74" s="251">
        <f t="shared" si="3"/>
        <v>13252.5</v>
      </c>
      <c r="J74" s="252">
        <v>0.12</v>
      </c>
      <c r="K74" s="253">
        <f t="shared" si="2"/>
        <v>14842.8</v>
      </c>
      <c r="L74" s="253" t="s">
        <v>2525</v>
      </c>
      <c r="M74" s="250" t="s">
        <v>1384</v>
      </c>
      <c r="N74" s="270" t="s">
        <v>2291</v>
      </c>
      <c r="O74" s="266">
        <v>42870</v>
      </c>
      <c r="P74" s="271">
        <v>43418</v>
      </c>
      <c r="Q74" s="272" t="s">
        <v>16</v>
      </c>
      <c r="R74" s="250">
        <v>605</v>
      </c>
      <c r="T74" s="268" t="s">
        <v>2288</v>
      </c>
    </row>
    <row r="75" spans="1:20" s="250" customFormat="1" ht="75">
      <c r="A75" s="247" t="s">
        <v>2378</v>
      </c>
      <c r="B75" s="248" t="s">
        <v>2467</v>
      </c>
      <c r="C75" s="265" t="s">
        <v>2381</v>
      </c>
      <c r="D75" s="250" t="s">
        <v>2380</v>
      </c>
      <c r="E75" s="250" t="s">
        <v>11</v>
      </c>
      <c r="F75" s="250" t="s">
        <v>807</v>
      </c>
      <c r="G75" s="251">
        <v>1.5</v>
      </c>
      <c r="H75" s="250">
        <v>420</v>
      </c>
      <c r="I75" s="251">
        <f t="shared" si="3"/>
        <v>630</v>
      </c>
      <c r="J75" s="252">
        <v>0.12</v>
      </c>
      <c r="K75" s="253">
        <f t="shared" si="2"/>
        <v>705.6</v>
      </c>
      <c r="L75" s="253" t="s">
        <v>784</v>
      </c>
      <c r="M75" s="250" t="s">
        <v>1584</v>
      </c>
      <c r="N75" s="254" t="s">
        <v>2382</v>
      </c>
      <c r="O75" s="266">
        <v>42283</v>
      </c>
      <c r="P75" s="266">
        <v>43378</v>
      </c>
      <c r="Q75" s="268"/>
      <c r="R75" s="250">
        <v>685</v>
      </c>
      <c r="T75" s="269" t="s">
        <v>2379</v>
      </c>
    </row>
    <row r="76" spans="1:20" s="250" customFormat="1" ht="90">
      <c r="A76" s="247" t="s">
        <v>2372</v>
      </c>
      <c r="B76" s="248" t="s">
        <v>2468</v>
      </c>
      <c r="C76" s="250" t="s">
        <v>2375</v>
      </c>
      <c r="D76" s="265" t="s">
        <v>2374</v>
      </c>
      <c r="E76" s="250" t="s">
        <v>234</v>
      </c>
      <c r="F76" s="250" t="s">
        <v>2503</v>
      </c>
      <c r="G76" s="251">
        <v>620</v>
      </c>
      <c r="H76" s="250">
        <v>18</v>
      </c>
      <c r="I76" s="251">
        <f t="shared" si="3"/>
        <v>11160</v>
      </c>
      <c r="J76" s="252">
        <v>0.05</v>
      </c>
      <c r="K76" s="253">
        <f t="shared" si="2"/>
        <v>11718</v>
      </c>
      <c r="L76" s="253" t="s">
        <v>1085</v>
      </c>
      <c r="M76" s="250" t="s">
        <v>2376</v>
      </c>
      <c r="N76" s="270" t="s">
        <v>2377</v>
      </c>
      <c r="O76" s="266">
        <v>43038</v>
      </c>
      <c r="P76" s="278">
        <v>43402</v>
      </c>
      <c r="Q76" s="272" t="s">
        <v>16</v>
      </c>
      <c r="R76" s="250">
        <v>688</v>
      </c>
      <c r="T76" s="268" t="s">
        <v>2373</v>
      </c>
    </row>
    <row r="77" spans="1:20">
      <c r="K77" s="301">
        <f>SUM(K2:K76)</f>
        <v>2573165.7692999998</v>
      </c>
    </row>
  </sheetData>
  <autoFilter ref="K1:K76">
    <filterColumn colId="0"/>
  </autoFilter>
  <conditionalFormatting sqref="T2">
    <cfRule type="duplicateValues" dxfId="858" priority="465"/>
  </conditionalFormatting>
  <conditionalFormatting sqref="T3">
    <cfRule type="duplicateValues" dxfId="857" priority="464"/>
  </conditionalFormatting>
  <conditionalFormatting sqref="T3">
    <cfRule type="duplicateValues" dxfId="856" priority="461"/>
    <cfRule type="duplicateValues" dxfId="855" priority="462"/>
  </conditionalFormatting>
  <conditionalFormatting sqref="C3">
    <cfRule type="duplicateValues" dxfId="854" priority="452" stopIfTrue="1"/>
  </conditionalFormatting>
  <conditionalFormatting sqref="D3">
    <cfRule type="duplicateValues" dxfId="853" priority="451" stopIfTrue="1"/>
  </conditionalFormatting>
  <conditionalFormatting sqref="T4">
    <cfRule type="duplicateValues" dxfId="852" priority="450"/>
  </conditionalFormatting>
  <conditionalFormatting sqref="T4">
    <cfRule type="duplicateValues" dxfId="851" priority="448"/>
    <cfRule type="duplicateValues" dxfId="850" priority="449"/>
  </conditionalFormatting>
  <conditionalFormatting sqref="C4">
    <cfRule type="duplicateValues" dxfId="849" priority="445" stopIfTrue="1"/>
  </conditionalFormatting>
  <conditionalFormatting sqref="D4">
    <cfRule type="duplicateValues" dxfId="848" priority="444" stopIfTrue="1"/>
  </conditionalFormatting>
  <conditionalFormatting sqref="T5">
    <cfRule type="duplicateValues" dxfId="847" priority="443"/>
  </conditionalFormatting>
  <conditionalFormatting sqref="T5">
    <cfRule type="duplicateValues" dxfId="846" priority="440"/>
    <cfRule type="duplicateValues" dxfId="845" priority="441"/>
  </conditionalFormatting>
  <conditionalFormatting sqref="C5">
    <cfRule type="duplicateValues" dxfId="844" priority="431" stopIfTrue="1"/>
  </conditionalFormatting>
  <conditionalFormatting sqref="D5">
    <cfRule type="duplicateValues" dxfId="843" priority="430" stopIfTrue="1"/>
  </conditionalFormatting>
  <conditionalFormatting sqref="T6">
    <cfRule type="duplicateValues" dxfId="842" priority="429"/>
  </conditionalFormatting>
  <conditionalFormatting sqref="C6">
    <cfRule type="duplicateValues" dxfId="841" priority="427" stopIfTrue="1"/>
  </conditionalFormatting>
  <conditionalFormatting sqref="D6">
    <cfRule type="duplicateValues" dxfId="840" priority="426" stopIfTrue="1"/>
  </conditionalFormatting>
  <conditionalFormatting sqref="T7">
    <cfRule type="duplicateValues" dxfId="839" priority="425"/>
  </conditionalFormatting>
  <conditionalFormatting sqref="T7">
    <cfRule type="duplicateValues" dxfId="838" priority="422"/>
    <cfRule type="duplicateValues" dxfId="837" priority="423"/>
  </conditionalFormatting>
  <conditionalFormatting sqref="C7">
    <cfRule type="duplicateValues" dxfId="836" priority="421" stopIfTrue="1"/>
  </conditionalFormatting>
  <conditionalFormatting sqref="D7">
    <cfRule type="duplicateValues" dxfId="835" priority="420" stopIfTrue="1"/>
  </conditionalFormatting>
  <conditionalFormatting sqref="T8">
    <cfRule type="duplicateValues" dxfId="834" priority="419"/>
  </conditionalFormatting>
  <conditionalFormatting sqref="T8">
    <cfRule type="duplicateValues" dxfId="833" priority="416"/>
    <cfRule type="duplicateValues" dxfId="832" priority="417"/>
  </conditionalFormatting>
  <conditionalFormatting sqref="C8">
    <cfRule type="duplicateValues" dxfId="831" priority="407" stopIfTrue="1"/>
  </conditionalFormatting>
  <conditionalFormatting sqref="D8">
    <cfRule type="duplicateValues" dxfId="830" priority="406" stopIfTrue="1"/>
  </conditionalFormatting>
  <conditionalFormatting sqref="T9">
    <cfRule type="duplicateValues" dxfId="829" priority="405"/>
  </conditionalFormatting>
  <conditionalFormatting sqref="T9">
    <cfRule type="duplicateValues" dxfId="828" priority="402"/>
    <cfRule type="duplicateValues" dxfId="827" priority="403"/>
  </conditionalFormatting>
  <conditionalFormatting sqref="C9">
    <cfRule type="duplicateValues" dxfId="826" priority="401" stopIfTrue="1"/>
  </conditionalFormatting>
  <conditionalFormatting sqref="D9">
    <cfRule type="duplicateValues" dxfId="825" priority="400" stopIfTrue="1"/>
  </conditionalFormatting>
  <conditionalFormatting sqref="T10">
    <cfRule type="duplicateValues" dxfId="824" priority="399"/>
  </conditionalFormatting>
  <conditionalFormatting sqref="T10">
    <cfRule type="duplicateValues" dxfId="823" priority="396"/>
    <cfRule type="duplicateValues" dxfId="822" priority="397"/>
  </conditionalFormatting>
  <conditionalFormatting sqref="C10">
    <cfRule type="duplicateValues" dxfId="821" priority="395" stopIfTrue="1"/>
  </conditionalFormatting>
  <conditionalFormatting sqref="D10">
    <cfRule type="duplicateValues" dxfId="820" priority="394" stopIfTrue="1"/>
  </conditionalFormatting>
  <conditionalFormatting sqref="T11">
    <cfRule type="duplicateValues" dxfId="819" priority="393"/>
  </conditionalFormatting>
  <conditionalFormatting sqref="T11">
    <cfRule type="duplicateValues" dxfId="818" priority="390"/>
    <cfRule type="duplicateValues" dxfId="817" priority="391"/>
  </conditionalFormatting>
  <conditionalFormatting sqref="C11">
    <cfRule type="duplicateValues" dxfId="816" priority="389" stopIfTrue="1"/>
  </conditionalFormatting>
  <conditionalFormatting sqref="D11">
    <cfRule type="duplicateValues" dxfId="815" priority="388" stopIfTrue="1"/>
  </conditionalFormatting>
  <conditionalFormatting sqref="T12">
    <cfRule type="duplicateValues" dxfId="814" priority="387"/>
  </conditionalFormatting>
  <conditionalFormatting sqref="C12">
    <cfRule type="duplicateValues" dxfId="813" priority="385" stopIfTrue="1"/>
  </conditionalFormatting>
  <conditionalFormatting sqref="D12">
    <cfRule type="duplicateValues" dxfId="812" priority="384" stopIfTrue="1"/>
  </conditionalFormatting>
  <conditionalFormatting sqref="T13">
    <cfRule type="duplicateValues" dxfId="811" priority="383"/>
  </conditionalFormatting>
  <conditionalFormatting sqref="C13">
    <cfRule type="duplicateValues" dxfId="810" priority="382" stopIfTrue="1"/>
  </conditionalFormatting>
  <conditionalFormatting sqref="D13">
    <cfRule type="duplicateValues" dxfId="809" priority="381" stopIfTrue="1"/>
  </conditionalFormatting>
  <conditionalFormatting sqref="T14">
    <cfRule type="duplicateValues" dxfId="808" priority="380"/>
  </conditionalFormatting>
  <conditionalFormatting sqref="C14">
    <cfRule type="duplicateValues" dxfId="807" priority="379" stopIfTrue="1"/>
  </conditionalFormatting>
  <conditionalFormatting sqref="D14">
    <cfRule type="duplicateValues" dxfId="806" priority="378" stopIfTrue="1"/>
  </conditionalFormatting>
  <conditionalFormatting sqref="T15">
    <cfRule type="duplicateValues" dxfId="805" priority="377"/>
  </conditionalFormatting>
  <conditionalFormatting sqref="C15">
    <cfRule type="duplicateValues" dxfId="804" priority="376" stopIfTrue="1"/>
  </conditionalFormatting>
  <conditionalFormatting sqref="D15">
    <cfRule type="duplicateValues" dxfId="803" priority="375" stopIfTrue="1"/>
  </conditionalFormatting>
  <conditionalFormatting sqref="T16">
    <cfRule type="duplicateValues" dxfId="802" priority="374"/>
  </conditionalFormatting>
  <conditionalFormatting sqref="C16">
    <cfRule type="duplicateValues" dxfId="801" priority="373" stopIfTrue="1"/>
  </conditionalFormatting>
  <conditionalFormatting sqref="D16">
    <cfRule type="duplicateValues" dxfId="800" priority="372" stopIfTrue="1"/>
  </conditionalFormatting>
  <conditionalFormatting sqref="T17">
    <cfRule type="duplicateValues" dxfId="799" priority="371"/>
  </conditionalFormatting>
  <conditionalFormatting sqref="C17">
    <cfRule type="duplicateValues" dxfId="798" priority="370" stopIfTrue="1"/>
  </conditionalFormatting>
  <conditionalFormatting sqref="D17">
    <cfRule type="duplicateValues" dxfId="797" priority="369" stopIfTrue="1"/>
  </conditionalFormatting>
  <conditionalFormatting sqref="T18">
    <cfRule type="duplicateValues" dxfId="796" priority="368"/>
  </conditionalFormatting>
  <conditionalFormatting sqref="C18">
    <cfRule type="duplicateValues" dxfId="795" priority="367" stopIfTrue="1"/>
  </conditionalFormatting>
  <conditionalFormatting sqref="D18">
    <cfRule type="duplicateValues" dxfId="794" priority="366" stopIfTrue="1"/>
  </conditionalFormatting>
  <conditionalFormatting sqref="T19">
    <cfRule type="duplicateValues" dxfId="793" priority="359"/>
  </conditionalFormatting>
  <conditionalFormatting sqref="T19">
    <cfRule type="duplicateValues" dxfId="792" priority="356"/>
    <cfRule type="duplicateValues" dxfId="791" priority="357"/>
  </conditionalFormatting>
  <conditionalFormatting sqref="C19">
    <cfRule type="duplicateValues" dxfId="790" priority="355" stopIfTrue="1"/>
  </conditionalFormatting>
  <conditionalFormatting sqref="D19">
    <cfRule type="duplicateValues" dxfId="789" priority="354" stopIfTrue="1"/>
  </conditionalFormatting>
  <conditionalFormatting sqref="T20">
    <cfRule type="duplicateValues" dxfId="788" priority="353"/>
  </conditionalFormatting>
  <conditionalFormatting sqref="T20">
    <cfRule type="duplicateValues" dxfId="787" priority="350"/>
    <cfRule type="duplicateValues" dxfId="786" priority="351"/>
  </conditionalFormatting>
  <conditionalFormatting sqref="C20">
    <cfRule type="duplicateValues" dxfId="785" priority="349" stopIfTrue="1"/>
  </conditionalFormatting>
  <conditionalFormatting sqref="D20">
    <cfRule type="duplicateValues" dxfId="784" priority="348" stopIfTrue="1"/>
  </conditionalFormatting>
  <conditionalFormatting sqref="T21">
    <cfRule type="duplicateValues" dxfId="783" priority="347"/>
  </conditionalFormatting>
  <conditionalFormatting sqref="C21">
    <cfRule type="duplicateValues" dxfId="782" priority="346" stopIfTrue="1"/>
  </conditionalFormatting>
  <conditionalFormatting sqref="D21">
    <cfRule type="duplicateValues" dxfId="781" priority="345" stopIfTrue="1"/>
  </conditionalFormatting>
  <conditionalFormatting sqref="T22">
    <cfRule type="duplicateValues" dxfId="780" priority="344"/>
  </conditionalFormatting>
  <conditionalFormatting sqref="T22">
    <cfRule type="duplicateValues" dxfId="779" priority="341"/>
    <cfRule type="duplicateValues" dxfId="778" priority="342"/>
  </conditionalFormatting>
  <conditionalFormatting sqref="C22">
    <cfRule type="duplicateValues" dxfId="777" priority="340" stopIfTrue="1"/>
  </conditionalFormatting>
  <conditionalFormatting sqref="D22">
    <cfRule type="duplicateValues" dxfId="776" priority="339" stopIfTrue="1"/>
  </conditionalFormatting>
  <conditionalFormatting sqref="T23">
    <cfRule type="duplicateValues" dxfId="775" priority="338"/>
  </conditionalFormatting>
  <conditionalFormatting sqref="T23">
    <cfRule type="duplicateValues" dxfId="774" priority="335"/>
    <cfRule type="duplicateValues" dxfId="773" priority="336"/>
  </conditionalFormatting>
  <conditionalFormatting sqref="C23">
    <cfRule type="duplicateValues" dxfId="772" priority="334" stopIfTrue="1"/>
  </conditionalFormatting>
  <conditionalFormatting sqref="D23">
    <cfRule type="duplicateValues" dxfId="771" priority="333" stopIfTrue="1"/>
  </conditionalFormatting>
  <conditionalFormatting sqref="T24">
    <cfRule type="duplicateValues" dxfId="770" priority="332"/>
  </conditionalFormatting>
  <conditionalFormatting sqref="C24">
    <cfRule type="duplicateValues" dxfId="769" priority="331" stopIfTrue="1"/>
  </conditionalFormatting>
  <conditionalFormatting sqref="D24">
    <cfRule type="duplicateValues" dxfId="768" priority="330" stopIfTrue="1"/>
  </conditionalFormatting>
  <conditionalFormatting sqref="T25">
    <cfRule type="duplicateValues" dxfId="767" priority="329"/>
  </conditionalFormatting>
  <conditionalFormatting sqref="C25">
    <cfRule type="duplicateValues" dxfId="766" priority="328" stopIfTrue="1"/>
  </conditionalFormatting>
  <conditionalFormatting sqref="D25">
    <cfRule type="duplicateValues" dxfId="765" priority="327" stopIfTrue="1"/>
  </conditionalFormatting>
  <conditionalFormatting sqref="T26">
    <cfRule type="duplicateValues" dxfId="764" priority="320"/>
  </conditionalFormatting>
  <conditionalFormatting sqref="C26">
    <cfRule type="duplicateValues" dxfId="763" priority="319" stopIfTrue="1"/>
  </conditionalFormatting>
  <conditionalFormatting sqref="D26">
    <cfRule type="duplicateValues" dxfId="762" priority="318" stopIfTrue="1"/>
  </conditionalFormatting>
  <conditionalFormatting sqref="T27">
    <cfRule type="duplicateValues" dxfId="761" priority="317"/>
  </conditionalFormatting>
  <conditionalFormatting sqref="C27">
    <cfRule type="duplicateValues" dxfId="760" priority="316" stopIfTrue="1"/>
  </conditionalFormatting>
  <conditionalFormatting sqref="D27">
    <cfRule type="duplicateValues" dxfId="759" priority="315" stopIfTrue="1"/>
  </conditionalFormatting>
  <conditionalFormatting sqref="T28">
    <cfRule type="duplicateValues" dxfId="758" priority="314"/>
  </conditionalFormatting>
  <conditionalFormatting sqref="T28">
    <cfRule type="duplicateValues" dxfId="757" priority="310"/>
    <cfRule type="duplicateValues" dxfId="756" priority="311"/>
    <cfRule type="duplicateValues" dxfId="755" priority="312"/>
  </conditionalFormatting>
  <conditionalFormatting sqref="T28">
    <cfRule type="duplicateValues" dxfId="754" priority="307"/>
    <cfRule type="duplicateValues" dxfId="753" priority="308"/>
  </conditionalFormatting>
  <conditionalFormatting sqref="C28">
    <cfRule type="duplicateValues" dxfId="752" priority="298" stopIfTrue="1"/>
  </conditionalFormatting>
  <conditionalFormatting sqref="D28">
    <cfRule type="duplicateValues" dxfId="751" priority="297" stopIfTrue="1"/>
  </conditionalFormatting>
  <conditionalFormatting sqref="T29">
    <cfRule type="duplicateValues" dxfId="750" priority="296"/>
  </conditionalFormatting>
  <conditionalFormatting sqref="T29">
    <cfRule type="duplicateValues" dxfId="749" priority="294"/>
    <cfRule type="duplicateValues" dxfId="748" priority="295"/>
  </conditionalFormatting>
  <conditionalFormatting sqref="C29">
    <cfRule type="duplicateValues" dxfId="747" priority="291"/>
    <cfRule type="duplicateValues" dxfId="746" priority="292"/>
  </conditionalFormatting>
  <conditionalFormatting sqref="C29">
    <cfRule type="duplicateValues" dxfId="745" priority="290"/>
  </conditionalFormatting>
  <conditionalFormatting sqref="D29">
    <cfRule type="duplicateValues" dxfId="744" priority="277" stopIfTrue="1"/>
  </conditionalFormatting>
  <conditionalFormatting sqref="T30">
    <cfRule type="duplicateValues" dxfId="743" priority="276"/>
  </conditionalFormatting>
  <conditionalFormatting sqref="T30">
    <cfRule type="duplicateValues" dxfId="742" priority="273"/>
    <cfRule type="duplicateValues" dxfId="741" priority="274"/>
  </conditionalFormatting>
  <conditionalFormatting sqref="C30">
    <cfRule type="duplicateValues" dxfId="740" priority="263" stopIfTrue="1"/>
  </conditionalFormatting>
  <conditionalFormatting sqref="D30">
    <cfRule type="duplicateValues" dxfId="739" priority="262" stopIfTrue="1"/>
  </conditionalFormatting>
  <conditionalFormatting sqref="T31">
    <cfRule type="duplicateValues" dxfId="738" priority="261"/>
  </conditionalFormatting>
  <conditionalFormatting sqref="C31">
    <cfRule type="duplicateValues" dxfId="737" priority="260" stopIfTrue="1"/>
  </conditionalFormatting>
  <conditionalFormatting sqref="D31">
    <cfRule type="duplicateValues" dxfId="736" priority="259" stopIfTrue="1"/>
  </conditionalFormatting>
  <conditionalFormatting sqref="T32">
    <cfRule type="duplicateValues" dxfId="735" priority="258"/>
  </conditionalFormatting>
  <conditionalFormatting sqref="C32">
    <cfRule type="duplicateValues" dxfId="734" priority="257" stopIfTrue="1"/>
  </conditionalFormatting>
  <conditionalFormatting sqref="D32">
    <cfRule type="duplicateValues" dxfId="733" priority="256" stopIfTrue="1"/>
  </conditionalFormatting>
  <conditionalFormatting sqref="T33">
    <cfRule type="duplicateValues" dxfId="732" priority="255"/>
  </conditionalFormatting>
  <conditionalFormatting sqref="T33">
    <cfRule type="duplicateValues" dxfId="731" priority="252"/>
    <cfRule type="duplicateValues" dxfId="730" priority="253"/>
  </conditionalFormatting>
  <conditionalFormatting sqref="C33">
    <cfRule type="duplicateValues" dxfId="729" priority="250"/>
    <cfRule type="duplicateValues" dxfId="728" priority="251"/>
  </conditionalFormatting>
  <conditionalFormatting sqref="C33">
    <cfRule type="duplicateValues" dxfId="727" priority="249"/>
  </conditionalFormatting>
  <conditionalFormatting sqref="D33">
    <cfRule type="duplicateValues" dxfId="726" priority="237" stopIfTrue="1"/>
  </conditionalFormatting>
  <conditionalFormatting sqref="T34:T35">
    <cfRule type="duplicateValues" dxfId="725" priority="236"/>
  </conditionalFormatting>
  <conditionalFormatting sqref="C34:C35">
    <cfRule type="duplicateValues" dxfId="724" priority="235" stopIfTrue="1"/>
  </conditionalFormatting>
  <conditionalFormatting sqref="D34:D35">
    <cfRule type="duplicateValues" dxfId="723" priority="234" stopIfTrue="1"/>
  </conditionalFormatting>
  <conditionalFormatting sqref="T36">
    <cfRule type="duplicateValues" dxfId="722" priority="233"/>
  </conditionalFormatting>
  <conditionalFormatting sqref="C36">
    <cfRule type="duplicateValues" dxfId="721" priority="231" stopIfTrue="1"/>
  </conditionalFormatting>
  <conditionalFormatting sqref="D36">
    <cfRule type="duplicateValues" dxfId="720" priority="230" stopIfTrue="1"/>
  </conditionalFormatting>
  <conditionalFormatting sqref="T37">
    <cfRule type="duplicateValues" dxfId="719" priority="229"/>
  </conditionalFormatting>
  <conditionalFormatting sqref="C37">
    <cfRule type="duplicateValues" dxfId="718" priority="228" stopIfTrue="1"/>
  </conditionalFormatting>
  <conditionalFormatting sqref="D37">
    <cfRule type="duplicateValues" dxfId="717" priority="227" stopIfTrue="1"/>
  </conditionalFormatting>
  <conditionalFormatting sqref="T38">
    <cfRule type="duplicateValues" dxfId="716" priority="226"/>
  </conditionalFormatting>
  <conditionalFormatting sqref="T38">
    <cfRule type="duplicateValues" dxfId="715" priority="223"/>
    <cfRule type="duplicateValues" dxfId="714" priority="224"/>
  </conditionalFormatting>
  <conditionalFormatting sqref="C38">
    <cfRule type="duplicateValues" dxfId="713" priority="215" stopIfTrue="1"/>
  </conditionalFormatting>
  <conditionalFormatting sqref="D38">
    <cfRule type="duplicateValues" dxfId="712" priority="214" stopIfTrue="1"/>
  </conditionalFormatting>
  <conditionalFormatting sqref="T39">
    <cfRule type="duplicateValues" dxfId="711" priority="213"/>
  </conditionalFormatting>
  <conditionalFormatting sqref="C39">
    <cfRule type="duplicateValues" dxfId="710" priority="212" stopIfTrue="1"/>
  </conditionalFormatting>
  <conditionalFormatting sqref="D39">
    <cfRule type="duplicateValues" dxfId="709" priority="211" stopIfTrue="1"/>
  </conditionalFormatting>
  <conditionalFormatting sqref="T40">
    <cfRule type="duplicateValues" dxfId="708" priority="210"/>
  </conditionalFormatting>
  <conditionalFormatting sqref="C40">
    <cfRule type="duplicateValues" dxfId="707" priority="208" stopIfTrue="1"/>
  </conditionalFormatting>
  <conditionalFormatting sqref="D40">
    <cfRule type="duplicateValues" dxfId="706" priority="207" stopIfTrue="1"/>
  </conditionalFormatting>
  <conditionalFormatting sqref="T41">
    <cfRule type="duplicateValues" dxfId="705" priority="206"/>
  </conditionalFormatting>
  <conditionalFormatting sqref="C41">
    <cfRule type="duplicateValues" dxfId="704" priority="204" stopIfTrue="1"/>
  </conditionalFormatting>
  <conditionalFormatting sqref="D41">
    <cfRule type="duplicateValues" dxfId="703" priority="203" stopIfTrue="1"/>
  </conditionalFormatting>
  <conditionalFormatting sqref="T35">
    <cfRule type="duplicateValues" dxfId="702" priority="202"/>
  </conditionalFormatting>
  <conditionalFormatting sqref="D35">
    <cfRule type="duplicateValues" dxfId="701" priority="201"/>
  </conditionalFormatting>
  <conditionalFormatting sqref="T42">
    <cfRule type="duplicateValues" dxfId="700" priority="193"/>
  </conditionalFormatting>
  <conditionalFormatting sqref="T42">
    <cfRule type="duplicateValues" dxfId="699" priority="190"/>
    <cfRule type="duplicateValues" dxfId="698" priority="191"/>
  </conditionalFormatting>
  <conditionalFormatting sqref="T42">
    <cfRule type="duplicateValues" dxfId="697" priority="187"/>
    <cfRule type="duplicateValues" dxfId="696" priority="188"/>
    <cfRule type="duplicateValues" dxfId="695" priority="189"/>
  </conditionalFormatting>
  <conditionalFormatting sqref="C42">
    <cfRule type="duplicateValues" dxfId="694" priority="183" stopIfTrue="1"/>
  </conditionalFormatting>
  <conditionalFormatting sqref="D42">
    <cfRule type="duplicateValues" dxfId="693" priority="182" stopIfTrue="1"/>
  </conditionalFormatting>
  <conditionalFormatting sqref="T43:T44">
    <cfRule type="duplicateValues" dxfId="692" priority="181"/>
  </conditionalFormatting>
  <conditionalFormatting sqref="C43:C44">
    <cfRule type="duplicateValues" dxfId="691" priority="179" stopIfTrue="1"/>
  </conditionalFormatting>
  <conditionalFormatting sqref="D43:D44">
    <cfRule type="duplicateValues" dxfId="690" priority="178" stopIfTrue="1"/>
  </conditionalFormatting>
  <conditionalFormatting sqref="T45">
    <cfRule type="duplicateValues" dxfId="689" priority="177"/>
  </conditionalFormatting>
  <conditionalFormatting sqref="C45">
    <cfRule type="duplicateValues" dxfId="688" priority="175" stopIfTrue="1"/>
  </conditionalFormatting>
  <conditionalFormatting sqref="D45">
    <cfRule type="duplicateValues" dxfId="687" priority="174" stopIfTrue="1"/>
  </conditionalFormatting>
  <conditionalFormatting sqref="T46">
    <cfRule type="duplicateValues" dxfId="686" priority="173"/>
  </conditionalFormatting>
  <conditionalFormatting sqref="C46">
    <cfRule type="duplicateValues" dxfId="685" priority="171" stopIfTrue="1"/>
  </conditionalFormatting>
  <conditionalFormatting sqref="D46">
    <cfRule type="duplicateValues" dxfId="684" priority="170" stopIfTrue="1"/>
  </conditionalFormatting>
  <conditionalFormatting sqref="T47">
    <cfRule type="duplicateValues" dxfId="683" priority="169"/>
  </conditionalFormatting>
  <conditionalFormatting sqref="C47">
    <cfRule type="duplicateValues" dxfId="682" priority="167" stopIfTrue="1"/>
  </conditionalFormatting>
  <conditionalFormatting sqref="D47">
    <cfRule type="duplicateValues" dxfId="681" priority="166" stopIfTrue="1"/>
  </conditionalFormatting>
  <conditionalFormatting sqref="T48">
    <cfRule type="duplicateValues" dxfId="680" priority="165"/>
  </conditionalFormatting>
  <conditionalFormatting sqref="C48">
    <cfRule type="duplicateValues" dxfId="679" priority="163" stopIfTrue="1"/>
  </conditionalFormatting>
  <conditionalFormatting sqref="D48">
    <cfRule type="duplicateValues" dxfId="678" priority="162" stopIfTrue="1"/>
  </conditionalFormatting>
  <conditionalFormatting sqref="T49">
    <cfRule type="duplicateValues" dxfId="677" priority="160"/>
  </conditionalFormatting>
  <conditionalFormatting sqref="T49">
    <cfRule type="duplicateValues" dxfId="676" priority="157"/>
    <cfRule type="duplicateValues" dxfId="675" priority="158"/>
  </conditionalFormatting>
  <conditionalFormatting sqref="C49">
    <cfRule type="duplicateValues" dxfId="674" priority="148" stopIfTrue="1"/>
  </conditionalFormatting>
  <conditionalFormatting sqref="D49">
    <cfRule type="duplicateValues" dxfId="673" priority="147" stopIfTrue="1"/>
  </conditionalFormatting>
  <conditionalFormatting sqref="T50">
    <cfRule type="duplicateValues" dxfId="672" priority="146"/>
  </conditionalFormatting>
  <conditionalFormatting sqref="C50">
    <cfRule type="duplicateValues" dxfId="671" priority="145" stopIfTrue="1"/>
  </conditionalFormatting>
  <conditionalFormatting sqref="D50">
    <cfRule type="duplicateValues" dxfId="670" priority="144" stopIfTrue="1"/>
  </conditionalFormatting>
  <conditionalFormatting sqref="T51">
    <cfRule type="duplicateValues" dxfId="669" priority="143"/>
  </conditionalFormatting>
  <conditionalFormatting sqref="T51">
    <cfRule type="duplicateValues" dxfId="668" priority="140"/>
    <cfRule type="duplicateValues" dxfId="667" priority="141"/>
  </conditionalFormatting>
  <conditionalFormatting sqref="C51">
    <cfRule type="duplicateValues" dxfId="666" priority="139" stopIfTrue="1"/>
  </conditionalFormatting>
  <conditionalFormatting sqref="D51">
    <cfRule type="duplicateValues" dxfId="665" priority="138" stopIfTrue="1"/>
  </conditionalFormatting>
  <conditionalFormatting sqref="T52">
    <cfRule type="duplicateValues" dxfId="664" priority="137"/>
  </conditionalFormatting>
  <conditionalFormatting sqref="C52">
    <cfRule type="duplicateValues" dxfId="663" priority="136" stopIfTrue="1"/>
  </conditionalFormatting>
  <conditionalFormatting sqref="D52">
    <cfRule type="duplicateValues" dxfId="662" priority="135" stopIfTrue="1"/>
  </conditionalFormatting>
  <conditionalFormatting sqref="T53">
    <cfRule type="duplicateValues" dxfId="661" priority="134"/>
  </conditionalFormatting>
  <conditionalFormatting sqref="T53">
    <cfRule type="duplicateValues" dxfId="660" priority="131"/>
    <cfRule type="duplicateValues" dxfId="659" priority="132"/>
  </conditionalFormatting>
  <conditionalFormatting sqref="C53">
    <cfRule type="duplicateValues" dxfId="658" priority="130" stopIfTrue="1"/>
  </conditionalFormatting>
  <conditionalFormatting sqref="D53">
    <cfRule type="duplicateValues" dxfId="657" priority="129" stopIfTrue="1"/>
  </conditionalFormatting>
  <conditionalFormatting sqref="T44">
    <cfRule type="duplicateValues" dxfId="656" priority="128"/>
  </conditionalFormatting>
  <conditionalFormatting sqref="T44">
    <cfRule type="duplicateValues" dxfId="655" priority="125"/>
    <cfRule type="duplicateValues" dxfId="654" priority="126"/>
  </conditionalFormatting>
  <conditionalFormatting sqref="C44">
    <cfRule type="duplicateValues" dxfId="653" priority="123" stopIfTrue="1"/>
  </conditionalFormatting>
  <conditionalFormatting sqref="D44">
    <cfRule type="duplicateValues" dxfId="652" priority="122" stopIfTrue="1"/>
  </conditionalFormatting>
  <conditionalFormatting sqref="T54">
    <cfRule type="duplicateValues" dxfId="651" priority="121"/>
  </conditionalFormatting>
  <conditionalFormatting sqref="T54">
    <cfRule type="duplicateValues" dxfId="650" priority="118"/>
    <cfRule type="duplicateValues" dxfId="649" priority="119"/>
  </conditionalFormatting>
  <conditionalFormatting sqref="C54">
    <cfRule type="duplicateValues" dxfId="648" priority="109" stopIfTrue="1"/>
  </conditionalFormatting>
  <conditionalFormatting sqref="D54">
    <cfRule type="duplicateValues" dxfId="647" priority="108" stopIfTrue="1"/>
  </conditionalFormatting>
  <conditionalFormatting sqref="T55">
    <cfRule type="duplicateValues" dxfId="646" priority="107"/>
  </conditionalFormatting>
  <conditionalFormatting sqref="C55">
    <cfRule type="duplicateValues" dxfId="645" priority="106" stopIfTrue="1"/>
  </conditionalFormatting>
  <conditionalFormatting sqref="D55">
    <cfRule type="duplicateValues" dxfId="644" priority="105" stopIfTrue="1"/>
  </conditionalFormatting>
  <conditionalFormatting sqref="T56">
    <cfRule type="duplicateValues" dxfId="643" priority="104"/>
  </conditionalFormatting>
  <conditionalFormatting sqref="C56">
    <cfRule type="duplicateValues" dxfId="642" priority="103" stopIfTrue="1"/>
  </conditionalFormatting>
  <conditionalFormatting sqref="D56">
    <cfRule type="duplicateValues" dxfId="641" priority="102" stopIfTrue="1"/>
  </conditionalFormatting>
  <conditionalFormatting sqref="T57">
    <cfRule type="duplicateValues" dxfId="640" priority="101"/>
  </conditionalFormatting>
  <conditionalFormatting sqref="T57">
    <cfRule type="duplicateValues" dxfId="639" priority="98"/>
    <cfRule type="duplicateValues" dxfId="638" priority="99"/>
  </conditionalFormatting>
  <conditionalFormatting sqref="C57">
    <cfRule type="duplicateValues" dxfId="637" priority="94" stopIfTrue="1"/>
  </conditionalFormatting>
  <conditionalFormatting sqref="D57">
    <cfRule type="duplicateValues" dxfId="636" priority="93" stopIfTrue="1"/>
  </conditionalFormatting>
  <conditionalFormatting sqref="T58">
    <cfRule type="duplicateValues" dxfId="635" priority="92"/>
  </conditionalFormatting>
  <conditionalFormatting sqref="C58">
    <cfRule type="duplicateValues" dxfId="634" priority="91" stopIfTrue="1"/>
  </conditionalFormatting>
  <conditionalFormatting sqref="D58">
    <cfRule type="duplicateValues" dxfId="633" priority="90" stopIfTrue="1"/>
  </conditionalFormatting>
  <conditionalFormatting sqref="T59">
    <cfRule type="duplicateValues" dxfId="632" priority="79"/>
  </conditionalFormatting>
  <conditionalFormatting sqref="C59">
    <cfRule type="duplicateValues" dxfId="631" priority="77" stopIfTrue="1"/>
  </conditionalFormatting>
  <conditionalFormatting sqref="D59">
    <cfRule type="duplicateValues" dxfId="630" priority="76" stopIfTrue="1"/>
  </conditionalFormatting>
  <conditionalFormatting sqref="T60">
    <cfRule type="duplicateValues" dxfId="629" priority="72"/>
  </conditionalFormatting>
  <conditionalFormatting sqref="T60">
    <cfRule type="duplicateValues" dxfId="628" priority="70"/>
    <cfRule type="duplicateValues" dxfId="627" priority="71"/>
  </conditionalFormatting>
  <conditionalFormatting sqref="C60">
    <cfRule type="duplicateValues" dxfId="626" priority="67" stopIfTrue="1"/>
  </conditionalFormatting>
  <conditionalFormatting sqref="D60">
    <cfRule type="duplicateValues" dxfId="625" priority="66" stopIfTrue="1"/>
  </conditionalFormatting>
  <conditionalFormatting sqref="T61">
    <cfRule type="duplicateValues" dxfId="624" priority="65"/>
  </conditionalFormatting>
  <conditionalFormatting sqref="C61">
    <cfRule type="duplicateValues" dxfId="623" priority="64" stopIfTrue="1"/>
  </conditionalFormatting>
  <conditionalFormatting sqref="D61">
    <cfRule type="duplicateValues" dxfId="622" priority="63" stopIfTrue="1"/>
  </conditionalFormatting>
  <conditionalFormatting sqref="T62">
    <cfRule type="duplicateValues" dxfId="621" priority="62"/>
  </conditionalFormatting>
  <conditionalFormatting sqref="C62">
    <cfRule type="duplicateValues" dxfId="620" priority="61" stopIfTrue="1"/>
  </conditionalFormatting>
  <conditionalFormatting sqref="D62">
    <cfRule type="duplicateValues" dxfId="619" priority="60" stopIfTrue="1"/>
  </conditionalFormatting>
  <conditionalFormatting sqref="T63">
    <cfRule type="duplicateValues" dxfId="618" priority="59"/>
  </conditionalFormatting>
  <conditionalFormatting sqref="T63">
    <cfRule type="duplicateValues" dxfId="617" priority="56"/>
    <cfRule type="duplicateValues" dxfId="616" priority="57"/>
  </conditionalFormatting>
  <conditionalFormatting sqref="C63">
    <cfRule type="duplicateValues" dxfId="615" priority="55" stopIfTrue="1"/>
  </conditionalFormatting>
  <conditionalFormatting sqref="D63">
    <cfRule type="duplicateValues" dxfId="614" priority="54" stopIfTrue="1"/>
  </conditionalFormatting>
  <conditionalFormatting sqref="T64">
    <cfRule type="duplicateValues" dxfId="613" priority="53"/>
  </conditionalFormatting>
  <conditionalFormatting sqref="C64">
    <cfRule type="duplicateValues" dxfId="612" priority="52" stopIfTrue="1"/>
  </conditionalFormatting>
  <conditionalFormatting sqref="D64">
    <cfRule type="duplicateValues" dxfId="611" priority="51" stopIfTrue="1"/>
  </conditionalFormatting>
  <conditionalFormatting sqref="T65">
    <cfRule type="duplicateValues" dxfId="610" priority="50"/>
  </conditionalFormatting>
  <conditionalFormatting sqref="C65">
    <cfRule type="duplicateValues" dxfId="609" priority="49" stopIfTrue="1"/>
  </conditionalFormatting>
  <conditionalFormatting sqref="D65">
    <cfRule type="duplicateValues" dxfId="608" priority="48" stopIfTrue="1"/>
  </conditionalFormatting>
  <conditionalFormatting sqref="T66">
    <cfRule type="duplicateValues" dxfId="607" priority="47"/>
  </conditionalFormatting>
  <conditionalFormatting sqref="T66">
    <cfRule type="duplicateValues" dxfId="606" priority="44"/>
    <cfRule type="duplicateValues" dxfId="605" priority="45"/>
  </conditionalFormatting>
  <conditionalFormatting sqref="C66">
    <cfRule type="duplicateValues" dxfId="604" priority="43" stopIfTrue="1"/>
  </conditionalFormatting>
  <conditionalFormatting sqref="D66">
    <cfRule type="duplicateValues" dxfId="603" priority="42" stopIfTrue="1"/>
  </conditionalFormatting>
  <conditionalFormatting sqref="T67">
    <cfRule type="duplicateValues" dxfId="602" priority="41"/>
  </conditionalFormatting>
  <conditionalFormatting sqref="C67">
    <cfRule type="duplicateValues" dxfId="601" priority="40" stopIfTrue="1"/>
  </conditionalFormatting>
  <conditionalFormatting sqref="D67">
    <cfRule type="duplicateValues" dxfId="600" priority="39" stopIfTrue="1"/>
  </conditionalFormatting>
  <conditionalFormatting sqref="T68">
    <cfRule type="duplicateValues" dxfId="599" priority="38"/>
  </conditionalFormatting>
  <conditionalFormatting sqref="C68">
    <cfRule type="duplicateValues" dxfId="598" priority="37" stopIfTrue="1"/>
  </conditionalFormatting>
  <conditionalFormatting sqref="D68">
    <cfRule type="duplicateValues" dxfId="597" priority="36" stopIfTrue="1"/>
  </conditionalFormatting>
  <conditionalFormatting sqref="T69">
    <cfRule type="duplicateValues" dxfId="596" priority="35"/>
  </conditionalFormatting>
  <conditionalFormatting sqref="T69">
    <cfRule type="duplicateValues" dxfId="595" priority="32"/>
    <cfRule type="duplicateValues" dxfId="594" priority="33"/>
  </conditionalFormatting>
  <conditionalFormatting sqref="C69">
    <cfRule type="duplicateValues" dxfId="593" priority="31" stopIfTrue="1"/>
  </conditionalFormatting>
  <conditionalFormatting sqref="D69">
    <cfRule type="duplicateValues" dxfId="592" priority="30" stopIfTrue="1"/>
  </conditionalFormatting>
  <conditionalFormatting sqref="T70">
    <cfRule type="duplicateValues" dxfId="591" priority="29"/>
  </conditionalFormatting>
  <conditionalFormatting sqref="C70">
    <cfRule type="duplicateValues" dxfId="590" priority="28" stopIfTrue="1"/>
  </conditionalFormatting>
  <conditionalFormatting sqref="D70">
    <cfRule type="duplicateValues" dxfId="589" priority="27" stopIfTrue="1"/>
  </conditionalFormatting>
  <conditionalFormatting sqref="T71">
    <cfRule type="duplicateValues" dxfId="588" priority="26"/>
  </conditionalFormatting>
  <conditionalFormatting sqref="C71">
    <cfRule type="duplicateValues" dxfId="587" priority="25" stopIfTrue="1"/>
  </conditionalFormatting>
  <conditionalFormatting sqref="D71">
    <cfRule type="duplicateValues" dxfId="586" priority="24" stopIfTrue="1"/>
  </conditionalFormatting>
  <conditionalFormatting sqref="T72">
    <cfRule type="duplicateValues" dxfId="585" priority="23"/>
  </conditionalFormatting>
  <conditionalFormatting sqref="C72">
    <cfRule type="duplicateValues" dxfId="584" priority="22" stopIfTrue="1"/>
  </conditionalFormatting>
  <conditionalFormatting sqref="D72">
    <cfRule type="duplicateValues" dxfId="583" priority="21" stopIfTrue="1"/>
  </conditionalFormatting>
  <conditionalFormatting sqref="T73">
    <cfRule type="duplicateValues" dxfId="582" priority="20"/>
  </conditionalFormatting>
  <conditionalFormatting sqref="C73">
    <cfRule type="duplicateValues" dxfId="581" priority="19" stopIfTrue="1"/>
  </conditionalFormatting>
  <conditionalFormatting sqref="D73">
    <cfRule type="duplicateValues" dxfId="580" priority="18" stopIfTrue="1"/>
  </conditionalFormatting>
  <conditionalFormatting sqref="T74:T75">
    <cfRule type="duplicateValues" dxfId="579" priority="17"/>
  </conditionalFormatting>
  <conditionalFormatting sqref="C74:C75">
    <cfRule type="duplicateValues" dxfId="578" priority="16" stopIfTrue="1"/>
  </conditionalFormatting>
  <conditionalFormatting sqref="D74:D75">
    <cfRule type="duplicateValues" dxfId="577" priority="15" stopIfTrue="1"/>
  </conditionalFormatting>
  <conditionalFormatting sqref="T76">
    <cfRule type="duplicateValues" dxfId="576" priority="14"/>
  </conditionalFormatting>
  <conditionalFormatting sqref="C76">
    <cfRule type="duplicateValues" dxfId="575" priority="12" stopIfTrue="1"/>
  </conditionalFormatting>
  <conditionalFormatting sqref="D76">
    <cfRule type="duplicateValues" dxfId="574" priority="11" stopIfTrue="1"/>
  </conditionalFormatting>
  <conditionalFormatting sqref="T75">
    <cfRule type="duplicateValues" dxfId="573" priority="10"/>
  </conditionalFormatting>
  <conditionalFormatting sqref="C75">
    <cfRule type="duplicateValues" dxfId="572" priority="9" stopIfTrue="1"/>
  </conditionalFormatting>
  <conditionalFormatting sqref="D75">
    <cfRule type="duplicateValues" dxfId="571" priority="8" stopIfTrue="1"/>
  </conditionalFormatting>
  <conditionalFormatting sqref="R1">
    <cfRule type="duplicateValues" dxfId="570" priority="7"/>
  </conditionalFormatting>
  <conditionalFormatting sqref="R1">
    <cfRule type="duplicateValues" dxfId="569" priority="4"/>
    <cfRule type="duplicateValues" dxfId="568" priority="5"/>
    <cfRule type="duplicateValues" dxfId="567" priority="6"/>
  </conditionalFormatting>
  <conditionalFormatting sqref="R1">
    <cfRule type="duplicateValues" dxfId="566" priority="2"/>
    <cfRule type="duplicateValues" dxfId="565" priority="3"/>
  </conditionalFormatting>
  <conditionalFormatting sqref="D1">
    <cfRule type="duplicateValues" dxfId="564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4"/>
  <sheetViews>
    <sheetView workbookViewId="0">
      <selection activeCell="A60" sqref="A60:XFD60"/>
    </sheetView>
  </sheetViews>
  <sheetFormatPr defaultRowHeight="51.75" customHeight="1"/>
  <cols>
    <col min="1" max="1" width="5.7109375" customWidth="1"/>
    <col min="3" max="3" width="11" customWidth="1"/>
    <col min="4" max="4" width="32.7109375" customWidth="1"/>
    <col min="5" max="5" width="7.42578125" customWidth="1"/>
    <col min="6" max="6" width="6" customWidth="1"/>
    <col min="7" max="7" width="8.5703125" customWidth="1"/>
    <col min="8" max="8" width="6.7109375" customWidth="1"/>
    <col min="10" max="10" width="5.28515625" customWidth="1"/>
    <col min="11" max="11" width="10.5703125" customWidth="1"/>
    <col min="12" max="12" width="9.140625" style="12"/>
    <col min="13" max="13" width="21.28515625" customWidth="1"/>
    <col min="15" max="15" width="13.28515625" customWidth="1"/>
    <col min="16" max="16" width="12.42578125" customWidth="1"/>
  </cols>
  <sheetData>
    <row r="1" spans="1:20" s="245" customFormat="1" ht="51.75" customHeight="1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314" t="s">
        <v>758</v>
      </c>
      <c r="N1" s="246"/>
      <c r="O1" s="246"/>
    </row>
    <row r="2" spans="1:20" s="250" customFormat="1" ht="51.75" customHeight="1">
      <c r="A2" s="306" t="s">
        <v>1471</v>
      </c>
      <c r="B2" s="307" t="s">
        <v>2390</v>
      </c>
      <c r="C2" s="273" t="s">
        <v>1333</v>
      </c>
      <c r="D2" s="273" t="s">
        <v>1334</v>
      </c>
      <c r="E2" s="258" t="s">
        <v>11</v>
      </c>
      <c r="F2" s="258" t="s">
        <v>2469</v>
      </c>
      <c r="G2" s="308">
        <v>129.41999999999999</v>
      </c>
      <c r="H2" s="258">
        <v>630</v>
      </c>
      <c r="I2" s="308">
        <v>81534.599999999991</v>
      </c>
      <c r="J2" s="309">
        <v>0.12</v>
      </c>
      <c r="K2" s="310">
        <v>91318.751999999993</v>
      </c>
      <c r="L2" s="315" t="s">
        <v>2520</v>
      </c>
      <c r="M2" s="250" t="s">
        <v>1335</v>
      </c>
      <c r="N2" s="254" t="s">
        <v>1336</v>
      </c>
      <c r="O2" s="255">
        <v>42368</v>
      </c>
      <c r="P2" s="255">
        <v>43434</v>
      </c>
      <c r="Q2" s="256" t="s">
        <v>1413</v>
      </c>
      <c r="R2" s="250">
        <v>1</v>
      </c>
      <c r="T2" s="257" t="s">
        <v>1337</v>
      </c>
    </row>
    <row r="3" spans="1:20" s="250" customFormat="1" ht="51.75" customHeight="1">
      <c r="A3" s="306" t="s">
        <v>1473</v>
      </c>
      <c r="B3" s="307" t="s">
        <v>2391</v>
      </c>
      <c r="C3" s="258" t="s">
        <v>1338</v>
      </c>
      <c r="D3" s="259" t="s">
        <v>1339</v>
      </c>
      <c r="E3" s="258" t="s">
        <v>234</v>
      </c>
      <c r="F3" s="258" t="s">
        <v>2470</v>
      </c>
      <c r="G3" s="308">
        <v>93</v>
      </c>
      <c r="H3" s="258">
        <v>168</v>
      </c>
      <c r="I3" s="308">
        <v>15624</v>
      </c>
      <c r="J3" s="309">
        <v>0.12</v>
      </c>
      <c r="K3" s="310">
        <v>17498.88</v>
      </c>
      <c r="L3" s="315" t="s">
        <v>2470</v>
      </c>
      <c r="M3" s="305" t="s">
        <v>1340</v>
      </c>
      <c r="N3" s="260" t="s">
        <v>1474</v>
      </c>
      <c r="O3" s="261">
        <v>43021</v>
      </c>
      <c r="P3" s="262">
        <v>43385</v>
      </c>
      <c r="Q3" s="263" t="s">
        <v>16</v>
      </c>
      <c r="R3" s="250">
        <v>7</v>
      </c>
      <c r="T3" s="264" t="s">
        <v>1341</v>
      </c>
    </row>
    <row r="4" spans="1:20" s="250" customFormat="1" ht="51.75" customHeight="1">
      <c r="A4" s="306" t="s">
        <v>1408</v>
      </c>
      <c r="B4" s="307" t="s">
        <v>2400</v>
      </c>
      <c r="C4" s="258" t="s">
        <v>1347</v>
      </c>
      <c r="D4" s="259" t="s">
        <v>1348</v>
      </c>
      <c r="E4" s="258" t="s">
        <v>11</v>
      </c>
      <c r="F4" s="258" t="s">
        <v>2473</v>
      </c>
      <c r="G4" s="308">
        <v>52.759</v>
      </c>
      <c r="H4" s="258">
        <v>270</v>
      </c>
      <c r="I4" s="308">
        <v>14244.93</v>
      </c>
      <c r="J4" s="309">
        <v>0.05</v>
      </c>
      <c r="K4" s="310">
        <v>14957.1765</v>
      </c>
      <c r="L4" s="315" t="s">
        <v>784</v>
      </c>
      <c r="M4" s="305" t="s">
        <v>1342</v>
      </c>
      <c r="N4" s="260" t="s">
        <v>1349</v>
      </c>
      <c r="O4" s="261">
        <v>43038</v>
      </c>
      <c r="P4" s="262">
        <v>43402</v>
      </c>
      <c r="Q4" s="263" t="s">
        <v>16</v>
      </c>
      <c r="R4" s="250" t="s">
        <v>1477</v>
      </c>
      <c r="S4" s="250" t="s">
        <v>1674</v>
      </c>
      <c r="T4" s="264" t="s">
        <v>1350</v>
      </c>
    </row>
    <row r="5" spans="1:20" s="250" customFormat="1" ht="57" customHeight="1">
      <c r="A5" s="306" t="s">
        <v>1479</v>
      </c>
      <c r="B5" s="307" t="s">
        <v>2394</v>
      </c>
      <c r="C5" s="258" t="s">
        <v>1357</v>
      </c>
      <c r="D5" s="259" t="s">
        <v>1358</v>
      </c>
      <c r="E5" s="258" t="s">
        <v>2511</v>
      </c>
      <c r="F5" s="258" t="s">
        <v>2474</v>
      </c>
      <c r="G5" s="308" t="s">
        <v>2504</v>
      </c>
      <c r="H5" s="258" t="s">
        <v>2510</v>
      </c>
      <c r="I5" s="308">
        <v>503227.8</v>
      </c>
      <c r="J5" s="309">
        <v>0.12</v>
      </c>
      <c r="K5" s="310">
        <v>563615.13599999994</v>
      </c>
      <c r="L5" s="315" t="s">
        <v>784</v>
      </c>
      <c r="M5" s="250" t="s">
        <v>1359</v>
      </c>
      <c r="N5" s="270" t="s">
        <v>1360</v>
      </c>
      <c r="O5" s="266">
        <v>42573</v>
      </c>
      <c r="P5" s="271">
        <v>43394</v>
      </c>
      <c r="Q5" s="272" t="s">
        <v>16</v>
      </c>
      <c r="R5" s="250">
        <v>19</v>
      </c>
      <c r="T5" s="268" t="s">
        <v>1361</v>
      </c>
    </row>
    <row r="6" spans="1:20" s="250" customFormat="1" ht="51.75" customHeight="1">
      <c r="A6" s="306" t="s">
        <v>1409</v>
      </c>
      <c r="B6" s="307" t="s">
        <v>2397</v>
      </c>
      <c r="C6" s="258" t="s">
        <v>1411</v>
      </c>
      <c r="D6" s="259" t="s">
        <v>1412</v>
      </c>
      <c r="E6" s="258" t="s">
        <v>11</v>
      </c>
      <c r="F6" s="258" t="s">
        <v>2476</v>
      </c>
      <c r="G6" s="308">
        <v>52.98</v>
      </c>
      <c r="H6" s="258">
        <v>1530</v>
      </c>
      <c r="I6" s="308">
        <v>81059.399999999994</v>
      </c>
      <c r="J6" s="309">
        <v>0.12</v>
      </c>
      <c r="K6" s="310">
        <v>90786.527999999991</v>
      </c>
      <c r="L6" s="315" t="s">
        <v>2533</v>
      </c>
      <c r="M6" s="250" t="s">
        <v>1486</v>
      </c>
      <c r="N6" s="270" t="s">
        <v>1487</v>
      </c>
      <c r="O6" s="266">
        <v>43312</v>
      </c>
      <c r="P6" s="278">
        <v>43676</v>
      </c>
      <c r="Q6" s="272" t="s">
        <v>16</v>
      </c>
      <c r="R6" s="250">
        <v>31</v>
      </c>
      <c r="T6" s="268" t="s">
        <v>1410</v>
      </c>
    </row>
    <row r="7" spans="1:20" s="250" customFormat="1" ht="51.75" customHeight="1">
      <c r="A7" s="306" t="s">
        <v>1496</v>
      </c>
      <c r="B7" s="307" t="s">
        <v>2401</v>
      </c>
      <c r="C7" s="258" t="s">
        <v>1499</v>
      </c>
      <c r="D7" s="259" t="s">
        <v>1498</v>
      </c>
      <c r="E7" s="258" t="s">
        <v>11</v>
      </c>
      <c r="F7" s="258" t="s">
        <v>2478</v>
      </c>
      <c r="G7" s="308">
        <v>0.22</v>
      </c>
      <c r="H7" s="258">
        <v>63300</v>
      </c>
      <c r="I7" s="308">
        <v>13926</v>
      </c>
      <c r="J7" s="309">
        <v>0.12</v>
      </c>
      <c r="K7" s="310">
        <v>15597.119999999999</v>
      </c>
      <c r="L7" s="315" t="s">
        <v>941</v>
      </c>
      <c r="M7" s="250" t="s">
        <v>1379</v>
      </c>
      <c r="N7" s="270" t="s">
        <v>1500</v>
      </c>
      <c r="O7" s="266">
        <v>43276</v>
      </c>
      <c r="P7" s="278">
        <v>44006</v>
      </c>
      <c r="Q7" s="272" t="s">
        <v>1413</v>
      </c>
      <c r="R7" s="250" t="s">
        <v>1501</v>
      </c>
      <c r="S7" s="250" t="s">
        <v>1675</v>
      </c>
      <c r="T7" s="268" t="s">
        <v>1497</v>
      </c>
    </row>
    <row r="8" spans="1:20" s="250" customFormat="1" ht="51.75" customHeight="1">
      <c r="A8" s="306" t="s">
        <v>1397</v>
      </c>
      <c r="B8" s="307" t="s">
        <v>2404</v>
      </c>
      <c r="C8" s="258" t="s">
        <v>1392</v>
      </c>
      <c r="D8" s="258" t="s">
        <v>1393</v>
      </c>
      <c r="E8" s="258" t="s">
        <v>11</v>
      </c>
      <c r="F8" s="258" t="s">
        <v>2479</v>
      </c>
      <c r="G8" s="308">
        <v>0.67</v>
      </c>
      <c r="H8" s="258">
        <v>68700</v>
      </c>
      <c r="I8" s="308">
        <v>46029</v>
      </c>
      <c r="J8" s="309">
        <v>0.12</v>
      </c>
      <c r="K8" s="310">
        <v>51552.479999999996</v>
      </c>
      <c r="L8" s="315" t="s">
        <v>930</v>
      </c>
      <c r="M8" s="250" t="s">
        <v>1394</v>
      </c>
      <c r="N8" s="270" t="s">
        <v>1395</v>
      </c>
      <c r="O8" s="266">
        <v>43179</v>
      </c>
      <c r="P8" s="278">
        <v>43543</v>
      </c>
      <c r="Q8" s="272" t="s">
        <v>1413</v>
      </c>
      <c r="R8" s="250">
        <v>56</v>
      </c>
      <c r="T8" s="268" t="s">
        <v>1396</v>
      </c>
    </row>
    <row r="9" spans="1:20" s="250" customFormat="1" ht="51.75" customHeight="1">
      <c r="A9" s="306" t="s">
        <v>1531</v>
      </c>
      <c r="B9" s="307" t="s">
        <v>2408</v>
      </c>
      <c r="C9" s="258" t="s">
        <v>1534</v>
      </c>
      <c r="D9" s="294" t="s">
        <v>1533</v>
      </c>
      <c r="E9" s="258" t="s">
        <v>11</v>
      </c>
      <c r="F9" s="258" t="s">
        <v>2482</v>
      </c>
      <c r="G9" s="308">
        <v>2.52</v>
      </c>
      <c r="H9" s="258">
        <v>4860</v>
      </c>
      <c r="I9" s="308">
        <v>12247.2</v>
      </c>
      <c r="J9" s="309">
        <v>0.12</v>
      </c>
      <c r="K9" s="310">
        <v>13716.864000000001</v>
      </c>
      <c r="L9" s="315" t="s">
        <v>2524</v>
      </c>
      <c r="M9" s="250" t="s">
        <v>1535</v>
      </c>
      <c r="N9" s="270" t="s">
        <v>1536</v>
      </c>
      <c r="O9" s="266">
        <v>43276</v>
      </c>
      <c r="P9" s="278">
        <v>44006</v>
      </c>
      <c r="Q9" s="272" t="s">
        <v>1413</v>
      </c>
      <c r="R9" s="250">
        <v>97</v>
      </c>
      <c r="T9" s="268" t="s">
        <v>1532</v>
      </c>
    </row>
    <row r="10" spans="1:20" s="250" customFormat="1" ht="51.75" customHeight="1">
      <c r="A10" s="306" t="s">
        <v>1580</v>
      </c>
      <c r="B10" s="307" t="s">
        <v>2414</v>
      </c>
      <c r="C10" s="311" t="s">
        <v>1583</v>
      </c>
      <c r="D10" s="3" t="s">
        <v>1582</v>
      </c>
      <c r="E10" s="258" t="s">
        <v>2514</v>
      </c>
      <c r="F10" s="258" t="s">
        <v>807</v>
      </c>
      <c r="G10" s="308" t="s">
        <v>2506</v>
      </c>
      <c r="H10" s="258" t="s">
        <v>2515</v>
      </c>
      <c r="I10" s="308">
        <v>15743.999999999998</v>
      </c>
      <c r="J10" s="309">
        <v>0.12</v>
      </c>
      <c r="K10" s="310">
        <v>17633.28</v>
      </c>
      <c r="L10" s="315" t="s">
        <v>784</v>
      </c>
      <c r="M10" s="250" t="s">
        <v>1584</v>
      </c>
      <c r="N10" s="250" t="s">
        <v>1585</v>
      </c>
      <c r="O10" s="286">
        <v>42324</v>
      </c>
      <c r="P10" s="286">
        <v>43404</v>
      </c>
      <c r="Q10" s="256" t="s">
        <v>1413</v>
      </c>
      <c r="R10" s="250">
        <v>130</v>
      </c>
      <c r="T10" s="257" t="s">
        <v>1581</v>
      </c>
    </row>
    <row r="11" spans="1:20" s="250" customFormat="1" ht="51.75" customHeight="1">
      <c r="A11" s="306" t="s">
        <v>1599</v>
      </c>
      <c r="B11" s="307" t="s">
        <v>2415</v>
      </c>
      <c r="C11" s="258" t="s">
        <v>1602</v>
      </c>
      <c r="D11" s="259" t="s">
        <v>1601</v>
      </c>
      <c r="E11" s="258" t="s">
        <v>11</v>
      </c>
      <c r="F11" s="258" t="s">
        <v>792</v>
      </c>
      <c r="G11" s="308">
        <v>0.5</v>
      </c>
      <c r="H11" s="258">
        <v>19110</v>
      </c>
      <c r="I11" s="308">
        <v>9555</v>
      </c>
      <c r="J11" s="309">
        <v>0.12</v>
      </c>
      <c r="K11" s="310">
        <v>10701.6</v>
      </c>
      <c r="L11" s="315" t="s">
        <v>2525</v>
      </c>
      <c r="M11" s="250" t="s">
        <v>1603</v>
      </c>
      <c r="N11" s="270" t="s">
        <v>1570</v>
      </c>
      <c r="O11" s="266">
        <v>43325</v>
      </c>
      <c r="P11" s="278">
        <v>44055</v>
      </c>
      <c r="Q11" s="272" t="s">
        <v>1413</v>
      </c>
      <c r="R11" s="250" t="s">
        <v>1604</v>
      </c>
      <c r="S11" s="250" t="s">
        <v>1677</v>
      </c>
      <c r="T11" s="268" t="s">
        <v>1600</v>
      </c>
    </row>
    <row r="12" spans="1:20" s="250" customFormat="1" ht="51.75" customHeight="1">
      <c r="A12" s="306" t="s">
        <v>1610</v>
      </c>
      <c r="B12" s="307" t="s">
        <v>2416</v>
      </c>
      <c r="C12" s="258" t="s">
        <v>1613</v>
      </c>
      <c r="D12" s="259" t="s">
        <v>1612</v>
      </c>
      <c r="E12" s="258" t="s">
        <v>11</v>
      </c>
      <c r="F12" s="258" t="s">
        <v>2484</v>
      </c>
      <c r="G12" s="308">
        <v>35.06</v>
      </c>
      <c r="H12" s="258">
        <v>1680</v>
      </c>
      <c r="I12" s="308">
        <v>58900.800000000003</v>
      </c>
      <c r="J12" s="309">
        <v>0.12</v>
      </c>
      <c r="K12" s="310">
        <v>65968.896000000008</v>
      </c>
      <c r="L12" s="315" t="s">
        <v>784</v>
      </c>
      <c r="M12" s="305" t="s">
        <v>1614</v>
      </c>
      <c r="N12" s="260" t="s">
        <v>1615</v>
      </c>
      <c r="O12" s="261">
        <v>42989</v>
      </c>
      <c r="P12" s="262">
        <v>43353</v>
      </c>
      <c r="Q12" s="263" t="s">
        <v>16</v>
      </c>
      <c r="R12" s="250">
        <v>143</v>
      </c>
      <c r="T12" s="264" t="s">
        <v>1611</v>
      </c>
    </row>
    <row r="13" spans="1:20" s="250" customFormat="1" ht="51.75" customHeight="1">
      <c r="A13" s="306" t="s">
        <v>1616</v>
      </c>
      <c r="B13" s="307" t="s">
        <v>2417</v>
      </c>
      <c r="C13" s="258" t="s">
        <v>1619</v>
      </c>
      <c r="D13" s="259" t="s">
        <v>1618</v>
      </c>
      <c r="E13" s="258" t="s">
        <v>11</v>
      </c>
      <c r="F13" s="258" t="s">
        <v>2484</v>
      </c>
      <c r="G13" s="308">
        <v>31.75</v>
      </c>
      <c r="H13" s="258">
        <v>900</v>
      </c>
      <c r="I13" s="308">
        <v>28575</v>
      </c>
      <c r="J13" s="309">
        <v>0.12</v>
      </c>
      <c r="K13" s="310">
        <v>32004</v>
      </c>
      <c r="L13" s="315" t="s">
        <v>784</v>
      </c>
      <c r="M13" s="305" t="s">
        <v>1614</v>
      </c>
      <c r="N13" s="260" t="s">
        <v>1620</v>
      </c>
      <c r="O13" s="261">
        <v>43038</v>
      </c>
      <c r="P13" s="262">
        <v>43402</v>
      </c>
      <c r="Q13" s="263" t="s">
        <v>16</v>
      </c>
      <c r="R13" s="250">
        <v>144</v>
      </c>
      <c r="T13" s="264" t="s">
        <v>1617</v>
      </c>
    </row>
    <row r="14" spans="1:20" s="250" customFormat="1" ht="51.75" customHeight="1">
      <c r="A14" s="306" t="s">
        <v>1635</v>
      </c>
      <c r="B14" s="307" t="s">
        <v>2418</v>
      </c>
      <c r="C14" s="258" t="s">
        <v>1638</v>
      </c>
      <c r="D14" s="259" t="s">
        <v>1637</v>
      </c>
      <c r="E14" s="258" t="s">
        <v>11</v>
      </c>
      <c r="F14" s="258" t="s">
        <v>2484</v>
      </c>
      <c r="G14" s="308">
        <v>32.020000000000003</v>
      </c>
      <c r="H14" s="258">
        <v>2640</v>
      </c>
      <c r="I14" s="308">
        <v>84532.800000000003</v>
      </c>
      <c r="J14" s="309">
        <v>0.12</v>
      </c>
      <c r="K14" s="310">
        <v>94676.736000000004</v>
      </c>
      <c r="L14" s="315" t="s">
        <v>784</v>
      </c>
      <c r="M14" s="305" t="s">
        <v>1614</v>
      </c>
      <c r="N14" s="287" t="s">
        <v>1639</v>
      </c>
      <c r="O14" s="261">
        <v>42811</v>
      </c>
      <c r="P14" s="288">
        <v>43359</v>
      </c>
      <c r="Q14" s="263" t="s">
        <v>16</v>
      </c>
      <c r="R14" s="250">
        <v>157</v>
      </c>
      <c r="T14" s="264" t="s">
        <v>1636</v>
      </c>
    </row>
    <row r="15" spans="1:20" s="250" customFormat="1" ht="51.75" customHeight="1">
      <c r="A15" s="306" t="s">
        <v>1640</v>
      </c>
      <c r="B15" s="307" t="s">
        <v>2419</v>
      </c>
      <c r="C15" s="258" t="s">
        <v>1643</v>
      </c>
      <c r="D15" s="259" t="s">
        <v>1642</v>
      </c>
      <c r="E15" s="258" t="s">
        <v>11</v>
      </c>
      <c r="F15" s="258" t="s">
        <v>2485</v>
      </c>
      <c r="G15" s="308">
        <v>0.43</v>
      </c>
      <c r="H15" s="258">
        <v>107400</v>
      </c>
      <c r="I15" s="308">
        <v>46182</v>
      </c>
      <c r="J15" s="309">
        <v>0.12</v>
      </c>
      <c r="K15" s="310">
        <v>51723.839999999997</v>
      </c>
      <c r="L15" s="315" t="s">
        <v>2485</v>
      </c>
      <c r="M15" s="250" t="s">
        <v>1644</v>
      </c>
      <c r="N15" s="270" t="s">
        <v>1645</v>
      </c>
      <c r="O15" s="266">
        <v>43045</v>
      </c>
      <c r="P15" s="278">
        <v>43409</v>
      </c>
      <c r="Q15" s="272" t="s">
        <v>1413</v>
      </c>
      <c r="R15" s="250">
        <v>159</v>
      </c>
      <c r="T15" s="268" t="s">
        <v>1641</v>
      </c>
    </row>
    <row r="16" spans="1:20" s="250" customFormat="1" ht="51.75" customHeight="1">
      <c r="A16" s="306" t="s">
        <v>1647</v>
      </c>
      <c r="B16" s="307" t="s">
        <v>2420</v>
      </c>
      <c r="C16" s="258" t="s">
        <v>1650</v>
      </c>
      <c r="D16" s="258" t="s">
        <v>1649</v>
      </c>
      <c r="E16" s="258" t="s">
        <v>11</v>
      </c>
      <c r="F16" s="258" t="s">
        <v>2486</v>
      </c>
      <c r="G16" s="308">
        <v>0.64</v>
      </c>
      <c r="H16" s="258">
        <v>114000</v>
      </c>
      <c r="I16" s="308">
        <v>72960</v>
      </c>
      <c r="J16" s="309">
        <v>0.12</v>
      </c>
      <c r="K16" s="310">
        <v>81715.199999999997</v>
      </c>
      <c r="L16" s="315" t="s">
        <v>2537</v>
      </c>
      <c r="M16" s="250" t="s">
        <v>1651</v>
      </c>
      <c r="N16" s="270" t="s">
        <v>1652</v>
      </c>
      <c r="O16" s="266">
        <v>42926</v>
      </c>
      <c r="P16" s="271">
        <v>43382</v>
      </c>
      <c r="Q16" s="272" t="s">
        <v>1413</v>
      </c>
      <c r="R16" s="250">
        <v>160</v>
      </c>
      <c r="T16" s="269" t="s">
        <v>1648</v>
      </c>
    </row>
    <row r="17" spans="1:20" s="250" customFormat="1" ht="51.75" customHeight="1">
      <c r="A17" s="306" t="s">
        <v>1681</v>
      </c>
      <c r="B17" s="307" t="s">
        <v>2421</v>
      </c>
      <c r="C17" s="259" t="s">
        <v>1684</v>
      </c>
      <c r="D17" s="100" t="s">
        <v>1683</v>
      </c>
      <c r="E17" s="258" t="s">
        <v>2516</v>
      </c>
      <c r="F17" s="258" t="s">
        <v>2474</v>
      </c>
      <c r="G17" s="308" t="s">
        <v>2507</v>
      </c>
      <c r="H17" s="258" t="s">
        <v>2517</v>
      </c>
      <c r="I17" s="308">
        <v>230379.19999999998</v>
      </c>
      <c r="J17" s="309">
        <v>0.12</v>
      </c>
      <c r="K17" s="310">
        <v>258024.70399999997</v>
      </c>
      <c r="L17" s="315" t="s">
        <v>784</v>
      </c>
      <c r="M17" s="305" t="s">
        <v>1359</v>
      </c>
      <c r="N17" s="287" t="s">
        <v>1685</v>
      </c>
      <c r="O17" s="261">
        <v>42584</v>
      </c>
      <c r="P17" s="288">
        <v>43405</v>
      </c>
      <c r="Q17" s="263" t="s">
        <v>16</v>
      </c>
      <c r="R17" s="250">
        <v>167</v>
      </c>
      <c r="T17" s="290" t="s">
        <v>1682</v>
      </c>
    </row>
    <row r="18" spans="1:20" s="250" customFormat="1" ht="51.75" customHeight="1">
      <c r="A18" s="306" t="s">
        <v>1687</v>
      </c>
      <c r="B18" s="307" t="s">
        <v>2422</v>
      </c>
      <c r="C18" s="258" t="s">
        <v>1690</v>
      </c>
      <c r="D18" s="259" t="s">
        <v>1689</v>
      </c>
      <c r="E18" s="258" t="s">
        <v>11</v>
      </c>
      <c r="F18" s="258" t="s">
        <v>2474</v>
      </c>
      <c r="G18" s="308">
        <v>16.899999999999999</v>
      </c>
      <c r="H18" s="258">
        <v>6300</v>
      </c>
      <c r="I18" s="308">
        <v>106469.99999999999</v>
      </c>
      <c r="J18" s="309">
        <v>0.12</v>
      </c>
      <c r="K18" s="310">
        <v>119246.39999999998</v>
      </c>
      <c r="L18" s="315" t="s">
        <v>784</v>
      </c>
      <c r="M18" s="250" t="s">
        <v>1359</v>
      </c>
      <c r="N18" s="291" t="s">
        <v>1691</v>
      </c>
      <c r="O18" s="266">
        <v>42880</v>
      </c>
      <c r="P18" s="271">
        <v>43428</v>
      </c>
      <c r="Q18" s="272" t="s">
        <v>16</v>
      </c>
      <c r="R18" s="250">
        <v>169</v>
      </c>
      <c r="T18" s="268" t="s">
        <v>1688</v>
      </c>
    </row>
    <row r="19" spans="1:20" s="250" customFormat="1" ht="51.75" customHeight="1">
      <c r="A19" s="312"/>
      <c r="B19" s="307" t="s">
        <v>2423</v>
      </c>
      <c r="C19" s="258" t="s">
        <v>1814</v>
      </c>
      <c r="D19" s="303" t="s">
        <v>1694</v>
      </c>
      <c r="E19" s="258" t="s">
        <v>201</v>
      </c>
      <c r="F19" s="258" t="s">
        <v>2487</v>
      </c>
      <c r="G19" s="308">
        <v>298.89</v>
      </c>
      <c r="H19" s="258">
        <v>1200</v>
      </c>
      <c r="I19" s="308">
        <v>358668</v>
      </c>
      <c r="J19" s="309">
        <v>0.05</v>
      </c>
      <c r="K19" s="310">
        <v>376601.4</v>
      </c>
      <c r="L19" s="315" t="s">
        <v>2532</v>
      </c>
      <c r="M19" s="250" t="s">
        <v>1815</v>
      </c>
      <c r="N19" s="266" t="s">
        <v>1816</v>
      </c>
      <c r="O19" s="266">
        <v>43339</v>
      </c>
      <c r="P19" s="278">
        <v>44069</v>
      </c>
      <c r="Q19" s="272"/>
      <c r="R19" s="250">
        <v>175</v>
      </c>
      <c r="T19" s="268" t="s">
        <v>1813</v>
      </c>
    </row>
    <row r="20" spans="1:20" s="250" customFormat="1" ht="51.75" customHeight="1">
      <c r="A20" s="306" t="s">
        <v>1726</v>
      </c>
      <c r="B20" s="307" t="s">
        <v>2424</v>
      </c>
      <c r="C20" s="258" t="s">
        <v>1729</v>
      </c>
      <c r="D20" s="259" t="s">
        <v>1728</v>
      </c>
      <c r="E20" s="258" t="s">
        <v>11</v>
      </c>
      <c r="F20" s="258" t="s">
        <v>2488</v>
      </c>
      <c r="G20" s="308">
        <v>35.19</v>
      </c>
      <c r="H20" s="258">
        <v>750</v>
      </c>
      <c r="I20" s="308">
        <v>26392.5</v>
      </c>
      <c r="J20" s="309">
        <v>0.12</v>
      </c>
      <c r="K20" s="310">
        <v>29559.599999999999</v>
      </c>
      <c r="L20" s="315" t="s">
        <v>2527</v>
      </c>
      <c r="M20" s="250" t="s">
        <v>1730</v>
      </c>
      <c r="N20" s="270" t="s">
        <v>1731</v>
      </c>
      <c r="O20" s="266">
        <v>43032</v>
      </c>
      <c r="P20" s="278">
        <v>43396</v>
      </c>
      <c r="Q20" s="272" t="s">
        <v>16</v>
      </c>
      <c r="R20" s="250">
        <v>181</v>
      </c>
      <c r="T20" s="268" t="s">
        <v>1727</v>
      </c>
    </row>
    <row r="21" spans="1:20" s="250" customFormat="1" ht="51.75" customHeight="1">
      <c r="A21" s="306" t="s">
        <v>1752</v>
      </c>
      <c r="B21" s="307" t="s">
        <v>2426</v>
      </c>
      <c r="C21" s="258" t="s">
        <v>1755</v>
      </c>
      <c r="D21" s="100" t="s">
        <v>1754</v>
      </c>
      <c r="E21" s="258" t="s">
        <v>11</v>
      </c>
      <c r="F21" s="258" t="s">
        <v>2489</v>
      </c>
      <c r="G21" s="308">
        <v>0.41</v>
      </c>
      <c r="H21" s="258">
        <v>38160</v>
      </c>
      <c r="I21" s="308">
        <v>15645.599999999999</v>
      </c>
      <c r="J21" s="309">
        <v>0.12</v>
      </c>
      <c r="K21" s="310">
        <v>17523.072</v>
      </c>
      <c r="L21" s="315" t="s">
        <v>784</v>
      </c>
      <c r="M21" s="305" t="s">
        <v>1756</v>
      </c>
      <c r="N21" s="260" t="s">
        <v>1757</v>
      </c>
      <c r="O21" s="261">
        <v>43297</v>
      </c>
      <c r="P21" s="262">
        <v>44027</v>
      </c>
      <c r="Q21" s="263" t="s">
        <v>1413</v>
      </c>
      <c r="R21" s="250">
        <v>200</v>
      </c>
      <c r="T21" s="290" t="s">
        <v>1753</v>
      </c>
    </row>
    <row r="22" spans="1:20" s="250" customFormat="1" ht="51.75" customHeight="1">
      <c r="A22" s="306" t="s">
        <v>1836</v>
      </c>
      <c r="B22" s="307" t="s">
        <v>2432</v>
      </c>
      <c r="C22" s="258" t="s">
        <v>1839</v>
      </c>
      <c r="D22" s="259" t="s">
        <v>1838</v>
      </c>
      <c r="E22" s="258" t="s">
        <v>11</v>
      </c>
      <c r="F22" s="258" t="s">
        <v>2471</v>
      </c>
      <c r="G22" s="308">
        <v>9.39</v>
      </c>
      <c r="H22" s="258">
        <v>1800</v>
      </c>
      <c r="I22" s="308">
        <v>16902</v>
      </c>
      <c r="J22" s="309">
        <v>0.05</v>
      </c>
      <c r="K22" s="310">
        <v>17747.099999999999</v>
      </c>
      <c r="L22" s="315" t="s">
        <v>2526</v>
      </c>
      <c r="M22" s="250" t="s">
        <v>1345</v>
      </c>
      <c r="N22" s="270" t="s">
        <v>1840</v>
      </c>
      <c r="O22" s="266">
        <v>43045</v>
      </c>
      <c r="P22" s="278">
        <v>43409</v>
      </c>
      <c r="Q22" s="272" t="s">
        <v>1413</v>
      </c>
      <c r="R22" s="250">
        <v>254</v>
      </c>
      <c r="T22" s="268" t="s">
        <v>1837</v>
      </c>
    </row>
    <row r="23" spans="1:20" s="250" customFormat="1" ht="51.75" customHeight="1">
      <c r="A23" s="306" t="s">
        <v>1891</v>
      </c>
      <c r="B23" s="307" t="s">
        <v>2439</v>
      </c>
      <c r="C23" s="258" t="s">
        <v>1894</v>
      </c>
      <c r="D23" s="297" t="s">
        <v>1893</v>
      </c>
      <c r="E23" s="258" t="s">
        <v>11</v>
      </c>
      <c r="F23" s="258" t="s">
        <v>2477</v>
      </c>
      <c r="G23" s="308">
        <v>0.83</v>
      </c>
      <c r="H23" s="258">
        <v>15000</v>
      </c>
      <c r="I23" s="308">
        <v>12450</v>
      </c>
      <c r="J23" s="309">
        <v>0.12</v>
      </c>
      <c r="K23" s="310">
        <v>13944</v>
      </c>
      <c r="L23" s="315" t="s">
        <v>2530</v>
      </c>
      <c r="M23" s="305" t="s">
        <v>1373</v>
      </c>
      <c r="N23" s="260" t="s">
        <v>1895</v>
      </c>
      <c r="O23" s="261">
        <v>43038</v>
      </c>
      <c r="P23" s="262">
        <v>43402</v>
      </c>
      <c r="Q23" s="263" t="s">
        <v>1413</v>
      </c>
      <c r="R23" s="250">
        <v>295</v>
      </c>
      <c r="T23" s="264" t="s">
        <v>1892</v>
      </c>
    </row>
    <row r="24" spans="1:20" s="250" customFormat="1" ht="51.75" customHeight="1">
      <c r="A24" s="306" t="s">
        <v>1896</v>
      </c>
      <c r="B24" s="307" t="s">
        <v>2440</v>
      </c>
      <c r="C24" s="258" t="s">
        <v>1898</v>
      </c>
      <c r="D24" s="294" t="s">
        <v>1897</v>
      </c>
      <c r="E24" s="258" t="s">
        <v>11</v>
      </c>
      <c r="F24" s="258" t="s">
        <v>2478</v>
      </c>
      <c r="G24" s="308">
        <v>0.19750000000000001</v>
      </c>
      <c r="H24" s="258">
        <v>72600</v>
      </c>
      <c r="I24" s="308">
        <v>14338.5</v>
      </c>
      <c r="J24" s="309">
        <v>0.12</v>
      </c>
      <c r="K24" s="310">
        <v>16059.119999999999</v>
      </c>
      <c r="L24" s="315" t="s">
        <v>941</v>
      </c>
      <c r="M24" s="250" t="s">
        <v>1379</v>
      </c>
      <c r="N24" s="270" t="s">
        <v>1899</v>
      </c>
      <c r="O24" s="266">
        <v>43011</v>
      </c>
      <c r="P24" s="278">
        <v>43375</v>
      </c>
      <c r="Q24" s="272" t="s">
        <v>1413</v>
      </c>
      <c r="R24" s="250">
        <v>300</v>
      </c>
      <c r="T24" s="304" t="s">
        <v>2540</v>
      </c>
    </row>
    <row r="25" spans="1:20" s="250" customFormat="1" ht="51.75" customHeight="1">
      <c r="A25" s="306" t="s">
        <v>1905</v>
      </c>
      <c r="B25" s="307" t="s">
        <v>2441</v>
      </c>
      <c r="C25" s="258" t="s">
        <v>1908</v>
      </c>
      <c r="D25" s="100" t="s">
        <v>1907</v>
      </c>
      <c r="E25" s="258" t="s">
        <v>11</v>
      </c>
      <c r="F25" s="258" t="s">
        <v>2477</v>
      </c>
      <c r="G25" s="308">
        <v>0.65</v>
      </c>
      <c r="H25" s="258">
        <v>15000</v>
      </c>
      <c r="I25" s="308">
        <v>9750</v>
      </c>
      <c r="J25" s="309">
        <v>0.12</v>
      </c>
      <c r="K25" s="310">
        <v>10920</v>
      </c>
      <c r="L25" s="315" t="s">
        <v>2530</v>
      </c>
      <c r="M25" s="250" t="s">
        <v>1373</v>
      </c>
      <c r="N25" s="270" t="s">
        <v>1909</v>
      </c>
      <c r="O25" s="266">
        <v>43257</v>
      </c>
      <c r="P25" s="278">
        <v>43621</v>
      </c>
      <c r="Q25" s="272" t="s">
        <v>16</v>
      </c>
      <c r="R25" s="250">
        <v>306</v>
      </c>
      <c r="T25" s="269" t="s">
        <v>1906</v>
      </c>
    </row>
    <row r="26" spans="1:20" s="250" customFormat="1" ht="51.75" customHeight="1">
      <c r="A26" s="306" t="s">
        <v>1915</v>
      </c>
      <c r="B26" s="307" t="s">
        <v>2442</v>
      </c>
      <c r="C26" s="258" t="s">
        <v>1918</v>
      </c>
      <c r="D26" s="100" t="s">
        <v>1917</v>
      </c>
      <c r="E26" s="258" t="s">
        <v>11</v>
      </c>
      <c r="F26" s="258" t="s">
        <v>2492</v>
      </c>
      <c r="G26" s="308">
        <v>0.85</v>
      </c>
      <c r="H26" s="258">
        <v>18000</v>
      </c>
      <c r="I26" s="308">
        <v>15300</v>
      </c>
      <c r="J26" s="309">
        <v>0.12</v>
      </c>
      <c r="K26" s="310">
        <v>17136</v>
      </c>
      <c r="L26" s="315" t="s">
        <v>2528</v>
      </c>
      <c r="M26" s="250" t="s">
        <v>1919</v>
      </c>
      <c r="N26" s="270" t="s">
        <v>1920</v>
      </c>
      <c r="O26" s="266">
        <v>43243</v>
      </c>
      <c r="P26" s="278">
        <v>43607</v>
      </c>
      <c r="Q26" s="272" t="s">
        <v>16</v>
      </c>
      <c r="R26" s="250" t="s">
        <v>1921</v>
      </c>
      <c r="T26" s="269" t="s">
        <v>1916</v>
      </c>
    </row>
    <row r="27" spans="1:20" s="250" customFormat="1" ht="51.75" customHeight="1">
      <c r="A27" s="306" t="s">
        <v>1922</v>
      </c>
      <c r="B27" s="307" t="s">
        <v>2443</v>
      </c>
      <c r="C27" s="258" t="s">
        <v>1925</v>
      </c>
      <c r="D27" s="259" t="s">
        <v>1924</v>
      </c>
      <c r="E27" s="258" t="s">
        <v>11</v>
      </c>
      <c r="F27" s="258" t="s">
        <v>2490</v>
      </c>
      <c r="G27" s="308">
        <v>0.17</v>
      </c>
      <c r="H27" s="258">
        <v>114600</v>
      </c>
      <c r="I27" s="308">
        <v>19482</v>
      </c>
      <c r="J27" s="309">
        <v>0.12</v>
      </c>
      <c r="K27" s="310">
        <v>21819.84</v>
      </c>
      <c r="L27" s="315" t="s">
        <v>2535</v>
      </c>
      <c r="M27" s="296" t="s">
        <v>1851</v>
      </c>
      <c r="N27" s="270" t="s">
        <v>1926</v>
      </c>
      <c r="O27" s="266">
        <v>43101</v>
      </c>
      <c r="P27" s="278">
        <v>43465</v>
      </c>
      <c r="Q27" s="272" t="s">
        <v>1413</v>
      </c>
      <c r="R27" s="250">
        <v>314</v>
      </c>
      <c r="T27" s="268" t="s">
        <v>1923</v>
      </c>
    </row>
    <row r="28" spans="1:20" s="250" customFormat="1" ht="51.75" customHeight="1">
      <c r="A28" s="306" t="s">
        <v>2011</v>
      </c>
      <c r="B28" s="307" t="s">
        <v>2446</v>
      </c>
      <c r="C28" s="258" t="s">
        <v>2014</v>
      </c>
      <c r="D28" s="258" t="s">
        <v>2013</v>
      </c>
      <c r="E28" s="258" t="s">
        <v>416</v>
      </c>
      <c r="F28" s="258" t="s">
        <v>2495</v>
      </c>
      <c r="G28" s="308">
        <v>90</v>
      </c>
      <c r="H28" s="258">
        <v>240</v>
      </c>
      <c r="I28" s="308">
        <v>21600</v>
      </c>
      <c r="J28" s="309">
        <v>0.12</v>
      </c>
      <c r="K28" s="310">
        <v>24192</v>
      </c>
      <c r="L28" s="315" t="s">
        <v>2536</v>
      </c>
      <c r="M28" s="250" t="s">
        <v>2015</v>
      </c>
      <c r="N28" s="270" t="s">
        <v>2016</v>
      </c>
      <c r="O28" s="266">
        <v>43101</v>
      </c>
      <c r="P28" s="278">
        <v>43465</v>
      </c>
      <c r="Q28" s="272" t="s">
        <v>1413</v>
      </c>
      <c r="R28" s="250">
        <v>384</v>
      </c>
      <c r="T28" s="268" t="s">
        <v>2012</v>
      </c>
    </row>
    <row r="29" spans="1:20" s="250" customFormat="1" ht="51.75" customHeight="1">
      <c r="A29" s="306" t="s">
        <v>2136</v>
      </c>
      <c r="B29" s="307" t="s">
        <v>2453</v>
      </c>
      <c r="C29" s="258" t="s">
        <v>2139</v>
      </c>
      <c r="D29" s="100" t="s">
        <v>2138</v>
      </c>
      <c r="E29" s="258" t="s">
        <v>11</v>
      </c>
      <c r="F29" s="258" t="s">
        <v>2499</v>
      </c>
      <c r="G29" s="308" t="s">
        <v>2508</v>
      </c>
      <c r="H29" s="258" t="s">
        <v>2518</v>
      </c>
      <c r="I29" s="308">
        <v>245025</v>
      </c>
      <c r="J29" s="309">
        <v>0.12</v>
      </c>
      <c r="K29" s="310">
        <v>274428</v>
      </c>
      <c r="L29" s="315" t="s">
        <v>784</v>
      </c>
      <c r="M29" s="250" t="s">
        <v>2140</v>
      </c>
      <c r="N29" s="270" t="s">
        <v>2141</v>
      </c>
      <c r="O29" s="266">
        <v>43242</v>
      </c>
      <c r="P29" s="278">
        <v>43972</v>
      </c>
      <c r="Q29" s="272" t="s">
        <v>1413</v>
      </c>
      <c r="R29" s="250">
        <v>489</v>
      </c>
      <c r="T29" s="269" t="s">
        <v>2137</v>
      </c>
    </row>
    <row r="30" spans="1:20" s="250" customFormat="1" ht="51.75" customHeight="1">
      <c r="A30" s="306" t="s">
        <v>2287</v>
      </c>
      <c r="B30" s="307" t="s">
        <v>2466</v>
      </c>
      <c r="C30" s="258" t="s">
        <v>2290</v>
      </c>
      <c r="D30" s="259" t="s">
        <v>2289</v>
      </c>
      <c r="E30" s="258" t="s">
        <v>11</v>
      </c>
      <c r="F30" s="258" t="s">
        <v>792</v>
      </c>
      <c r="G30" s="308">
        <v>2.85</v>
      </c>
      <c r="H30" s="258">
        <v>4650</v>
      </c>
      <c r="I30" s="308">
        <v>13252.5</v>
      </c>
      <c r="J30" s="309">
        <v>0.12</v>
      </c>
      <c r="K30" s="310">
        <v>14842.8</v>
      </c>
      <c r="L30" s="315" t="s">
        <v>2525</v>
      </c>
      <c r="M30" s="250" t="s">
        <v>1384</v>
      </c>
      <c r="N30" s="270" t="s">
        <v>2291</v>
      </c>
      <c r="O30" s="266">
        <v>42870</v>
      </c>
      <c r="P30" s="271">
        <v>43418</v>
      </c>
      <c r="Q30" s="272" t="s">
        <v>16</v>
      </c>
      <c r="R30" s="250">
        <v>605</v>
      </c>
      <c r="T30" s="268" t="s">
        <v>2288</v>
      </c>
    </row>
    <row r="31" spans="1:20" s="250" customFormat="1" ht="51.75" customHeight="1">
      <c r="A31" s="306" t="s">
        <v>2372</v>
      </c>
      <c r="B31" s="307" t="s">
        <v>2468</v>
      </c>
      <c r="C31" s="258" t="s">
        <v>2375</v>
      </c>
      <c r="D31" s="259" t="s">
        <v>2374</v>
      </c>
      <c r="E31" s="258" t="s">
        <v>234</v>
      </c>
      <c r="F31" s="258" t="s">
        <v>2503</v>
      </c>
      <c r="G31" s="308">
        <v>620</v>
      </c>
      <c r="H31" s="258">
        <v>18</v>
      </c>
      <c r="I31" s="308">
        <v>11160</v>
      </c>
      <c r="J31" s="309">
        <v>0.05</v>
      </c>
      <c r="K31" s="310">
        <v>11718</v>
      </c>
      <c r="L31" s="315" t="s">
        <v>1085</v>
      </c>
      <c r="M31" s="250" t="s">
        <v>2376</v>
      </c>
      <c r="N31" s="270" t="s">
        <v>2377</v>
      </c>
      <c r="O31" s="266">
        <v>43038</v>
      </c>
      <c r="P31" s="278">
        <v>43402</v>
      </c>
      <c r="Q31" s="272" t="s">
        <v>16</v>
      </c>
      <c r="R31" s="250">
        <v>688</v>
      </c>
      <c r="T31" s="268" t="s">
        <v>2373</v>
      </c>
    </row>
    <row r="32" spans="1:20" s="313" customFormat="1" ht="51.75" customHeight="1">
      <c r="L32" s="316"/>
    </row>
    <row r="33" spans="1:20" s="245" customFormat="1" ht="46.5" customHeight="1">
      <c r="A33" s="13" t="s">
        <v>748</v>
      </c>
      <c r="B33" s="13" t="s">
        <v>749</v>
      </c>
      <c r="C33" s="14" t="s">
        <v>750</v>
      </c>
      <c r="D33" s="13" t="s">
        <v>751</v>
      </c>
      <c r="E33" s="13" t="s">
        <v>3</v>
      </c>
      <c r="F33" s="15" t="s">
        <v>752</v>
      </c>
      <c r="G33" s="16" t="s">
        <v>753</v>
      </c>
      <c r="H33" s="13" t="s">
        <v>754</v>
      </c>
      <c r="I33" s="227" t="s">
        <v>755</v>
      </c>
      <c r="J33" s="13" t="s">
        <v>756</v>
      </c>
      <c r="K33" s="16" t="s">
        <v>757</v>
      </c>
      <c r="L33" s="314" t="s">
        <v>758</v>
      </c>
      <c r="N33" s="246"/>
      <c r="O33" s="246"/>
    </row>
    <row r="34" spans="1:20" s="250" customFormat="1" ht="51.75" customHeight="1">
      <c r="A34" s="306" t="s">
        <v>1409</v>
      </c>
      <c r="B34" s="307" t="s">
        <v>2397</v>
      </c>
      <c r="C34" s="258" t="s">
        <v>1411</v>
      </c>
      <c r="D34" s="259" t="s">
        <v>1412</v>
      </c>
      <c r="E34" s="258" t="s">
        <v>11</v>
      </c>
      <c r="F34" s="258" t="s">
        <v>2476</v>
      </c>
      <c r="G34" s="308">
        <v>52.98</v>
      </c>
      <c r="H34" s="258">
        <v>1530</v>
      </c>
      <c r="I34" s="308">
        <v>81059.399999999994</v>
      </c>
      <c r="J34" s="309">
        <v>0.12</v>
      </c>
      <c r="K34" s="310">
        <v>90786.527999999991</v>
      </c>
      <c r="L34" s="315" t="s">
        <v>2533</v>
      </c>
      <c r="M34" s="250" t="s">
        <v>1486</v>
      </c>
      <c r="N34" s="270" t="s">
        <v>1487</v>
      </c>
      <c r="O34" s="266">
        <v>43312</v>
      </c>
      <c r="P34" s="278">
        <v>43676</v>
      </c>
      <c r="Q34" s="272" t="s">
        <v>16</v>
      </c>
      <c r="R34" s="250">
        <v>31</v>
      </c>
      <c r="T34" s="268" t="s">
        <v>1410</v>
      </c>
    </row>
    <row r="35" spans="1:20" s="250" customFormat="1" ht="51.75" customHeight="1">
      <c r="A35" s="306" t="s">
        <v>1471</v>
      </c>
      <c r="B35" s="307" t="s">
        <v>2390</v>
      </c>
      <c r="C35" s="273" t="s">
        <v>1333</v>
      </c>
      <c r="D35" s="273" t="s">
        <v>1334</v>
      </c>
      <c r="E35" s="258" t="s">
        <v>11</v>
      </c>
      <c r="F35" s="258" t="s">
        <v>2469</v>
      </c>
      <c r="G35" s="308">
        <v>129.41999999999999</v>
      </c>
      <c r="H35" s="258">
        <v>630</v>
      </c>
      <c r="I35" s="308">
        <v>81534.599999999991</v>
      </c>
      <c r="J35" s="309">
        <v>0.12</v>
      </c>
      <c r="K35" s="310">
        <v>91318.751999999993</v>
      </c>
      <c r="L35" s="315" t="s">
        <v>2520</v>
      </c>
      <c r="M35" s="250" t="s">
        <v>1335</v>
      </c>
      <c r="N35" s="254" t="s">
        <v>1336</v>
      </c>
      <c r="O35" s="255">
        <v>42368</v>
      </c>
      <c r="P35" s="255">
        <v>43434</v>
      </c>
      <c r="Q35" s="256" t="s">
        <v>1413</v>
      </c>
      <c r="R35" s="250">
        <v>1</v>
      </c>
      <c r="T35" s="257" t="s">
        <v>1337</v>
      </c>
    </row>
    <row r="36" spans="1:20" s="250" customFormat="1" ht="51.75" customHeight="1">
      <c r="A36" s="306" t="s">
        <v>1531</v>
      </c>
      <c r="B36" s="307" t="s">
        <v>2408</v>
      </c>
      <c r="C36" s="258" t="s">
        <v>1534</v>
      </c>
      <c r="D36" s="294" t="s">
        <v>1533</v>
      </c>
      <c r="E36" s="258" t="s">
        <v>11</v>
      </c>
      <c r="F36" s="258" t="s">
        <v>2482</v>
      </c>
      <c r="G36" s="308">
        <v>2.52</v>
      </c>
      <c r="H36" s="258">
        <v>4860</v>
      </c>
      <c r="I36" s="308">
        <v>12247.2</v>
      </c>
      <c r="J36" s="309">
        <v>0.12</v>
      </c>
      <c r="K36" s="310">
        <v>13716.864000000001</v>
      </c>
      <c r="L36" s="315" t="s">
        <v>2524</v>
      </c>
      <c r="M36" s="250" t="s">
        <v>1535</v>
      </c>
      <c r="N36" s="270" t="s">
        <v>1536</v>
      </c>
      <c r="O36" s="266">
        <v>43276</v>
      </c>
      <c r="P36" s="278">
        <v>44006</v>
      </c>
      <c r="Q36" s="272" t="s">
        <v>1413</v>
      </c>
      <c r="R36" s="250">
        <v>97</v>
      </c>
      <c r="T36" s="268" t="s">
        <v>1532</v>
      </c>
    </row>
    <row r="37" spans="1:20" s="250" customFormat="1" ht="51.75" customHeight="1">
      <c r="A37" s="306" t="s">
        <v>1599</v>
      </c>
      <c r="B37" s="307" t="s">
        <v>2415</v>
      </c>
      <c r="C37" s="258" t="s">
        <v>1602</v>
      </c>
      <c r="D37" s="259" t="s">
        <v>1601</v>
      </c>
      <c r="E37" s="258" t="s">
        <v>11</v>
      </c>
      <c r="F37" s="258" t="s">
        <v>792</v>
      </c>
      <c r="G37" s="308">
        <v>0.5</v>
      </c>
      <c r="H37" s="258">
        <v>19110</v>
      </c>
      <c r="I37" s="308">
        <v>9555</v>
      </c>
      <c r="J37" s="309">
        <v>0.12</v>
      </c>
      <c r="K37" s="310">
        <v>10701.6</v>
      </c>
      <c r="L37" s="315" t="s">
        <v>2525</v>
      </c>
      <c r="M37" s="250" t="s">
        <v>1603</v>
      </c>
      <c r="N37" s="270" t="s">
        <v>1570</v>
      </c>
      <c r="O37" s="266">
        <v>43325</v>
      </c>
      <c r="P37" s="278">
        <v>44055</v>
      </c>
      <c r="Q37" s="272" t="s">
        <v>1413</v>
      </c>
      <c r="R37" s="250" t="s">
        <v>1604</v>
      </c>
      <c r="S37" s="250" t="s">
        <v>1677</v>
      </c>
      <c r="T37" s="268" t="s">
        <v>1600</v>
      </c>
    </row>
    <row r="38" spans="1:20" s="250" customFormat="1" ht="51.75" customHeight="1">
      <c r="A38" s="306" t="s">
        <v>2287</v>
      </c>
      <c r="B38" s="307" t="s">
        <v>2466</v>
      </c>
      <c r="C38" s="258" t="s">
        <v>2290</v>
      </c>
      <c r="D38" s="259" t="s">
        <v>2289</v>
      </c>
      <c r="E38" s="258" t="s">
        <v>11</v>
      </c>
      <c r="F38" s="258" t="s">
        <v>792</v>
      </c>
      <c r="G38" s="308">
        <v>2.85</v>
      </c>
      <c r="H38" s="258">
        <v>4650</v>
      </c>
      <c r="I38" s="308">
        <v>13252.5</v>
      </c>
      <c r="J38" s="309">
        <v>0.12</v>
      </c>
      <c r="K38" s="310">
        <v>14842.8</v>
      </c>
      <c r="L38" s="315" t="s">
        <v>2525</v>
      </c>
      <c r="M38" s="250" t="s">
        <v>1384</v>
      </c>
      <c r="N38" s="270" t="s">
        <v>2291</v>
      </c>
      <c r="O38" s="266">
        <v>42870</v>
      </c>
      <c r="P38" s="271">
        <v>43418</v>
      </c>
      <c r="Q38" s="272" t="s">
        <v>16</v>
      </c>
      <c r="R38" s="250">
        <v>605</v>
      </c>
      <c r="T38" s="268" t="s">
        <v>2288</v>
      </c>
    </row>
    <row r="39" spans="1:20" s="250" customFormat="1" ht="51.75" customHeight="1">
      <c r="A39" s="306" t="s">
        <v>1496</v>
      </c>
      <c r="B39" s="307" t="s">
        <v>2401</v>
      </c>
      <c r="C39" s="258" t="s">
        <v>1499</v>
      </c>
      <c r="D39" s="259" t="s">
        <v>1498</v>
      </c>
      <c r="E39" s="258" t="s">
        <v>11</v>
      </c>
      <c r="F39" s="258" t="s">
        <v>2478</v>
      </c>
      <c r="G39" s="308">
        <v>0.22</v>
      </c>
      <c r="H39" s="258">
        <v>63300</v>
      </c>
      <c r="I39" s="308">
        <v>13926</v>
      </c>
      <c r="J39" s="309">
        <v>0.12</v>
      </c>
      <c r="K39" s="310">
        <v>15597.119999999999</v>
      </c>
      <c r="L39" s="315" t="s">
        <v>941</v>
      </c>
      <c r="M39" s="250" t="s">
        <v>1379</v>
      </c>
      <c r="N39" s="270" t="s">
        <v>1500</v>
      </c>
      <c r="O39" s="266">
        <v>43276</v>
      </c>
      <c r="P39" s="278">
        <v>44006</v>
      </c>
      <c r="Q39" s="272" t="s">
        <v>1413</v>
      </c>
      <c r="R39" s="250" t="s">
        <v>1501</v>
      </c>
      <c r="S39" s="250" t="s">
        <v>1675</v>
      </c>
      <c r="T39" s="268" t="s">
        <v>1497</v>
      </c>
    </row>
    <row r="40" spans="1:20" s="250" customFormat="1" ht="51.75" customHeight="1">
      <c r="A40" s="306" t="s">
        <v>1896</v>
      </c>
      <c r="B40" s="307" t="s">
        <v>2440</v>
      </c>
      <c r="C40" s="258" t="s">
        <v>1898</v>
      </c>
      <c r="D40" s="294" t="s">
        <v>1897</v>
      </c>
      <c r="E40" s="258" t="s">
        <v>11</v>
      </c>
      <c r="F40" s="258" t="s">
        <v>2478</v>
      </c>
      <c r="G40" s="308">
        <v>0.19750000000000001</v>
      </c>
      <c r="H40" s="258">
        <v>72600</v>
      </c>
      <c r="I40" s="308">
        <v>14338.5</v>
      </c>
      <c r="J40" s="309">
        <v>0.12</v>
      </c>
      <c r="K40" s="310">
        <v>16059.119999999999</v>
      </c>
      <c r="L40" s="315" t="s">
        <v>941</v>
      </c>
      <c r="M40" s="250" t="s">
        <v>1379</v>
      </c>
      <c r="N40" s="270" t="s">
        <v>1899</v>
      </c>
      <c r="O40" s="266">
        <v>43011</v>
      </c>
      <c r="P40" s="278">
        <v>43375</v>
      </c>
      <c r="Q40" s="272" t="s">
        <v>1413</v>
      </c>
      <c r="R40" s="250">
        <v>300</v>
      </c>
      <c r="T40" s="304" t="s">
        <v>2540</v>
      </c>
    </row>
    <row r="41" spans="1:20" s="250" customFormat="1" ht="51.75" customHeight="1">
      <c r="A41" s="306" t="s">
        <v>1915</v>
      </c>
      <c r="B41" s="307" t="s">
        <v>2442</v>
      </c>
      <c r="C41" s="258" t="s">
        <v>1918</v>
      </c>
      <c r="D41" s="100" t="s">
        <v>1917</v>
      </c>
      <c r="E41" s="258" t="s">
        <v>11</v>
      </c>
      <c r="F41" s="258" t="s">
        <v>2492</v>
      </c>
      <c r="G41" s="308">
        <v>0.85</v>
      </c>
      <c r="H41" s="258">
        <v>18000</v>
      </c>
      <c r="I41" s="308">
        <v>15300</v>
      </c>
      <c r="J41" s="309">
        <v>0.12</v>
      </c>
      <c r="K41" s="310">
        <v>17136</v>
      </c>
      <c r="L41" s="315" t="s">
        <v>2528</v>
      </c>
      <c r="M41" s="250" t="s">
        <v>1919</v>
      </c>
      <c r="N41" s="270" t="s">
        <v>1920</v>
      </c>
      <c r="O41" s="266">
        <v>43243</v>
      </c>
      <c r="P41" s="278">
        <v>43607</v>
      </c>
      <c r="Q41" s="272" t="s">
        <v>16</v>
      </c>
      <c r="R41" s="250" t="s">
        <v>1921</v>
      </c>
      <c r="T41" s="269" t="s">
        <v>1916</v>
      </c>
    </row>
    <row r="42" spans="1:20" s="250" customFormat="1" ht="51.75" customHeight="1">
      <c r="A42" s="306" t="s">
        <v>1922</v>
      </c>
      <c r="B42" s="307" t="s">
        <v>2443</v>
      </c>
      <c r="C42" s="258" t="s">
        <v>1925</v>
      </c>
      <c r="D42" s="259" t="s">
        <v>1924</v>
      </c>
      <c r="E42" s="258" t="s">
        <v>11</v>
      </c>
      <c r="F42" s="258" t="s">
        <v>2490</v>
      </c>
      <c r="G42" s="308">
        <v>0.17</v>
      </c>
      <c r="H42" s="258">
        <v>114600</v>
      </c>
      <c r="I42" s="308">
        <v>19482</v>
      </c>
      <c r="J42" s="309">
        <v>0.12</v>
      </c>
      <c r="K42" s="310">
        <v>21819.84</v>
      </c>
      <c r="L42" s="315" t="s">
        <v>2535</v>
      </c>
      <c r="M42" s="296" t="s">
        <v>1851</v>
      </c>
      <c r="N42" s="270" t="s">
        <v>1926</v>
      </c>
      <c r="O42" s="266">
        <v>43101</v>
      </c>
      <c r="P42" s="278">
        <v>43465</v>
      </c>
      <c r="Q42" s="272" t="s">
        <v>1413</v>
      </c>
      <c r="R42" s="250">
        <v>314</v>
      </c>
      <c r="T42" s="268" t="s">
        <v>1923</v>
      </c>
    </row>
    <row r="43" spans="1:20" s="250" customFormat="1" ht="51.75" customHeight="1">
      <c r="A43" s="306" t="s">
        <v>1408</v>
      </c>
      <c r="B43" s="307" t="s">
        <v>2400</v>
      </c>
      <c r="C43" s="258" t="s">
        <v>1347</v>
      </c>
      <c r="D43" s="259" t="s">
        <v>1348</v>
      </c>
      <c r="E43" s="258" t="s">
        <v>11</v>
      </c>
      <c r="F43" s="258" t="s">
        <v>2473</v>
      </c>
      <c r="G43" s="308">
        <v>52.759</v>
      </c>
      <c r="H43" s="258">
        <v>270</v>
      </c>
      <c r="I43" s="308">
        <v>14244.93</v>
      </c>
      <c r="J43" s="309">
        <v>0.05</v>
      </c>
      <c r="K43" s="310">
        <v>14957.1765</v>
      </c>
      <c r="L43" s="315" t="s">
        <v>784</v>
      </c>
      <c r="M43" s="305" t="s">
        <v>1342</v>
      </c>
      <c r="N43" s="260" t="s">
        <v>1349</v>
      </c>
      <c r="O43" s="261">
        <v>43038</v>
      </c>
      <c r="P43" s="262">
        <v>43402</v>
      </c>
      <c r="Q43" s="263" t="s">
        <v>16</v>
      </c>
      <c r="R43" s="250" t="s">
        <v>1477</v>
      </c>
      <c r="S43" s="250" t="s">
        <v>1674</v>
      </c>
      <c r="T43" s="264" t="s">
        <v>1350</v>
      </c>
    </row>
    <row r="44" spans="1:20" s="250" customFormat="1" ht="57" customHeight="1">
      <c r="A44" s="306" t="s">
        <v>1479</v>
      </c>
      <c r="B44" s="307" t="s">
        <v>2394</v>
      </c>
      <c r="C44" s="258" t="s">
        <v>1357</v>
      </c>
      <c r="D44" s="259" t="s">
        <v>1358</v>
      </c>
      <c r="E44" s="258" t="s">
        <v>2511</v>
      </c>
      <c r="F44" s="258" t="s">
        <v>2474</v>
      </c>
      <c r="G44" s="308" t="s">
        <v>2504</v>
      </c>
      <c r="H44" s="258" t="s">
        <v>2510</v>
      </c>
      <c r="I44" s="308">
        <v>503227.8</v>
      </c>
      <c r="J44" s="309">
        <v>0.12</v>
      </c>
      <c r="K44" s="310">
        <v>563615.13599999994</v>
      </c>
      <c r="L44" s="315" t="s">
        <v>784</v>
      </c>
      <c r="M44" s="250" t="s">
        <v>1359</v>
      </c>
      <c r="N44" s="270" t="s">
        <v>1360</v>
      </c>
      <c r="O44" s="266">
        <v>42573</v>
      </c>
      <c r="P44" s="271">
        <v>43394</v>
      </c>
      <c r="Q44" s="272" t="s">
        <v>16</v>
      </c>
      <c r="R44" s="250">
        <v>19</v>
      </c>
      <c r="T44" s="268" t="s">
        <v>1361</v>
      </c>
    </row>
    <row r="45" spans="1:20" s="250" customFormat="1" ht="51.75" customHeight="1">
      <c r="A45" s="306" t="s">
        <v>1681</v>
      </c>
      <c r="B45" s="307" t="s">
        <v>2421</v>
      </c>
      <c r="C45" s="259" t="s">
        <v>1684</v>
      </c>
      <c r="D45" s="100" t="s">
        <v>1683</v>
      </c>
      <c r="E45" s="258" t="s">
        <v>2516</v>
      </c>
      <c r="F45" s="258" t="s">
        <v>2474</v>
      </c>
      <c r="G45" s="308" t="s">
        <v>2507</v>
      </c>
      <c r="H45" s="258" t="s">
        <v>2517</v>
      </c>
      <c r="I45" s="308">
        <v>230379.19999999998</v>
      </c>
      <c r="J45" s="309">
        <v>0.12</v>
      </c>
      <c r="K45" s="310">
        <v>258024.70399999997</v>
      </c>
      <c r="L45" s="315" t="s">
        <v>784</v>
      </c>
      <c r="M45" s="305" t="s">
        <v>1359</v>
      </c>
      <c r="N45" s="287" t="s">
        <v>1685</v>
      </c>
      <c r="O45" s="261">
        <v>42584</v>
      </c>
      <c r="P45" s="288">
        <v>43405</v>
      </c>
      <c r="Q45" s="263" t="s">
        <v>16</v>
      </c>
      <c r="R45" s="250">
        <v>167</v>
      </c>
      <c r="T45" s="290" t="s">
        <v>1682</v>
      </c>
    </row>
    <row r="46" spans="1:20" s="250" customFormat="1" ht="51.75" customHeight="1">
      <c r="A46" s="306" t="s">
        <v>1687</v>
      </c>
      <c r="B46" s="307" t="s">
        <v>2422</v>
      </c>
      <c r="C46" s="258" t="s">
        <v>1690</v>
      </c>
      <c r="D46" s="259" t="s">
        <v>1689</v>
      </c>
      <c r="E46" s="258" t="s">
        <v>11</v>
      </c>
      <c r="F46" s="258" t="s">
        <v>2474</v>
      </c>
      <c r="G46" s="308">
        <v>16.899999999999999</v>
      </c>
      <c r="H46" s="258">
        <v>6300</v>
      </c>
      <c r="I46" s="308">
        <v>106469.99999999999</v>
      </c>
      <c r="J46" s="309">
        <v>0.12</v>
      </c>
      <c r="K46" s="310">
        <v>119246.39999999998</v>
      </c>
      <c r="L46" s="315" t="s">
        <v>784</v>
      </c>
      <c r="M46" s="250" t="s">
        <v>1359</v>
      </c>
      <c r="N46" s="291" t="s">
        <v>1691</v>
      </c>
      <c r="O46" s="266">
        <v>42880</v>
      </c>
      <c r="P46" s="271">
        <v>43428</v>
      </c>
      <c r="Q46" s="272" t="s">
        <v>16</v>
      </c>
      <c r="R46" s="250">
        <v>169</v>
      </c>
      <c r="T46" s="268" t="s">
        <v>1688</v>
      </c>
    </row>
    <row r="47" spans="1:20" s="250" customFormat="1" ht="51.75" customHeight="1">
      <c r="A47" s="306" t="s">
        <v>1580</v>
      </c>
      <c r="B47" s="307" t="s">
        <v>2414</v>
      </c>
      <c r="C47" s="311" t="s">
        <v>1583</v>
      </c>
      <c r="D47" s="3" t="s">
        <v>1582</v>
      </c>
      <c r="E47" s="258" t="s">
        <v>2514</v>
      </c>
      <c r="F47" s="258" t="s">
        <v>807</v>
      </c>
      <c r="G47" s="308" t="s">
        <v>2506</v>
      </c>
      <c r="H47" s="258" t="s">
        <v>2515</v>
      </c>
      <c r="I47" s="308">
        <v>15743.999999999998</v>
      </c>
      <c r="J47" s="309">
        <v>0.12</v>
      </c>
      <c r="K47" s="310">
        <v>17633.28</v>
      </c>
      <c r="L47" s="315" t="s">
        <v>784</v>
      </c>
      <c r="M47" s="250" t="s">
        <v>1584</v>
      </c>
      <c r="N47" s="250" t="s">
        <v>1585</v>
      </c>
      <c r="O47" s="286">
        <v>42324</v>
      </c>
      <c r="P47" s="286">
        <v>43404</v>
      </c>
      <c r="Q47" s="256" t="s">
        <v>1413</v>
      </c>
      <c r="R47" s="250">
        <v>130</v>
      </c>
      <c r="T47" s="257" t="s">
        <v>1581</v>
      </c>
    </row>
    <row r="48" spans="1:20" s="250" customFormat="1" ht="51.75" customHeight="1">
      <c r="A48" s="306" t="s">
        <v>1610</v>
      </c>
      <c r="B48" s="307" t="s">
        <v>2416</v>
      </c>
      <c r="C48" s="258" t="s">
        <v>1613</v>
      </c>
      <c r="D48" s="259" t="s">
        <v>1612</v>
      </c>
      <c r="E48" s="258" t="s">
        <v>11</v>
      </c>
      <c r="F48" s="258" t="s">
        <v>2484</v>
      </c>
      <c r="G48" s="308">
        <v>35.06</v>
      </c>
      <c r="H48" s="258">
        <v>1680</v>
      </c>
      <c r="I48" s="308">
        <v>58900.800000000003</v>
      </c>
      <c r="J48" s="309">
        <v>0.12</v>
      </c>
      <c r="K48" s="310">
        <v>65968.896000000008</v>
      </c>
      <c r="L48" s="315" t="s">
        <v>784</v>
      </c>
      <c r="M48" s="305" t="s">
        <v>1614</v>
      </c>
      <c r="N48" s="260" t="s">
        <v>1615</v>
      </c>
      <c r="O48" s="261">
        <v>42989</v>
      </c>
      <c r="P48" s="317">
        <v>43353</v>
      </c>
      <c r="Q48" s="263" t="s">
        <v>16</v>
      </c>
      <c r="R48" s="250">
        <v>143</v>
      </c>
      <c r="T48" s="264" t="s">
        <v>1611</v>
      </c>
    </row>
    <row r="49" spans="1:20" s="250" customFormat="1" ht="51.75" customHeight="1">
      <c r="A49" s="306" t="s">
        <v>1616</v>
      </c>
      <c r="B49" s="307" t="s">
        <v>2417</v>
      </c>
      <c r="C49" s="258" t="s">
        <v>1619</v>
      </c>
      <c r="D49" s="259" t="s">
        <v>1618</v>
      </c>
      <c r="E49" s="258" t="s">
        <v>11</v>
      </c>
      <c r="F49" s="258" t="s">
        <v>2484</v>
      </c>
      <c r="G49" s="308">
        <v>31.75</v>
      </c>
      <c r="H49" s="258">
        <v>900</v>
      </c>
      <c r="I49" s="308">
        <v>28575</v>
      </c>
      <c r="J49" s="309">
        <v>0.12</v>
      </c>
      <c r="K49" s="310">
        <v>32004</v>
      </c>
      <c r="L49" s="315" t="s">
        <v>784</v>
      </c>
      <c r="M49" s="305" t="s">
        <v>1614</v>
      </c>
      <c r="N49" s="260" t="s">
        <v>1620</v>
      </c>
      <c r="O49" s="261">
        <v>43038</v>
      </c>
      <c r="P49" s="262">
        <v>43402</v>
      </c>
      <c r="Q49" s="263" t="s">
        <v>16</v>
      </c>
      <c r="R49" s="250">
        <v>144</v>
      </c>
      <c r="T49" s="264" t="s">
        <v>1617</v>
      </c>
    </row>
    <row r="50" spans="1:20" s="250" customFormat="1" ht="51.75" customHeight="1">
      <c r="A50" s="306" t="s">
        <v>1635</v>
      </c>
      <c r="B50" s="307" t="s">
        <v>2418</v>
      </c>
      <c r="C50" s="258" t="s">
        <v>1638</v>
      </c>
      <c r="D50" s="259" t="s">
        <v>1637</v>
      </c>
      <c r="E50" s="258" t="s">
        <v>11</v>
      </c>
      <c r="F50" s="258" t="s">
        <v>2484</v>
      </c>
      <c r="G50" s="308">
        <v>32.020000000000003</v>
      </c>
      <c r="H50" s="258">
        <v>2640</v>
      </c>
      <c r="I50" s="308">
        <v>84532.800000000003</v>
      </c>
      <c r="J50" s="309">
        <v>0.12</v>
      </c>
      <c r="K50" s="310">
        <v>94676.736000000004</v>
      </c>
      <c r="L50" s="315" t="s">
        <v>784</v>
      </c>
      <c r="M50" s="305" t="s">
        <v>1614</v>
      </c>
      <c r="N50" s="287" t="s">
        <v>1639</v>
      </c>
      <c r="O50" s="261">
        <v>42811</v>
      </c>
      <c r="P50" s="318">
        <v>43359</v>
      </c>
      <c r="Q50" s="263" t="s">
        <v>16</v>
      </c>
      <c r="R50" s="250">
        <v>157</v>
      </c>
      <c r="T50" s="264" t="s">
        <v>1636</v>
      </c>
    </row>
    <row r="51" spans="1:20" s="250" customFormat="1" ht="51.75" customHeight="1">
      <c r="A51" s="306" t="s">
        <v>1752</v>
      </c>
      <c r="B51" s="307" t="s">
        <v>2426</v>
      </c>
      <c r="C51" s="258" t="s">
        <v>1755</v>
      </c>
      <c r="D51" s="100" t="s">
        <v>1754</v>
      </c>
      <c r="E51" s="258" t="s">
        <v>11</v>
      </c>
      <c r="F51" s="258" t="s">
        <v>2489</v>
      </c>
      <c r="G51" s="308">
        <v>0.41</v>
      </c>
      <c r="H51" s="258">
        <v>38160</v>
      </c>
      <c r="I51" s="308">
        <v>15645.599999999999</v>
      </c>
      <c r="J51" s="309">
        <v>0.12</v>
      </c>
      <c r="K51" s="310">
        <v>17523.072</v>
      </c>
      <c r="L51" s="315" t="s">
        <v>784</v>
      </c>
      <c r="M51" s="305" t="s">
        <v>1756</v>
      </c>
      <c r="N51" s="260" t="s">
        <v>1757</v>
      </c>
      <c r="O51" s="261">
        <v>43297</v>
      </c>
      <c r="P51" s="262">
        <v>44027</v>
      </c>
      <c r="Q51" s="263" t="s">
        <v>1413</v>
      </c>
      <c r="R51" s="250">
        <v>200</v>
      </c>
      <c r="T51" s="290" t="s">
        <v>1753</v>
      </c>
    </row>
    <row r="52" spans="1:20" s="250" customFormat="1" ht="51.75" customHeight="1">
      <c r="A52" s="306" t="s">
        <v>2136</v>
      </c>
      <c r="B52" s="307" t="s">
        <v>2453</v>
      </c>
      <c r="C52" s="258" t="s">
        <v>2139</v>
      </c>
      <c r="D52" s="100" t="s">
        <v>2138</v>
      </c>
      <c r="E52" s="258" t="s">
        <v>11</v>
      </c>
      <c r="F52" s="258" t="s">
        <v>2499</v>
      </c>
      <c r="G52" s="308" t="s">
        <v>2508</v>
      </c>
      <c r="H52" s="258" t="s">
        <v>2518</v>
      </c>
      <c r="I52" s="308">
        <v>245025</v>
      </c>
      <c r="J52" s="309">
        <v>0.12</v>
      </c>
      <c r="K52" s="310">
        <v>274428</v>
      </c>
      <c r="L52" s="315" t="s">
        <v>784</v>
      </c>
      <c r="M52" s="250" t="s">
        <v>2140</v>
      </c>
      <c r="N52" s="270" t="s">
        <v>2141</v>
      </c>
      <c r="O52" s="266">
        <v>43242</v>
      </c>
      <c r="P52" s="278">
        <v>43972</v>
      </c>
      <c r="Q52" s="272" t="s">
        <v>1413</v>
      </c>
      <c r="R52" s="250">
        <v>489</v>
      </c>
      <c r="T52" s="269" t="s">
        <v>2137</v>
      </c>
    </row>
    <row r="53" spans="1:20" s="250" customFormat="1" ht="51.75" customHeight="1">
      <c r="A53" s="312"/>
      <c r="B53" s="307" t="s">
        <v>2423</v>
      </c>
      <c r="C53" s="258" t="s">
        <v>1814</v>
      </c>
      <c r="D53" s="303" t="s">
        <v>1694</v>
      </c>
      <c r="E53" s="258" t="s">
        <v>201</v>
      </c>
      <c r="F53" s="258" t="s">
        <v>2487</v>
      </c>
      <c r="G53" s="308">
        <v>298.89</v>
      </c>
      <c r="H53" s="258">
        <v>1200</v>
      </c>
      <c r="I53" s="308">
        <v>358668</v>
      </c>
      <c r="J53" s="309">
        <v>0.05</v>
      </c>
      <c r="K53" s="310">
        <v>376601.4</v>
      </c>
      <c r="L53" s="315" t="s">
        <v>2532</v>
      </c>
      <c r="M53" s="250" t="s">
        <v>1815</v>
      </c>
      <c r="N53" s="266" t="s">
        <v>1816</v>
      </c>
      <c r="O53" s="266">
        <v>43339</v>
      </c>
      <c r="P53" s="278">
        <v>44069</v>
      </c>
      <c r="Q53" s="272"/>
      <c r="R53" s="250">
        <v>175</v>
      </c>
      <c r="T53" s="268" t="s">
        <v>1813</v>
      </c>
    </row>
    <row r="54" spans="1:20" s="250" customFormat="1" ht="51.75" customHeight="1">
      <c r="A54" s="306" t="s">
        <v>1726</v>
      </c>
      <c r="B54" s="307" t="s">
        <v>2424</v>
      </c>
      <c r="C54" s="258" t="s">
        <v>1729</v>
      </c>
      <c r="D54" s="259" t="s">
        <v>1728</v>
      </c>
      <c r="E54" s="258" t="s">
        <v>11</v>
      </c>
      <c r="F54" s="258" t="s">
        <v>2488</v>
      </c>
      <c r="G54" s="308">
        <v>35.19</v>
      </c>
      <c r="H54" s="258">
        <v>750</v>
      </c>
      <c r="I54" s="308">
        <v>26392.5</v>
      </c>
      <c r="J54" s="309">
        <v>0.12</v>
      </c>
      <c r="K54" s="310">
        <v>29559.599999999999</v>
      </c>
      <c r="L54" s="315" t="s">
        <v>2527</v>
      </c>
      <c r="M54" s="250" t="s">
        <v>1730</v>
      </c>
      <c r="N54" s="270" t="s">
        <v>1731</v>
      </c>
      <c r="O54" s="266">
        <v>43032</v>
      </c>
      <c r="P54" s="278">
        <v>43396</v>
      </c>
      <c r="Q54" s="272" t="s">
        <v>16</v>
      </c>
      <c r="R54" s="250">
        <v>181</v>
      </c>
      <c r="T54" s="268" t="s">
        <v>1727</v>
      </c>
    </row>
    <row r="55" spans="1:20" s="250" customFormat="1" ht="51.75" customHeight="1">
      <c r="A55" s="306" t="s">
        <v>1640</v>
      </c>
      <c r="B55" s="307" t="s">
        <v>2419</v>
      </c>
      <c r="C55" s="258" t="s">
        <v>1643</v>
      </c>
      <c r="D55" s="259" t="s">
        <v>1642</v>
      </c>
      <c r="E55" s="258" t="s">
        <v>11</v>
      </c>
      <c r="F55" s="258" t="s">
        <v>2485</v>
      </c>
      <c r="G55" s="308">
        <v>0.43</v>
      </c>
      <c r="H55" s="258">
        <v>107400</v>
      </c>
      <c r="I55" s="308">
        <v>46182</v>
      </c>
      <c r="J55" s="309">
        <v>0.12</v>
      </c>
      <c r="K55" s="310">
        <v>51723.839999999997</v>
      </c>
      <c r="L55" s="315" t="s">
        <v>2485</v>
      </c>
      <c r="M55" s="250" t="s">
        <v>1644</v>
      </c>
      <c r="N55" s="270" t="s">
        <v>1645</v>
      </c>
      <c r="O55" s="266">
        <v>43045</v>
      </c>
      <c r="P55" s="278">
        <v>43409</v>
      </c>
      <c r="Q55" s="272" t="s">
        <v>1413</v>
      </c>
      <c r="R55" s="250">
        <v>159</v>
      </c>
      <c r="T55" s="268" t="s">
        <v>1641</v>
      </c>
    </row>
    <row r="56" spans="1:20" s="250" customFormat="1" ht="51.75" customHeight="1">
      <c r="A56" s="306" t="s">
        <v>1891</v>
      </c>
      <c r="B56" s="307" t="s">
        <v>2439</v>
      </c>
      <c r="C56" s="258" t="s">
        <v>1894</v>
      </c>
      <c r="D56" s="297" t="s">
        <v>1893</v>
      </c>
      <c r="E56" s="258" t="s">
        <v>11</v>
      </c>
      <c r="F56" s="258" t="s">
        <v>2477</v>
      </c>
      <c r="G56" s="308">
        <v>0.83</v>
      </c>
      <c r="H56" s="258">
        <v>15000</v>
      </c>
      <c r="I56" s="308">
        <v>12450</v>
      </c>
      <c r="J56" s="309">
        <v>0.12</v>
      </c>
      <c r="K56" s="310">
        <v>13944</v>
      </c>
      <c r="L56" s="315" t="s">
        <v>2530</v>
      </c>
      <c r="M56" s="305" t="s">
        <v>1373</v>
      </c>
      <c r="N56" s="260" t="s">
        <v>1895</v>
      </c>
      <c r="O56" s="261">
        <v>43038</v>
      </c>
      <c r="P56" s="262">
        <v>43402</v>
      </c>
      <c r="Q56" s="263" t="s">
        <v>1413</v>
      </c>
      <c r="R56" s="250">
        <v>295</v>
      </c>
      <c r="T56" s="264" t="s">
        <v>1892</v>
      </c>
    </row>
    <row r="57" spans="1:20" s="250" customFormat="1" ht="51.75" customHeight="1">
      <c r="A57" s="306" t="s">
        <v>1905</v>
      </c>
      <c r="B57" s="307" t="s">
        <v>2441</v>
      </c>
      <c r="C57" s="258" t="s">
        <v>1908</v>
      </c>
      <c r="D57" s="100" t="s">
        <v>1907</v>
      </c>
      <c r="E57" s="258" t="s">
        <v>11</v>
      </c>
      <c r="F57" s="258" t="s">
        <v>2477</v>
      </c>
      <c r="G57" s="308">
        <v>0.65</v>
      </c>
      <c r="H57" s="258">
        <v>15000</v>
      </c>
      <c r="I57" s="308">
        <v>9750</v>
      </c>
      <c r="J57" s="309">
        <v>0.12</v>
      </c>
      <c r="K57" s="310">
        <v>10920</v>
      </c>
      <c r="L57" s="315" t="s">
        <v>2530</v>
      </c>
      <c r="M57" s="250" t="s">
        <v>1373</v>
      </c>
      <c r="N57" s="270" t="s">
        <v>1909</v>
      </c>
      <c r="O57" s="266">
        <v>43257</v>
      </c>
      <c r="P57" s="278">
        <v>43621</v>
      </c>
      <c r="Q57" s="272" t="s">
        <v>16</v>
      </c>
      <c r="R57" s="250">
        <v>306</v>
      </c>
      <c r="T57" s="269" t="s">
        <v>1906</v>
      </c>
    </row>
    <row r="58" spans="1:20" s="250" customFormat="1" ht="51.75" customHeight="1">
      <c r="A58" s="306" t="s">
        <v>1836</v>
      </c>
      <c r="B58" s="307" t="s">
        <v>2432</v>
      </c>
      <c r="C58" s="258" t="s">
        <v>1839</v>
      </c>
      <c r="D58" s="259" t="s">
        <v>1838</v>
      </c>
      <c r="E58" s="258" t="s">
        <v>11</v>
      </c>
      <c r="F58" s="258" t="s">
        <v>2471</v>
      </c>
      <c r="G58" s="308">
        <v>9.39</v>
      </c>
      <c r="H58" s="258">
        <v>1800</v>
      </c>
      <c r="I58" s="308">
        <v>16902</v>
      </c>
      <c r="J58" s="309">
        <v>0.05</v>
      </c>
      <c r="K58" s="310">
        <v>17747.099999999999</v>
      </c>
      <c r="L58" s="315" t="s">
        <v>2526</v>
      </c>
      <c r="M58" s="250" t="s">
        <v>1345</v>
      </c>
      <c r="N58" s="270" t="s">
        <v>1840</v>
      </c>
      <c r="O58" s="266">
        <v>43045</v>
      </c>
      <c r="P58" s="278">
        <v>43409</v>
      </c>
      <c r="Q58" s="272" t="s">
        <v>1413</v>
      </c>
      <c r="R58" s="250">
        <v>254</v>
      </c>
      <c r="T58" s="268" t="s">
        <v>1837</v>
      </c>
    </row>
    <row r="59" spans="1:20" s="250" customFormat="1" ht="51.75" customHeight="1">
      <c r="A59" s="306" t="s">
        <v>1473</v>
      </c>
      <c r="B59" s="307" t="s">
        <v>2391</v>
      </c>
      <c r="C59" s="258" t="s">
        <v>1338</v>
      </c>
      <c r="D59" s="259" t="s">
        <v>1339</v>
      </c>
      <c r="E59" s="258" t="s">
        <v>234</v>
      </c>
      <c r="F59" s="258" t="s">
        <v>2470</v>
      </c>
      <c r="G59" s="308">
        <v>93</v>
      </c>
      <c r="H59" s="258">
        <v>168</v>
      </c>
      <c r="I59" s="308">
        <v>15624</v>
      </c>
      <c r="J59" s="309">
        <v>0.12</v>
      </c>
      <c r="K59" s="310">
        <v>17498.88</v>
      </c>
      <c r="L59" s="315" t="s">
        <v>2470</v>
      </c>
      <c r="M59" s="305" t="s">
        <v>1340</v>
      </c>
      <c r="N59" s="260" t="s">
        <v>1474</v>
      </c>
      <c r="O59" s="261">
        <v>43021</v>
      </c>
      <c r="P59" s="262">
        <v>43385</v>
      </c>
      <c r="Q59" s="263" t="s">
        <v>16</v>
      </c>
      <c r="R59" s="250">
        <v>7</v>
      </c>
      <c r="T59" s="264" t="s">
        <v>1341</v>
      </c>
    </row>
    <row r="60" spans="1:20" s="250" customFormat="1" ht="51.75" customHeight="1">
      <c r="A60" s="306" t="s">
        <v>2372</v>
      </c>
      <c r="B60" s="307" t="s">
        <v>2468</v>
      </c>
      <c r="C60" s="258" t="s">
        <v>2375</v>
      </c>
      <c r="D60" s="259" t="s">
        <v>2374</v>
      </c>
      <c r="E60" s="258" t="s">
        <v>234</v>
      </c>
      <c r="F60" s="258" t="s">
        <v>2503</v>
      </c>
      <c r="G60" s="308">
        <v>620</v>
      </c>
      <c r="H60" s="258">
        <v>18</v>
      </c>
      <c r="I60" s="308">
        <v>11160</v>
      </c>
      <c r="J60" s="309">
        <v>0.05</v>
      </c>
      <c r="K60" s="310">
        <v>11718</v>
      </c>
      <c r="L60" s="315" t="s">
        <v>1085</v>
      </c>
      <c r="M60" s="250" t="s">
        <v>2376</v>
      </c>
      <c r="N60" s="270" t="s">
        <v>2377</v>
      </c>
      <c r="O60" s="266">
        <v>43038</v>
      </c>
      <c r="P60" s="278">
        <v>43402</v>
      </c>
      <c r="Q60" s="272" t="s">
        <v>16</v>
      </c>
      <c r="R60" s="250">
        <v>688</v>
      </c>
      <c r="T60" s="268" t="s">
        <v>2373</v>
      </c>
    </row>
    <row r="61" spans="1:20" s="250" customFormat="1" ht="51.75" customHeight="1">
      <c r="A61" s="306" t="s">
        <v>1397</v>
      </c>
      <c r="B61" s="307" t="s">
        <v>2404</v>
      </c>
      <c r="C61" s="258" t="s">
        <v>1392</v>
      </c>
      <c r="D61" s="258" t="s">
        <v>1393</v>
      </c>
      <c r="E61" s="258" t="s">
        <v>11</v>
      </c>
      <c r="F61" s="258" t="s">
        <v>2479</v>
      </c>
      <c r="G61" s="308">
        <v>0.67</v>
      </c>
      <c r="H61" s="258">
        <v>68700</v>
      </c>
      <c r="I61" s="308">
        <v>46029</v>
      </c>
      <c r="J61" s="309">
        <v>0.12</v>
      </c>
      <c r="K61" s="310">
        <v>51552.479999999996</v>
      </c>
      <c r="L61" s="315" t="s">
        <v>930</v>
      </c>
      <c r="M61" s="250" t="s">
        <v>1394</v>
      </c>
      <c r="N61" s="270" t="s">
        <v>1395</v>
      </c>
      <c r="O61" s="266">
        <v>43179</v>
      </c>
      <c r="P61" s="278">
        <v>43543</v>
      </c>
      <c r="Q61" s="272" t="s">
        <v>1413</v>
      </c>
      <c r="R61" s="250">
        <v>56</v>
      </c>
      <c r="T61" s="268" t="s">
        <v>1396</v>
      </c>
    </row>
    <row r="62" spans="1:20" s="250" customFormat="1" ht="51.75" customHeight="1">
      <c r="A62" s="306" t="s">
        <v>1647</v>
      </c>
      <c r="B62" s="307" t="s">
        <v>2420</v>
      </c>
      <c r="C62" s="258" t="s">
        <v>1650</v>
      </c>
      <c r="D62" s="258" t="s">
        <v>1649</v>
      </c>
      <c r="E62" s="258" t="s">
        <v>11</v>
      </c>
      <c r="F62" s="258" t="s">
        <v>2486</v>
      </c>
      <c r="G62" s="308">
        <v>0.64</v>
      </c>
      <c r="H62" s="258">
        <v>114000</v>
      </c>
      <c r="I62" s="308">
        <v>72960</v>
      </c>
      <c r="J62" s="309">
        <v>0.12</v>
      </c>
      <c r="K62" s="310">
        <v>81715.199999999997</v>
      </c>
      <c r="L62" s="315" t="s">
        <v>2537</v>
      </c>
      <c r="M62" s="250" t="s">
        <v>1651</v>
      </c>
      <c r="N62" s="270" t="s">
        <v>1652</v>
      </c>
      <c r="O62" s="266">
        <v>42926</v>
      </c>
      <c r="P62" s="271">
        <v>43382</v>
      </c>
      <c r="Q62" s="272" t="s">
        <v>1413</v>
      </c>
      <c r="R62" s="250">
        <v>160</v>
      </c>
      <c r="T62" s="269" t="s">
        <v>1648</v>
      </c>
    </row>
    <row r="63" spans="1:20" s="250" customFormat="1" ht="51.75" customHeight="1">
      <c r="A63" s="306" t="s">
        <v>2011</v>
      </c>
      <c r="B63" s="307" t="s">
        <v>2446</v>
      </c>
      <c r="C63" s="258" t="s">
        <v>2014</v>
      </c>
      <c r="D63" s="258" t="s">
        <v>2013</v>
      </c>
      <c r="E63" s="258" t="s">
        <v>416</v>
      </c>
      <c r="F63" s="258" t="s">
        <v>2495</v>
      </c>
      <c r="G63" s="308">
        <v>90</v>
      </c>
      <c r="H63" s="258">
        <v>240</v>
      </c>
      <c r="I63" s="308">
        <v>21600</v>
      </c>
      <c r="J63" s="309">
        <v>0.12</v>
      </c>
      <c r="K63" s="310">
        <v>24192</v>
      </c>
      <c r="L63" s="315" t="s">
        <v>2536</v>
      </c>
      <c r="M63" s="250" t="s">
        <v>2015</v>
      </c>
      <c r="N63" s="270" t="s">
        <v>2016</v>
      </c>
      <c r="O63" s="266">
        <v>43101</v>
      </c>
      <c r="P63" s="278">
        <v>43465</v>
      </c>
      <c r="Q63" s="272" t="s">
        <v>1413</v>
      </c>
      <c r="R63" s="250">
        <v>384</v>
      </c>
      <c r="T63" s="268" t="s">
        <v>2012</v>
      </c>
    </row>
    <row r="64" spans="1:20" ht="51.75" customHeight="1">
      <c r="K64" s="243">
        <f>SUM(K34:K63)</f>
        <v>2437228.5244999998</v>
      </c>
    </row>
  </sheetData>
  <autoFilter ref="L1:L31"/>
  <conditionalFormatting sqref="T2">
    <cfRule type="duplicateValues" dxfId="563" priority="289"/>
  </conditionalFormatting>
  <conditionalFormatting sqref="T3">
    <cfRule type="duplicateValues" dxfId="562" priority="288"/>
  </conditionalFormatting>
  <conditionalFormatting sqref="T3">
    <cfRule type="duplicateValues" dxfId="561" priority="286"/>
    <cfRule type="duplicateValues" dxfId="560" priority="287"/>
  </conditionalFormatting>
  <conditionalFormatting sqref="C3">
    <cfRule type="duplicateValues" dxfId="559" priority="285" stopIfTrue="1"/>
  </conditionalFormatting>
  <conditionalFormatting sqref="D3">
    <cfRule type="duplicateValues" dxfId="558" priority="284" stopIfTrue="1"/>
  </conditionalFormatting>
  <conditionalFormatting sqref="T4">
    <cfRule type="duplicateValues" dxfId="557" priority="283"/>
  </conditionalFormatting>
  <conditionalFormatting sqref="T4">
    <cfRule type="duplicateValues" dxfId="556" priority="281"/>
    <cfRule type="duplicateValues" dxfId="555" priority="282"/>
  </conditionalFormatting>
  <conditionalFormatting sqref="C4">
    <cfRule type="duplicateValues" dxfId="554" priority="280" stopIfTrue="1"/>
  </conditionalFormatting>
  <conditionalFormatting sqref="D4">
    <cfRule type="duplicateValues" dxfId="553" priority="279" stopIfTrue="1"/>
  </conditionalFormatting>
  <conditionalFormatting sqref="T5">
    <cfRule type="duplicateValues" dxfId="552" priority="278"/>
  </conditionalFormatting>
  <conditionalFormatting sqref="T5">
    <cfRule type="duplicateValues" dxfId="551" priority="276"/>
    <cfRule type="duplicateValues" dxfId="550" priority="277"/>
  </conditionalFormatting>
  <conditionalFormatting sqref="C5">
    <cfRule type="duplicateValues" dxfId="549" priority="275" stopIfTrue="1"/>
  </conditionalFormatting>
  <conditionalFormatting sqref="D5">
    <cfRule type="duplicateValues" dxfId="548" priority="274" stopIfTrue="1"/>
  </conditionalFormatting>
  <conditionalFormatting sqref="T6">
    <cfRule type="duplicateValues" dxfId="547" priority="273"/>
  </conditionalFormatting>
  <conditionalFormatting sqref="T6">
    <cfRule type="duplicateValues" dxfId="546" priority="271"/>
    <cfRule type="duplicateValues" dxfId="545" priority="272"/>
  </conditionalFormatting>
  <conditionalFormatting sqref="C6">
    <cfRule type="duplicateValues" dxfId="544" priority="270" stopIfTrue="1"/>
  </conditionalFormatting>
  <conditionalFormatting sqref="D6">
    <cfRule type="duplicateValues" dxfId="543" priority="269" stopIfTrue="1"/>
  </conditionalFormatting>
  <conditionalFormatting sqref="T7">
    <cfRule type="duplicateValues" dxfId="542" priority="268"/>
  </conditionalFormatting>
  <conditionalFormatting sqref="C7">
    <cfRule type="duplicateValues" dxfId="541" priority="267" stopIfTrue="1"/>
  </conditionalFormatting>
  <conditionalFormatting sqref="D7">
    <cfRule type="duplicateValues" dxfId="540" priority="266" stopIfTrue="1"/>
  </conditionalFormatting>
  <conditionalFormatting sqref="T8">
    <cfRule type="duplicateValues" dxfId="539" priority="265"/>
  </conditionalFormatting>
  <conditionalFormatting sqref="C8">
    <cfRule type="duplicateValues" dxfId="538" priority="264" stopIfTrue="1"/>
  </conditionalFormatting>
  <conditionalFormatting sqref="D8">
    <cfRule type="duplicateValues" dxfId="537" priority="263" stopIfTrue="1"/>
  </conditionalFormatting>
  <conditionalFormatting sqref="T9">
    <cfRule type="duplicateValues" dxfId="536" priority="257"/>
  </conditionalFormatting>
  <conditionalFormatting sqref="T9">
    <cfRule type="duplicateValues" dxfId="535" priority="255"/>
    <cfRule type="duplicateValues" dxfId="534" priority="256"/>
  </conditionalFormatting>
  <conditionalFormatting sqref="C9">
    <cfRule type="duplicateValues" dxfId="533" priority="254" stopIfTrue="1"/>
  </conditionalFormatting>
  <conditionalFormatting sqref="D9">
    <cfRule type="duplicateValues" dxfId="532" priority="253" stopIfTrue="1"/>
  </conditionalFormatting>
  <conditionalFormatting sqref="T10">
    <cfRule type="duplicateValues" dxfId="531" priority="252"/>
  </conditionalFormatting>
  <conditionalFormatting sqref="C10">
    <cfRule type="duplicateValues" dxfId="530" priority="251" stopIfTrue="1"/>
  </conditionalFormatting>
  <conditionalFormatting sqref="D10">
    <cfRule type="duplicateValues" dxfId="529" priority="250" stopIfTrue="1"/>
  </conditionalFormatting>
  <conditionalFormatting sqref="T11">
    <cfRule type="duplicateValues" dxfId="528" priority="249"/>
  </conditionalFormatting>
  <conditionalFormatting sqref="C11">
    <cfRule type="duplicateValues" dxfId="527" priority="248" stopIfTrue="1"/>
  </conditionalFormatting>
  <conditionalFormatting sqref="D11">
    <cfRule type="duplicateValues" dxfId="526" priority="247" stopIfTrue="1"/>
  </conditionalFormatting>
  <conditionalFormatting sqref="T12">
    <cfRule type="duplicateValues" dxfId="525" priority="246"/>
  </conditionalFormatting>
  <conditionalFormatting sqref="T12">
    <cfRule type="duplicateValues" dxfId="524" priority="243"/>
    <cfRule type="duplicateValues" dxfId="523" priority="244"/>
    <cfRule type="duplicateValues" dxfId="522" priority="245"/>
  </conditionalFormatting>
  <conditionalFormatting sqref="T12">
    <cfRule type="duplicateValues" dxfId="521" priority="241"/>
    <cfRule type="duplicateValues" dxfId="520" priority="242"/>
  </conditionalFormatting>
  <conditionalFormatting sqref="C12">
    <cfRule type="duplicateValues" dxfId="519" priority="240" stopIfTrue="1"/>
  </conditionalFormatting>
  <conditionalFormatting sqref="D12">
    <cfRule type="duplicateValues" dxfId="518" priority="239" stopIfTrue="1"/>
  </conditionalFormatting>
  <conditionalFormatting sqref="T13">
    <cfRule type="duplicateValues" dxfId="517" priority="238"/>
  </conditionalFormatting>
  <conditionalFormatting sqref="T13">
    <cfRule type="duplicateValues" dxfId="516" priority="236"/>
    <cfRule type="duplicateValues" dxfId="515" priority="237"/>
  </conditionalFormatting>
  <conditionalFormatting sqref="C13">
    <cfRule type="duplicateValues" dxfId="514" priority="234"/>
    <cfRule type="duplicateValues" dxfId="513" priority="235"/>
  </conditionalFormatting>
  <conditionalFormatting sqref="C13">
    <cfRule type="duplicateValues" dxfId="512" priority="233"/>
  </conditionalFormatting>
  <conditionalFormatting sqref="D13">
    <cfRule type="duplicateValues" dxfId="511" priority="232" stopIfTrue="1"/>
  </conditionalFormatting>
  <conditionalFormatting sqref="T14">
    <cfRule type="duplicateValues" dxfId="510" priority="231"/>
  </conditionalFormatting>
  <conditionalFormatting sqref="T14">
    <cfRule type="duplicateValues" dxfId="509" priority="229"/>
    <cfRule type="duplicateValues" dxfId="508" priority="230"/>
  </conditionalFormatting>
  <conditionalFormatting sqref="C14">
    <cfRule type="duplicateValues" dxfId="507" priority="228" stopIfTrue="1"/>
  </conditionalFormatting>
  <conditionalFormatting sqref="D14">
    <cfRule type="duplicateValues" dxfId="506" priority="227" stopIfTrue="1"/>
  </conditionalFormatting>
  <conditionalFormatting sqref="T15">
    <cfRule type="duplicateValues" dxfId="505" priority="226"/>
  </conditionalFormatting>
  <conditionalFormatting sqref="C15">
    <cfRule type="duplicateValues" dxfId="504" priority="225" stopIfTrue="1"/>
  </conditionalFormatting>
  <conditionalFormatting sqref="D15">
    <cfRule type="duplicateValues" dxfId="503" priority="224" stopIfTrue="1"/>
  </conditionalFormatting>
  <conditionalFormatting sqref="T16">
    <cfRule type="duplicateValues" dxfId="502" priority="223"/>
  </conditionalFormatting>
  <conditionalFormatting sqref="C16">
    <cfRule type="duplicateValues" dxfId="501" priority="222" stopIfTrue="1"/>
  </conditionalFormatting>
  <conditionalFormatting sqref="D16">
    <cfRule type="duplicateValues" dxfId="500" priority="221" stopIfTrue="1"/>
  </conditionalFormatting>
  <conditionalFormatting sqref="T17">
    <cfRule type="duplicateValues" dxfId="499" priority="220"/>
  </conditionalFormatting>
  <conditionalFormatting sqref="T17">
    <cfRule type="duplicateValues" dxfId="498" priority="218"/>
    <cfRule type="duplicateValues" dxfId="497" priority="219"/>
  </conditionalFormatting>
  <conditionalFormatting sqref="C17">
    <cfRule type="duplicateValues" dxfId="496" priority="216"/>
    <cfRule type="duplicateValues" dxfId="495" priority="217"/>
  </conditionalFormatting>
  <conditionalFormatting sqref="C17">
    <cfRule type="duplicateValues" dxfId="494" priority="215"/>
  </conditionalFormatting>
  <conditionalFormatting sqref="D17">
    <cfRule type="duplicateValues" dxfId="493" priority="214" stopIfTrue="1"/>
  </conditionalFormatting>
  <conditionalFormatting sqref="T18:T19">
    <cfRule type="duplicateValues" dxfId="492" priority="213"/>
  </conditionalFormatting>
  <conditionalFormatting sqref="C18:C19">
    <cfRule type="duplicateValues" dxfId="491" priority="212" stopIfTrue="1"/>
  </conditionalFormatting>
  <conditionalFormatting sqref="D18:D19">
    <cfRule type="duplicateValues" dxfId="490" priority="211" stopIfTrue="1"/>
  </conditionalFormatting>
  <conditionalFormatting sqref="T20">
    <cfRule type="duplicateValues" dxfId="489" priority="210"/>
  </conditionalFormatting>
  <conditionalFormatting sqref="C20">
    <cfRule type="duplicateValues" dxfId="488" priority="209" stopIfTrue="1"/>
  </conditionalFormatting>
  <conditionalFormatting sqref="D20">
    <cfRule type="duplicateValues" dxfId="487" priority="208" stopIfTrue="1"/>
  </conditionalFormatting>
  <conditionalFormatting sqref="T19">
    <cfRule type="duplicateValues" dxfId="486" priority="207"/>
  </conditionalFormatting>
  <conditionalFormatting sqref="D19">
    <cfRule type="duplicateValues" dxfId="485" priority="206"/>
  </conditionalFormatting>
  <conditionalFormatting sqref="T21">
    <cfRule type="duplicateValues" dxfId="484" priority="205"/>
  </conditionalFormatting>
  <conditionalFormatting sqref="T21">
    <cfRule type="duplicateValues" dxfId="483" priority="203"/>
    <cfRule type="duplicateValues" dxfId="482" priority="204"/>
  </conditionalFormatting>
  <conditionalFormatting sqref="C21">
    <cfRule type="duplicateValues" dxfId="481" priority="202" stopIfTrue="1"/>
  </conditionalFormatting>
  <conditionalFormatting sqref="D21">
    <cfRule type="duplicateValues" dxfId="480" priority="201" stopIfTrue="1"/>
  </conditionalFormatting>
  <conditionalFormatting sqref="T22">
    <cfRule type="duplicateValues" dxfId="479" priority="200"/>
  </conditionalFormatting>
  <conditionalFormatting sqref="C22">
    <cfRule type="duplicateValues" dxfId="478" priority="199" stopIfTrue="1"/>
  </conditionalFormatting>
  <conditionalFormatting sqref="D22">
    <cfRule type="duplicateValues" dxfId="477" priority="198" stopIfTrue="1"/>
  </conditionalFormatting>
  <conditionalFormatting sqref="T23">
    <cfRule type="duplicateValues" dxfId="476" priority="197"/>
  </conditionalFormatting>
  <conditionalFormatting sqref="T23">
    <cfRule type="duplicateValues" dxfId="475" priority="195"/>
    <cfRule type="duplicateValues" dxfId="474" priority="196"/>
  </conditionalFormatting>
  <conditionalFormatting sqref="C23">
    <cfRule type="duplicateValues" dxfId="473" priority="194" stopIfTrue="1"/>
  </conditionalFormatting>
  <conditionalFormatting sqref="D23">
    <cfRule type="duplicateValues" dxfId="472" priority="193" stopIfTrue="1"/>
  </conditionalFormatting>
  <conditionalFormatting sqref="T24">
    <cfRule type="duplicateValues" dxfId="471" priority="192"/>
  </conditionalFormatting>
  <conditionalFormatting sqref="C24">
    <cfRule type="duplicateValues" dxfId="470" priority="191" stopIfTrue="1"/>
  </conditionalFormatting>
  <conditionalFormatting sqref="D24">
    <cfRule type="duplicateValues" dxfId="469" priority="190" stopIfTrue="1"/>
  </conditionalFormatting>
  <conditionalFormatting sqref="T25">
    <cfRule type="duplicateValues" dxfId="468" priority="189"/>
  </conditionalFormatting>
  <conditionalFormatting sqref="T25">
    <cfRule type="duplicateValues" dxfId="467" priority="187"/>
    <cfRule type="duplicateValues" dxfId="466" priority="188"/>
  </conditionalFormatting>
  <conditionalFormatting sqref="C25">
    <cfRule type="duplicateValues" dxfId="465" priority="186" stopIfTrue="1"/>
  </conditionalFormatting>
  <conditionalFormatting sqref="D25">
    <cfRule type="duplicateValues" dxfId="464" priority="185" stopIfTrue="1"/>
  </conditionalFormatting>
  <conditionalFormatting sqref="T26">
    <cfRule type="duplicateValues" dxfId="463" priority="184"/>
  </conditionalFormatting>
  <conditionalFormatting sqref="C26">
    <cfRule type="duplicateValues" dxfId="462" priority="183" stopIfTrue="1"/>
  </conditionalFormatting>
  <conditionalFormatting sqref="D26">
    <cfRule type="duplicateValues" dxfId="461" priority="182" stopIfTrue="1"/>
  </conditionalFormatting>
  <conditionalFormatting sqref="T27">
    <cfRule type="duplicateValues" dxfId="460" priority="181"/>
  </conditionalFormatting>
  <conditionalFormatting sqref="T27">
    <cfRule type="duplicateValues" dxfId="459" priority="179"/>
    <cfRule type="duplicateValues" dxfId="458" priority="180"/>
  </conditionalFormatting>
  <conditionalFormatting sqref="C27">
    <cfRule type="duplicateValues" dxfId="457" priority="178" stopIfTrue="1"/>
  </conditionalFormatting>
  <conditionalFormatting sqref="D27">
    <cfRule type="duplicateValues" dxfId="456" priority="177" stopIfTrue="1"/>
  </conditionalFormatting>
  <conditionalFormatting sqref="T28">
    <cfRule type="duplicateValues" dxfId="455" priority="176"/>
  </conditionalFormatting>
  <conditionalFormatting sqref="C28">
    <cfRule type="duplicateValues" dxfId="454" priority="175" stopIfTrue="1"/>
  </conditionalFormatting>
  <conditionalFormatting sqref="D28">
    <cfRule type="duplicateValues" dxfId="453" priority="174" stopIfTrue="1"/>
  </conditionalFormatting>
  <conditionalFormatting sqref="T29">
    <cfRule type="duplicateValues" dxfId="452" priority="165"/>
  </conditionalFormatting>
  <conditionalFormatting sqref="C29">
    <cfRule type="duplicateValues" dxfId="451" priority="164" stopIfTrue="1"/>
  </conditionalFormatting>
  <conditionalFormatting sqref="D29">
    <cfRule type="duplicateValues" dxfId="450" priority="163" stopIfTrue="1"/>
  </conditionalFormatting>
  <conditionalFormatting sqref="T30">
    <cfRule type="duplicateValues" dxfId="449" priority="162"/>
  </conditionalFormatting>
  <conditionalFormatting sqref="C30">
    <cfRule type="duplicateValues" dxfId="448" priority="161" stopIfTrue="1"/>
  </conditionalFormatting>
  <conditionalFormatting sqref="D30">
    <cfRule type="duplicateValues" dxfId="447" priority="160" stopIfTrue="1"/>
  </conditionalFormatting>
  <conditionalFormatting sqref="T31">
    <cfRule type="duplicateValues" dxfId="446" priority="159"/>
  </conditionalFormatting>
  <conditionalFormatting sqref="C31">
    <cfRule type="duplicateValues" dxfId="445" priority="158" stopIfTrue="1"/>
  </conditionalFormatting>
  <conditionalFormatting sqref="D31">
    <cfRule type="duplicateValues" dxfId="444" priority="157" stopIfTrue="1"/>
  </conditionalFormatting>
  <conditionalFormatting sqref="R1">
    <cfRule type="duplicateValues" dxfId="443" priority="156"/>
  </conditionalFormatting>
  <conditionalFormatting sqref="R1">
    <cfRule type="duplicateValues" dxfId="442" priority="153"/>
    <cfRule type="duplicateValues" dxfId="441" priority="154"/>
    <cfRule type="duplicateValues" dxfId="440" priority="155"/>
  </conditionalFormatting>
  <conditionalFormatting sqref="R1">
    <cfRule type="duplicateValues" dxfId="439" priority="151"/>
    <cfRule type="duplicateValues" dxfId="438" priority="152"/>
  </conditionalFormatting>
  <conditionalFormatting sqref="D1">
    <cfRule type="duplicateValues" dxfId="437" priority="150"/>
  </conditionalFormatting>
  <conditionalFormatting sqref="T34">
    <cfRule type="duplicateValues" dxfId="436" priority="143"/>
  </conditionalFormatting>
  <conditionalFormatting sqref="T34">
    <cfRule type="duplicateValues" dxfId="435" priority="141"/>
    <cfRule type="duplicateValues" dxfId="434" priority="142"/>
  </conditionalFormatting>
  <conditionalFormatting sqref="C34">
    <cfRule type="duplicateValues" dxfId="433" priority="140" stopIfTrue="1"/>
  </conditionalFormatting>
  <conditionalFormatting sqref="D34">
    <cfRule type="duplicateValues" dxfId="432" priority="139" stopIfTrue="1"/>
  </conditionalFormatting>
  <conditionalFormatting sqref="T35">
    <cfRule type="duplicateValues" dxfId="431" priority="138"/>
  </conditionalFormatting>
  <conditionalFormatting sqref="T36">
    <cfRule type="duplicateValues" dxfId="430" priority="137"/>
  </conditionalFormatting>
  <conditionalFormatting sqref="T36">
    <cfRule type="duplicateValues" dxfId="429" priority="135"/>
    <cfRule type="duplicateValues" dxfId="428" priority="136"/>
  </conditionalFormatting>
  <conditionalFormatting sqref="C36">
    <cfRule type="duplicateValues" dxfId="427" priority="134" stopIfTrue="1"/>
  </conditionalFormatting>
  <conditionalFormatting sqref="D36">
    <cfRule type="duplicateValues" dxfId="426" priority="133" stopIfTrue="1"/>
  </conditionalFormatting>
  <conditionalFormatting sqref="T37">
    <cfRule type="duplicateValues" dxfId="425" priority="132"/>
  </conditionalFormatting>
  <conditionalFormatting sqref="C37">
    <cfRule type="duplicateValues" dxfId="424" priority="131" stopIfTrue="1"/>
  </conditionalFormatting>
  <conditionalFormatting sqref="D37">
    <cfRule type="duplicateValues" dxfId="423" priority="130" stopIfTrue="1"/>
  </conditionalFormatting>
  <conditionalFormatting sqref="T38">
    <cfRule type="duplicateValues" dxfId="422" priority="129"/>
  </conditionalFormatting>
  <conditionalFormatting sqref="C38">
    <cfRule type="duplicateValues" dxfId="421" priority="128" stopIfTrue="1"/>
  </conditionalFormatting>
  <conditionalFormatting sqref="D38">
    <cfRule type="duplicateValues" dxfId="420" priority="127" stopIfTrue="1"/>
  </conditionalFormatting>
  <conditionalFormatting sqref="T39">
    <cfRule type="duplicateValues" dxfId="419" priority="126"/>
  </conditionalFormatting>
  <conditionalFormatting sqref="C39">
    <cfRule type="duplicateValues" dxfId="418" priority="125" stopIfTrue="1"/>
  </conditionalFormatting>
  <conditionalFormatting sqref="D39">
    <cfRule type="duplicateValues" dxfId="417" priority="124" stopIfTrue="1"/>
  </conditionalFormatting>
  <conditionalFormatting sqref="T40">
    <cfRule type="duplicateValues" dxfId="416" priority="123"/>
  </conditionalFormatting>
  <conditionalFormatting sqref="C40">
    <cfRule type="duplicateValues" dxfId="415" priority="122" stopIfTrue="1"/>
  </conditionalFormatting>
  <conditionalFormatting sqref="D40">
    <cfRule type="duplicateValues" dxfId="414" priority="121" stopIfTrue="1"/>
  </conditionalFormatting>
  <conditionalFormatting sqref="T41">
    <cfRule type="duplicateValues" dxfId="413" priority="120"/>
  </conditionalFormatting>
  <conditionalFormatting sqref="C41">
    <cfRule type="duplicateValues" dxfId="412" priority="119" stopIfTrue="1"/>
  </conditionalFormatting>
  <conditionalFormatting sqref="D41">
    <cfRule type="duplicateValues" dxfId="411" priority="118" stopIfTrue="1"/>
  </conditionalFormatting>
  <conditionalFormatting sqref="T42">
    <cfRule type="duplicateValues" dxfId="410" priority="117"/>
  </conditionalFormatting>
  <conditionalFormatting sqref="T42">
    <cfRule type="duplicateValues" dxfId="409" priority="115"/>
    <cfRule type="duplicateValues" dxfId="408" priority="116"/>
  </conditionalFormatting>
  <conditionalFormatting sqref="C42">
    <cfRule type="duplicateValues" dxfId="407" priority="114" stopIfTrue="1"/>
  </conditionalFormatting>
  <conditionalFormatting sqref="D42">
    <cfRule type="duplicateValues" dxfId="406" priority="113" stopIfTrue="1"/>
  </conditionalFormatting>
  <conditionalFormatting sqref="T43">
    <cfRule type="duplicateValues" dxfId="405" priority="112"/>
  </conditionalFormatting>
  <conditionalFormatting sqref="T43">
    <cfRule type="duplicateValues" dxfId="404" priority="110"/>
    <cfRule type="duplicateValues" dxfId="403" priority="111"/>
  </conditionalFormatting>
  <conditionalFormatting sqref="C43">
    <cfRule type="duplicateValues" dxfId="402" priority="109" stopIfTrue="1"/>
  </conditionalFormatting>
  <conditionalFormatting sqref="D43">
    <cfRule type="duplicateValues" dxfId="401" priority="108" stopIfTrue="1"/>
  </conditionalFormatting>
  <conditionalFormatting sqref="T44">
    <cfRule type="duplicateValues" dxfId="400" priority="107"/>
  </conditionalFormatting>
  <conditionalFormatting sqref="T44">
    <cfRule type="duplicateValues" dxfId="399" priority="105"/>
    <cfRule type="duplicateValues" dxfId="398" priority="106"/>
  </conditionalFormatting>
  <conditionalFormatting sqref="C44">
    <cfRule type="duplicateValues" dxfId="397" priority="104" stopIfTrue="1"/>
  </conditionalFormatting>
  <conditionalFormatting sqref="D44">
    <cfRule type="duplicateValues" dxfId="396" priority="103" stopIfTrue="1"/>
  </conditionalFormatting>
  <conditionalFormatting sqref="T47">
    <cfRule type="duplicateValues" dxfId="395" priority="102"/>
  </conditionalFormatting>
  <conditionalFormatting sqref="C47">
    <cfRule type="duplicateValues" dxfId="394" priority="101" stopIfTrue="1"/>
  </conditionalFormatting>
  <conditionalFormatting sqref="D47">
    <cfRule type="duplicateValues" dxfId="393" priority="100" stopIfTrue="1"/>
  </conditionalFormatting>
  <conditionalFormatting sqref="T48">
    <cfRule type="duplicateValues" dxfId="392" priority="99"/>
  </conditionalFormatting>
  <conditionalFormatting sqref="T48">
    <cfRule type="duplicateValues" dxfId="391" priority="96"/>
    <cfRule type="duplicateValues" dxfId="390" priority="97"/>
    <cfRule type="duplicateValues" dxfId="389" priority="98"/>
  </conditionalFormatting>
  <conditionalFormatting sqref="T48">
    <cfRule type="duplicateValues" dxfId="388" priority="94"/>
    <cfRule type="duplicateValues" dxfId="387" priority="95"/>
  </conditionalFormatting>
  <conditionalFormatting sqref="C48">
    <cfRule type="duplicateValues" dxfId="386" priority="93" stopIfTrue="1"/>
  </conditionalFormatting>
  <conditionalFormatting sqref="D48">
    <cfRule type="duplicateValues" dxfId="385" priority="92" stopIfTrue="1"/>
  </conditionalFormatting>
  <conditionalFormatting sqref="T49">
    <cfRule type="duplicateValues" dxfId="384" priority="91"/>
  </conditionalFormatting>
  <conditionalFormatting sqref="T49">
    <cfRule type="duplicateValues" dxfId="383" priority="89"/>
    <cfRule type="duplicateValues" dxfId="382" priority="90"/>
  </conditionalFormatting>
  <conditionalFormatting sqref="C49">
    <cfRule type="duplicateValues" dxfId="381" priority="87"/>
    <cfRule type="duplicateValues" dxfId="380" priority="88"/>
  </conditionalFormatting>
  <conditionalFormatting sqref="C49">
    <cfRule type="duplicateValues" dxfId="379" priority="86"/>
  </conditionalFormatting>
  <conditionalFormatting sqref="D49">
    <cfRule type="duplicateValues" dxfId="378" priority="85" stopIfTrue="1"/>
  </conditionalFormatting>
  <conditionalFormatting sqref="T50">
    <cfRule type="duplicateValues" dxfId="377" priority="84"/>
  </conditionalFormatting>
  <conditionalFormatting sqref="T50">
    <cfRule type="duplicateValues" dxfId="376" priority="82"/>
    <cfRule type="duplicateValues" dxfId="375" priority="83"/>
  </conditionalFormatting>
  <conditionalFormatting sqref="C50">
    <cfRule type="duplicateValues" dxfId="374" priority="81" stopIfTrue="1"/>
  </conditionalFormatting>
  <conditionalFormatting sqref="D50">
    <cfRule type="duplicateValues" dxfId="373" priority="80" stopIfTrue="1"/>
  </conditionalFormatting>
  <conditionalFormatting sqref="T45">
    <cfRule type="duplicateValues" dxfId="372" priority="79"/>
  </conditionalFormatting>
  <conditionalFormatting sqref="T45">
    <cfRule type="duplicateValues" dxfId="371" priority="77"/>
    <cfRule type="duplicateValues" dxfId="370" priority="78"/>
  </conditionalFormatting>
  <conditionalFormatting sqref="C45">
    <cfRule type="duplicateValues" dxfId="369" priority="75"/>
    <cfRule type="duplicateValues" dxfId="368" priority="76"/>
  </conditionalFormatting>
  <conditionalFormatting sqref="C45">
    <cfRule type="duplicateValues" dxfId="367" priority="74"/>
  </conditionalFormatting>
  <conditionalFormatting sqref="D45">
    <cfRule type="duplicateValues" dxfId="366" priority="73" stopIfTrue="1"/>
  </conditionalFormatting>
  <conditionalFormatting sqref="T46">
    <cfRule type="duplicateValues" dxfId="365" priority="72"/>
  </conditionalFormatting>
  <conditionalFormatting sqref="C46">
    <cfRule type="duplicateValues" dxfId="364" priority="71" stopIfTrue="1"/>
  </conditionalFormatting>
  <conditionalFormatting sqref="D46">
    <cfRule type="duplicateValues" dxfId="363" priority="70" stopIfTrue="1"/>
  </conditionalFormatting>
  <conditionalFormatting sqref="T51">
    <cfRule type="duplicateValues" dxfId="362" priority="69"/>
  </conditionalFormatting>
  <conditionalFormatting sqref="T51">
    <cfRule type="duplicateValues" dxfId="361" priority="67"/>
    <cfRule type="duplicateValues" dxfId="360" priority="68"/>
  </conditionalFormatting>
  <conditionalFormatting sqref="C51">
    <cfRule type="duplicateValues" dxfId="359" priority="66" stopIfTrue="1"/>
  </conditionalFormatting>
  <conditionalFormatting sqref="D51">
    <cfRule type="duplicateValues" dxfId="358" priority="65" stopIfTrue="1"/>
  </conditionalFormatting>
  <conditionalFormatting sqref="T52">
    <cfRule type="duplicateValues" dxfId="357" priority="64"/>
  </conditionalFormatting>
  <conditionalFormatting sqref="C52">
    <cfRule type="duplicateValues" dxfId="356" priority="63" stopIfTrue="1"/>
  </conditionalFormatting>
  <conditionalFormatting sqref="D52">
    <cfRule type="duplicateValues" dxfId="355" priority="62" stopIfTrue="1"/>
  </conditionalFormatting>
  <conditionalFormatting sqref="T53">
    <cfRule type="duplicateValues" dxfId="354" priority="61"/>
  </conditionalFormatting>
  <conditionalFormatting sqref="C53">
    <cfRule type="duplicateValues" dxfId="353" priority="60" stopIfTrue="1"/>
  </conditionalFormatting>
  <conditionalFormatting sqref="D53">
    <cfRule type="duplicateValues" dxfId="352" priority="59" stopIfTrue="1"/>
  </conditionalFormatting>
  <conditionalFormatting sqref="T54">
    <cfRule type="duplicateValues" dxfId="351" priority="58"/>
  </conditionalFormatting>
  <conditionalFormatting sqref="C54">
    <cfRule type="duplicateValues" dxfId="350" priority="57" stopIfTrue="1"/>
  </conditionalFormatting>
  <conditionalFormatting sqref="D54">
    <cfRule type="duplicateValues" dxfId="349" priority="56" stopIfTrue="1"/>
  </conditionalFormatting>
  <conditionalFormatting sqref="D53">
    <cfRule type="duplicateValues" dxfId="348" priority="54"/>
  </conditionalFormatting>
  <conditionalFormatting sqref="T55">
    <cfRule type="duplicateValues" dxfId="347" priority="53"/>
  </conditionalFormatting>
  <conditionalFormatting sqref="C55">
    <cfRule type="duplicateValues" dxfId="346" priority="52" stopIfTrue="1"/>
  </conditionalFormatting>
  <conditionalFormatting sqref="D55">
    <cfRule type="duplicateValues" dxfId="345" priority="51" stopIfTrue="1"/>
  </conditionalFormatting>
  <conditionalFormatting sqref="T56">
    <cfRule type="duplicateValues" dxfId="344" priority="50"/>
  </conditionalFormatting>
  <conditionalFormatting sqref="T56">
    <cfRule type="duplicateValues" dxfId="343" priority="48"/>
    <cfRule type="duplicateValues" dxfId="342" priority="49"/>
  </conditionalFormatting>
  <conditionalFormatting sqref="C56">
    <cfRule type="duplicateValues" dxfId="341" priority="47" stopIfTrue="1"/>
  </conditionalFormatting>
  <conditionalFormatting sqref="D56">
    <cfRule type="duplicateValues" dxfId="340" priority="46" stopIfTrue="1"/>
  </conditionalFormatting>
  <conditionalFormatting sqref="T57">
    <cfRule type="duplicateValues" dxfId="339" priority="45"/>
  </conditionalFormatting>
  <conditionalFormatting sqref="T57">
    <cfRule type="duplicateValues" dxfId="338" priority="43"/>
    <cfRule type="duplicateValues" dxfId="337" priority="44"/>
  </conditionalFormatting>
  <conditionalFormatting sqref="C57">
    <cfRule type="duplicateValues" dxfId="336" priority="42" stopIfTrue="1"/>
  </conditionalFormatting>
  <conditionalFormatting sqref="D57">
    <cfRule type="duplicateValues" dxfId="335" priority="41" stopIfTrue="1"/>
  </conditionalFormatting>
  <conditionalFormatting sqref="T58">
    <cfRule type="duplicateValues" dxfId="334" priority="40"/>
  </conditionalFormatting>
  <conditionalFormatting sqref="C58">
    <cfRule type="duplicateValues" dxfId="333" priority="39" stopIfTrue="1"/>
  </conditionalFormatting>
  <conditionalFormatting sqref="D58">
    <cfRule type="duplicateValues" dxfId="332" priority="38" stopIfTrue="1"/>
  </conditionalFormatting>
  <conditionalFormatting sqref="T59">
    <cfRule type="duplicateValues" dxfId="331" priority="37"/>
  </conditionalFormatting>
  <conditionalFormatting sqref="T59">
    <cfRule type="duplicateValues" dxfId="330" priority="35"/>
    <cfRule type="duplicateValues" dxfId="329" priority="36"/>
  </conditionalFormatting>
  <conditionalFormatting sqref="C59">
    <cfRule type="duplicateValues" dxfId="328" priority="34" stopIfTrue="1"/>
  </conditionalFormatting>
  <conditionalFormatting sqref="D59">
    <cfRule type="duplicateValues" dxfId="327" priority="33" stopIfTrue="1"/>
  </conditionalFormatting>
  <conditionalFormatting sqref="T60">
    <cfRule type="duplicateValues" dxfId="326" priority="27"/>
  </conditionalFormatting>
  <conditionalFormatting sqref="C60">
    <cfRule type="duplicateValues" dxfId="325" priority="26" stopIfTrue="1"/>
  </conditionalFormatting>
  <conditionalFormatting sqref="D60">
    <cfRule type="duplicateValues" dxfId="324" priority="25" stopIfTrue="1"/>
  </conditionalFormatting>
  <conditionalFormatting sqref="T61">
    <cfRule type="duplicateValues" dxfId="323" priority="24"/>
  </conditionalFormatting>
  <conditionalFormatting sqref="C61">
    <cfRule type="duplicateValues" dxfId="322" priority="23" stopIfTrue="1"/>
  </conditionalFormatting>
  <conditionalFormatting sqref="D61">
    <cfRule type="duplicateValues" dxfId="321" priority="22" stopIfTrue="1"/>
  </conditionalFormatting>
  <conditionalFormatting sqref="T62">
    <cfRule type="duplicateValues" dxfId="320" priority="13"/>
  </conditionalFormatting>
  <conditionalFormatting sqref="C62">
    <cfRule type="duplicateValues" dxfId="319" priority="12" stopIfTrue="1"/>
  </conditionalFormatting>
  <conditionalFormatting sqref="D62">
    <cfRule type="duplicateValues" dxfId="318" priority="11" stopIfTrue="1"/>
  </conditionalFormatting>
  <conditionalFormatting sqref="T63">
    <cfRule type="duplicateValues" dxfId="317" priority="10"/>
  </conditionalFormatting>
  <conditionalFormatting sqref="C63">
    <cfRule type="duplicateValues" dxfId="316" priority="9" stopIfTrue="1"/>
  </conditionalFormatting>
  <conditionalFormatting sqref="D63">
    <cfRule type="duplicateValues" dxfId="315" priority="8" stopIfTrue="1"/>
  </conditionalFormatting>
  <conditionalFormatting sqref="R33">
    <cfRule type="duplicateValues" dxfId="314" priority="7"/>
  </conditionalFormatting>
  <conditionalFormatting sqref="R33">
    <cfRule type="duplicateValues" dxfId="313" priority="4"/>
    <cfRule type="duplicateValues" dxfId="312" priority="5"/>
    <cfRule type="duplicateValues" dxfId="311" priority="6"/>
  </conditionalFormatting>
  <conditionalFormatting sqref="R33">
    <cfRule type="duplicateValues" dxfId="310" priority="2"/>
    <cfRule type="duplicateValues" dxfId="309" priority="3"/>
  </conditionalFormatting>
  <conditionalFormatting sqref="D33">
    <cfRule type="duplicateValues" dxfId="3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"/>
  <sheetViews>
    <sheetView topLeftCell="A40" workbookViewId="0">
      <selection activeCell="D59" sqref="D59"/>
    </sheetView>
  </sheetViews>
  <sheetFormatPr defaultRowHeight="15"/>
  <cols>
    <col min="1" max="1" width="5.5703125" style="349" customWidth="1"/>
    <col min="2" max="2" width="10.85546875" style="352" customWidth="1"/>
    <col min="3" max="3" width="9.140625" style="349"/>
    <col min="4" max="4" width="37.7109375" style="349" customWidth="1"/>
    <col min="5" max="5" width="6.7109375" style="349" customWidth="1"/>
    <col min="6" max="6" width="9.140625" style="349"/>
    <col min="7" max="7" width="9.140625" style="349" customWidth="1"/>
    <col min="8" max="8" width="6.5703125" style="349" customWidth="1"/>
    <col min="9" max="9" width="12" style="349" customWidth="1"/>
    <col min="10" max="10" width="5.5703125" style="349" customWidth="1"/>
    <col min="11" max="11" width="10.85546875" style="349" customWidth="1"/>
    <col min="12" max="12" width="11.7109375" style="349" customWidth="1"/>
    <col min="13" max="16384" width="9.140625" style="349"/>
  </cols>
  <sheetData>
    <row r="1" spans="1:16" customFormat="1" ht="45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314" t="s">
        <v>758</v>
      </c>
      <c r="M1" s="349"/>
      <c r="O1" s="12"/>
      <c r="P1" s="12"/>
    </row>
    <row r="2" spans="1:16" ht="30">
      <c r="A2" s="355"/>
      <c r="B2" s="356" t="s">
        <v>759</v>
      </c>
      <c r="C2" s="357" t="s">
        <v>760</v>
      </c>
      <c r="D2" s="357" t="s">
        <v>761</v>
      </c>
      <c r="E2" s="357" t="s">
        <v>762</v>
      </c>
      <c r="F2" s="357" t="s">
        <v>763</v>
      </c>
      <c r="G2" s="358">
        <v>988</v>
      </c>
      <c r="H2" s="359">
        <v>42</v>
      </c>
      <c r="I2" s="360">
        <v>41496</v>
      </c>
      <c r="J2" s="361">
        <v>0.12</v>
      </c>
      <c r="K2" s="362">
        <v>46475.519999999997</v>
      </c>
      <c r="L2" s="357" t="s">
        <v>764</v>
      </c>
      <c r="M2" s="348"/>
    </row>
    <row r="3" spans="1:16" ht="30">
      <c r="A3" s="355"/>
      <c r="B3" s="363" t="s">
        <v>765</v>
      </c>
      <c r="C3" s="364" t="s">
        <v>766</v>
      </c>
      <c r="D3" s="364" t="s">
        <v>767</v>
      </c>
      <c r="E3" s="364" t="s">
        <v>14</v>
      </c>
      <c r="F3" s="364" t="s">
        <v>768</v>
      </c>
      <c r="G3" s="365">
        <v>4775</v>
      </c>
      <c r="H3" s="366">
        <v>48</v>
      </c>
      <c r="I3" s="367">
        <v>229200</v>
      </c>
      <c r="J3" s="368">
        <v>0.12</v>
      </c>
      <c r="K3" s="369">
        <v>256704</v>
      </c>
      <c r="L3" s="364" t="s">
        <v>769</v>
      </c>
      <c r="M3" s="348"/>
    </row>
    <row r="4" spans="1:16" ht="30">
      <c r="A4" s="355"/>
      <c r="B4" s="363" t="s">
        <v>1452</v>
      </c>
      <c r="C4" s="364" t="s">
        <v>781</v>
      </c>
      <c r="D4" s="364" t="s">
        <v>782</v>
      </c>
      <c r="E4" s="370" t="s">
        <v>11</v>
      </c>
      <c r="F4" s="364" t="s">
        <v>783</v>
      </c>
      <c r="G4" s="365">
        <v>173</v>
      </c>
      <c r="H4" s="371">
        <v>600</v>
      </c>
      <c r="I4" s="367">
        <v>103800</v>
      </c>
      <c r="J4" s="368">
        <v>0.12</v>
      </c>
      <c r="K4" s="369">
        <v>116256</v>
      </c>
      <c r="L4" s="364" t="s">
        <v>784</v>
      </c>
      <c r="M4" s="43"/>
    </row>
    <row r="5" spans="1:16" ht="30">
      <c r="A5" s="355"/>
      <c r="B5" s="363" t="s">
        <v>1456</v>
      </c>
      <c r="C5" s="364" t="s">
        <v>795</v>
      </c>
      <c r="D5" s="364" t="s">
        <v>796</v>
      </c>
      <c r="E5" s="364" t="s">
        <v>102</v>
      </c>
      <c r="F5" s="364" t="s">
        <v>797</v>
      </c>
      <c r="G5" s="365">
        <v>0.53</v>
      </c>
      <c r="H5" s="371">
        <v>53100</v>
      </c>
      <c r="I5" s="367">
        <v>28143</v>
      </c>
      <c r="J5" s="372">
        <v>0.12</v>
      </c>
      <c r="K5" s="369">
        <v>31520.16</v>
      </c>
      <c r="L5" s="364" t="s">
        <v>777</v>
      </c>
      <c r="M5" s="43"/>
    </row>
    <row r="6" spans="1:16" ht="29.25" customHeight="1">
      <c r="A6" s="355"/>
      <c r="B6" s="363" t="s">
        <v>1459</v>
      </c>
      <c r="C6" s="364" t="s">
        <v>808</v>
      </c>
      <c r="D6" s="364" t="s">
        <v>809</v>
      </c>
      <c r="E6" s="364" t="s">
        <v>16</v>
      </c>
      <c r="F6" s="364" t="s">
        <v>810</v>
      </c>
      <c r="G6" s="365">
        <v>0.85</v>
      </c>
      <c r="H6" s="371">
        <v>30000</v>
      </c>
      <c r="I6" s="367">
        <v>25500</v>
      </c>
      <c r="J6" s="368">
        <v>0.12</v>
      </c>
      <c r="K6" s="369">
        <v>28560</v>
      </c>
      <c r="L6" s="364" t="s">
        <v>794</v>
      </c>
      <c r="M6" s="43"/>
    </row>
    <row r="7" spans="1:16" ht="30">
      <c r="A7" s="355"/>
      <c r="B7" s="363" t="s">
        <v>1461</v>
      </c>
      <c r="C7" s="364" t="s">
        <v>813</v>
      </c>
      <c r="D7" s="364" t="s">
        <v>814</v>
      </c>
      <c r="E7" s="364" t="s">
        <v>11</v>
      </c>
      <c r="F7" s="364" t="s">
        <v>815</v>
      </c>
      <c r="G7" s="367">
        <v>53</v>
      </c>
      <c r="H7" s="371">
        <v>1860</v>
      </c>
      <c r="I7" s="367">
        <v>98580</v>
      </c>
      <c r="J7" s="372">
        <v>0.12</v>
      </c>
      <c r="K7" s="369">
        <v>110409.60000000001</v>
      </c>
      <c r="L7" s="364" t="s">
        <v>769</v>
      </c>
      <c r="M7" s="43"/>
    </row>
    <row r="8" spans="1:16" ht="30">
      <c r="A8" s="355"/>
      <c r="B8" s="363" t="s">
        <v>1462</v>
      </c>
      <c r="C8" s="364" t="s">
        <v>816</v>
      </c>
      <c r="D8" s="364" t="s">
        <v>817</v>
      </c>
      <c r="E8" s="364" t="s">
        <v>11</v>
      </c>
      <c r="F8" s="364" t="s">
        <v>815</v>
      </c>
      <c r="G8" s="367">
        <v>53</v>
      </c>
      <c r="H8" s="371">
        <v>1000</v>
      </c>
      <c r="I8" s="367">
        <v>53000</v>
      </c>
      <c r="J8" s="372">
        <v>0.12</v>
      </c>
      <c r="K8" s="369">
        <v>59360</v>
      </c>
      <c r="L8" s="364" t="s">
        <v>769</v>
      </c>
      <c r="M8" s="43"/>
    </row>
    <row r="9" spans="1:16" ht="32.25" customHeight="1">
      <c r="A9" s="355"/>
      <c r="B9" s="373" t="s">
        <v>1575</v>
      </c>
      <c r="C9" s="364" t="s">
        <v>862</v>
      </c>
      <c r="D9" s="364" t="s">
        <v>863</v>
      </c>
      <c r="E9" s="364" t="s">
        <v>102</v>
      </c>
      <c r="F9" s="364" t="s">
        <v>855</v>
      </c>
      <c r="G9" s="365">
        <v>0.95</v>
      </c>
      <c r="H9" s="371">
        <v>32100</v>
      </c>
      <c r="I9" s="367">
        <v>30495</v>
      </c>
      <c r="J9" s="368">
        <v>0.12</v>
      </c>
      <c r="K9" s="369">
        <v>34154.400000000001</v>
      </c>
      <c r="L9" s="364" t="s">
        <v>764</v>
      </c>
      <c r="M9" s="37"/>
    </row>
    <row r="10" spans="1:16" ht="30">
      <c r="A10" s="355"/>
      <c r="B10" s="373" t="s">
        <v>1686</v>
      </c>
      <c r="C10" s="364" t="s">
        <v>894</v>
      </c>
      <c r="D10" s="364" t="s">
        <v>895</v>
      </c>
      <c r="E10" s="364" t="s">
        <v>16</v>
      </c>
      <c r="F10" s="364" t="s">
        <v>783</v>
      </c>
      <c r="G10" s="367">
        <v>16.78</v>
      </c>
      <c r="H10" s="371">
        <v>7500</v>
      </c>
      <c r="I10" s="367">
        <v>125850.00000000001</v>
      </c>
      <c r="J10" s="372">
        <v>0.12</v>
      </c>
      <c r="K10" s="369">
        <v>140952.00000000003</v>
      </c>
      <c r="L10" s="364" t="s">
        <v>784</v>
      </c>
      <c r="M10" s="43"/>
    </row>
    <row r="11" spans="1:16" ht="30">
      <c r="A11" s="355"/>
      <c r="B11" s="373" t="s">
        <v>1712</v>
      </c>
      <c r="C11" s="364" t="s">
        <v>900</v>
      </c>
      <c r="D11" s="364" t="s">
        <v>901</v>
      </c>
      <c r="E11" s="364" t="s">
        <v>23</v>
      </c>
      <c r="F11" s="364" t="s">
        <v>902</v>
      </c>
      <c r="G11" s="365">
        <v>1510</v>
      </c>
      <c r="H11" s="371">
        <v>198</v>
      </c>
      <c r="I11" s="367">
        <v>298980</v>
      </c>
      <c r="J11" s="368">
        <v>0.05</v>
      </c>
      <c r="K11" s="369">
        <v>313929</v>
      </c>
      <c r="L11" s="364" t="s">
        <v>864</v>
      </c>
      <c r="M11" s="37"/>
    </row>
    <row r="12" spans="1:16" ht="30">
      <c r="A12" s="355"/>
      <c r="B12" s="373" t="s">
        <v>1713</v>
      </c>
      <c r="C12" s="364" t="s">
        <v>903</v>
      </c>
      <c r="D12" s="364" t="s">
        <v>904</v>
      </c>
      <c r="E12" s="370" t="s">
        <v>14</v>
      </c>
      <c r="F12" s="370" t="s">
        <v>905</v>
      </c>
      <c r="G12" s="365">
        <v>324</v>
      </c>
      <c r="H12" s="371">
        <v>2715</v>
      </c>
      <c r="I12" s="367">
        <v>879660</v>
      </c>
      <c r="J12" s="368">
        <v>0.05</v>
      </c>
      <c r="K12" s="369">
        <v>923643</v>
      </c>
      <c r="L12" s="364" t="s">
        <v>784</v>
      </c>
      <c r="M12" s="37"/>
    </row>
    <row r="13" spans="1:16" ht="33" customHeight="1">
      <c r="A13" s="355"/>
      <c r="B13" s="373" t="s">
        <v>1714</v>
      </c>
      <c r="C13" s="364" t="s">
        <v>906</v>
      </c>
      <c r="D13" s="364" t="s">
        <v>907</v>
      </c>
      <c r="E13" s="364" t="s">
        <v>577</v>
      </c>
      <c r="F13" s="364" t="s">
        <v>908</v>
      </c>
      <c r="G13" s="365">
        <v>65</v>
      </c>
      <c r="H13" s="371">
        <v>300</v>
      </c>
      <c r="I13" s="367">
        <v>19500</v>
      </c>
      <c r="J13" s="372">
        <v>0.12</v>
      </c>
      <c r="K13" s="369">
        <v>21840</v>
      </c>
      <c r="L13" s="364" t="s">
        <v>794</v>
      </c>
      <c r="M13" s="43"/>
    </row>
    <row r="14" spans="1:16" ht="45.75" customHeight="1">
      <c r="A14" s="355"/>
      <c r="B14" s="373" t="s">
        <v>1721</v>
      </c>
      <c r="C14" s="357" t="s">
        <v>1719</v>
      </c>
      <c r="D14" s="357" t="s">
        <v>1720</v>
      </c>
      <c r="E14" s="357" t="s">
        <v>102</v>
      </c>
      <c r="F14" s="357" t="s">
        <v>908</v>
      </c>
      <c r="G14" s="358">
        <v>65</v>
      </c>
      <c r="H14" s="359">
        <v>6270</v>
      </c>
      <c r="I14" s="360">
        <v>407550</v>
      </c>
      <c r="J14" s="374">
        <v>0.12</v>
      </c>
      <c r="K14" s="360">
        <v>456456</v>
      </c>
      <c r="L14" s="357" t="s">
        <v>794</v>
      </c>
      <c r="M14" s="353"/>
    </row>
    <row r="15" spans="1:16" ht="30">
      <c r="A15" s="355"/>
      <c r="B15" s="373" t="s">
        <v>1773</v>
      </c>
      <c r="C15" s="364" t="s">
        <v>931</v>
      </c>
      <c r="D15" s="364" t="s">
        <v>932</v>
      </c>
      <c r="E15" s="364" t="s">
        <v>16</v>
      </c>
      <c r="F15" s="364" t="s">
        <v>933</v>
      </c>
      <c r="G15" s="365">
        <v>1.35</v>
      </c>
      <c r="H15" s="371">
        <v>27900</v>
      </c>
      <c r="I15" s="367">
        <v>37665</v>
      </c>
      <c r="J15" s="368">
        <v>0.12</v>
      </c>
      <c r="K15" s="369">
        <v>42184.800000000003</v>
      </c>
      <c r="L15" s="364" t="s">
        <v>934</v>
      </c>
      <c r="M15" s="43"/>
    </row>
    <row r="16" spans="1:16" ht="33.75" customHeight="1">
      <c r="A16" s="355"/>
      <c r="B16" s="373" t="s">
        <v>1774</v>
      </c>
      <c r="C16" s="364" t="s">
        <v>935</v>
      </c>
      <c r="D16" s="364" t="s">
        <v>936</v>
      </c>
      <c r="E16" s="364" t="s">
        <v>937</v>
      </c>
      <c r="F16" s="364" t="s">
        <v>810</v>
      </c>
      <c r="G16" s="365">
        <v>1.19</v>
      </c>
      <c r="H16" s="371">
        <v>47400</v>
      </c>
      <c r="I16" s="367">
        <v>56406</v>
      </c>
      <c r="J16" s="368">
        <v>0.12</v>
      </c>
      <c r="K16" s="369">
        <v>63174.720000000001</v>
      </c>
      <c r="L16" s="364" t="s">
        <v>794</v>
      </c>
      <c r="M16" s="43"/>
    </row>
    <row r="17" spans="1:13" ht="30">
      <c r="A17" s="355"/>
      <c r="B17" s="373" t="s">
        <v>1824</v>
      </c>
      <c r="C17" s="364" t="s">
        <v>958</v>
      </c>
      <c r="D17" s="364" t="s">
        <v>959</v>
      </c>
      <c r="E17" s="364" t="s">
        <v>102</v>
      </c>
      <c r="F17" s="364" t="s">
        <v>776</v>
      </c>
      <c r="G17" s="365">
        <v>3.87</v>
      </c>
      <c r="H17" s="371">
        <v>13980</v>
      </c>
      <c r="I17" s="367">
        <v>54102.6</v>
      </c>
      <c r="J17" s="368">
        <v>0.12</v>
      </c>
      <c r="K17" s="369">
        <v>60594.911999999997</v>
      </c>
      <c r="L17" s="364" t="s">
        <v>777</v>
      </c>
      <c r="M17" s="43"/>
    </row>
    <row r="18" spans="1:13" ht="30">
      <c r="A18" s="355"/>
      <c r="B18" s="373" t="s">
        <v>1904</v>
      </c>
      <c r="C18" s="357" t="s">
        <v>1902</v>
      </c>
      <c r="D18" s="357" t="s">
        <v>1903</v>
      </c>
      <c r="E18" s="357" t="s">
        <v>102</v>
      </c>
      <c r="F18" s="357" t="s">
        <v>800</v>
      </c>
      <c r="G18" s="360">
        <v>4.8</v>
      </c>
      <c r="H18" s="375">
        <v>15000</v>
      </c>
      <c r="I18" s="376">
        <v>72000</v>
      </c>
      <c r="J18" s="361">
        <v>0.12</v>
      </c>
      <c r="K18" s="376">
        <v>80640</v>
      </c>
      <c r="L18" s="357" t="s">
        <v>764</v>
      </c>
      <c r="M18" s="354"/>
    </row>
    <row r="19" spans="1:13" ht="30">
      <c r="A19" s="355"/>
      <c r="B19" s="373" t="s">
        <v>1928</v>
      </c>
      <c r="C19" s="364" t="s">
        <v>993</v>
      </c>
      <c r="D19" s="364" t="s">
        <v>994</v>
      </c>
      <c r="E19" s="364" t="s">
        <v>16</v>
      </c>
      <c r="F19" s="364" t="s">
        <v>800</v>
      </c>
      <c r="G19" s="367">
        <v>1</v>
      </c>
      <c r="H19" s="377">
        <v>35400</v>
      </c>
      <c r="I19" s="369">
        <v>35400</v>
      </c>
      <c r="J19" s="368">
        <v>0.12</v>
      </c>
      <c r="K19" s="369">
        <v>39648</v>
      </c>
      <c r="L19" s="364" t="s">
        <v>764</v>
      </c>
      <c r="M19" s="37"/>
    </row>
    <row r="20" spans="1:13" ht="30">
      <c r="A20" s="355"/>
      <c r="B20" s="373" t="s">
        <v>1975</v>
      </c>
      <c r="C20" s="364" t="s">
        <v>1018</v>
      </c>
      <c r="D20" s="364" t="s">
        <v>1019</v>
      </c>
      <c r="E20" s="364" t="s">
        <v>937</v>
      </c>
      <c r="F20" s="3" t="s">
        <v>841</v>
      </c>
      <c r="G20" s="369">
        <v>17</v>
      </c>
      <c r="H20" s="377">
        <v>3060</v>
      </c>
      <c r="I20" s="369">
        <v>52020</v>
      </c>
      <c r="J20" s="372">
        <v>0.12</v>
      </c>
      <c r="K20" s="369">
        <v>58262.400000000001</v>
      </c>
      <c r="L20" s="364" t="s">
        <v>784</v>
      </c>
      <c r="M20" s="37"/>
    </row>
    <row r="21" spans="1:13" ht="45">
      <c r="A21" s="355"/>
      <c r="B21" s="373" t="s">
        <v>1977</v>
      </c>
      <c r="C21" s="364" t="s">
        <v>1022</v>
      </c>
      <c r="D21" s="364" t="s">
        <v>1023</v>
      </c>
      <c r="E21" s="364" t="s">
        <v>937</v>
      </c>
      <c r="F21" s="364" t="s">
        <v>810</v>
      </c>
      <c r="G21" s="367">
        <v>45.85</v>
      </c>
      <c r="H21" s="377">
        <v>1995</v>
      </c>
      <c r="I21" s="369">
        <v>91470.75</v>
      </c>
      <c r="J21" s="368">
        <v>0.12</v>
      </c>
      <c r="K21" s="369">
        <v>102447.24</v>
      </c>
      <c r="L21" s="364" t="s">
        <v>794</v>
      </c>
      <c r="M21" s="37"/>
    </row>
    <row r="22" spans="1:13" ht="30">
      <c r="A22" s="355"/>
      <c r="B22" s="373" t="s">
        <v>2003</v>
      </c>
      <c r="C22" s="364" t="s">
        <v>1039</v>
      </c>
      <c r="D22" s="364" t="s">
        <v>1040</v>
      </c>
      <c r="E22" s="364" t="s">
        <v>16</v>
      </c>
      <c r="F22" s="364" t="s">
        <v>776</v>
      </c>
      <c r="G22" s="365">
        <v>0.53</v>
      </c>
      <c r="H22" s="371">
        <v>43200</v>
      </c>
      <c r="I22" s="369">
        <v>22896</v>
      </c>
      <c r="J22" s="368">
        <v>0.12</v>
      </c>
      <c r="K22" s="369">
        <v>25643.52</v>
      </c>
      <c r="L22" s="364" t="s">
        <v>777</v>
      </c>
      <c r="M22" s="37"/>
    </row>
    <row r="23" spans="1:13" ht="30">
      <c r="A23" s="355"/>
      <c r="B23" s="373" t="s">
        <v>2009</v>
      </c>
      <c r="C23" s="364" t="s">
        <v>1045</v>
      </c>
      <c r="D23" s="364" t="s">
        <v>1046</v>
      </c>
      <c r="E23" s="364" t="s">
        <v>16</v>
      </c>
      <c r="F23" s="364" t="s">
        <v>776</v>
      </c>
      <c r="G23" s="367">
        <v>9.9</v>
      </c>
      <c r="H23" s="377">
        <v>2940</v>
      </c>
      <c r="I23" s="369">
        <v>29106</v>
      </c>
      <c r="J23" s="368">
        <v>0.12</v>
      </c>
      <c r="K23" s="369">
        <v>32598.720000000001</v>
      </c>
      <c r="L23" s="364" t="s">
        <v>777</v>
      </c>
      <c r="M23" s="37"/>
    </row>
    <row r="24" spans="1:13" ht="45">
      <c r="A24" s="355"/>
      <c r="B24" s="373" t="s">
        <v>2018</v>
      </c>
      <c r="C24" s="364" t="s">
        <v>1051</v>
      </c>
      <c r="D24" s="364" t="s">
        <v>1052</v>
      </c>
      <c r="E24" s="364" t="s">
        <v>1004</v>
      </c>
      <c r="F24" s="364" t="s">
        <v>833</v>
      </c>
      <c r="G24" s="367">
        <v>7.7</v>
      </c>
      <c r="H24" s="377">
        <v>5200</v>
      </c>
      <c r="I24" s="369">
        <v>40040</v>
      </c>
      <c r="J24" s="368">
        <v>0.12</v>
      </c>
      <c r="K24" s="369">
        <v>44844.800000000003</v>
      </c>
      <c r="L24" s="364" t="s">
        <v>834</v>
      </c>
      <c r="M24" s="37"/>
    </row>
    <row r="25" spans="1:13" ht="30">
      <c r="A25" s="355"/>
      <c r="B25" s="373" t="s">
        <v>2449</v>
      </c>
      <c r="C25" s="357" t="s">
        <v>2543</v>
      </c>
      <c r="D25" s="357" t="s">
        <v>2544</v>
      </c>
      <c r="E25" s="357" t="s">
        <v>435</v>
      </c>
      <c r="F25" s="357" t="s">
        <v>2545</v>
      </c>
      <c r="G25" s="358">
        <v>6.2</v>
      </c>
      <c r="H25" s="359">
        <v>8370</v>
      </c>
      <c r="I25" s="359">
        <v>51894</v>
      </c>
      <c r="J25" s="361">
        <v>0.12</v>
      </c>
      <c r="K25" s="376">
        <v>58121.279999999999</v>
      </c>
      <c r="L25" s="357" t="s">
        <v>794</v>
      </c>
      <c r="M25" s="350"/>
    </row>
    <row r="26" spans="1:13" ht="30">
      <c r="A26" s="355"/>
      <c r="B26" s="373" t="s">
        <v>2086</v>
      </c>
      <c r="C26" s="364" t="s">
        <v>1106</v>
      </c>
      <c r="D26" s="364" t="s">
        <v>1107</v>
      </c>
      <c r="E26" s="364" t="s">
        <v>102</v>
      </c>
      <c r="F26" s="364" t="s">
        <v>890</v>
      </c>
      <c r="G26" s="367">
        <v>5.45</v>
      </c>
      <c r="H26" s="371">
        <v>11300</v>
      </c>
      <c r="I26" s="367">
        <v>61585</v>
      </c>
      <c r="J26" s="368">
        <v>0.12</v>
      </c>
      <c r="K26" s="369">
        <v>68975.199999999997</v>
      </c>
      <c r="L26" s="370" t="s">
        <v>1091</v>
      </c>
      <c r="M26" s="37"/>
    </row>
    <row r="27" spans="1:13" ht="45">
      <c r="A27" s="355"/>
      <c r="B27" s="373" t="s">
        <v>2089</v>
      </c>
      <c r="C27" s="364" t="s">
        <v>1110</v>
      </c>
      <c r="D27" s="364" t="s">
        <v>1111</v>
      </c>
      <c r="E27" s="364" t="s">
        <v>16</v>
      </c>
      <c r="F27" s="370" t="s">
        <v>776</v>
      </c>
      <c r="G27" s="378">
        <v>2.75</v>
      </c>
      <c r="H27" s="377">
        <v>36570</v>
      </c>
      <c r="I27" s="367">
        <v>100567.5</v>
      </c>
      <c r="J27" s="368">
        <v>0.12</v>
      </c>
      <c r="K27" s="369">
        <v>112635.6</v>
      </c>
      <c r="L27" s="370" t="s">
        <v>777</v>
      </c>
      <c r="M27" s="37" t="s">
        <v>2088</v>
      </c>
    </row>
    <row r="28" spans="1:13" ht="30">
      <c r="A28" s="355"/>
      <c r="B28" s="373" t="s">
        <v>2142</v>
      </c>
      <c r="C28" s="364" t="s">
        <v>1141</v>
      </c>
      <c r="D28" s="364" t="s">
        <v>1142</v>
      </c>
      <c r="E28" s="364" t="s">
        <v>16</v>
      </c>
      <c r="F28" s="364" t="s">
        <v>1143</v>
      </c>
      <c r="G28" s="367">
        <v>128</v>
      </c>
      <c r="H28" s="377">
        <v>159</v>
      </c>
      <c r="I28" s="367">
        <v>20352</v>
      </c>
      <c r="J28" s="368">
        <v>0.12</v>
      </c>
      <c r="K28" s="369">
        <v>22794.239999999998</v>
      </c>
      <c r="L28" s="364" t="s">
        <v>864</v>
      </c>
      <c r="M28" s="37"/>
    </row>
    <row r="29" spans="1:13" ht="30">
      <c r="A29" s="355"/>
      <c r="B29" s="373" t="s">
        <v>2180</v>
      </c>
      <c r="C29" s="379" t="s">
        <v>1170</v>
      </c>
      <c r="D29" s="379" t="s">
        <v>1171</v>
      </c>
      <c r="E29" s="379" t="s">
        <v>1004</v>
      </c>
      <c r="F29" s="379" t="s">
        <v>1172</v>
      </c>
      <c r="G29" s="380">
        <v>20</v>
      </c>
      <c r="H29" s="3">
        <v>1500</v>
      </c>
      <c r="I29" s="381">
        <v>30000</v>
      </c>
      <c r="J29" s="382">
        <v>0.12</v>
      </c>
      <c r="K29" s="383">
        <v>33600</v>
      </c>
      <c r="L29" s="379" t="s">
        <v>764</v>
      </c>
      <c r="M29" s="351"/>
    </row>
    <row r="30" spans="1:13" ht="30">
      <c r="A30" s="355"/>
      <c r="B30" s="373" t="s">
        <v>2200</v>
      </c>
      <c r="C30" s="364" t="s">
        <v>1190</v>
      </c>
      <c r="D30" s="364" t="s">
        <v>1191</v>
      </c>
      <c r="E30" s="364" t="s">
        <v>435</v>
      </c>
      <c r="F30" s="3" t="s">
        <v>1192</v>
      </c>
      <c r="G30" s="369">
        <v>143</v>
      </c>
      <c r="H30" s="377">
        <v>228</v>
      </c>
      <c r="I30" s="367">
        <v>32604</v>
      </c>
      <c r="J30" s="368">
        <v>0.12</v>
      </c>
      <c r="K30" s="369">
        <v>36516.480000000003</v>
      </c>
      <c r="L30" s="364" t="s">
        <v>784</v>
      </c>
      <c r="M30" s="37"/>
    </row>
    <row r="31" spans="1:13" ht="30">
      <c r="A31" s="355"/>
      <c r="B31" s="373" t="s">
        <v>2312</v>
      </c>
      <c r="C31" s="384" t="s">
        <v>1235</v>
      </c>
      <c r="D31" s="364" t="s">
        <v>1236</v>
      </c>
      <c r="E31" s="384" t="s">
        <v>11</v>
      </c>
      <c r="F31" s="364" t="s">
        <v>1237</v>
      </c>
      <c r="G31" s="385">
        <v>130</v>
      </c>
      <c r="H31" s="386">
        <v>180</v>
      </c>
      <c r="I31" s="369">
        <v>23400</v>
      </c>
      <c r="J31" s="368">
        <v>0.12</v>
      </c>
      <c r="K31" s="369">
        <v>26208</v>
      </c>
      <c r="L31" s="384" t="s">
        <v>1197</v>
      </c>
      <c r="M31" s="43"/>
    </row>
    <row r="32" spans="1:13" ht="45">
      <c r="A32" s="355"/>
      <c r="B32" s="373" t="s">
        <v>2331</v>
      </c>
      <c r="C32" s="384" t="s">
        <v>1259</v>
      </c>
      <c r="D32" s="384" t="s">
        <v>1260</v>
      </c>
      <c r="E32" s="384" t="s">
        <v>683</v>
      </c>
      <c r="F32" s="364" t="s">
        <v>1261</v>
      </c>
      <c r="G32" s="385">
        <v>494</v>
      </c>
      <c r="H32" s="386">
        <v>42</v>
      </c>
      <c r="I32" s="369">
        <v>20748</v>
      </c>
      <c r="J32" s="387">
        <v>0.12</v>
      </c>
      <c r="K32" s="369">
        <v>23237.759999999998</v>
      </c>
      <c r="L32" s="384" t="s">
        <v>1249</v>
      </c>
      <c r="M32" s="43"/>
    </row>
    <row r="33" spans="1:13" ht="60">
      <c r="A33" s="355"/>
      <c r="B33" s="373" t="s">
        <v>2366</v>
      </c>
      <c r="C33" s="384" t="s">
        <v>1324</v>
      </c>
      <c r="D33" s="384" t="s">
        <v>1325</v>
      </c>
      <c r="E33" s="384" t="s">
        <v>1326</v>
      </c>
      <c r="F33" s="364" t="s">
        <v>768</v>
      </c>
      <c r="G33" s="385">
        <v>700</v>
      </c>
      <c r="H33" s="386">
        <v>30</v>
      </c>
      <c r="I33" s="369">
        <v>21000</v>
      </c>
      <c r="J33" s="372">
        <v>0.12</v>
      </c>
      <c r="K33" s="369">
        <v>23520</v>
      </c>
      <c r="L33" s="384" t="s">
        <v>1085</v>
      </c>
      <c r="M33" s="43"/>
    </row>
    <row r="34" spans="1:13">
      <c r="K34" s="388">
        <f>SUM(K2:K33)</f>
        <v>3495907.3520000004</v>
      </c>
    </row>
  </sheetData>
  <conditionalFormatting sqref="D2">
    <cfRule type="duplicateValues" dxfId="307" priority="9"/>
  </conditionalFormatting>
  <conditionalFormatting sqref="S1">
    <cfRule type="duplicateValues" dxfId="306" priority="8"/>
  </conditionalFormatting>
  <conditionalFormatting sqref="S1">
    <cfRule type="duplicateValues" dxfId="305" priority="5"/>
    <cfRule type="duplicateValues" dxfId="304" priority="6"/>
    <cfRule type="duplicateValues" dxfId="303" priority="7"/>
  </conditionalFormatting>
  <conditionalFormatting sqref="S1">
    <cfRule type="duplicateValues" dxfId="302" priority="3"/>
    <cfRule type="duplicateValues" dxfId="301" priority="4"/>
  </conditionalFormatting>
  <conditionalFormatting sqref="D1">
    <cfRule type="duplicateValues" dxfId="300" priority="2"/>
  </conditionalFormatting>
  <conditionalFormatting sqref="D1">
    <cfRule type="duplicateValues" dxfId="29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topLeftCell="A16" workbookViewId="0">
      <selection activeCell="D19" sqref="D19"/>
    </sheetView>
  </sheetViews>
  <sheetFormatPr defaultRowHeight="15"/>
  <cols>
    <col min="1" max="1" width="5.7109375" customWidth="1"/>
    <col min="2" max="2" width="11.140625" customWidth="1"/>
    <col min="4" max="4" width="30.140625" customWidth="1"/>
    <col min="9" max="9" width="10.7109375" customWidth="1"/>
    <col min="10" max="10" width="5.140625" customWidth="1"/>
    <col min="11" max="11" width="11.5703125" customWidth="1"/>
  </cols>
  <sheetData>
    <row r="1" spans="1:16" ht="45">
      <c r="A1" s="13" t="s">
        <v>748</v>
      </c>
      <c r="B1" s="13" t="s">
        <v>749</v>
      </c>
      <c r="C1" s="14" t="s">
        <v>750</v>
      </c>
      <c r="D1" s="13" t="s">
        <v>751</v>
      </c>
      <c r="E1" s="13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314" t="s">
        <v>758</v>
      </c>
      <c r="M1" s="349"/>
      <c r="O1" s="12"/>
      <c r="P1" s="12"/>
    </row>
    <row r="2" spans="1:16" ht="47.25">
      <c r="A2" s="114">
        <v>419</v>
      </c>
      <c r="B2" s="115" t="s">
        <v>1472</v>
      </c>
      <c r="C2" s="116" t="s">
        <v>1414</v>
      </c>
      <c r="D2" s="117" t="s">
        <v>1415</v>
      </c>
      <c r="E2" s="117" t="s">
        <v>11</v>
      </c>
      <c r="F2" s="118" t="s">
        <v>1416</v>
      </c>
      <c r="G2" s="119">
        <v>93.5</v>
      </c>
      <c r="H2" s="120">
        <v>348</v>
      </c>
      <c r="I2" s="119">
        <v>32538</v>
      </c>
      <c r="J2" s="121">
        <v>0.12</v>
      </c>
      <c r="K2" s="122">
        <v>36442.559999999998</v>
      </c>
      <c r="L2" s="123" t="s">
        <v>1417</v>
      </c>
      <c r="M2" s="124"/>
    </row>
    <row r="3" spans="1:16" ht="63" customHeight="1">
      <c r="A3" s="114">
        <v>401</v>
      </c>
      <c r="B3" s="115" t="s">
        <v>1565</v>
      </c>
      <c r="C3" s="116" t="s">
        <v>1438</v>
      </c>
      <c r="D3" s="117" t="s">
        <v>1439</v>
      </c>
      <c r="E3" s="117" t="s">
        <v>11</v>
      </c>
      <c r="F3" s="118" t="s">
        <v>1425</v>
      </c>
      <c r="G3" s="119">
        <v>0.98</v>
      </c>
      <c r="H3" s="151">
        <v>24180</v>
      </c>
      <c r="I3" s="119">
        <v>23696.399999999998</v>
      </c>
      <c r="J3" s="121">
        <v>0.12</v>
      </c>
      <c r="K3" s="132">
        <v>26539.967999999997</v>
      </c>
      <c r="L3" s="123" t="s">
        <v>1426</v>
      </c>
      <c r="M3" s="124" t="s">
        <v>2578</v>
      </c>
    </row>
    <row r="4" spans="1:16" ht="31.5">
      <c r="A4" s="125">
        <v>303</v>
      </c>
      <c r="B4" s="115" t="s">
        <v>1445</v>
      </c>
      <c r="C4" s="140" t="s">
        <v>1446</v>
      </c>
      <c r="D4" s="126" t="s">
        <v>1447</v>
      </c>
      <c r="E4" s="136" t="s">
        <v>16</v>
      </c>
      <c r="F4" s="142" t="s">
        <v>1441</v>
      </c>
      <c r="G4" s="119">
        <v>0.56999999999999995</v>
      </c>
      <c r="H4" s="151">
        <v>65100</v>
      </c>
      <c r="I4" s="119">
        <v>37107</v>
      </c>
      <c r="J4" s="121">
        <v>0.12</v>
      </c>
      <c r="K4" s="132">
        <v>41559.839999999997</v>
      </c>
      <c r="L4" s="123" t="s">
        <v>1440</v>
      </c>
      <c r="M4" s="124"/>
    </row>
    <row r="5" spans="1:16" ht="31.5">
      <c r="A5" s="125">
        <v>31</v>
      </c>
      <c r="B5" s="115" t="s">
        <v>1608</v>
      </c>
      <c r="C5" s="143" t="s">
        <v>1605</v>
      </c>
      <c r="D5" s="126" t="s">
        <v>1606</v>
      </c>
      <c r="E5" s="125" t="s">
        <v>11</v>
      </c>
      <c r="F5" s="139" t="s">
        <v>1607</v>
      </c>
      <c r="G5" s="125">
        <v>1.98</v>
      </c>
      <c r="H5" s="155">
        <v>17190</v>
      </c>
      <c r="I5" s="125">
        <v>34036.199999999997</v>
      </c>
      <c r="J5" s="121">
        <v>0.12</v>
      </c>
      <c r="K5" s="122">
        <v>38120.543999999994</v>
      </c>
      <c r="L5" s="126" t="s">
        <v>1426</v>
      </c>
      <c r="M5" s="124"/>
    </row>
    <row r="6" spans="1:16" ht="31.5">
      <c r="A6" s="125">
        <v>137</v>
      </c>
      <c r="B6" s="115" t="s">
        <v>1630</v>
      </c>
      <c r="C6" s="140" t="s">
        <v>1627</v>
      </c>
      <c r="D6" s="127" t="s">
        <v>1628</v>
      </c>
      <c r="E6" s="136" t="s">
        <v>287</v>
      </c>
      <c r="F6" s="118" t="s">
        <v>792</v>
      </c>
      <c r="G6" s="119">
        <v>0.24</v>
      </c>
      <c r="H6" s="151">
        <v>81300</v>
      </c>
      <c r="I6" s="125">
        <v>19512</v>
      </c>
      <c r="J6" s="121">
        <v>0.12</v>
      </c>
      <c r="K6" s="122">
        <v>21853.439999999999</v>
      </c>
      <c r="L6" s="123" t="s">
        <v>1091</v>
      </c>
      <c r="M6" s="124"/>
    </row>
    <row r="7" spans="1:16" ht="47.25">
      <c r="A7" s="114">
        <v>434</v>
      </c>
      <c r="B7" s="115" t="s">
        <v>1657</v>
      </c>
      <c r="C7" s="140" t="s">
        <v>1654</v>
      </c>
      <c r="D7" s="126" t="s">
        <v>1655</v>
      </c>
      <c r="E7" s="138" t="s">
        <v>11</v>
      </c>
      <c r="F7" s="142" t="s">
        <v>1656</v>
      </c>
      <c r="G7" s="119">
        <v>26.6</v>
      </c>
      <c r="H7" s="151">
        <v>1500</v>
      </c>
      <c r="I7" s="119">
        <v>39900</v>
      </c>
      <c r="J7" s="121">
        <v>0.12</v>
      </c>
      <c r="K7" s="114">
        <v>44688</v>
      </c>
      <c r="L7" s="123" t="s">
        <v>1417</v>
      </c>
      <c r="M7" s="124"/>
    </row>
    <row r="8" spans="1:16" ht="63">
      <c r="A8" s="114">
        <v>451</v>
      </c>
      <c r="B8" s="115" t="s">
        <v>1658</v>
      </c>
      <c r="C8" s="140" t="s">
        <v>1659</v>
      </c>
      <c r="D8" s="126" t="s">
        <v>1660</v>
      </c>
      <c r="E8" s="183" t="s">
        <v>11</v>
      </c>
      <c r="F8" s="142" t="s">
        <v>826</v>
      </c>
      <c r="G8" s="184">
        <v>23.03</v>
      </c>
      <c r="H8" s="118">
        <v>16560</v>
      </c>
      <c r="I8" s="184">
        <v>381376.80000000005</v>
      </c>
      <c r="J8" s="121">
        <v>0.12</v>
      </c>
      <c r="K8" s="184">
        <v>427142.01600000006</v>
      </c>
      <c r="L8" s="148" t="s">
        <v>1661</v>
      </c>
      <c r="M8" s="124" t="s">
        <v>1673</v>
      </c>
    </row>
    <row r="9" spans="1:16" ht="78.75">
      <c r="A9" s="114">
        <v>458</v>
      </c>
      <c r="B9" s="115" t="s">
        <v>1665</v>
      </c>
      <c r="C9" s="140" t="s">
        <v>1662</v>
      </c>
      <c r="D9" s="126" t="s">
        <v>1663</v>
      </c>
      <c r="E9" s="183" t="s">
        <v>11</v>
      </c>
      <c r="F9" s="134" t="s">
        <v>893</v>
      </c>
      <c r="G9" s="184">
        <v>15.78</v>
      </c>
      <c r="H9" s="118">
        <v>9000</v>
      </c>
      <c r="I9" s="184">
        <v>142020</v>
      </c>
      <c r="J9" s="121">
        <v>0.12</v>
      </c>
      <c r="K9" s="184">
        <v>159062.39999999999</v>
      </c>
      <c r="L9" s="148" t="s">
        <v>1664</v>
      </c>
      <c r="M9" s="124"/>
    </row>
    <row r="10" spans="1:16" ht="31.5">
      <c r="A10" s="114">
        <v>429</v>
      </c>
      <c r="B10" s="115" t="s">
        <v>1680</v>
      </c>
      <c r="C10" s="140" t="s">
        <v>1678</v>
      </c>
      <c r="D10" s="126" t="s">
        <v>1679</v>
      </c>
      <c r="E10" s="141" t="s">
        <v>11</v>
      </c>
      <c r="F10" s="142" t="s">
        <v>792</v>
      </c>
      <c r="G10" s="119">
        <v>2.6</v>
      </c>
      <c r="H10" s="151">
        <v>12480</v>
      </c>
      <c r="I10" s="184">
        <v>32448</v>
      </c>
      <c r="J10" s="121">
        <v>0.12</v>
      </c>
      <c r="K10" s="184">
        <v>36341.760000000002</v>
      </c>
      <c r="L10" s="123" t="s">
        <v>1427</v>
      </c>
      <c r="M10" s="124"/>
    </row>
    <row r="11" spans="1:16" ht="47.25">
      <c r="A11" s="125">
        <v>348</v>
      </c>
      <c r="B11" s="126" t="s">
        <v>1707</v>
      </c>
      <c r="C11" s="140" t="s">
        <v>1695</v>
      </c>
      <c r="D11" s="127" t="s">
        <v>1696</v>
      </c>
      <c r="E11" s="145" t="s">
        <v>1697</v>
      </c>
      <c r="F11" s="142" t="s">
        <v>1698</v>
      </c>
      <c r="G11" s="119">
        <v>476</v>
      </c>
      <c r="H11" s="120">
        <v>384</v>
      </c>
      <c r="I11" s="119">
        <v>182784</v>
      </c>
      <c r="J11" s="121">
        <v>0.05</v>
      </c>
      <c r="K11" s="122">
        <v>191923.20000000001</v>
      </c>
      <c r="L11" s="123" t="s">
        <v>1699</v>
      </c>
      <c r="M11" s="144"/>
    </row>
    <row r="12" spans="1:16" ht="31.5">
      <c r="A12" s="125">
        <v>343</v>
      </c>
      <c r="B12" s="126" t="s">
        <v>1708</v>
      </c>
      <c r="C12" s="140" t="s">
        <v>1700</v>
      </c>
      <c r="D12" s="127" t="s">
        <v>1701</v>
      </c>
      <c r="E12" s="146" t="s">
        <v>1702</v>
      </c>
      <c r="F12" s="147" t="s">
        <v>1703</v>
      </c>
      <c r="G12" s="119">
        <v>69</v>
      </c>
      <c r="H12" s="120">
        <v>495</v>
      </c>
      <c r="I12" s="119">
        <v>34155</v>
      </c>
      <c r="J12" s="121">
        <v>0.05</v>
      </c>
      <c r="K12" s="122">
        <v>35862.75</v>
      </c>
      <c r="L12" s="123" t="s">
        <v>1091</v>
      </c>
      <c r="M12" s="124"/>
    </row>
    <row r="13" spans="1:16" ht="110.25">
      <c r="A13" s="125">
        <v>346</v>
      </c>
      <c r="B13" s="126" t="s">
        <v>1709</v>
      </c>
      <c r="C13" s="140" t="s">
        <v>1715</v>
      </c>
      <c r="D13" s="126" t="s">
        <v>1716</v>
      </c>
      <c r="E13" s="146" t="s">
        <v>1717</v>
      </c>
      <c r="F13" s="118" t="s">
        <v>1718</v>
      </c>
      <c r="G13" s="119">
        <v>489</v>
      </c>
      <c r="H13" s="151">
        <v>3600</v>
      </c>
      <c r="I13" s="119">
        <v>1760400</v>
      </c>
      <c r="J13" s="121">
        <v>0.05</v>
      </c>
      <c r="K13" s="122">
        <v>1848420</v>
      </c>
      <c r="L13" s="123" t="s">
        <v>1417</v>
      </c>
      <c r="M13" s="124"/>
    </row>
    <row r="14" spans="1:16" ht="31.5">
      <c r="A14" s="114">
        <v>428</v>
      </c>
      <c r="B14" s="126" t="s">
        <v>1710</v>
      </c>
      <c r="C14" s="140" t="s">
        <v>1704</v>
      </c>
      <c r="D14" s="127" t="s">
        <v>1705</v>
      </c>
      <c r="E14" s="148" t="s">
        <v>11</v>
      </c>
      <c r="F14" s="142" t="s">
        <v>1706</v>
      </c>
      <c r="G14" s="119">
        <v>2.25</v>
      </c>
      <c r="H14" s="120">
        <v>11400</v>
      </c>
      <c r="I14" s="119">
        <v>25650</v>
      </c>
      <c r="J14" s="121">
        <v>0.12</v>
      </c>
      <c r="K14" s="122">
        <v>28728</v>
      </c>
      <c r="L14" s="123" t="s">
        <v>1427</v>
      </c>
      <c r="M14" s="124"/>
    </row>
    <row r="15" spans="1:16" ht="31.5">
      <c r="A15" s="125">
        <v>309</v>
      </c>
      <c r="B15" s="126" t="s">
        <v>1943</v>
      </c>
      <c r="C15" s="140" t="s">
        <v>1940</v>
      </c>
      <c r="D15" s="126" t="s">
        <v>1941</v>
      </c>
      <c r="E15" s="136" t="s">
        <v>352</v>
      </c>
      <c r="F15" s="142" t="s">
        <v>1942</v>
      </c>
      <c r="G15" s="119">
        <v>3.98</v>
      </c>
      <c r="H15" s="151">
        <v>14280</v>
      </c>
      <c r="I15" s="119">
        <v>56834.400000000001</v>
      </c>
      <c r="J15" s="121">
        <v>0.12</v>
      </c>
      <c r="K15" s="184">
        <v>63654.527999999998</v>
      </c>
      <c r="L15" s="123" t="s">
        <v>1440</v>
      </c>
      <c r="M15" s="124"/>
    </row>
    <row r="16" spans="1:16" ht="31.5">
      <c r="A16" s="125">
        <v>278</v>
      </c>
      <c r="B16" s="126" t="s">
        <v>1980</v>
      </c>
      <c r="C16" s="123" t="s">
        <v>1978</v>
      </c>
      <c r="D16" s="126" t="s">
        <v>1979</v>
      </c>
      <c r="E16" s="136" t="s">
        <v>364</v>
      </c>
      <c r="F16" s="142" t="s">
        <v>1202</v>
      </c>
      <c r="G16" s="119">
        <v>38.26</v>
      </c>
      <c r="H16" s="151">
        <v>645</v>
      </c>
      <c r="I16" s="119">
        <v>24677.699999999997</v>
      </c>
      <c r="J16" s="121">
        <v>0.12</v>
      </c>
      <c r="K16" s="184">
        <v>27639.023999999998</v>
      </c>
      <c r="L16" s="123" t="s">
        <v>1246</v>
      </c>
      <c r="M16" s="124"/>
    </row>
    <row r="17" spans="1:13" ht="47.25">
      <c r="A17" s="125">
        <v>186</v>
      </c>
      <c r="B17" s="126" t="s">
        <v>2129</v>
      </c>
      <c r="C17" s="135" t="s">
        <v>2127</v>
      </c>
      <c r="D17" s="127" t="s">
        <v>2128</v>
      </c>
      <c r="E17" s="136" t="s">
        <v>287</v>
      </c>
      <c r="F17" s="154" t="s">
        <v>1143</v>
      </c>
      <c r="G17" s="119">
        <v>115.2</v>
      </c>
      <c r="H17" s="151">
        <v>210</v>
      </c>
      <c r="I17" s="119">
        <v>24192</v>
      </c>
      <c r="J17" s="121">
        <v>0.12</v>
      </c>
      <c r="K17" s="122">
        <v>27095.040000000001</v>
      </c>
      <c r="L17" s="123" t="s">
        <v>1590</v>
      </c>
      <c r="M17" s="124"/>
    </row>
    <row r="18" spans="1:13" ht="31.5">
      <c r="A18" s="125">
        <v>251</v>
      </c>
      <c r="B18" s="126" t="s">
        <v>2132</v>
      </c>
      <c r="C18" s="135" t="s">
        <v>2130</v>
      </c>
      <c r="D18" s="127" t="s">
        <v>2131</v>
      </c>
      <c r="E18" s="136" t="s">
        <v>287</v>
      </c>
      <c r="F18" s="142" t="s">
        <v>1143</v>
      </c>
      <c r="G18" s="119">
        <v>100.8</v>
      </c>
      <c r="H18" s="151">
        <v>735</v>
      </c>
      <c r="I18" s="119">
        <v>74088</v>
      </c>
      <c r="J18" s="121">
        <v>0.12</v>
      </c>
      <c r="K18" s="122">
        <v>82978.559999999998</v>
      </c>
      <c r="L18" s="123" t="s">
        <v>2054</v>
      </c>
      <c r="M18" s="124"/>
    </row>
    <row r="19" spans="1:13" ht="31.5">
      <c r="A19" s="125">
        <v>252</v>
      </c>
      <c r="B19" s="126" t="s">
        <v>2135</v>
      </c>
      <c r="C19" s="135" t="s">
        <v>2133</v>
      </c>
      <c r="D19" s="127" t="s">
        <v>2134</v>
      </c>
      <c r="E19" s="136" t="s">
        <v>287</v>
      </c>
      <c r="F19" s="142" t="s">
        <v>1143</v>
      </c>
      <c r="G19" s="119">
        <v>72.8</v>
      </c>
      <c r="H19" s="151">
        <v>450</v>
      </c>
      <c r="I19" s="119">
        <v>32760</v>
      </c>
      <c r="J19" s="121">
        <v>0.12</v>
      </c>
      <c r="K19" s="122">
        <v>36691.199999999997</v>
      </c>
      <c r="L19" s="123" t="s">
        <v>2054</v>
      </c>
      <c r="M19" s="124"/>
    </row>
    <row r="20" spans="1:13" ht="45">
      <c r="A20" s="332">
        <v>639</v>
      </c>
      <c r="B20" s="333" t="s">
        <v>2570</v>
      </c>
      <c r="C20" s="334" t="s">
        <v>2567</v>
      </c>
      <c r="D20" s="334" t="s">
        <v>2568</v>
      </c>
      <c r="E20" s="334" t="s">
        <v>416</v>
      </c>
      <c r="F20" s="335" t="s">
        <v>2295</v>
      </c>
      <c r="G20" s="334" t="s">
        <v>2569</v>
      </c>
      <c r="H20" s="336">
        <v>585</v>
      </c>
      <c r="I20" s="337">
        <v>141570</v>
      </c>
      <c r="J20" s="338">
        <v>0.12</v>
      </c>
      <c r="K20" s="335">
        <v>158558.39999999999</v>
      </c>
      <c r="L20" s="334" t="s">
        <v>1091</v>
      </c>
      <c r="M20" s="330" t="s">
        <v>2566</v>
      </c>
    </row>
    <row r="21" spans="1:13">
      <c r="K21" s="243">
        <f>SUM(K2:K20)</f>
        <v>3333301.2300000004</v>
      </c>
    </row>
  </sheetData>
  <conditionalFormatting sqref="E2:E4 E6:E17">
    <cfRule type="containsText" dxfId="298" priority="40" operator="containsText" text="delete">
      <formula>NOT(ISERROR(SEARCH("delete",E2)))</formula>
    </cfRule>
    <cfRule type="containsText" dxfId="297" priority="41" operator="containsText" text="do not">
      <formula>NOT(ISERROR(SEARCH("do not",E2)))</formula>
    </cfRule>
  </conditionalFormatting>
  <conditionalFormatting sqref="D2">
    <cfRule type="duplicateValues" dxfId="296" priority="39"/>
  </conditionalFormatting>
  <conditionalFormatting sqref="D3">
    <cfRule type="duplicateValues" dxfId="295" priority="38"/>
  </conditionalFormatting>
  <conditionalFormatting sqref="D4">
    <cfRule type="duplicateValues" dxfId="294" priority="37"/>
  </conditionalFormatting>
  <conditionalFormatting sqref="D6">
    <cfRule type="duplicateValues" dxfId="293" priority="36"/>
  </conditionalFormatting>
  <conditionalFormatting sqref="D7">
    <cfRule type="duplicateValues" dxfId="292" priority="35"/>
  </conditionalFormatting>
  <conditionalFormatting sqref="D8">
    <cfRule type="duplicateValues" dxfId="291" priority="34"/>
  </conditionalFormatting>
  <conditionalFormatting sqref="D9">
    <cfRule type="duplicateValues" dxfId="290" priority="33"/>
  </conditionalFormatting>
  <conditionalFormatting sqref="D10">
    <cfRule type="duplicateValues" dxfId="289" priority="32"/>
  </conditionalFormatting>
  <conditionalFormatting sqref="G10:H10">
    <cfRule type="expression" dxfId="288" priority="31">
      <formula>G10=MIN($D10:$L10)</formula>
    </cfRule>
  </conditionalFormatting>
  <conditionalFormatting sqref="G11:H11">
    <cfRule type="expression" dxfId="287" priority="30">
      <formula>G11=MIN($D11:$L11)</formula>
    </cfRule>
  </conditionalFormatting>
  <conditionalFormatting sqref="D12:D13">
    <cfRule type="duplicateValues" dxfId="286" priority="29"/>
  </conditionalFormatting>
  <conditionalFormatting sqref="D14">
    <cfRule type="duplicateValues" dxfId="285" priority="28"/>
  </conditionalFormatting>
  <conditionalFormatting sqref="G11:H11">
    <cfRule type="expression" dxfId="284" priority="27">
      <formula>G11=MIN($D11:$L11)</formula>
    </cfRule>
  </conditionalFormatting>
  <conditionalFormatting sqref="G12:H13">
    <cfRule type="expression" dxfId="283" priority="26">
      <formula>G12=MIN($D12:$L12)</formula>
    </cfRule>
  </conditionalFormatting>
  <conditionalFormatting sqref="G13:H13">
    <cfRule type="expression" dxfId="282" priority="25">
      <formula>G13=MIN($D13:$L13)</formula>
    </cfRule>
  </conditionalFormatting>
  <conditionalFormatting sqref="I15:I16">
    <cfRule type="expression" dxfId="281" priority="24">
      <formula>I15=MIN($E15:$K15)</formula>
    </cfRule>
  </conditionalFormatting>
  <conditionalFormatting sqref="D15">
    <cfRule type="duplicateValues" dxfId="280" priority="23"/>
  </conditionalFormatting>
  <conditionalFormatting sqref="D15:D17">
    <cfRule type="duplicateValues" dxfId="279" priority="22"/>
  </conditionalFormatting>
  <conditionalFormatting sqref="D16">
    <cfRule type="duplicateValues" dxfId="278" priority="21"/>
  </conditionalFormatting>
  <conditionalFormatting sqref="D16">
    <cfRule type="duplicateValues" dxfId="277" priority="20"/>
  </conditionalFormatting>
  <conditionalFormatting sqref="D16">
    <cfRule type="duplicateValues" dxfId="276" priority="19"/>
  </conditionalFormatting>
  <conditionalFormatting sqref="D17">
    <cfRule type="duplicateValues" dxfId="275" priority="18"/>
  </conditionalFormatting>
  <conditionalFormatting sqref="E17">
    <cfRule type="containsText" dxfId="274" priority="16" operator="containsText" text="delete">
      <formula>NOT(ISERROR(SEARCH("delete",E17)))</formula>
    </cfRule>
    <cfRule type="containsText" dxfId="273" priority="17" operator="containsText" text="do not">
      <formula>NOT(ISERROR(SEARCH("do not",E17)))</formula>
    </cfRule>
  </conditionalFormatting>
  <conditionalFormatting sqref="D17">
    <cfRule type="duplicateValues" dxfId="272" priority="15"/>
  </conditionalFormatting>
  <conditionalFormatting sqref="E18">
    <cfRule type="containsText" dxfId="271" priority="13" operator="containsText" text="delete">
      <formula>NOT(ISERROR(SEARCH("delete",E18)))</formula>
    </cfRule>
    <cfRule type="containsText" dxfId="270" priority="14" operator="containsText" text="do not">
      <formula>NOT(ISERROR(SEARCH("do not",E18)))</formula>
    </cfRule>
  </conditionalFormatting>
  <conditionalFormatting sqref="D18">
    <cfRule type="duplicateValues" dxfId="269" priority="12"/>
  </conditionalFormatting>
  <conditionalFormatting sqref="E19">
    <cfRule type="containsText" dxfId="268" priority="10" operator="containsText" text="delete">
      <formula>NOT(ISERROR(SEARCH("delete",E19)))</formula>
    </cfRule>
    <cfRule type="containsText" dxfId="267" priority="11" operator="containsText" text="do not">
      <formula>NOT(ISERROR(SEARCH("do not",E19)))</formula>
    </cfRule>
  </conditionalFormatting>
  <conditionalFormatting sqref="D19">
    <cfRule type="duplicateValues" dxfId="266" priority="9"/>
  </conditionalFormatting>
  <conditionalFormatting sqref="S1">
    <cfRule type="duplicateValues" dxfId="265" priority="8"/>
  </conditionalFormatting>
  <conditionalFormatting sqref="S1">
    <cfRule type="duplicateValues" dxfId="264" priority="5"/>
    <cfRule type="duplicateValues" dxfId="263" priority="6"/>
    <cfRule type="duplicateValues" dxfId="262" priority="7"/>
  </conditionalFormatting>
  <conditionalFormatting sqref="S1">
    <cfRule type="duplicateValues" dxfId="261" priority="3"/>
    <cfRule type="duplicateValues" dxfId="260" priority="4"/>
  </conditionalFormatting>
  <conditionalFormatting sqref="D1">
    <cfRule type="duplicateValues" dxfId="259" priority="2"/>
  </conditionalFormatting>
  <conditionalFormatting sqref="D1">
    <cfRule type="duplicateValues" dxfId="258" priority="1"/>
  </conditionalFormatting>
  <dataValidations count="3">
    <dataValidation type="decimal" allowBlank="1" showInputMessage="1" showErrorMessage="1" errorTitle="Invaid Entry" error="Only Numeric Values are allowed. " promptTitle="Basic Rate Entry" prompt="Please enter Basic Rate  in Rupees for this item. " sqref="G2:I4 G6:H6 G10:H10 G7:I7 G11:I19">
      <formula1>0</formula1>
      <formula2>999999999999999</formula2>
    </dataValidation>
    <dataValidation allowBlank="1" showInputMessage="1" showErrorMessage="1" promptTitle="Units" prompt="Please enter Units in text" sqref="E2:E4 E6:E7 E10:E20 G20"/>
    <dataValidation type="decimal" allowBlank="1" showInputMessage="1" showErrorMessage="1" errorTitle="Invaid Entry" error="Only Numeric Values are allowed. " promptTitle="GST Entry" prompt="Please enter the GST in Rupees for this item. " sqref="K2:K6 K11:K14 K17:K19 I20">
      <formula1>0</formula1>
      <formula2>999999999999999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78"/>
  <sheetViews>
    <sheetView topLeftCell="A164" workbookViewId="0">
      <selection activeCell="G171" sqref="G171"/>
    </sheetView>
  </sheetViews>
  <sheetFormatPr defaultRowHeight="32.25" customHeight="1"/>
  <cols>
    <col min="1" max="1" width="3.85546875" customWidth="1"/>
    <col min="2" max="2" width="10" customWidth="1"/>
    <col min="3" max="3" width="9.42578125" style="162" customWidth="1"/>
    <col min="4" max="4" width="30.5703125" customWidth="1"/>
    <col min="5" max="5" width="5.28515625" customWidth="1"/>
    <col min="6" max="6" width="6.28515625" style="162" customWidth="1"/>
    <col min="7" max="7" width="8.140625" customWidth="1"/>
    <col min="8" max="8" width="5.140625" customWidth="1"/>
    <col min="9" max="9" width="8" customWidth="1"/>
    <col min="10" max="10" width="4.85546875" customWidth="1"/>
    <col min="12" max="12" width="9.140625" style="12"/>
    <col min="13" max="13" width="9.140625" style="425"/>
    <col min="15" max="15" width="11.7109375" customWidth="1"/>
    <col min="16" max="16" width="11.85546875" customWidth="1"/>
  </cols>
  <sheetData>
    <row r="1" spans="1:256" s="245" customFormat="1" ht="45">
      <c r="A1" s="409" t="s">
        <v>2590</v>
      </c>
      <c r="B1" s="409" t="s">
        <v>749</v>
      </c>
      <c r="C1" s="409" t="s">
        <v>750</v>
      </c>
      <c r="D1" s="409" t="s">
        <v>751</v>
      </c>
      <c r="E1" s="409" t="s">
        <v>3</v>
      </c>
      <c r="F1" s="409" t="s">
        <v>2609</v>
      </c>
      <c r="G1" s="409" t="s">
        <v>753</v>
      </c>
      <c r="H1" s="410" t="s">
        <v>754</v>
      </c>
      <c r="I1" s="411" t="s">
        <v>755</v>
      </c>
      <c r="J1" s="410" t="s">
        <v>756</v>
      </c>
      <c r="K1" s="412" t="s">
        <v>757</v>
      </c>
      <c r="M1" s="415" t="s">
        <v>2620</v>
      </c>
    </row>
    <row r="2" spans="1:256" s="250" customFormat="1" ht="32.25" customHeight="1">
      <c r="A2" s="306" t="s">
        <v>2594</v>
      </c>
      <c r="B2" s="307" t="s">
        <v>2454</v>
      </c>
      <c r="C2" s="259" t="s">
        <v>2146</v>
      </c>
      <c r="D2" s="258" t="s">
        <v>2145</v>
      </c>
      <c r="E2" s="258" t="s">
        <v>11</v>
      </c>
      <c r="F2" s="258" t="s">
        <v>807</v>
      </c>
      <c r="G2" s="308">
        <v>4.4400000000000004</v>
      </c>
      <c r="H2" s="258">
        <v>870</v>
      </c>
      <c r="I2" s="308">
        <v>3862.8</v>
      </c>
      <c r="J2" s="309">
        <v>0.12</v>
      </c>
      <c r="K2" s="310">
        <v>4326.3360000000002</v>
      </c>
      <c r="L2" s="315" t="s">
        <v>784</v>
      </c>
      <c r="M2" s="250" t="s">
        <v>1584</v>
      </c>
      <c r="O2" s="266">
        <v>42618</v>
      </c>
      <c r="P2" s="391">
        <v>43347</v>
      </c>
      <c r="Q2" s="272" t="s">
        <v>1413</v>
      </c>
      <c r="R2" s="250">
        <v>491</v>
      </c>
      <c r="T2" s="268" t="s">
        <v>2144</v>
      </c>
      <c r="U2" s="270" t="s">
        <v>2147</v>
      </c>
      <c r="IV2" s="250" t="s">
        <v>2148</v>
      </c>
    </row>
    <row r="3" spans="1:256" s="250" customFormat="1" ht="32.25" customHeight="1">
      <c r="A3" s="306" t="s">
        <v>2595</v>
      </c>
      <c r="B3" s="307" t="s">
        <v>2467</v>
      </c>
      <c r="C3" s="259" t="s">
        <v>2381</v>
      </c>
      <c r="D3" s="258" t="s">
        <v>2380</v>
      </c>
      <c r="E3" s="258" t="s">
        <v>11</v>
      </c>
      <c r="F3" s="258" t="s">
        <v>807</v>
      </c>
      <c r="G3" s="308">
        <v>1.5</v>
      </c>
      <c r="H3" s="258">
        <v>420</v>
      </c>
      <c r="I3" s="308">
        <v>630</v>
      </c>
      <c r="J3" s="309">
        <v>0.12</v>
      </c>
      <c r="K3" s="310">
        <v>705.6</v>
      </c>
      <c r="L3" s="315" t="s">
        <v>784</v>
      </c>
      <c r="M3" s="250" t="s">
        <v>1584</v>
      </c>
      <c r="O3" s="266">
        <v>42283</v>
      </c>
      <c r="P3" s="266">
        <v>43378</v>
      </c>
      <c r="Q3" s="268"/>
      <c r="R3" s="250">
        <v>685</v>
      </c>
      <c r="T3" s="269" t="s">
        <v>2379</v>
      </c>
      <c r="U3" s="254" t="s">
        <v>2382</v>
      </c>
    </row>
    <row r="4" spans="1:256" s="245" customFormat="1" ht="15">
      <c r="A4" s="517" t="s">
        <v>2588</v>
      </c>
      <c r="B4" s="518"/>
      <c r="C4" s="518"/>
      <c r="D4" s="518"/>
      <c r="E4" s="518"/>
      <c r="F4" s="518"/>
      <c r="G4" s="518"/>
      <c r="H4" s="518"/>
      <c r="I4" s="518"/>
      <c r="J4" s="519"/>
      <c r="K4" s="403">
        <f>SUM(K1:K3)</f>
        <v>5031.9360000000006</v>
      </c>
      <c r="M4" s="108"/>
    </row>
    <row r="5" spans="1:256" s="245" customFormat="1" ht="15">
      <c r="A5" s="517" t="s">
        <v>2589</v>
      </c>
      <c r="B5" s="518"/>
      <c r="C5" s="518"/>
      <c r="D5" s="518"/>
      <c r="E5" s="518"/>
      <c r="F5" s="518"/>
      <c r="G5" s="518"/>
      <c r="H5" s="518"/>
      <c r="I5" s="518"/>
      <c r="J5" s="519"/>
      <c r="K5" s="403">
        <v>0.06</v>
      </c>
      <c r="M5" s="108"/>
    </row>
    <row r="6" spans="1:256" s="245" customFormat="1" ht="15">
      <c r="A6" s="520" t="s">
        <v>2618</v>
      </c>
      <c r="B6" s="521"/>
      <c r="C6" s="521"/>
      <c r="D6" s="521"/>
      <c r="E6" s="521"/>
      <c r="F6" s="521"/>
      <c r="G6" s="521"/>
      <c r="H6" s="521"/>
      <c r="I6" s="521"/>
      <c r="J6" s="522"/>
      <c r="K6" s="404">
        <f>SUM(K4:K5)</f>
        <v>5031.996000000001</v>
      </c>
      <c r="M6" s="108"/>
    </row>
    <row r="7" spans="1:256" s="245" customFormat="1" ht="15">
      <c r="A7" s="405"/>
      <c r="B7" s="405"/>
      <c r="C7" s="405"/>
      <c r="D7" s="405"/>
      <c r="E7" s="406"/>
      <c r="F7" s="405"/>
      <c r="G7" s="405"/>
      <c r="H7" s="407"/>
      <c r="I7" s="405"/>
      <c r="J7" s="405"/>
      <c r="K7" s="408"/>
      <c r="M7" s="108"/>
    </row>
    <row r="8" spans="1:256" s="245" customFormat="1" ht="15">
      <c r="C8" s="299"/>
      <c r="E8" s="216"/>
      <c r="F8" s="299"/>
      <c r="H8" s="246"/>
      <c r="K8" s="301"/>
      <c r="M8" s="108"/>
    </row>
    <row r="9" spans="1:256" s="245" customFormat="1" ht="32.25" customHeight="1">
      <c r="A9" s="13" t="s">
        <v>0</v>
      </c>
      <c r="B9" s="13" t="s">
        <v>749</v>
      </c>
      <c r="C9" s="14" t="s">
        <v>750</v>
      </c>
      <c r="D9" s="13" t="s">
        <v>751</v>
      </c>
      <c r="E9" s="13" t="s">
        <v>3</v>
      </c>
      <c r="F9" s="409" t="s">
        <v>2609</v>
      </c>
      <c r="G9" s="16" t="s">
        <v>753</v>
      </c>
      <c r="H9" s="13" t="s">
        <v>754</v>
      </c>
      <c r="I9" s="227" t="s">
        <v>755</v>
      </c>
      <c r="J9" s="13" t="s">
        <v>756</v>
      </c>
      <c r="K9" s="16" t="s">
        <v>757</v>
      </c>
      <c r="L9" s="314" t="s">
        <v>758</v>
      </c>
      <c r="M9" s="511" t="s">
        <v>2722</v>
      </c>
      <c r="O9" s="246"/>
      <c r="U9" s="246"/>
    </row>
    <row r="10" spans="1:256" s="250" customFormat="1" ht="32.25" customHeight="1">
      <c r="A10" s="306" t="s">
        <v>2594</v>
      </c>
      <c r="B10" s="307" t="s">
        <v>2450</v>
      </c>
      <c r="C10" s="298" t="s">
        <v>2098</v>
      </c>
      <c r="D10" s="294" t="s">
        <v>2097</v>
      </c>
      <c r="E10" s="258" t="s">
        <v>11</v>
      </c>
      <c r="F10" s="258" t="s">
        <v>2497</v>
      </c>
      <c r="G10" s="308">
        <v>4.25</v>
      </c>
      <c r="H10" s="258">
        <v>780</v>
      </c>
      <c r="I10" s="413">
        <v>3315</v>
      </c>
      <c r="J10" s="309">
        <v>0.12</v>
      </c>
      <c r="K10" s="310">
        <v>3712.8</v>
      </c>
      <c r="L10" s="315" t="s">
        <v>1246</v>
      </c>
      <c r="M10" s="250" t="s">
        <v>2099</v>
      </c>
      <c r="O10" s="266">
        <v>42436</v>
      </c>
      <c r="P10" s="266">
        <v>43524</v>
      </c>
      <c r="Q10" s="280" t="s">
        <v>1413</v>
      </c>
      <c r="R10" s="250">
        <v>466</v>
      </c>
      <c r="T10" s="269" t="s">
        <v>2096</v>
      </c>
      <c r="U10" s="277" t="s">
        <v>2100</v>
      </c>
    </row>
    <row r="11" spans="1:256" s="245" customFormat="1" ht="15">
      <c r="A11" s="517" t="s">
        <v>2588</v>
      </c>
      <c r="B11" s="518"/>
      <c r="C11" s="518"/>
      <c r="D11" s="518"/>
      <c r="E11" s="518"/>
      <c r="F11" s="518"/>
      <c r="G11" s="518"/>
      <c r="H11" s="518"/>
      <c r="I11" s="518"/>
      <c r="J11" s="519"/>
      <c r="K11" s="403">
        <f>SUM(K10)</f>
        <v>3712.8</v>
      </c>
      <c r="M11" s="108"/>
    </row>
    <row r="12" spans="1:256" s="245" customFormat="1" ht="15">
      <c r="A12" s="517" t="s">
        <v>2589</v>
      </c>
      <c r="B12" s="518"/>
      <c r="C12" s="518"/>
      <c r="D12" s="518"/>
      <c r="E12" s="518"/>
      <c r="F12" s="518"/>
      <c r="G12" s="518"/>
      <c r="H12" s="518"/>
      <c r="I12" s="518"/>
      <c r="J12" s="519"/>
      <c r="K12" s="403">
        <v>0.2</v>
      </c>
      <c r="M12" s="108"/>
    </row>
    <row r="13" spans="1:256" s="245" customFormat="1" ht="15">
      <c r="A13" s="520" t="s">
        <v>2704</v>
      </c>
      <c r="B13" s="521"/>
      <c r="C13" s="521"/>
      <c r="D13" s="521"/>
      <c r="E13" s="521"/>
      <c r="F13" s="521"/>
      <c r="G13" s="521"/>
      <c r="H13" s="521"/>
      <c r="I13" s="521"/>
      <c r="J13" s="522"/>
      <c r="K13" s="404">
        <f>SUM(K11:K12)</f>
        <v>3713</v>
      </c>
      <c r="M13" s="108"/>
    </row>
    <row r="14" spans="1:256" s="245" customFormat="1" ht="15">
      <c r="A14" s="405"/>
      <c r="B14" s="405"/>
      <c r="C14" s="405"/>
      <c r="D14" s="405"/>
      <c r="E14" s="406"/>
      <c r="F14" s="405"/>
      <c r="G14" s="405"/>
      <c r="H14" s="407"/>
      <c r="I14" s="405"/>
      <c r="J14" s="405"/>
      <c r="K14" s="408"/>
      <c r="M14" s="108"/>
    </row>
    <row r="15" spans="1:256" s="245" customFormat="1" ht="15">
      <c r="C15" s="299"/>
      <c r="E15" s="216"/>
      <c r="F15" s="299"/>
      <c r="H15" s="246"/>
      <c r="K15" s="301"/>
      <c r="M15" s="108"/>
    </row>
    <row r="16" spans="1:256" s="245" customFormat="1" ht="45">
      <c r="A16" s="409" t="s">
        <v>2590</v>
      </c>
      <c r="B16" s="409" t="s">
        <v>749</v>
      </c>
      <c r="C16" s="409" t="s">
        <v>750</v>
      </c>
      <c r="D16" s="409" t="s">
        <v>751</v>
      </c>
      <c r="E16" s="409" t="s">
        <v>3</v>
      </c>
      <c r="F16" s="409" t="s">
        <v>2609</v>
      </c>
      <c r="G16" s="409" t="s">
        <v>753</v>
      </c>
      <c r="H16" s="410" t="s">
        <v>754</v>
      </c>
      <c r="I16" s="411" t="s">
        <v>755</v>
      </c>
      <c r="J16" s="410" t="s">
        <v>756</v>
      </c>
      <c r="K16" s="412" t="s">
        <v>757</v>
      </c>
      <c r="M16" s="513" t="s">
        <v>2723</v>
      </c>
    </row>
    <row r="17" spans="1:21" s="250" customFormat="1" ht="32.25" customHeight="1">
      <c r="A17" s="306" t="s">
        <v>2594</v>
      </c>
      <c r="B17" s="307" t="s">
        <v>2407</v>
      </c>
      <c r="C17" s="273" t="s">
        <v>1402</v>
      </c>
      <c r="D17" s="512" t="s">
        <v>2705</v>
      </c>
      <c r="E17" s="258" t="s">
        <v>2706</v>
      </c>
      <c r="F17" s="258" t="s">
        <v>2481</v>
      </c>
      <c r="G17" s="308">
        <v>4.6500000000000004</v>
      </c>
      <c r="H17" s="258" t="s">
        <v>2513</v>
      </c>
      <c r="I17" s="308">
        <v>999.75000000000011</v>
      </c>
      <c r="J17" s="309">
        <v>0.12</v>
      </c>
      <c r="K17" s="310">
        <v>1119.72</v>
      </c>
      <c r="L17" s="315" t="s">
        <v>1091</v>
      </c>
      <c r="M17" s="249" t="s">
        <v>1404</v>
      </c>
      <c r="O17" s="255">
        <v>42356</v>
      </c>
      <c r="P17" s="255">
        <v>43434</v>
      </c>
      <c r="Q17" s="256" t="s">
        <v>1413</v>
      </c>
      <c r="R17" s="250">
        <v>84</v>
      </c>
      <c r="T17" s="257" t="s">
        <v>1406</v>
      </c>
      <c r="U17" s="250" t="s">
        <v>1405</v>
      </c>
    </row>
    <row r="18" spans="1:21" s="250" customFormat="1" ht="32.25" customHeight="1">
      <c r="A18" s="306" t="s">
        <v>2595</v>
      </c>
      <c r="B18" s="307" t="s">
        <v>2411</v>
      </c>
      <c r="C18" s="298" t="s">
        <v>1554</v>
      </c>
      <c r="D18" s="294" t="s">
        <v>1553</v>
      </c>
      <c r="E18" s="258" t="s">
        <v>11</v>
      </c>
      <c r="F18" s="258" t="s">
        <v>2481</v>
      </c>
      <c r="G18" s="308">
        <v>1.099</v>
      </c>
      <c r="H18" s="258">
        <v>4500</v>
      </c>
      <c r="I18" s="308">
        <v>4945.5</v>
      </c>
      <c r="J18" s="309">
        <v>0.12</v>
      </c>
      <c r="K18" s="310">
        <v>5538.96</v>
      </c>
      <c r="L18" s="315" t="s">
        <v>1091</v>
      </c>
      <c r="M18" s="249" t="s">
        <v>1404</v>
      </c>
      <c r="O18" s="266">
        <v>42426</v>
      </c>
      <c r="P18" s="266">
        <v>43496</v>
      </c>
      <c r="Q18" s="280"/>
      <c r="R18" s="250">
        <v>104</v>
      </c>
      <c r="T18" s="269" t="s">
        <v>1552</v>
      </c>
      <c r="U18" s="277" t="s">
        <v>1555</v>
      </c>
    </row>
    <row r="19" spans="1:21" s="250" customFormat="1" ht="32.25" customHeight="1">
      <c r="A19" s="306" t="s">
        <v>2596</v>
      </c>
      <c r="B19" s="307" t="s">
        <v>2431</v>
      </c>
      <c r="C19" s="298" t="s">
        <v>1834</v>
      </c>
      <c r="D19" s="294" t="s">
        <v>1833</v>
      </c>
      <c r="E19" s="258" t="s">
        <v>11</v>
      </c>
      <c r="F19" s="258" t="s">
        <v>2481</v>
      </c>
      <c r="G19" s="308">
        <v>1.33</v>
      </c>
      <c r="H19" s="258">
        <v>600</v>
      </c>
      <c r="I19" s="308">
        <v>798</v>
      </c>
      <c r="J19" s="309">
        <v>0.12</v>
      </c>
      <c r="K19" s="310">
        <v>893.76</v>
      </c>
      <c r="L19" s="315" t="s">
        <v>1091</v>
      </c>
      <c r="M19" s="401" t="s">
        <v>1404</v>
      </c>
      <c r="O19" s="261">
        <v>42411</v>
      </c>
      <c r="P19" s="261">
        <v>43496</v>
      </c>
      <c r="Q19" s="295" t="s">
        <v>16</v>
      </c>
      <c r="R19" s="250">
        <v>253</v>
      </c>
      <c r="T19" s="290" t="s">
        <v>1832</v>
      </c>
      <c r="U19" s="100" t="s">
        <v>1835</v>
      </c>
    </row>
    <row r="20" spans="1:21" s="245" customFormat="1" ht="15">
      <c r="A20" s="517" t="s">
        <v>2588</v>
      </c>
      <c r="B20" s="518"/>
      <c r="C20" s="518"/>
      <c r="D20" s="518"/>
      <c r="E20" s="518"/>
      <c r="F20" s="518"/>
      <c r="G20" s="518"/>
      <c r="H20" s="518"/>
      <c r="I20" s="518"/>
      <c r="J20" s="519"/>
      <c r="K20" s="403">
        <f>SUM(K17:K19)</f>
        <v>7552.4400000000005</v>
      </c>
      <c r="M20" s="108"/>
    </row>
    <row r="21" spans="1:21" s="245" customFormat="1" ht="15">
      <c r="A21" s="517" t="s">
        <v>2589</v>
      </c>
      <c r="B21" s="518"/>
      <c r="C21" s="518"/>
      <c r="D21" s="518"/>
      <c r="E21" s="518"/>
      <c r="F21" s="518"/>
      <c r="G21" s="518"/>
      <c r="H21" s="518"/>
      <c r="I21" s="518"/>
      <c r="J21" s="519"/>
      <c r="K21" s="403">
        <v>-0.44</v>
      </c>
      <c r="M21" s="108"/>
    </row>
    <row r="22" spans="1:21" s="245" customFormat="1" ht="15">
      <c r="A22" s="520" t="s">
        <v>2597</v>
      </c>
      <c r="B22" s="521"/>
      <c r="C22" s="521"/>
      <c r="D22" s="521"/>
      <c r="E22" s="521"/>
      <c r="F22" s="521"/>
      <c r="G22" s="521"/>
      <c r="H22" s="521"/>
      <c r="I22" s="521"/>
      <c r="J22" s="522"/>
      <c r="K22" s="404">
        <f>SUM(K20:K21)</f>
        <v>7552.0000000000009</v>
      </c>
      <c r="M22" s="108"/>
    </row>
    <row r="23" spans="1:21" s="245" customFormat="1" ht="15">
      <c r="A23" s="405"/>
      <c r="B23" s="405"/>
      <c r="C23" s="405"/>
      <c r="D23" s="405"/>
      <c r="E23" s="406"/>
      <c r="F23" s="405"/>
      <c r="G23" s="405"/>
      <c r="H23" s="407"/>
      <c r="I23" s="405"/>
      <c r="J23" s="405"/>
      <c r="K23" s="408"/>
      <c r="M23" s="108"/>
    </row>
    <row r="24" spans="1:21" s="245" customFormat="1" ht="15">
      <c r="C24" s="299"/>
      <c r="E24" s="216"/>
      <c r="F24" s="299"/>
      <c r="H24" s="246"/>
      <c r="K24" s="301"/>
      <c r="M24" s="108"/>
    </row>
    <row r="25" spans="1:21" s="245" customFormat="1" ht="45">
      <c r="A25" s="409" t="s">
        <v>2590</v>
      </c>
      <c r="B25" s="409" t="s">
        <v>749</v>
      </c>
      <c r="C25" s="409" t="s">
        <v>750</v>
      </c>
      <c r="D25" s="409" t="s">
        <v>751</v>
      </c>
      <c r="E25" s="409" t="s">
        <v>3</v>
      </c>
      <c r="F25" s="409" t="s">
        <v>2609</v>
      </c>
      <c r="G25" s="409" t="s">
        <v>753</v>
      </c>
      <c r="H25" s="410" t="s">
        <v>754</v>
      </c>
      <c r="I25" s="411" t="s">
        <v>755</v>
      </c>
      <c r="J25" s="410" t="s">
        <v>756</v>
      </c>
      <c r="K25" s="412" t="s">
        <v>757</v>
      </c>
      <c r="M25" s="415" t="s">
        <v>2707</v>
      </c>
    </row>
    <row r="26" spans="1:21" s="250" customFormat="1" ht="32.25" customHeight="1">
      <c r="A26" s="306" t="s">
        <v>2594</v>
      </c>
      <c r="B26" s="307" t="s">
        <v>2448</v>
      </c>
      <c r="C26" s="298" t="s">
        <v>2032</v>
      </c>
      <c r="D26" s="294" t="s">
        <v>2031</v>
      </c>
      <c r="E26" s="258" t="s">
        <v>416</v>
      </c>
      <c r="F26" s="258" t="s">
        <v>2482</v>
      </c>
      <c r="G26" s="308">
        <v>12.1</v>
      </c>
      <c r="H26" s="258">
        <v>720</v>
      </c>
      <c r="I26" s="308">
        <v>8712</v>
      </c>
      <c r="J26" s="309">
        <v>0.12</v>
      </c>
      <c r="K26" s="310">
        <v>9757.44</v>
      </c>
      <c r="L26" s="315" t="s">
        <v>2524</v>
      </c>
      <c r="M26" s="250" t="s">
        <v>2033</v>
      </c>
      <c r="O26" s="266">
        <v>42450</v>
      </c>
      <c r="P26" s="266">
        <v>43524</v>
      </c>
      <c r="Q26" s="280" t="s">
        <v>1413</v>
      </c>
      <c r="R26" s="250">
        <v>390</v>
      </c>
      <c r="T26" s="269" t="s">
        <v>2030</v>
      </c>
      <c r="U26" s="277" t="s">
        <v>2034</v>
      </c>
    </row>
    <row r="27" spans="1:21" s="245" customFormat="1" ht="15">
      <c r="A27" s="517" t="s">
        <v>2588</v>
      </c>
      <c r="B27" s="518"/>
      <c r="C27" s="518"/>
      <c r="D27" s="518"/>
      <c r="E27" s="518"/>
      <c r="F27" s="518"/>
      <c r="G27" s="518"/>
      <c r="H27" s="518"/>
      <c r="I27" s="518"/>
      <c r="J27" s="519"/>
      <c r="K27" s="403">
        <f>SUM(K26)</f>
        <v>9757.44</v>
      </c>
      <c r="M27" s="108"/>
    </row>
    <row r="28" spans="1:21" s="245" customFormat="1" ht="15">
      <c r="A28" s="517" t="s">
        <v>2589</v>
      </c>
      <c r="B28" s="518"/>
      <c r="C28" s="518"/>
      <c r="D28" s="518"/>
      <c r="E28" s="518"/>
      <c r="F28" s="518"/>
      <c r="G28" s="518"/>
      <c r="H28" s="518"/>
      <c r="I28" s="518"/>
      <c r="J28" s="519"/>
      <c r="K28" s="403">
        <v>-0.44</v>
      </c>
      <c r="M28" s="108"/>
    </row>
    <row r="29" spans="1:21" s="245" customFormat="1" ht="15">
      <c r="A29" s="520" t="s">
        <v>2598</v>
      </c>
      <c r="B29" s="521"/>
      <c r="C29" s="521"/>
      <c r="D29" s="521"/>
      <c r="E29" s="521"/>
      <c r="F29" s="521"/>
      <c r="G29" s="521"/>
      <c r="H29" s="521"/>
      <c r="I29" s="521"/>
      <c r="J29" s="522"/>
      <c r="K29" s="404">
        <f>SUM(K27:K28)</f>
        <v>9757</v>
      </c>
      <c r="M29" s="108"/>
    </row>
    <row r="30" spans="1:21" s="245" customFormat="1" ht="15">
      <c r="A30" s="405"/>
      <c r="B30" s="405"/>
      <c r="C30" s="405"/>
      <c r="D30" s="405"/>
      <c r="E30" s="406"/>
      <c r="F30" s="405"/>
      <c r="G30" s="405"/>
      <c r="H30" s="407"/>
      <c r="I30" s="405"/>
      <c r="J30" s="405"/>
      <c r="K30" s="408"/>
      <c r="M30" s="108"/>
    </row>
    <row r="31" spans="1:21" s="245" customFormat="1" ht="15">
      <c r="C31" s="299"/>
      <c r="E31" s="216"/>
      <c r="F31" s="299"/>
      <c r="H31" s="246"/>
      <c r="K31" s="301"/>
      <c r="M31" s="108"/>
    </row>
    <row r="32" spans="1:21" s="245" customFormat="1" ht="45">
      <c r="A32" s="409" t="s">
        <v>2590</v>
      </c>
      <c r="B32" s="409" t="s">
        <v>749</v>
      </c>
      <c r="C32" s="409" t="s">
        <v>750</v>
      </c>
      <c r="D32" s="409" t="s">
        <v>751</v>
      </c>
      <c r="E32" s="409" t="s">
        <v>3</v>
      </c>
      <c r="F32" s="409" t="s">
        <v>2609</v>
      </c>
      <c r="G32" s="409" t="s">
        <v>753</v>
      </c>
      <c r="H32" s="410" t="s">
        <v>754</v>
      </c>
      <c r="I32" s="411" t="s">
        <v>755</v>
      </c>
      <c r="J32" s="410" t="s">
        <v>756</v>
      </c>
      <c r="K32" s="412" t="s">
        <v>757</v>
      </c>
      <c r="M32" s="415" t="s">
        <v>2708</v>
      </c>
    </row>
    <row r="33" spans="1:21" s="250" customFormat="1" ht="32.25" customHeight="1">
      <c r="A33" s="306" t="s">
        <v>2594</v>
      </c>
      <c r="B33" s="307" t="s">
        <v>2402</v>
      </c>
      <c r="C33" s="100" t="s">
        <v>1382</v>
      </c>
      <c r="D33" s="298" t="s">
        <v>1383</v>
      </c>
      <c r="E33" s="258" t="s">
        <v>11</v>
      </c>
      <c r="F33" s="258" t="s">
        <v>792</v>
      </c>
      <c r="G33" s="308">
        <v>0.25900000000000001</v>
      </c>
      <c r="H33" s="258">
        <v>9300</v>
      </c>
      <c r="I33" s="308">
        <v>2408.7000000000003</v>
      </c>
      <c r="J33" s="309">
        <v>0.12</v>
      </c>
      <c r="K33" s="310">
        <v>2697.7440000000001</v>
      </c>
      <c r="L33" s="315" t="s">
        <v>2525</v>
      </c>
      <c r="M33" s="250" t="s">
        <v>1384</v>
      </c>
      <c r="O33" s="266">
        <v>42394</v>
      </c>
      <c r="P33" s="266">
        <v>43465</v>
      </c>
      <c r="Q33" s="280" t="s">
        <v>1413</v>
      </c>
      <c r="R33" s="250">
        <v>48</v>
      </c>
      <c r="T33" s="281" t="s">
        <v>1386</v>
      </c>
      <c r="U33" s="277" t="s">
        <v>1385</v>
      </c>
    </row>
    <row r="34" spans="1:21" s="250" customFormat="1" ht="32.25" customHeight="1">
      <c r="A34" s="306" t="s">
        <v>2595</v>
      </c>
      <c r="B34" s="307" t="s">
        <v>2403</v>
      </c>
      <c r="C34" s="298" t="s">
        <v>1388</v>
      </c>
      <c r="D34" s="294" t="s">
        <v>1389</v>
      </c>
      <c r="E34" s="258" t="s">
        <v>11</v>
      </c>
      <c r="F34" s="258" t="s">
        <v>792</v>
      </c>
      <c r="G34" s="308">
        <v>0.56000000000000005</v>
      </c>
      <c r="H34" s="258">
        <v>5970</v>
      </c>
      <c r="I34" s="308">
        <v>3343.2000000000003</v>
      </c>
      <c r="J34" s="309">
        <v>0.12</v>
      </c>
      <c r="K34" s="310">
        <v>3744.3840000000005</v>
      </c>
      <c r="L34" s="315" t="s">
        <v>2525</v>
      </c>
      <c r="M34" s="250" t="s">
        <v>1384</v>
      </c>
      <c r="N34" s="250" t="s">
        <v>1676</v>
      </c>
      <c r="O34" s="266">
        <v>42423</v>
      </c>
      <c r="P34" s="266">
        <v>43496</v>
      </c>
      <c r="Q34" s="280" t="s">
        <v>1413</v>
      </c>
      <c r="R34" s="250" t="s">
        <v>1505</v>
      </c>
      <c r="T34" s="269" t="s">
        <v>1391</v>
      </c>
      <c r="U34" s="277" t="s">
        <v>1390</v>
      </c>
    </row>
    <row r="35" spans="1:21" s="250" customFormat="1" ht="32.25" customHeight="1">
      <c r="A35" s="306" t="s">
        <v>2596</v>
      </c>
      <c r="B35" s="307" t="s">
        <v>2427</v>
      </c>
      <c r="C35" s="258" t="s">
        <v>1761</v>
      </c>
      <c r="D35" s="294" t="s">
        <v>1760</v>
      </c>
      <c r="E35" s="258" t="s">
        <v>11</v>
      </c>
      <c r="F35" s="258" t="s">
        <v>792</v>
      </c>
      <c r="G35" s="308">
        <v>2.78</v>
      </c>
      <c r="H35" s="258">
        <v>700</v>
      </c>
      <c r="I35" s="308">
        <v>1945.9999999999998</v>
      </c>
      <c r="J35" s="309">
        <v>0.12</v>
      </c>
      <c r="K35" s="310">
        <v>2179.5199999999995</v>
      </c>
      <c r="L35" s="315" t="s">
        <v>2525</v>
      </c>
      <c r="M35" s="250" t="s">
        <v>1384</v>
      </c>
      <c r="O35" s="266">
        <v>42961</v>
      </c>
      <c r="P35" s="278">
        <v>43417</v>
      </c>
      <c r="Q35" s="272" t="s">
        <v>1413</v>
      </c>
      <c r="R35" s="250">
        <v>202</v>
      </c>
      <c r="T35" s="268" t="s">
        <v>1759</v>
      </c>
      <c r="U35" s="270" t="s">
        <v>1762</v>
      </c>
    </row>
    <row r="36" spans="1:21" s="245" customFormat="1" ht="15">
      <c r="A36" s="517" t="s">
        <v>2588</v>
      </c>
      <c r="B36" s="518"/>
      <c r="C36" s="518"/>
      <c r="D36" s="518"/>
      <c r="E36" s="518"/>
      <c r="F36" s="518"/>
      <c r="G36" s="518"/>
      <c r="H36" s="518"/>
      <c r="I36" s="518"/>
      <c r="J36" s="519"/>
      <c r="K36" s="403">
        <f>SUM(K33:K35)</f>
        <v>8621.648000000001</v>
      </c>
      <c r="M36" s="108"/>
    </row>
    <row r="37" spans="1:21" s="245" customFormat="1" ht="15">
      <c r="A37" s="517" t="s">
        <v>2589</v>
      </c>
      <c r="B37" s="518"/>
      <c r="C37" s="518"/>
      <c r="D37" s="518"/>
      <c r="E37" s="518"/>
      <c r="F37" s="518"/>
      <c r="G37" s="518"/>
      <c r="H37" s="518"/>
      <c r="I37" s="518"/>
      <c r="J37" s="519"/>
      <c r="K37" s="403">
        <v>0.35</v>
      </c>
      <c r="M37" s="108"/>
    </row>
    <row r="38" spans="1:21" s="245" customFormat="1" ht="15">
      <c r="A38" s="520" t="s">
        <v>2599</v>
      </c>
      <c r="B38" s="521"/>
      <c r="C38" s="521"/>
      <c r="D38" s="521"/>
      <c r="E38" s="521"/>
      <c r="F38" s="521"/>
      <c r="G38" s="521"/>
      <c r="H38" s="521"/>
      <c r="I38" s="521"/>
      <c r="J38" s="522"/>
      <c r="K38" s="404">
        <f>SUM(K36:K37)</f>
        <v>8621.9980000000014</v>
      </c>
      <c r="M38" s="108"/>
    </row>
    <row r="39" spans="1:21" s="245" customFormat="1" ht="15">
      <c r="A39" s="405"/>
      <c r="B39" s="405"/>
      <c r="C39" s="405"/>
      <c r="D39" s="405"/>
      <c r="E39" s="406"/>
      <c r="F39" s="405"/>
      <c r="G39" s="405"/>
      <c r="H39" s="407"/>
      <c r="I39" s="405"/>
      <c r="J39" s="405"/>
      <c r="K39" s="408"/>
      <c r="M39" s="108"/>
    </row>
    <row r="40" spans="1:21" s="245" customFormat="1" ht="15">
      <c r="C40" s="299"/>
      <c r="E40" s="216"/>
      <c r="F40" s="299"/>
      <c r="H40" s="246"/>
      <c r="K40" s="301"/>
      <c r="M40" s="108"/>
    </row>
    <row r="41" spans="1:21" s="245" customFormat="1" ht="45">
      <c r="A41" s="409" t="s">
        <v>2590</v>
      </c>
      <c r="B41" s="409" t="s">
        <v>749</v>
      </c>
      <c r="C41" s="409" t="s">
        <v>750</v>
      </c>
      <c r="D41" s="409" t="s">
        <v>751</v>
      </c>
      <c r="E41" s="409" t="s">
        <v>3</v>
      </c>
      <c r="F41" s="409" t="s">
        <v>2609</v>
      </c>
      <c r="G41" s="409" t="s">
        <v>753</v>
      </c>
      <c r="H41" s="410" t="s">
        <v>754</v>
      </c>
      <c r="I41" s="411" t="s">
        <v>755</v>
      </c>
      <c r="J41" s="410" t="s">
        <v>756</v>
      </c>
      <c r="K41" s="412" t="s">
        <v>757</v>
      </c>
      <c r="M41" s="415" t="s">
        <v>2709</v>
      </c>
    </row>
    <row r="42" spans="1:21" s="250" customFormat="1" ht="32.25" customHeight="1">
      <c r="A42" s="306" t="s">
        <v>2594</v>
      </c>
      <c r="B42" s="307" t="s">
        <v>2465</v>
      </c>
      <c r="C42" s="258" t="s">
        <v>2251</v>
      </c>
      <c r="D42" s="259" t="s">
        <v>2250</v>
      </c>
      <c r="E42" s="258" t="s">
        <v>426</v>
      </c>
      <c r="F42" s="258" t="s">
        <v>2502</v>
      </c>
      <c r="G42" s="308">
        <v>12</v>
      </c>
      <c r="H42" s="258">
        <v>69</v>
      </c>
      <c r="I42" s="308">
        <v>828</v>
      </c>
      <c r="J42" s="309">
        <v>0.12</v>
      </c>
      <c r="K42" s="310">
        <v>927.36</v>
      </c>
      <c r="L42" s="315" t="s">
        <v>2502</v>
      </c>
      <c r="M42" s="250" t="s">
        <v>2252</v>
      </c>
      <c r="O42" s="266">
        <v>43052</v>
      </c>
      <c r="P42" s="278">
        <v>43416</v>
      </c>
      <c r="Q42" s="272" t="s">
        <v>16</v>
      </c>
      <c r="R42" s="250">
        <v>574</v>
      </c>
      <c r="T42" s="268" t="s">
        <v>2249</v>
      </c>
      <c r="U42" s="270" t="s">
        <v>2253</v>
      </c>
    </row>
    <row r="43" spans="1:21" s="245" customFormat="1" ht="15">
      <c r="A43" s="517" t="s">
        <v>2588</v>
      </c>
      <c r="B43" s="518"/>
      <c r="C43" s="518"/>
      <c r="D43" s="518"/>
      <c r="E43" s="518"/>
      <c r="F43" s="518"/>
      <c r="G43" s="518"/>
      <c r="H43" s="518"/>
      <c r="I43" s="518"/>
      <c r="J43" s="519"/>
      <c r="K43" s="403">
        <f>SUM(K42)</f>
        <v>927.36</v>
      </c>
      <c r="M43" s="108"/>
    </row>
    <row r="44" spans="1:21" s="245" customFormat="1" ht="15">
      <c r="A44" s="517" t="s">
        <v>2589</v>
      </c>
      <c r="B44" s="518"/>
      <c r="C44" s="518"/>
      <c r="D44" s="518"/>
      <c r="E44" s="518"/>
      <c r="F44" s="518"/>
      <c r="G44" s="518"/>
      <c r="H44" s="518"/>
      <c r="I44" s="518"/>
      <c r="J44" s="519"/>
      <c r="K44" s="403">
        <v>-0.36</v>
      </c>
      <c r="M44" s="108"/>
    </row>
    <row r="45" spans="1:21" s="245" customFormat="1" ht="15">
      <c r="A45" s="520" t="s">
        <v>2600</v>
      </c>
      <c r="B45" s="521"/>
      <c r="C45" s="521"/>
      <c r="D45" s="521"/>
      <c r="E45" s="521"/>
      <c r="F45" s="521"/>
      <c r="G45" s="521"/>
      <c r="H45" s="521"/>
      <c r="I45" s="521"/>
      <c r="J45" s="522"/>
      <c r="K45" s="404">
        <f>SUM(K43:K44)</f>
        <v>927</v>
      </c>
      <c r="M45" s="108"/>
    </row>
    <row r="46" spans="1:21" s="245" customFormat="1" ht="15">
      <c r="A46" s="405"/>
      <c r="B46" s="405"/>
      <c r="C46" s="405"/>
      <c r="D46" s="405"/>
      <c r="E46" s="406"/>
      <c r="F46" s="405"/>
      <c r="G46" s="405"/>
      <c r="H46" s="407"/>
      <c r="I46" s="405"/>
      <c r="J46" s="405"/>
      <c r="K46" s="408"/>
      <c r="M46" s="108"/>
    </row>
    <row r="47" spans="1:21" s="245" customFormat="1" ht="15">
      <c r="C47" s="299"/>
      <c r="E47" s="216"/>
      <c r="F47" s="299"/>
      <c r="H47" s="246"/>
      <c r="K47" s="301"/>
      <c r="M47" s="108"/>
    </row>
    <row r="48" spans="1:21" s="245" customFormat="1" ht="45">
      <c r="A48" s="409" t="s">
        <v>2590</v>
      </c>
      <c r="B48" s="409" t="s">
        <v>749</v>
      </c>
      <c r="C48" s="409" t="s">
        <v>750</v>
      </c>
      <c r="D48" s="409" t="s">
        <v>751</v>
      </c>
      <c r="E48" s="409" t="s">
        <v>3</v>
      </c>
      <c r="F48" s="409" t="s">
        <v>2609</v>
      </c>
      <c r="G48" s="409" t="s">
        <v>753</v>
      </c>
      <c r="H48" s="410" t="s">
        <v>754</v>
      </c>
      <c r="I48" s="411" t="s">
        <v>755</v>
      </c>
      <c r="J48" s="410" t="s">
        <v>756</v>
      </c>
      <c r="K48" s="412" t="s">
        <v>757</v>
      </c>
      <c r="M48" s="415" t="s">
        <v>2710</v>
      </c>
    </row>
    <row r="49" spans="1:21" s="250" customFormat="1" ht="32.25" customHeight="1">
      <c r="A49" s="306" t="s">
        <v>2594</v>
      </c>
      <c r="B49" s="307" t="s">
        <v>2405</v>
      </c>
      <c r="C49" s="258" t="s">
        <v>1398</v>
      </c>
      <c r="D49" s="294" t="s">
        <v>1399</v>
      </c>
      <c r="E49" s="258" t="s">
        <v>11</v>
      </c>
      <c r="F49" s="258" t="s">
        <v>2478</v>
      </c>
      <c r="G49" s="308">
        <v>0.13</v>
      </c>
      <c r="H49" s="258">
        <v>9210</v>
      </c>
      <c r="I49" s="308">
        <v>1197.3</v>
      </c>
      <c r="J49" s="309">
        <v>0.12</v>
      </c>
      <c r="K49" s="310">
        <v>1340.9759999999999</v>
      </c>
      <c r="L49" s="315" t="s">
        <v>941</v>
      </c>
      <c r="M49" s="250" t="s">
        <v>1379</v>
      </c>
      <c r="O49" s="266">
        <v>43063</v>
      </c>
      <c r="P49" s="278">
        <v>43427</v>
      </c>
      <c r="Q49" s="272" t="s">
        <v>16</v>
      </c>
      <c r="R49" s="250">
        <v>62</v>
      </c>
      <c r="T49" s="268" t="s">
        <v>1401</v>
      </c>
      <c r="U49" s="270" t="s">
        <v>1400</v>
      </c>
    </row>
    <row r="50" spans="1:21" s="250" customFormat="1" ht="32.25" customHeight="1">
      <c r="A50" s="306" t="s">
        <v>2595</v>
      </c>
      <c r="B50" s="307" t="s">
        <v>2409</v>
      </c>
      <c r="C50" s="258" t="s">
        <v>1543</v>
      </c>
      <c r="D50" s="100" t="s">
        <v>1542</v>
      </c>
      <c r="E50" s="258" t="s">
        <v>11</v>
      </c>
      <c r="F50" s="258" t="s">
        <v>2478</v>
      </c>
      <c r="G50" s="308">
        <v>0.28000000000000003</v>
      </c>
      <c r="H50" s="258">
        <v>5500</v>
      </c>
      <c r="I50" s="308">
        <v>1540.0000000000002</v>
      </c>
      <c r="J50" s="309">
        <v>0.12</v>
      </c>
      <c r="K50" s="310">
        <v>1724.8000000000002</v>
      </c>
      <c r="L50" s="315" t="s">
        <v>941</v>
      </c>
      <c r="M50" s="250" t="s">
        <v>1379</v>
      </c>
      <c r="O50" s="266">
        <v>43325</v>
      </c>
      <c r="P50" s="278">
        <v>44055</v>
      </c>
      <c r="Q50" s="272" t="s">
        <v>16</v>
      </c>
      <c r="R50" s="250">
        <v>102</v>
      </c>
      <c r="T50" s="268" t="s">
        <v>1541</v>
      </c>
      <c r="U50" s="270" t="s">
        <v>1544</v>
      </c>
    </row>
    <row r="51" spans="1:21" s="250" customFormat="1" ht="32.25" customHeight="1">
      <c r="A51" s="306" t="s">
        <v>2596</v>
      </c>
      <c r="B51" s="307" t="s">
        <v>2413</v>
      </c>
      <c r="C51" s="258" t="s">
        <v>1569</v>
      </c>
      <c r="D51" s="259" t="s">
        <v>1568</v>
      </c>
      <c r="E51" s="258" t="s">
        <v>11</v>
      </c>
      <c r="F51" s="258" t="s">
        <v>2478</v>
      </c>
      <c r="G51" s="308">
        <v>0.5</v>
      </c>
      <c r="H51" s="258">
        <v>870</v>
      </c>
      <c r="I51" s="308">
        <v>435</v>
      </c>
      <c r="J51" s="309">
        <v>0.12</v>
      </c>
      <c r="K51" s="310">
        <v>487.2</v>
      </c>
      <c r="L51" s="315" t="s">
        <v>941</v>
      </c>
      <c r="M51" s="250" t="s">
        <v>1379</v>
      </c>
      <c r="O51" s="266">
        <v>43276</v>
      </c>
      <c r="P51" s="278">
        <v>44006</v>
      </c>
      <c r="Q51" s="272" t="s">
        <v>16</v>
      </c>
      <c r="R51" s="250">
        <v>113</v>
      </c>
      <c r="T51" s="268" t="s">
        <v>1567</v>
      </c>
      <c r="U51" s="270" t="s">
        <v>1570</v>
      </c>
    </row>
    <row r="52" spans="1:21" s="250" customFormat="1" ht="32.25" customHeight="1">
      <c r="A52" s="306" t="s">
        <v>2602</v>
      </c>
      <c r="B52" s="307" t="s">
        <v>2425</v>
      </c>
      <c r="C52" s="258" t="s">
        <v>1744</v>
      </c>
      <c r="D52" s="100" t="s">
        <v>1743</v>
      </c>
      <c r="E52" s="258" t="s">
        <v>11</v>
      </c>
      <c r="F52" s="258" t="s">
        <v>2478</v>
      </c>
      <c r="G52" s="308">
        <v>1.02</v>
      </c>
      <c r="H52" s="258">
        <v>150</v>
      </c>
      <c r="I52" s="308">
        <v>153</v>
      </c>
      <c r="J52" s="309">
        <v>0.12</v>
      </c>
      <c r="K52" s="310">
        <v>171.36</v>
      </c>
      <c r="L52" s="315" t="s">
        <v>941</v>
      </c>
      <c r="M52" s="250" t="s">
        <v>1379</v>
      </c>
      <c r="O52" s="266">
        <v>43255</v>
      </c>
      <c r="P52" s="278">
        <v>43985</v>
      </c>
      <c r="Q52" s="272" t="s">
        <v>1413</v>
      </c>
      <c r="R52" s="250">
        <v>190</v>
      </c>
      <c r="T52" s="268" t="s">
        <v>1742</v>
      </c>
      <c r="U52" s="270" t="s">
        <v>1745</v>
      </c>
    </row>
    <row r="53" spans="1:21" s="250" customFormat="1" ht="32.25" customHeight="1">
      <c r="A53" s="306" t="s">
        <v>2603</v>
      </c>
      <c r="B53" s="307" t="s">
        <v>2429</v>
      </c>
      <c r="C53" s="258" t="s">
        <v>1810</v>
      </c>
      <c r="D53" s="259" t="s">
        <v>1809</v>
      </c>
      <c r="E53" s="258" t="s">
        <v>11</v>
      </c>
      <c r="F53" s="258" t="s">
        <v>2478</v>
      </c>
      <c r="G53" s="308">
        <v>0.95</v>
      </c>
      <c r="H53" s="258">
        <v>800</v>
      </c>
      <c r="I53" s="308">
        <v>760</v>
      </c>
      <c r="J53" s="309">
        <v>0.12</v>
      </c>
      <c r="K53" s="310">
        <v>851.2</v>
      </c>
      <c r="L53" s="315" t="s">
        <v>941</v>
      </c>
      <c r="M53" s="250" t="s">
        <v>1379</v>
      </c>
      <c r="O53" s="266">
        <v>43312</v>
      </c>
      <c r="P53" s="278">
        <v>44042</v>
      </c>
      <c r="Q53" s="272" t="s">
        <v>1413</v>
      </c>
      <c r="R53" s="250">
        <v>231</v>
      </c>
      <c r="T53" s="268" t="s">
        <v>1808</v>
      </c>
      <c r="U53" s="270" t="s">
        <v>1811</v>
      </c>
    </row>
    <row r="54" spans="1:21" s="250" customFormat="1" ht="32.25" customHeight="1">
      <c r="A54" s="306" t="s">
        <v>2604</v>
      </c>
      <c r="B54" s="307" t="s">
        <v>2459</v>
      </c>
      <c r="C54" s="258" t="s">
        <v>2212</v>
      </c>
      <c r="D54" s="258" t="s">
        <v>2211</v>
      </c>
      <c r="E54" s="258" t="s">
        <v>426</v>
      </c>
      <c r="F54" s="258" t="s">
        <v>2478</v>
      </c>
      <c r="G54" s="308">
        <v>8.48</v>
      </c>
      <c r="H54" s="258">
        <v>405</v>
      </c>
      <c r="I54" s="308">
        <v>3434.4</v>
      </c>
      <c r="J54" s="309">
        <v>0.12</v>
      </c>
      <c r="K54" s="310">
        <v>3846.5280000000002</v>
      </c>
      <c r="L54" s="315" t="s">
        <v>941</v>
      </c>
      <c r="M54" s="250" t="s">
        <v>1379</v>
      </c>
      <c r="O54" s="266">
        <v>43179</v>
      </c>
      <c r="P54" s="278">
        <v>43543</v>
      </c>
      <c r="Q54" s="272" t="s">
        <v>1413</v>
      </c>
      <c r="R54" s="250">
        <v>556</v>
      </c>
      <c r="T54" s="268" t="s">
        <v>2210</v>
      </c>
      <c r="U54" s="270" t="s">
        <v>2213</v>
      </c>
    </row>
    <row r="55" spans="1:21" s="250" customFormat="1" ht="32.25" customHeight="1">
      <c r="A55" s="306" t="s">
        <v>2605</v>
      </c>
      <c r="B55" s="307" t="s">
        <v>2462</v>
      </c>
      <c r="C55" s="258" t="s">
        <v>2233</v>
      </c>
      <c r="D55" s="259" t="s">
        <v>2232</v>
      </c>
      <c r="E55" s="258" t="s">
        <v>426</v>
      </c>
      <c r="F55" s="258" t="s">
        <v>2478</v>
      </c>
      <c r="G55" s="308">
        <v>17.989999999999998</v>
      </c>
      <c r="H55" s="258">
        <v>126</v>
      </c>
      <c r="I55" s="308">
        <v>2266.7399999999998</v>
      </c>
      <c r="J55" s="309">
        <v>0.12</v>
      </c>
      <c r="K55" s="310">
        <v>2538.7487999999998</v>
      </c>
      <c r="L55" s="315" t="s">
        <v>941</v>
      </c>
      <c r="M55" s="250" t="s">
        <v>1379</v>
      </c>
      <c r="O55" s="266">
        <v>42989</v>
      </c>
      <c r="P55" s="278">
        <v>43353</v>
      </c>
      <c r="Q55" s="272" t="s">
        <v>16</v>
      </c>
      <c r="R55" s="250">
        <v>564</v>
      </c>
      <c r="T55" s="268" t="s">
        <v>2231</v>
      </c>
      <c r="U55" s="270" t="s">
        <v>2234</v>
      </c>
    </row>
    <row r="56" spans="1:21" s="250" customFormat="1" ht="32.25" customHeight="1">
      <c r="A56" s="306" t="s">
        <v>2606</v>
      </c>
      <c r="B56" s="307" t="s">
        <v>2464</v>
      </c>
      <c r="C56" s="258" t="s">
        <v>2246</v>
      </c>
      <c r="D56" s="100" t="s">
        <v>2245</v>
      </c>
      <c r="E56" s="258" t="s">
        <v>426</v>
      </c>
      <c r="F56" s="258" t="s">
        <v>2478</v>
      </c>
      <c r="G56" s="308">
        <v>11.11</v>
      </c>
      <c r="H56" s="258">
        <v>36</v>
      </c>
      <c r="I56" s="308">
        <v>399.96</v>
      </c>
      <c r="J56" s="309">
        <v>0.12</v>
      </c>
      <c r="K56" s="310">
        <v>447.95519999999999</v>
      </c>
      <c r="L56" s="315" t="s">
        <v>941</v>
      </c>
      <c r="M56" s="250" t="s">
        <v>1379</v>
      </c>
      <c r="O56" s="389">
        <v>43241</v>
      </c>
      <c r="P56" s="278">
        <v>43605</v>
      </c>
      <c r="Q56" s="272" t="s">
        <v>1413</v>
      </c>
      <c r="R56" s="250">
        <v>572</v>
      </c>
      <c r="T56" s="268" t="s">
        <v>2244</v>
      </c>
      <c r="U56" s="270" t="s">
        <v>2247</v>
      </c>
    </row>
    <row r="57" spans="1:21" s="245" customFormat="1" ht="15">
      <c r="A57" s="517" t="s">
        <v>2588</v>
      </c>
      <c r="B57" s="518"/>
      <c r="C57" s="518"/>
      <c r="D57" s="518"/>
      <c r="E57" s="518"/>
      <c r="F57" s="518"/>
      <c r="G57" s="518"/>
      <c r="H57" s="518"/>
      <c r="I57" s="518"/>
      <c r="J57" s="519"/>
      <c r="K57" s="403">
        <f>SUM(K49:K56)</f>
        <v>11408.768</v>
      </c>
      <c r="M57" s="108"/>
    </row>
    <row r="58" spans="1:21" s="245" customFormat="1" ht="15">
      <c r="A58" s="517" t="s">
        <v>2589</v>
      </c>
      <c r="B58" s="518"/>
      <c r="C58" s="518"/>
      <c r="D58" s="518"/>
      <c r="E58" s="518"/>
      <c r="F58" s="518"/>
      <c r="G58" s="518"/>
      <c r="H58" s="518"/>
      <c r="I58" s="518"/>
      <c r="J58" s="519"/>
      <c r="K58" s="403">
        <v>0.23</v>
      </c>
      <c r="M58" s="108"/>
    </row>
    <row r="59" spans="1:21" s="245" customFormat="1" ht="15">
      <c r="A59" s="520" t="s">
        <v>2601</v>
      </c>
      <c r="B59" s="521"/>
      <c r="C59" s="521"/>
      <c r="D59" s="521"/>
      <c r="E59" s="521"/>
      <c r="F59" s="521"/>
      <c r="G59" s="521"/>
      <c r="H59" s="521"/>
      <c r="I59" s="521"/>
      <c r="J59" s="522"/>
      <c r="K59" s="404">
        <f>SUM(K57:K58)</f>
        <v>11408.998</v>
      </c>
      <c r="M59" s="108"/>
    </row>
    <row r="60" spans="1:21" s="245" customFormat="1" ht="15">
      <c r="A60" s="405"/>
      <c r="B60" s="405"/>
      <c r="C60" s="405"/>
      <c r="D60" s="405"/>
      <c r="E60" s="406"/>
      <c r="F60" s="405"/>
      <c r="G60" s="405"/>
      <c r="H60" s="407"/>
      <c r="I60" s="405"/>
      <c r="J60" s="405"/>
      <c r="K60" s="408"/>
      <c r="M60" s="108"/>
    </row>
    <row r="61" spans="1:21" s="245" customFormat="1" ht="15">
      <c r="C61" s="299"/>
      <c r="E61" s="216"/>
      <c r="F61" s="299"/>
      <c r="H61" s="246"/>
      <c r="K61" s="301"/>
      <c r="M61" s="108"/>
    </row>
    <row r="62" spans="1:21" s="245" customFormat="1" ht="45">
      <c r="A62" s="409" t="s">
        <v>2590</v>
      </c>
      <c r="B62" s="409" t="s">
        <v>749</v>
      </c>
      <c r="C62" s="409" t="s">
        <v>750</v>
      </c>
      <c r="D62" s="409" t="s">
        <v>751</v>
      </c>
      <c r="E62" s="409" t="s">
        <v>3</v>
      </c>
      <c r="F62" s="409" t="s">
        <v>2609</v>
      </c>
      <c r="G62" s="409" t="s">
        <v>753</v>
      </c>
      <c r="H62" s="410" t="s">
        <v>754</v>
      </c>
      <c r="I62" s="411" t="s">
        <v>755</v>
      </c>
      <c r="J62" s="410" t="s">
        <v>756</v>
      </c>
      <c r="K62" s="412" t="s">
        <v>757</v>
      </c>
      <c r="M62" s="415" t="s">
        <v>2711</v>
      </c>
    </row>
    <row r="63" spans="1:21" s="250" customFormat="1" ht="32.25" customHeight="1">
      <c r="A63" s="306" t="s">
        <v>2594</v>
      </c>
      <c r="B63" s="307" t="s">
        <v>2445</v>
      </c>
      <c r="C63" s="258" t="s">
        <v>1999</v>
      </c>
      <c r="D63" s="258" t="s">
        <v>1998</v>
      </c>
      <c r="E63" s="258" t="s">
        <v>11</v>
      </c>
      <c r="F63" s="258" t="s">
        <v>2494</v>
      </c>
      <c r="G63" s="308">
        <v>2.7</v>
      </c>
      <c r="H63" s="258">
        <v>300</v>
      </c>
      <c r="I63" s="308">
        <v>810</v>
      </c>
      <c r="J63" s="309">
        <v>0.12</v>
      </c>
      <c r="K63" s="310">
        <v>907.2</v>
      </c>
      <c r="L63" s="315" t="s">
        <v>2494</v>
      </c>
      <c r="M63" s="250" t="s">
        <v>941</v>
      </c>
      <c r="O63" s="266">
        <v>43221</v>
      </c>
      <c r="P63" s="278">
        <v>43585</v>
      </c>
      <c r="Q63" s="272" t="s">
        <v>1413</v>
      </c>
      <c r="R63" s="250">
        <v>373</v>
      </c>
      <c r="T63" s="268" t="s">
        <v>1997</v>
      </c>
      <c r="U63" s="270" t="s">
        <v>2001</v>
      </c>
    </row>
    <row r="64" spans="1:21" s="245" customFormat="1" ht="15">
      <c r="A64" s="517" t="s">
        <v>2588</v>
      </c>
      <c r="B64" s="518"/>
      <c r="C64" s="518"/>
      <c r="D64" s="518"/>
      <c r="E64" s="518"/>
      <c r="F64" s="518"/>
      <c r="G64" s="518"/>
      <c r="H64" s="518"/>
      <c r="I64" s="518"/>
      <c r="J64" s="519"/>
      <c r="K64" s="403">
        <f>SUM(K63)</f>
        <v>907.2</v>
      </c>
      <c r="M64" s="108"/>
    </row>
    <row r="65" spans="1:21" s="245" customFormat="1" ht="15">
      <c r="A65" s="517" t="s">
        <v>2589</v>
      </c>
      <c r="B65" s="518"/>
      <c r="C65" s="518"/>
      <c r="D65" s="518"/>
      <c r="E65" s="518"/>
      <c r="F65" s="518"/>
      <c r="G65" s="518"/>
      <c r="H65" s="518"/>
      <c r="I65" s="518"/>
      <c r="J65" s="519"/>
      <c r="K65" s="403">
        <v>-0.2</v>
      </c>
      <c r="M65" s="108"/>
    </row>
    <row r="66" spans="1:21" s="245" customFormat="1" ht="15">
      <c r="A66" s="520" t="s">
        <v>2593</v>
      </c>
      <c r="B66" s="521"/>
      <c r="C66" s="521"/>
      <c r="D66" s="521"/>
      <c r="E66" s="521"/>
      <c r="F66" s="521"/>
      <c r="G66" s="521"/>
      <c r="H66" s="521"/>
      <c r="I66" s="521"/>
      <c r="J66" s="522"/>
      <c r="K66" s="404">
        <f>SUM(K64:K65)</f>
        <v>907</v>
      </c>
      <c r="M66" s="108"/>
    </row>
    <row r="67" spans="1:21" s="245" customFormat="1" ht="15">
      <c r="A67" s="405"/>
      <c r="B67" s="405"/>
      <c r="C67" s="405"/>
      <c r="D67" s="405"/>
      <c r="E67" s="406"/>
      <c r="F67" s="405"/>
      <c r="G67" s="405"/>
      <c r="H67" s="407"/>
      <c r="I67" s="405"/>
      <c r="J67" s="405"/>
      <c r="K67" s="408"/>
      <c r="M67" s="108"/>
    </row>
    <row r="68" spans="1:21" s="245" customFormat="1" ht="15">
      <c r="C68" s="299"/>
      <c r="E68" s="216"/>
      <c r="F68" s="299"/>
      <c r="H68" s="246"/>
      <c r="K68" s="301"/>
      <c r="M68" s="108"/>
    </row>
    <row r="69" spans="1:21" s="245" customFormat="1" ht="45">
      <c r="A69" s="409" t="s">
        <v>2590</v>
      </c>
      <c r="B69" s="409" t="s">
        <v>749</v>
      </c>
      <c r="C69" s="409" t="s">
        <v>750</v>
      </c>
      <c r="D69" s="409" t="s">
        <v>751</v>
      </c>
      <c r="E69" s="409" t="s">
        <v>3</v>
      </c>
      <c r="F69" s="409" t="s">
        <v>2609</v>
      </c>
      <c r="G69" s="409" t="s">
        <v>753</v>
      </c>
      <c r="H69" s="410" t="s">
        <v>754</v>
      </c>
      <c r="I69" s="411" t="s">
        <v>755</v>
      </c>
      <c r="J69" s="410" t="s">
        <v>756</v>
      </c>
      <c r="K69" s="412" t="s">
        <v>757</v>
      </c>
      <c r="M69" s="415" t="s">
        <v>2712</v>
      </c>
    </row>
    <row r="70" spans="1:21" s="250" customFormat="1" ht="32.25" customHeight="1">
      <c r="A70" s="306" t="s">
        <v>2594</v>
      </c>
      <c r="B70" s="307" t="s">
        <v>2437</v>
      </c>
      <c r="C70" s="258" t="s">
        <v>1882</v>
      </c>
      <c r="D70" s="259" t="s">
        <v>1881</v>
      </c>
      <c r="E70" s="258" t="s">
        <v>11</v>
      </c>
      <c r="F70" s="258" t="s">
        <v>2491</v>
      </c>
      <c r="G70" s="308">
        <v>0.75</v>
      </c>
      <c r="H70" s="258">
        <v>900</v>
      </c>
      <c r="I70" s="308">
        <v>675</v>
      </c>
      <c r="J70" s="309">
        <v>0.12</v>
      </c>
      <c r="K70" s="310">
        <v>756</v>
      </c>
      <c r="L70" s="315" t="s">
        <v>2521</v>
      </c>
      <c r="M70" s="250" t="s">
        <v>1883</v>
      </c>
      <c r="O70" s="266">
        <v>43276</v>
      </c>
      <c r="P70" s="278">
        <v>44006</v>
      </c>
      <c r="Q70" s="272" t="s">
        <v>1413</v>
      </c>
      <c r="R70" s="250">
        <v>288</v>
      </c>
      <c r="T70" s="268" t="s">
        <v>1880</v>
      </c>
      <c r="U70" s="270" t="s">
        <v>1884</v>
      </c>
    </row>
    <row r="71" spans="1:21" s="245" customFormat="1" ht="15">
      <c r="A71" s="517" t="s">
        <v>2588</v>
      </c>
      <c r="B71" s="518"/>
      <c r="C71" s="518"/>
      <c r="D71" s="518"/>
      <c r="E71" s="518"/>
      <c r="F71" s="518"/>
      <c r="G71" s="518"/>
      <c r="H71" s="518"/>
      <c r="I71" s="518"/>
      <c r="J71" s="519"/>
      <c r="K71" s="403">
        <f>SUM(K70)</f>
        <v>756</v>
      </c>
      <c r="M71" s="108"/>
    </row>
    <row r="72" spans="1:21" s="245" customFormat="1" ht="15">
      <c r="A72" s="517" t="s">
        <v>2589</v>
      </c>
      <c r="B72" s="518"/>
      <c r="C72" s="518"/>
      <c r="D72" s="518"/>
      <c r="E72" s="518"/>
      <c r="F72" s="518"/>
      <c r="G72" s="518"/>
      <c r="H72" s="518"/>
      <c r="I72" s="518"/>
      <c r="J72" s="519"/>
      <c r="K72" s="403">
        <v>0</v>
      </c>
      <c r="M72" s="108"/>
    </row>
    <row r="73" spans="1:21" s="245" customFormat="1" ht="15">
      <c r="A73" s="520" t="s">
        <v>2607</v>
      </c>
      <c r="B73" s="521"/>
      <c r="C73" s="521"/>
      <c r="D73" s="521"/>
      <c r="E73" s="521"/>
      <c r="F73" s="521"/>
      <c r="G73" s="521"/>
      <c r="H73" s="521"/>
      <c r="I73" s="521"/>
      <c r="J73" s="522"/>
      <c r="K73" s="404">
        <f>SUM(K71:K72)</f>
        <v>756</v>
      </c>
      <c r="M73" s="108"/>
    </row>
    <row r="74" spans="1:21" s="245" customFormat="1" ht="15">
      <c r="A74" s="405"/>
      <c r="B74" s="405"/>
      <c r="C74" s="405"/>
      <c r="D74" s="405"/>
      <c r="E74" s="406"/>
      <c r="F74" s="405"/>
      <c r="G74" s="405"/>
      <c r="H74" s="407"/>
      <c r="I74" s="405"/>
      <c r="J74" s="405"/>
      <c r="K74" s="408"/>
      <c r="M74" s="108"/>
    </row>
    <row r="75" spans="1:21" s="245" customFormat="1" ht="15">
      <c r="C75" s="299"/>
      <c r="E75" s="216"/>
      <c r="F75" s="299"/>
      <c r="H75" s="246"/>
      <c r="K75" s="301"/>
      <c r="M75" s="108"/>
    </row>
    <row r="76" spans="1:21" s="245" customFormat="1" ht="45">
      <c r="A76" s="409" t="s">
        <v>0</v>
      </c>
      <c r="B76" s="409" t="s">
        <v>749</v>
      </c>
      <c r="C76" s="409" t="s">
        <v>750</v>
      </c>
      <c r="D76" s="409" t="s">
        <v>751</v>
      </c>
      <c r="E76" s="409" t="s">
        <v>3</v>
      </c>
      <c r="F76" s="409" t="s">
        <v>2609</v>
      </c>
      <c r="G76" s="409" t="s">
        <v>753</v>
      </c>
      <c r="H76" s="410" t="s">
        <v>754</v>
      </c>
      <c r="I76" s="411" t="s">
        <v>755</v>
      </c>
      <c r="J76" s="410" t="s">
        <v>756</v>
      </c>
      <c r="K76" s="412" t="s">
        <v>757</v>
      </c>
      <c r="M76" s="415" t="s">
        <v>2713</v>
      </c>
    </row>
    <row r="77" spans="1:21" s="250" customFormat="1" ht="32.25" customHeight="1">
      <c r="A77" s="306" t="s">
        <v>2594</v>
      </c>
      <c r="B77" s="307" t="s">
        <v>2434</v>
      </c>
      <c r="C77" s="258" t="s">
        <v>1850</v>
      </c>
      <c r="D77" s="258" t="s">
        <v>1849</v>
      </c>
      <c r="E77" s="258" t="s">
        <v>11</v>
      </c>
      <c r="F77" s="258" t="s">
        <v>2490</v>
      </c>
      <c r="G77" s="308">
        <v>0.44</v>
      </c>
      <c r="H77" s="258">
        <v>2300</v>
      </c>
      <c r="I77" s="308">
        <v>1012</v>
      </c>
      <c r="J77" s="309">
        <v>0.12</v>
      </c>
      <c r="K77" s="310">
        <v>1133.44</v>
      </c>
      <c r="L77" s="315" t="s">
        <v>2535</v>
      </c>
      <c r="M77" s="249" t="s">
        <v>1851</v>
      </c>
      <c r="O77" s="266">
        <v>43052</v>
      </c>
      <c r="P77" s="278">
        <v>43416</v>
      </c>
      <c r="Q77" s="272" t="s">
        <v>1413</v>
      </c>
      <c r="R77" s="250">
        <v>265</v>
      </c>
      <c r="T77" s="268" t="s">
        <v>1848</v>
      </c>
      <c r="U77" s="270" t="s">
        <v>1852</v>
      </c>
    </row>
    <row r="78" spans="1:21" s="250" customFormat="1" ht="32.25" customHeight="1">
      <c r="A78" s="306" t="s">
        <v>2595</v>
      </c>
      <c r="B78" s="307" t="s">
        <v>2436</v>
      </c>
      <c r="C78" s="258" t="s">
        <v>1877</v>
      </c>
      <c r="D78" s="259" t="s">
        <v>1876</v>
      </c>
      <c r="E78" s="258" t="s">
        <v>11</v>
      </c>
      <c r="F78" s="258" t="s">
        <v>2490</v>
      </c>
      <c r="G78" s="308">
        <v>7.65</v>
      </c>
      <c r="H78" s="258">
        <v>450</v>
      </c>
      <c r="I78" s="308">
        <v>3442.5</v>
      </c>
      <c r="J78" s="309">
        <v>0.12</v>
      </c>
      <c r="K78" s="310">
        <v>3855.6</v>
      </c>
      <c r="L78" s="315" t="s">
        <v>2535</v>
      </c>
      <c r="M78" s="249" t="s">
        <v>1851</v>
      </c>
      <c r="O78" s="266">
        <v>42933</v>
      </c>
      <c r="P78" s="271">
        <v>43389</v>
      </c>
      <c r="Q78" s="272" t="s">
        <v>16</v>
      </c>
      <c r="R78" s="250">
        <v>287</v>
      </c>
      <c r="T78" s="268" t="s">
        <v>1875</v>
      </c>
      <c r="U78" s="266" t="s">
        <v>1878</v>
      </c>
    </row>
    <row r="79" spans="1:21" s="250" customFormat="1" ht="32.25" customHeight="1">
      <c r="A79" s="306" t="s">
        <v>2596</v>
      </c>
      <c r="B79" s="307" t="s">
        <v>2461</v>
      </c>
      <c r="C79" s="258" t="s">
        <v>2228</v>
      </c>
      <c r="D79" s="100" t="s">
        <v>2227</v>
      </c>
      <c r="E79" s="258" t="s">
        <v>426</v>
      </c>
      <c r="F79" s="258" t="s">
        <v>2490</v>
      </c>
      <c r="G79" s="308">
        <v>5.19</v>
      </c>
      <c r="H79" s="258">
        <v>255</v>
      </c>
      <c r="I79" s="308">
        <v>1323.45</v>
      </c>
      <c r="J79" s="309">
        <v>0.12</v>
      </c>
      <c r="K79" s="310">
        <v>1482.2640000000001</v>
      </c>
      <c r="L79" s="315" t="s">
        <v>2535</v>
      </c>
      <c r="M79" s="250" t="s">
        <v>1851</v>
      </c>
      <c r="O79" s="266">
        <v>42975</v>
      </c>
      <c r="P79" s="271">
        <v>43432</v>
      </c>
      <c r="Q79" s="272" t="s">
        <v>1413</v>
      </c>
      <c r="R79" s="250">
        <v>563</v>
      </c>
      <c r="T79" s="268" t="s">
        <v>2226</v>
      </c>
      <c r="U79" s="270" t="s">
        <v>2229</v>
      </c>
    </row>
    <row r="80" spans="1:21" s="245" customFormat="1" ht="15">
      <c r="A80" s="517" t="s">
        <v>2588</v>
      </c>
      <c r="B80" s="518"/>
      <c r="C80" s="518"/>
      <c r="D80" s="518"/>
      <c r="E80" s="518"/>
      <c r="F80" s="518"/>
      <c r="G80" s="518"/>
      <c r="H80" s="518"/>
      <c r="I80" s="518"/>
      <c r="J80" s="519"/>
      <c r="K80" s="403">
        <f>SUM(K77:K79)</f>
        <v>6471.3040000000001</v>
      </c>
      <c r="M80" s="108"/>
    </row>
    <row r="81" spans="1:21" s="245" customFormat="1" ht="15">
      <c r="A81" s="517" t="s">
        <v>2589</v>
      </c>
      <c r="B81" s="518"/>
      <c r="C81" s="518"/>
      <c r="D81" s="518"/>
      <c r="E81" s="518"/>
      <c r="F81" s="518"/>
      <c r="G81" s="518"/>
      <c r="H81" s="518"/>
      <c r="I81" s="518"/>
      <c r="J81" s="519"/>
      <c r="K81" s="403">
        <v>-0.3</v>
      </c>
      <c r="M81" s="108"/>
    </row>
    <row r="82" spans="1:21" s="245" customFormat="1" ht="15">
      <c r="A82" s="520" t="s">
        <v>2608</v>
      </c>
      <c r="B82" s="521"/>
      <c r="C82" s="521"/>
      <c r="D82" s="521"/>
      <c r="E82" s="521"/>
      <c r="F82" s="521"/>
      <c r="G82" s="521"/>
      <c r="H82" s="521"/>
      <c r="I82" s="521"/>
      <c r="J82" s="522"/>
      <c r="K82" s="404">
        <f>SUM(K80:K81)</f>
        <v>6471.0039999999999</v>
      </c>
      <c r="M82" s="108"/>
    </row>
    <row r="83" spans="1:21" s="245" customFormat="1" ht="15">
      <c r="A83" s="405"/>
      <c r="B83" s="405"/>
      <c r="C83" s="405"/>
      <c r="D83" s="405"/>
      <c r="E83" s="406"/>
      <c r="F83" s="405"/>
      <c r="G83" s="405"/>
      <c r="H83" s="407"/>
      <c r="I83" s="405"/>
      <c r="J83" s="405"/>
      <c r="K83" s="408"/>
      <c r="M83" s="108"/>
    </row>
    <row r="84" spans="1:21" s="245" customFormat="1" ht="15">
      <c r="C84" s="299"/>
      <c r="E84" s="216"/>
      <c r="F84" s="299"/>
      <c r="H84" s="246"/>
      <c r="K84" s="301"/>
      <c r="M84" s="108"/>
    </row>
    <row r="85" spans="1:21" s="245" customFormat="1" ht="45">
      <c r="A85" s="409" t="s">
        <v>2590</v>
      </c>
      <c r="B85" s="409" t="s">
        <v>749</v>
      </c>
      <c r="C85" s="409" t="s">
        <v>750</v>
      </c>
      <c r="D85" s="409" t="s">
        <v>751</v>
      </c>
      <c r="E85" s="409" t="s">
        <v>3</v>
      </c>
      <c r="F85" s="409" t="s">
        <v>2609</v>
      </c>
      <c r="G85" s="409" t="s">
        <v>753</v>
      </c>
      <c r="H85" s="410" t="s">
        <v>754</v>
      </c>
      <c r="I85" s="411" t="s">
        <v>755</v>
      </c>
      <c r="J85" s="410" t="s">
        <v>756</v>
      </c>
      <c r="K85" s="412" t="s">
        <v>757</v>
      </c>
      <c r="M85" s="415" t="s">
        <v>2714</v>
      </c>
    </row>
    <row r="86" spans="1:21" s="250" customFormat="1" ht="32.25" customHeight="1">
      <c r="A86" s="306" t="s">
        <v>2594</v>
      </c>
      <c r="B86" s="307" t="s">
        <v>2395</v>
      </c>
      <c r="C86" s="273" t="s">
        <v>1362</v>
      </c>
      <c r="D86" s="273" t="s">
        <v>1363</v>
      </c>
      <c r="E86" s="258" t="s">
        <v>11</v>
      </c>
      <c r="F86" s="258" t="s">
        <v>1192</v>
      </c>
      <c r="G86" s="308">
        <v>6.625</v>
      </c>
      <c r="H86" s="258">
        <v>330</v>
      </c>
      <c r="I86" s="308">
        <v>2186.25</v>
      </c>
      <c r="J86" s="309">
        <v>0.12</v>
      </c>
      <c r="K86" s="310">
        <v>2448.6</v>
      </c>
      <c r="L86" s="315" t="s">
        <v>784</v>
      </c>
      <c r="M86" s="401" t="s">
        <v>1364</v>
      </c>
      <c r="O86" s="274">
        <v>42370</v>
      </c>
      <c r="P86" s="274">
        <v>43465</v>
      </c>
      <c r="Q86" s="275" t="s">
        <v>1413</v>
      </c>
      <c r="R86" s="250">
        <v>22</v>
      </c>
      <c r="T86" s="276" t="s">
        <v>1366</v>
      </c>
      <c r="U86" s="258" t="s">
        <v>1365</v>
      </c>
    </row>
    <row r="87" spans="1:21" s="250" customFormat="1" ht="32.25" customHeight="1">
      <c r="A87" s="306" t="s">
        <v>2595</v>
      </c>
      <c r="B87" s="307" t="s">
        <v>2396</v>
      </c>
      <c r="C87" s="258" t="s">
        <v>1367</v>
      </c>
      <c r="D87" s="100" t="s">
        <v>1368</v>
      </c>
      <c r="E87" s="258" t="s">
        <v>11</v>
      </c>
      <c r="F87" s="258" t="s">
        <v>2475</v>
      </c>
      <c r="G87" s="308">
        <v>2.2999999999999998</v>
      </c>
      <c r="H87" s="258">
        <v>2580</v>
      </c>
      <c r="I87" s="308">
        <v>5933.9999999999991</v>
      </c>
      <c r="J87" s="309">
        <v>0.12</v>
      </c>
      <c r="K87" s="310">
        <v>6646.079999999999</v>
      </c>
      <c r="L87" s="315" t="s">
        <v>784</v>
      </c>
      <c r="M87" s="250" t="s">
        <v>1369</v>
      </c>
      <c r="O87" s="266">
        <v>43179</v>
      </c>
      <c r="P87" s="278">
        <v>43543</v>
      </c>
      <c r="Q87" s="272" t="s">
        <v>1413</v>
      </c>
      <c r="R87" s="250">
        <v>30</v>
      </c>
      <c r="T87" s="268" t="s">
        <v>1371</v>
      </c>
      <c r="U87" s="270" t="s">
        <v>1370</v>
      </c>
    </row>
    <row r="88" spans="1:21" s="250" customFormat="1" ht="32.25" customHeight="1">
      <c r="A88" s="306" t="s">
        <v>2596</v>
      </c>
      <c r="B88" s="307" t="s">
        <v>2458</v>
      </c>
      <c r="C88" s="258" t="s">
        <v>2204</v>
      </c>
      <c r="D88" s="258" t="s">
        <v>2203</v>
      </c>
      <c r="E88" s="258" t="s">
        <v>426</v>
      </c>
      <c r="F88" s="258" t="s">
        <v>2501</v>
      </c>
      <c r="G88" s="308">
        <v>41</v>
      </c>
      <c r="H88" s="258">
        <v>6</v>
      </c>
      <c r="I88" s="308">
        <v>246</v>
      </c>
      <c r="J88" s="309">
        <v>0.12</v>
      </c>
      <c r="K88" s="310">
        <v>275.52</v>
      </c>
      <c r="L88" s="315" t="s">
        <v>784</v>
      </c>
      <c r="M88" s="249" t="s">
        <v>2205</v>
      </c>
      <c r="O88" s="266">
        <v>43130</v>
      </c>
      <c r="P88" s="278">
        <v>43494</v>
      </c>
      <c r="Q88" s="272" t="s">
        <v>16</v>
      </c>
      <c r="R88" s="250">
        <v>553</v>
      </c>
      <c r="T88" s="268" t="s">
        <v>2202</v>
      </c>
      <c r="U88" s="270" t="s">
        <v>2206</v>
      </c>
    </row>
    <row r="89" spans="1:21" s="245" customFormat="1" ht="15">
      <c r="A89" s="517" t="s">
        <v>2588</v>
      </c>
      <c r="B89" s="518"/>
      <c r="C89" s="518"/>
      <c r="D89" s="518"/>
      <c r="E89" s="518"/>
      <c r="F89" s="518"/>
      <c r="G89" s="518"/>
      <c r="H89" s="518"/>
      <c r="I89" s="518"/>
      <c r="J89" s="519"/>
      <c r="K89" s="403">
        <f>SUM(K86:K88)</f>
        <v>9370.1999999999989</v>
      </c>
      <c r="M89" s="108"/>
    </row>
    <row r="90" spans="1:21" s="245" customFormat="1" ht="15">
      <c r="A90" s="517" t="s">
        <v>2589</v>
      </c>
      <c r="B90" s="518"/>
      <c r="C90" s="518"/>
      <c r="D90" s="518"/>
      <c r="E90" s="518"/>
      <c r="F90" s="518"/>
      <c r="G90" s="518"/>
      <c r="H90" s="518"/>
      <c r="I90" s="518"/>
      <c r="J90" s="519"/>
      <c r="K90" s="403">
        <v>-0.2</v>
      </c>
      <c r="M90" s="108"/>
    </row>
    <row r="91" spans="1:21" s="245" customFormat="1" ht="15">
      <c r="A91" s="520" t="s">
        <v>2619</v>
      </c>
      <c r="B91" s="521"/>
      <c r="C91" s="521"/>
      <c r="D91" s="521"/>
      <c r="E91" s="521"/>
      <c r="F91" s="521"/>
      <c r="G91" s="521"/>
      <c r="H91" s="521"/>
      <c r="I91" s="521"/>
      <c r="J91" s="522"/>
      <c r="K91" s="404">
        <f>SUM(K89:K90)</f>
        <v>9369.9999999999982</v>
      </c>
      <c r="M91" s="108"/>
    </row>
    <row r="92" spans="1:21" s="245" customFormat="1" ht="15">
      <c r="A92" s="405"/>
      <c r="B92" s="405"/>
      <c r="C92" s="405"/>
      <c r="D92" s="405"/>
      <c r="E92" s="406"/>
      <c r="F92" s="405"/>
      <c r="G92" s="405"/>
      <c r="H92" s="407"/>
      <c r="I92" s="405"/>
      <c r="J92" s="405"/>
      <c r="K92" s="408"/>
      <c r="M92" s="108"/>
    </row>
    <row r="93" spans="1:21" s="245" customFormat="1" ht="15">
      <c r="C93" s="299"/>
      <c r="E93" s="216"/>
      <c r="F93" s="299"/>
      <c r="H93" s="246"/>
      <c r="K93" s="301"/>
      <c r="M93" s="108"/>
    </row>
    <row r="94" spans="1:21" s="245" customFormat="1" ht="45">
      <c r="A94" s="409" t="s">
        <v>2590</v>
      </c>
      <c r="B94" s="409" t="s">
        <v>749</v>
      </c>
      <c r="C94" s="409" t="s">
        <v>750</v>
      </c>
      <c r="D94" s="409" t="s">
        <v>751</v>
      </c>
      <c r="E94" s="409" t="s">
        <v>3</v>
      </c>
      <c r="F94" s="409" t="s">
        <v>2609</v>
      </c>
      <c r="G94" s="409" t="s">
        <v>753</v>
      </c>
      <c r="H94" s="410" t="s">
        <v>754</v>
      </c>
      <c r="I94" s="411" t="s">
        <v>755</v>
      </c>
      <c r="J94" s="410" t="s">
        <v>756</v>
      </c>
      <c r="K94" s="412" t="s">
        <v>757</v>
      </c>
      <c r="M94" s="415" t="s">
        <v>2715</v>
      </c>
    </row>
    <row r="95" spans="1:21" s="250" customFormat="1" ht="32.25" customHeight="1">
      <c r="A95" s="306" t="s">
        <v>2594</v>
      </c>
      <c r="B95" s="307" t="s">
        <v>2412</v>
      </c>
      <c r="C95" s="258" t="s">
        <v>1559</v>
      </c>
      <c r="D95" s="259" t="s">
        <v>1558</v>
      </c>
      <c r="E95" s="258" t="s">
        <v>11</v>
      </c>
      <c r="F95" s="258" t="s">
        <v>2483</v>
      </c>
      <c r="G95" s="308">
        <v>0.78</v>
      </c>
      <c r="H95" s="258">
        <v>300</v>
      </c>
      <c r="I95" s="308">
        <v>234</v>
      </c>
      <c r="J95" s="309">
        <v>0.12</v>
      </c>
      <c r="K95" s="310">
        <v>262.08</v>
      </c>
      <c r="L95" s="315" t="s">
        <v>2522</v>
      </c>
      <c r="M95" s="250" t="s">
        <v>1560</v>
      </c>
      <c r="O95" s="266">
        <v>43284</v>
      </c>
      <c r="P95" s="278">
        <v>44014</v>
      </c>
      <c r="Q95" s="272" t="s">
        <v>16</v>
      </c>
      <c r="R95" s="250">
        <v>106</v>
      </c>
      <c r="T95" s="268" t="s">
        <v>1557</v>
      </c>
      <c r="U95" s="270" t="s">
        <v>1561</v>
      </c>
    </row>
    <row r="96" spans="1:21" s="245" customFormat="1" ht="15">
      <c r="A96" s="517" t="s">
        <v>2588</v>
      </c>
      <c r="B96" s="518"/>
      <c r="C96" s="518"/>
      <c r="D96" s="518"/>
      <c r="E96" s="518"/>
      <c r="F96" s="518"/>
      <c r="G96" s="518"/>
      <c r="H96" s="518"/>
      <c r="I96" s="518"/>
      <c r="J96" s="519"/>
      <c r="K96" s="403">
        <f>SUM(K95)</f>
        <v>262.08</v>
      </c>
      <c r="M96" s="108"/>
    </row>
    <row r="97" spans="1:21" s="245" customFormat="1" ht="15">
      <c r="A97" s="517" t="s">
        <v>2589</v>
      </c>
      <c r="B97" s="518"/>
      <c r="C97" s="518"/>
      <c r="D97" s="518"/>
      <c r="E97" s="518"/>
      <c r="F97" s="518"/>
      <c r="G97" s="518"/>
      <c r="H97" s="518"/>
      <c r="I97" s="518"/>
      <c r="J97" s="519"/>
      <c r="K97" s="403">
        <v>-0.08</v>
      </c>
      <c r="M97" s="108"/>
    </row>
    <row r="98" spans="1:21" s="245" customFormat="1" ht="15">
      <c r="A98" s="520" t="s">
        <v>2716</v>
      </c>
      <c r="B98" s="521"/>
      <c r="C98" s="521"/>
      <c r="D98" s="521"/>
      <c r="E98" s="521"/>
      <c r="F98" s="521"/>
      <c r="G98" s="521"/>
      <c r="H98" s="521"/>
      <c r="I98" s="521"/>
      <c r="J98" s="522"/>
      <c r="K98" s="404">
        <f>SUM(K96:K97)</f>
        <v>262</v>
      </c>
      <c r="M98" s="108"/>
    </row>
    <row r="99" spans="1:21" s="245" customFormat="1" ht="15">
      <c r="A99" s="405"/>
      <c r="B99" s="405"/>
      <c r="C99" s="405"/>
      <c r="D99" s="405"/>
      <c r="E99" s="406"/>
      <c r="F99" s="405"/>
      <c r="G99" s="405"/>
      <c r="H99" s="407"/>
      <c r="I99" s="405"/>
      <c r="J99" s="405"/>
      <c r="K99" s="408"/>
      <c r="M99" s="108"/>
    </row>
    <row r="100" spans="1:21" s="245" customFormat="1" ht="15">
      <c r="C100" s="299"/>
      <c r="E100" s="216"/>
      <c r="F100" s="299"/>
      <c r="H100" s="246"/>
      <c r="K100" s="301"/>
      <c r="M100" s="108"/>
    </row>
    <row r="101" spans="1:21" s="245" customFormat="1" ht="45">
      <c r="A101" s="409" t="s">
        <v>2590</v>
      </c>
      <c r="B101" s="409" t="s">
        <v>749</v>
      </c>
      <c r="C101" s="409" t="s">
        <v>750</v>
      </c>
      <c r="D101" s="409" t="s">
        <v>751</v>
      </c>
      <c r="E101" s="409" t="s">
        <v>3</v>
      </c>
      <c r="F101" s="409" t="s">
        <v>2609</v>
      </c>
      <c r="G101" s="409" t="s">
        <v>753</v>
      </c>
      <c r="H101" s="410" t="s">
        <v>754</v>
      </c>
      <c r="I101" s="411" t="s">
        <v>755</v>
      </c>
      <c r="J101" s="410" t="s">
        <v>756</v>
      </c>
      <c r="K101" s="412" t="s">
        <v>757</v>
      </c>
      <c r="M101" s="415" t="s">
        <v>2717</v>
      </c>
    </row>
    <row r="102" spans="1:21" s="250" customFormat="1" ht="32.25" customHeight="1">
      <c r="A102" s="306" t="s">
        <v>2594</v>
      </c>
      <c r="B102" s="307" t="s">
        <v>2447</v>
      </c>
      <c r="C102" s="298" t="s">
        <v>2026</v>
      </c>
      <c r="D102" s="294" t="s">
        <v>2025</v>
      </c>
      <c r="E102" s="258" t="s">
        <v>416</v>
      </c>
      <c r="F102" s="258" t="s">
        <v>2496</v>
      </c>
      <c r="G102" s="308">
        <v>9.6199999999999992</v>
      </c>
      <c r="H102" s="258">
        <v>30</v>
      </c>
      <c r="I102" s="308">
        <v>288.59999999999997</v>
      </c>
      <c r="J102" s="309">
        <v>0.12</v>
      </c>
      <c r="K102" s="310">
        <v>323.23199999999997</v>
      </c>
      <c r="L102" s="315" t="s">
        <v>2523</v>
      </c>
      <c r="M102" s="402" t="s">
        <v>2027</v>
      </c>
      <c r="O102" s="261">
        <v>42404</v>
      </c>
      <c r="P102" s="261">
        <v>43496</v>
      </c>
      <c r="Q102" s="295" t="s">
        <v>16</v>
      </c>
      <c r="R102" s="250">
        <v>389</v>
      </c>
      <c r="T102" s="290" t="s">
        <v>2024</v>
      </c>
      <c r="U102" s="100" t="s">
        <v>2028</v>
      </c>
    </row>
    <row r="103" spans="1:21" s="245" customFormat="1" ht="15">
      <c r="A103" s="517" t="s">
        <v>2588</v>
      </c>
      <c r="B103" s="518"/>
      <c r="C103" s="518"/>
      <c r="D103" s="518"/>
      <c r="E103" s="518"/>
      <c r="F103" s="518"/>
      <c r="G103" s="518"/>
      <c r="H103" s="518"/>
      <c r="I103" s="518"/>
      <c r="J103" s="519"/>
      <c r="K103" s="403">
        <f>SUM(K102)</f>
        <v>323.23199999999997</v>
      </c>
      <c r="M103" s="108"/>
    </row>
    <row r="104" spans="1:21" s="245" customFormat="1" ht="15">
      <c r="A104" s="517" t="s">
        <v>2589</v>
      </c>
      <c r="B104" s="518"/>
      <c r="C104" s="518"/>
      <c r="D104" s="518"/>
      <c r="E104" s="518"/>
      <c r="F104" s="518"/>
      <c r="G104" s="518"/>
      <c r="H104" s="518"/>
      <c r="I104" s="518"/>
      <c r="J104" s="519"/>
      <c r="K104" s="403">
        <v>-0.23</v>
      </c>
      <c r="M104" s="108"/>
    </row>
    <row r="105" spans="1:21" s="245" customFormat="1" ht="15">
      <c r="A105" s="520" t="s">
        <v>2718</v>
      </c>
      <c r="B105" s="521"/>
      <c r="C105" s="521"/>
      <c r="D105" s="521"/>
      <c r="E105" s="521"/>
      <c r="F105" s="521"/>
      <c r="G105" s="521"/>
      <c r="H105" s="521"/>
      <c r="I105" s="521"/>
      <c r="J105" s="522"/>
      <c r="K105" s="404">
        <f>SUM(K103:K104)</f>
        <v>323.00199999999995</v>
      </c>
      <c r="M105" s="108"/>
    </row>
    <row r="106" spans="1:21" s="245" customFormat="1" ht="15">
      <c r="A106" s="405"/>
      <c r="B106" s="405"/>
      <c r="C106" s="405"/>
      <c r="D106" s="405"/>
      <c r="E106" s="406"/>
      <c r="F106" s="405"/>
      <c r="G106" s="405"/>
      <c r="H106" s="407"/>
      <c r="I106" s="405"/>
      <c r="J106" s="405"/>
      <c r="K106" s="408"/>
      <c r="M106" s="108"/>
    </row>
    <row r="107" spans="1:21" s="245" customFormat="1" ht="15">
      <c r="C107" s="299"/>
      <c r="E107" s="216"/>
      <c r="F107" s="299"/>
      <c r="H107" s="246"/>
      <c r="K107" s="301"/>
      <c r="M107" s="108"/>
    </row>
    <row r="108" spans="1:21" s="245" customFormat="1" ht="45">
      <c r="A108" s="409" t="s">
        <v>2590</v>
      </c>
      <c r="B108" s="409" t="s">
        <v>749</v>
      </c>
      <c r="C108" s="409" t="s">
        <v>750</v>
      </c>
      <c r="D108" s="409" t="s">
        <v>751</v>
      </c>
      <c r="E108" s="409" t="s">
        <v>3</v>
      </c>
      <c r="F108" s="409" t="s">
        <v>2609</v>
      </c>
      <c r="G108" s="409" t="s">
        <v>753</v>
      </c>
      <c r="H108" s="410" t="s">
        <v>754</v>
      </c>
      <c r="I108" s="411" t="s">
        <v>755</v>
      </c>
      <c r="J108" s="410" t="s">
        <v>756</v>
      </c>
      <c r="K108" s="412" t="s">
        <v>757</v>
      </c>
      <c r="M108" s="415" t="s">
        <v>2719</v>
      </c>
    </row>
    <row r="109" spans="1:21" s="250" customFormat="1" ht="32.25" customHeight="1">
      <c r="A109" s="306" t="s">
        <v>2594</v>
      </c>
      <c r="B109" s="307" t="s">
        <v>2463</v>
      </c>
      <c r="C109" s="258" t="s">
        <v>2241</v>
      </c>
      <c r="D109" s="258" t="s">
        <v>2240</v>
      </c>
      <c r="E109" s="258" t="s">
        <v>426</v>
      </c>
      <c r="F109" s="258" t="s">
        <v>2509</v>
      </c>
      <c r="G109" s="308">
        <v>18.27</v>
      </c>
      <c r="H109" s="258">
        <v>450</v>
      </c>
      <c r="I109" s="308">
        <v>8221.5</v>
      </c>
      <c r="J109" s="309">
        <v>0.12</v>
      </c>
      <c r="K109" s="310">
        <v>9208.08</v>
      </c>
      <c r="L109" s="315" t="s">
        <v>2529</v>
      </c>
      <c r="M109" s="250" t="s">
        <v>2539</v>
      </c>
      <c r="O109" s="266">
        <v>43325</v>
      </c>
      <c r="P109" s="278">
        <v>44055</v>
      </c>
      <c r="Q109" s="272" t="s">
        <v>1413</v>
      </c>
      <c r="R109" s="250">
        <v>571</v>
      </c>
      <c r="T109" s="268" t="s">
        <v>2239</v>
      </c>
      <c r="U109" s="270" t="s">
        <v>2242</v>
      </c>
    </row>
    <row r="110" spans="1:21" s="245" customFormat="1" ht="15">
      <c r="A110" s="517" t="s">
        <v>2588</v>
      </c>
      <c r="B110" s="518"/>
      <c r="C110" s="518"/>
      <c r="D110" s="518"/>
      <c r="E110" s="518"/>
      <c r="F110" s="518"/>
      <c r="G110" s="518"/>
      <c r="H110" s="518"/>
      <c r="I110" s="518"/>
      <c r="J110" s="519"/>
      <c r="K110" s="403">
        <f>SUM(K109)</f>
        <v>9208.08</v>
      </c>
      <c r="M110" s="108"/>
    </row>
    <row r="111" spans="1:21" s="245" customFormat="1" ht="15">
      <c r="A111" s="517" t="s">
        <v>2589</v>
      </c>
      <c r="B111" s="518"/>
      <c r="C111" s="518"/>
      <c r="D111" s="518"/>
      <c r="E111" s="518"/>
      <c r="F111" s="518"/>
      <c r="G111" s="518"/>
      <c r="H111" s="518"/>
      <c r="I111" s="518"/>
      <c r="J111" s="519"/>
      <c r="K111" s="403">
        <v>-0.08</v>
      </c>
      <c r="M111" s="108"/>
    </row>
    <row r="112" spans="1:21" s="245" customFormat="1" ht="15">
      <c r="A112" s="520" t="s">
        <v>2720</v>
      </c>
      <c r="B112" s="521"/>
      <c r="C112" s="521"/>
      <c r="D112" s="521"/>
      <c r="E112" s="521"/>
      <c r="F112" s="521"/>
      <c r="G112" s="521"/>
      <c r="H112" s="521"/>
      <c r="I112" s="521"/>
      <c r="J112" s="522"/>
      <c r="K112" s="404">
        <f>SUM(K110:K111)</f>
        <v>9208</v>
      </c>
      <c r="M112" s="108"/>
    </row>
    <row r="113" spans="1:21" s="245" customFormat="1" ht="15">
      <c r="A113" s="405"/>
      <c r="B113" s="405"/>
      <c r="C113" s="405"/>
      <c r="D113" s="405"/>
      <c r="E113" s="406"/>
      <c r="F113" s="405"/>
      <c r="G113" s="405"/>
      <c r="H113" s="407"/>
      <c r="I113" s="405"/>
      <c r="J113" s="405"/>
      <c r="K113" s="408"/>
      <c r="M113" s="108"/>
    </row>
    <row r="114" spans="1:21" s="245" customFormat="1" ht="15">
      <c r="C114" s="299"/>
      <c r="E114" s="216"/>
      <c r="F114" s="299"/>
      <c r="H114" s="246"/>
      <c r="K114" s="301"/>
      <c r="M114" s="108"/>
    </row>
    <row r="115" spans="1:21" s="245" customFormat="1" ht="45">
      <c r="A115" s="409" t="s">
        <v>0</v>
      </c>
      <c r="B115" s="409" t="s">
        <v>749</v>
      </c>
      <c r="C115" s="409" t="s">
        <v>750</v>
      </c>
      <c r="D115" s="409" t="s">
        <v>751</v>
      </c>
      <c r="E115" s="409" t="s">
        <v>3</v>
      </c>
      <c r="F115" s="409" t="s">
        <v>2609</v>
      </c>
      <c r="G115" s="409" t="s">
        <v>753</v>
      </c>
      <c r="H115" s="410" t="s">
        <v>754</v>
      </c>
      <c r="I115" s="411" t="s">
        <v>755</v>
      </c>
      <c r="J115" s="410" t="s">
        <v>756</v>
      </c>
      <c r="K115" s="412" t="s">
        <v>757</v>
      </c>
      <c r="M115" s="415" t="s">
        <v>2721</v>
      </c>
    </row>
    <row r="116" spans="1:21" s="250" customFormat="1" ht="32.25" customHeight="1">
      <c r="A116" s="306" t="s">
        <v>2594</v>
      </c>
      <c r="B116" s="307" t="s">
        <v>2398</v>
      </c>
      <c r="C116" s="258" t="s">
        <v>1372</v>
      </c>
      <c r="D116" s="258" t="s">
        <v>1376</v>
      </c>
      <c r="E116" s="258" t="s">
        <v>11</v>
      </c>
      <c r="F116" s="258" t="s">
        <v>2477</v>
      </c>
      <c r="G116" s="308">
        <v>0.25</v>
      </c>
      <c r="H116" s="414">
        <v>24300</v>
      </c>
      <c r="I116" s="308">
        <v>6075</v>
      </c>
      <c r="J116" s="309">
        <v>0.12</v>
      </c>
      <c r="K116" s="310">
        <v>6804</v>
      </c>
      <c r="L116" s="315" t="s">
        <v>2530</v>
      </c>
      <c r="M116" s="250" t="s">
        <v>1373</v>
      </c>
      <c r="O116" s="266">
        <v>43032</v>
      </c>
      <c r="P116" s="278">
        <v>43396</v>
      </c>
      <c r="Q116" s="272" t="s">
        <v>1413</v>
      </c>
      <c r="R116" s="250">
        <v>33</v>
      </c>
      <c r="T116" s="269" t="s">
        <v>1375</v>
      </c>
      <c r="U116" s="270" t="s">
        <v>1374</v>
      </c>
    </row>
    <row r="117" spans="1:21" s="250" customFormat="1" ht="32.25" customHeight="1">
      <c r="A117" s="306" t="s">
        <v>2595</v>
      </c>
      <c r="B117" s="307" t="s">
        <v>2457</v>
      </c>
      <c r="C117" s="258" t="s">
        <v>2171</v>
      </c>
      <c r="D117" s="100" t="s">
        <v>2170</v>
      </c>
      <c r="E117" s="258" t="s">
        <v>11</v>
      </c>
      <c r="F117" s="258" t="s">
        <v>2477</v>
      </c>
      <c r="G117" s="308">
        <v>0.43</v>
      </c>
      <c r="H117" s="414">
        <v>13160</v>
      </c>
      <c r="I117" s="308">
        <v>5658.8</v>
      </c>
      <c r="J117" s="309">
        <v>0.12</v>
      </c>
      <c r="K117" s="310">
        <v>6337.8559999999998</v>
      </c>
      <c r="L117" s="315" t="s">
        <v>2530</v>
      </c>
      <c r="M117" s="250" t="s">
        <v>1373</v>
      </c>
      <c r="N117" s="250" t="s">
        <v>2173</v>
      </c>
      <c r="O117" s="266">
        <v>43011</v>
      </c>
      <c r="P117" s="278">
        <v>43375</v>
      </c>
      <c r="Q117" s="272" t="s">
        <v>1413</v>
      </c>
      <c r="R117" s="250" t="s">
        <v>2174</v>
      </c>
      <c r="T117" s="269" t="s">
        <v>2169</v>
      </c>
      <c r="U117" s="270" t="s">
        <v>2172</v>
      </c>
    </row>
    <row r="118" spans="1:21" s="250" customFormat="1" ht="32.25" customHeight="1">
      <c r="A118" s="306" t="s">
        <v>2596</v>
      </c>
      <c r="B118" s="307" t="s">
        <v>2460</v>
      </c>
      <c r="C118" s="258" t="s">
        <v>2223</v>
      </c>
      <c r="D118" s="100" t="s">
        <v>2222</v>
      </c>
      <c r="E118" s="258" t="s">
        <v>426</v>
      </c>
      <c r="F118" s="258" t="s">
        <v>2477</v>
      </c>
      <c r="G118" s="308">
        <v>6.8</v>
      </c>
      <c r="H118" s="258">
        <v>36</v>
      </c>
      <c r="I118" s="308">
        <v>244.79999999999998</v>
      </c>
      <c r="J118" s="309">
        <v>0.12</v>
      </c>
      <c r="K118" s="310">
        <v>274.17599999999999</v>
      </c>
      <c r="L118" s="315" t="s">
        <v>2530</v>
      </c>
      <c r="M118" s="250" t="s">
        <v>1373</v>
      </c>
      <c r="O118" s="266">
        <v>43297</v>
      </c>
      <c r="P118" s="278">
        <v>43661</v>
      </c>
      <c r="Q118" s="272" t="s">
        <v>1413</v>
      </c>
      <c r="R118" s="250">
        <v>561</v>
      </c>
      <c r="T118" s="269" t="s">
        <v>2221</v>
      </c>
      <c r="U118" s="270" t="s">
        <v>2224</v>
      </c>
    </row>
    <row r="119" spans="1:21" s="245" customFormat="1" ht="15">
      <c r="A119" s="517" t="s">
        <v>2588</v>
      </c>
      <c r="B119" s="518"/>
      <c r="C119" s="518"/>
      <c r="D119" s="518"/>
      <c r="E119" s="518"/>
      <c r="F119" s="518"/>
      <c r="G119" s="518"/>
      <c r="H119" s="518"/>
      <c r="I119" s="518"/>
      <c r="J119" s="519"/>
      <c r="K119" s="403">
        <f>SUM(K116:K118)</f>
        <v>13416.031999999999</v>
      </c>
      <c r="M119" s="108"/>
    </row>
    <row r="120" spans="1:21" s="245" customFormat="1" ht="15">
      <c r="A120" s="517" t="s">
        <v>2589</v>
      </c>
      <c r="B120" s="518"/>
      <c r="C120" s="518"/>
      <c r="D120" s="518"/>
      <c r="E120" s="518"/>
      <c r="F120" s="518"/>
      <c r="G120" s="518"/>
      <c r="H120" s="518"/>
      <c r="I120" s="518"/>
      <c r="J120" s="519"/>
      <c r="K120" s="403">
        <v>-0.03</v>
      </c>
      <c r="M120" s="108"/>
    </row>
    <row r="121" spans="1:21" s="245" customFormat="1" ht="15">
      <c r="A121" s="520" t="s">
        <v>2610</v>
      </c>
      <c r="B121" s="521"/>
      <c r="C121" s="521"/>
      <c r="D121" s="521"/>
      <c r="E121" s="521"/>
      <c r="F121" s="521"/>
      <c r="G121" s="521"/>
      <c r="H121" s="521"/>
      <c r="I121" s="521"/>
      <c r="J121" s="522"/>
      <c r="K121" s="404">
        <f>SUM(K119:K120)</f>
        <v>13416.001999999999</v>
      </c>
      <c r="M121" s="108"/>
    </row>
    <row r="122" spans="1:21" s="245" customFormat="1" ht="15">
      <c r="A122" s="405"/>
      <c r="B122" s="405"/>
      <c r="C122" s="405"/>
      <c r="D122" s="405"/>
      <c r="E122" s="406"/>
      <c r="F122" s="405"/>
      <c r="G122" s="405"/>
      <c r="H122" s="407"/>
      <c r="I122" s="405"/>
      <c r="J122" s="405"/>
      <c r="K122" s="408"/>
      <c r="M122" s="108"/>
    </row>
    <row r="123" spans="1:21" s="245" customFormat="1" ht="15">
      <c r="C123" s="299"/>
      <c r="E123" s="216"/>
      <c r="F123" s="299"/>
      <c r="H123" s="246"/>
      <c r="K123" s="301"/>
      <c r="M123" s="108"/>
    </row>
    <row r="124" spans="1:21" s="245" customFormat="1" ht="45">
      <c r="A124" s="409" t="s">
        <v>2590</v>
      </c>
      <c r="B124" s="409" t="s">
        <v>749</v>
      </c>
      <c r="C124" s="409" t="s">
        <v>750</v>
      </c>
      <c r="D124" s="409" t="s">
        <v>751</v>
      </c>
      <c r="E124" s="409" t="s">
        <v>3</v>
      </c>
      <c r="F124" s="409" t="s">
        <v>2609</v>
      </c>
      <c r="G124" s="409" t="s">
        <v>753</v>
      </c>
      <c r="H124" s="410" t="s">
        <v>754</v>
      </c>
      <c r="I124" s="411" t="s">
        <v>755</v>
      </c>
      <c r="J124" s="410" t="s">
        <v>756</v>
      </c>
      <c r="K124" s="412" t="s">
        <v>757</v>
      </c>
      <c r="M124" s="415" t="s">
        <v>2724</v>
      </c>
    </row>
    <row r="125" spans="1:21" s="250" customFormat="1" ht="32.25" customHeight="1">
      <c r="A125" s="306" t="s">
        <v>2594</v>
      </c>
      <c r="B125" s="307" t="s">
        <v>2406</v>
      </c>
      <c r="C125" s="258" t="s">
        <v>1513</v>
      </c>
      <c r="D125" s="100" t="s">
        <v>1512</v>
      </c>
      <c r="E125" s="258" t="s">
        <v>11</v>
      </c>
      <c r="F125" s="258" t="s">
        <v>2480</v>
      </c>
      <c r="G125" s="308">
        <v>0.81</v>
      </c>
      <c r="H125" s="258">
        <v>8900</v>
      </c>
      <c r="I125" s="308">
        <v>7209.0000000000009</v>
      </c>
      <c r="J125" s="309">
        <v>0.12</v>
      </c>
      <c r="K125" s="310">
        <v>8074.0800000000008</v>
      </c>
      <c r="L125" s="315" t="s">
        <v>2531</v>
      </c>
      <c r="M125" s="250" t="s">
        <v>1407</v>
      </c>
      <c r="O125" s="266">
        <v>43256</v>
      </c>
      <c r="P125" s="278">
        <v>43986</v>
      </c>
      <c r="Q125" s="272" t="s">
        <v>1413</v>
      </c>
      <c r="R125" s="250">
        <v>66</v>
      </c>
      <c r="T125" s="268" t="s">
        <v>1511</v>
      </c>
      <c r="U125" s="270" t="s">
        <v>1514</v>
      </c>
    </row>
    <row r="126" spans="1:21" s="250" customFormat="1" ht="32.25" customHeight="1">
      <c r="A126" s="306" t="s">
        <v>2595</v>
      </c>
      <c r="B126" s="307" t="s">
        <v>2410</v>
      </c>
      <c r="C126" s="258" t="s">
        <v>1548</v>
      </c>
      <c r="D126" s="100" t="s">
        <v>1547</v>
      </c>
      <c r="E126" s="258" t="s">
        <v>11</v>
      </c>
      <c r="F126" s="258" t="s">
        <v>2480</v>
      </c>
      <c r="G126" s="308">
        <v>0.39</v>
      </c>
      <c r="H126" s="414">
        <v>12900</v>
      </c>
      <c r="I126" s="308">
        <v>5031</v>
      </c>
      <c r="J126" s="309">
        <v>0.12</v>
      </c>
      <c r="K126" s="310">
        <v>5634.72</v>
      </c>
      <c r="L126" s="315" t="s">
        <v>2531</v>
      </c>
      <c r="M126" s="250" t="s">
        <v>1549</v>
      </c>
      <c r="O126" s="266">
        <v>43325</v>
      </c>
      <c r="P126" s="278">
        <v>44055</v>
      </c>
      <c r="Q126" s="272" t="s">
        <v>1413</v>
      </c>
      <c r="R126" s="250">
        <v>103</v>
      </c>
      <c r="T126" s="268" t="s">
        <v>1546</v>
      </c>
      <c r="U126" s="270" t="s">
        <v>1550</v>
      </c>
    </row>
    <row r="127" spans="1:21" s="250" customFormat="1" ht="32.25" customHeight="1">
      <c r="A127" s="306" t="s">
        <v>2596</v>
      </c>
      <c r="B127" s="307" t="s">
        <v>2433</v>
      </c>
      <c r="C127" s="298" t="s">
        <v>1958</v>
      </c>
      <c r="D127" s="294" t="s">
        <v>1957</v>
      </c>
      <c r="E127" s="258" t="s">
        <v>11</v>
      </c>
      <c r="F127" s="258" t="s">
        <v>2480</v>
      </c>
      <c r="G127" s="308">
        <v>0.373</v>
      </c>
      <c r="H127" s="258">
        <v>3600</v>
      </c>
      <c r="I127" s="308">
        <v>1342.8</v>
      </c>
      <c r="J127" s="309">
        <v>0.12</v>
      </c>
      <c r="K127" s="310">
        <v>1503.9359999999999</v>
      </c>
      <c r="L127" s="315" t="s">
        <v>2531</v>
      </c>
      <c r="M127" s="305" t="s">
        <v>1407</v>
      </c>
      <c r="O127" s="261">
        <v>42411</v>
      </c>
      <c r="P127" s="261">
        <v>43496</v>
      </c>
      <c r="Q127" s="295" t="s">
        <v>16</v>
      </c>
      <c r="R127" s="250">
        <v>257</v>
      </c>
      <c r="T127" s="290" t="s">
        <v>1956</v>
      </c>
      <c r="U127" s="100" t="s">
        <v>1959</v>
      </c>
    </row>
    <row r="128" spans="1:21" s="245" customFormat="1" ht="15">
      <c r="A128" s="517" t="s">
        <v>2588</v>
      </c>
      <c r="B128" s="518"/>
      <c r="C128" s="518"/>
      <c r="D128" s="518"/>
      <c r="E128" s="518"/>
      <c r="F128" s="518"/>
      <c r="G128" s="518"/>
      <c r="H128" s="518"/>
      <c r="I128" s="518"/>
      <c r="J128" s="519"/>
      <c r="K128" s="403">
        <f>SUM(K125:K127)</f>
        <v>15212.736000000001</v>
      </c>
      <c r="M128" s="108"/>
    </row>
    <row r="129" spans="1:21" s="245" customFormat="1" ht="15">
      <c r="A129" s="517" t="s">
        <v>2589</v>
      </c>
      <c r="B129" s="518"/>
      <c r="C129" s="518"/>
      <c r="D129" s="518"/>
      <c r="E129" s="518"/>
      <c r="F129" s="518"/>
      <c r="G129" s="518"/>
      <c r="H129" s="518"/>
      <c r="I129" s="518"/>
      <c r="J129" s="519"/>
      <c r="K129" s="403">
        <v>0.26</v>
      </c>
      <c r="M129" s="108"/>
    </row>
    <row r="130" spans="1:21" s="245" customFormat="1" ht="15">
      <c r="A130" s="520" t="s">
        <v>2611</v>
      </c>
      <c r="B130" s="521"/>
      <c r="C130" s="521"/>
      <c r="D130" s="521"/>
      <c r="E130" s="521"/>
      <c r="F130" s="521"/>
      <c r="G130" s="521"/>
      <c r="H130" s="521"/>
      <c r="I130" s="521"/>
      <c r="J130" s="522"/>
      <c r="K130" s="404">
        <f>SUM(K128:K129)</f>
        <v>15212.996000000001</v>
      </c>
      <c r="M130" s="108"/>
    </row>
    <row r="131" spans="1:21" s="245" customFormat="1" ht="15">
      <c r="A131" s="405"/>
      <c r="B131" s="405"/>
      <c r="C131" s="405"/>
      <c r="D131" s="405"/>
      <c r="E131" s="406"/>
      <c r="F131" s="405"/>
      <c r="G131" s="405"/>
      <c r="H131" s="407"/>
      <c r="I131" s="405"/>
      <c r="J131" s="405"/>
      <c r="K131" s="408"/>
      <c r="M131" s="108"/>
    </row>
    <row r="132" spans="1:21" s="245" customFormat="1" ht="15">
      <c r="C132" s="299"/>
      <c r="E132" s="216"/>
      <c r="F132" s="299"/>
      <c r="H132" s="246"/>
      <c r="K132" s="301"/>
      <c r="M132" s="108"/>
    </row>
    <row r="133" spans="1:21" s="245" customFormat="1" ht="45">
      <c r="A133" s="409" t="s">
        <v>2590</v>
      </c>
      <c r="B133" s="409" t="s">
        <v>749</v>
      </c>
      <c r="C133" s="409" t="s">
        <v>750</v>
      </c>
      <c r="D133" s="409" t="s">
        <v>751</v>
      </c>
      <c r="E133" s="409" t="s">
        <v>3</v>
      </c>
      <c r="F133" s="409" t="s">
        <v>2609</v>
      </c>
      <c r="G133" s="409" t="s">
        <v>753</v>
      </c>
      <c r="H133" s="410" t="s">
        <v>754</v>
      </c>
      <c r="I133" s="411" t="s">
        <v>755</v>
      </c>
      <c r="J133" s="410" t="s">
        <v>756</v>
      </c>
      <c r="K133" s="412" t="s">
        <v>757</v>
      </c>
      <c r="M133" s="415" t="s">
        <v>2725</v>
      </c>
    </row>
    <row r="134" spans="1:21" s="250" customFormat="1" ht="32.25" customHeight="1">
      <c r="A134" s="306" t="s">
        <v>2594</v>
      </c>
      <c r="B134" s="307" t="s">
        <v>2452</v>
      </c>
      <c r="C134" s="258" t="s">
        <v>2120</v>
      </c>
      <c r="D134" s="258" t="s">
        <v>2119</v>
      </c>
      <c r="E134" s="258" t="s">
        <v>11</v>
      </c>
      <c r="F134" s="258" t="s">
        <v>2498</v>
      </c>
      <c r="G134" s="308">
        <v>4.1100000000000003</v>
      </c>
      <c r="H134" s="258">
        <v>480</v>
      </c>
      <c r="I134" s="308">
        <v>1972.8000000000002</v>
      </c>
      <c r="J134" s="309">
        <v>0.12</v>
      </c>
      <c r="K134" s="310">
        <v>2209.5360000000001</v>
      </c>
      <c r="L134" s="315" t="s">
        <v>2534</v>
      </c>
      <c r="M134" s="250" t="s">
        <v>2121</v>
      </c>
      <c r="O134" s="266">
        <v>43312</v>
      </c>
      <c r="P134" s="278">
        <v>44042</v>
      </c>
      <c r="Q134" s="272" t="s">
        <v>1413</v>
      </c>
      <c r="R134" s="250">
        <v>483</v>
      </c>
      <c r="T134" s="269" t="s">
        <v>2118</v>
      </c>
      <c r="U134" s="270" t="s">
        <v>2122</v>
      </c>
    </row>
    <row r="135" spans="1:21" s="245" customFormat="1" ht="15">
      <c r="A135" s="517" t="s">
        <v>2588</v>
      </c>
      <c r="B135" s="518"/>
      <c r="C135" s="518"/>
      <c r="D135" s="518"/>
      <c r="E135" s="518"/>
      <c r="F135" s="518"/>
      <c r="G135" s="518"/>
      <c r="H135" s="518"/>
      <c r="I135" s="518"/>
      <c r="J135" s="519"/>
      <c r="K135" s="403">
        <f>SUM(K134)</f>
        <v>2209.5360000000001</v>
      </c>
      <c r="M135" s="108"/>
    </row>
    <row r="136" spans="1:21" s="245" customFormat="1" ht="15">
      <c r="A136" s="517" t="s">
        <v>2589</v>
      </c>
      <c r="B136" s="518"/>
      <c r="C136" s="518"/>
      <c r="D136" s="518"/>
      <c r="E136" s="518"/>
      <c r="F136" s="518"/>
      <c r="G136" s="518"/>
      <c r="H136" s="518"/>
      <c r="I136" s="518"/>
      <c r="J136" s="519"/>
      <c r="K136" s="403">
        <v>0.46</v>
      </c>
      <c r="M136" s="108"/>
    </row>
    <row r="137" spans="1:21" s="245" customFormat="1" ht="15">
      <c r="A137" s="520" t="s">
        <v>2612</v>
      </c>
      <c r="B137" s="521"/>
      <c r="C137" s="521"/>
      <c r="D137" s="521"/>
      <c r="E137" s="521"/>
      <c r="F137" s="521"/>
      <c r="G137" s="521"/>
      <c r="H137" s="521"/>
      <c r="I137" s="521"/>
      <c r="J137" s="522"/>
      <c r="K137" s="404">
        <f>SUM(K135:K136)</f>
        <v>2209.9960000000001</v>
      </c>
      <c r="M137" s="108"/>
    </row>
    <row r="138" spans="1:21" s="245" customFormat="1" ht="15">
      <c r="A138" s="405"/>
      <c r="B138" s="405"/>
      <c r="C138" s="405"/>
      <c r="D138" s="405"/>
      <c r="E138" s="406"/>
      <c r="F138" s="405"/>
      <c r="G138" s="405"/>
      <c r="H138" s="407"/>
      <c r="I138" s="405"/>
      <c r="J138" s="405"/>
      <c r="K138" s="408"/>
      <c r="M138" s="108"/>
    </row>
    <row r="139" spans="1:21" s="245" customFormat="1" ht="15">
      <c r="C139" s="299"/>
      <c r="E139" s="216"/>
      <c r="F139" s="299"/>
      <c r="H139" s="246"/>
      <c r="K139" s="301"/>
      <c r="M139" s="108"/>
    </row>
    <row r="140" spans="1:21" s="245" customFormat="1" ht="45">
      <c r="A140" s="409" t="s">
        <v>0</v>
      </c>
      <c r="B140" s="409" t="s">
        <v>749</v>
      </c>
      <c r="C140" s="409" t="s">
        <v>750</v>
      </c>
      <c r="D140" s="409" t="s">
        <v>751</v>
      </c>
      <c r="E140" s="409" t="s">
        <v>3</v>
      </c>
      <c r="F140" s="409" t="s">
        <v>2609</v>
      </c>
      <c r="G140" s="409" t="s">
        <v>753</v>
      </c>
      <c r="H140" s="410" t="s">
        <v>754</v>
      </c>
      <c r="I140" s="411" t="s">
        <v>755</v>
      </c>
      <c r="J140" s="410" t="s">
        <v>756</v>
      </c>
      <c r="K140" s="412" t="s">
        <v>757</v>
      </c>
      <c r="M140" s="415" t="s">
        <v>2726</v>
      </c>
    </row>
    <row r="141" spans="1:21" s="250" customFormat="1" ht="32.25" customHeight="1">
      <c r="A141" s="306" t="s">
        <v>2594</v>
      </c>
      <c r="B141" s="307" t="s">
        <v>2392</v>
      </c>
      <c r="C141" s="259" t="s">
        <v>1343</v>
      </c>
      <c r="D141" s="258" t="s">
        <v>1344</v>
      </c>
      <c r="E141" s="258" t="s">
        <v>11</v>
      </c>
      <c r="F141" s="258" t="s">
        <v>2471</v>
      </c>
      <c r="G141" s="308">
        <v>7.3860000000000001</v>
      </c>
      <c r="H141" s="258">
        <v>150</v>
      </c>
      <c r="I141" s="308">
        <v>1107.9000000000001</v>
      </c>
      <c r="J141" s="309">
        <v>0.12</v>
      </c>
      <c r="K141" s="310">
        <v>1240.8480000000002</v>
      </c>
      <c r="L141" s="315" t="s">
        <v>2526</v>
      </c>
      <c r="M141" s="250" t="s">
        <v>1345</v>
      </c>
      <c r="O141" s="266">
        <v>42258</v>
      </c>
      <c r="P141" s="267">
        <v>43353</v>
      </c>
      <c r="Q141" s="268" t="s">
        <v>1413</v>
      </c>
      <c r="R141" s="250">
        <v>14</v>
      </c>
      <c r="T141" s="269" t="s">
        <v>1346</v>
      </c>
      <c r="U141" s="250" t="s">
        <v>1476</v>
      </c>
    </row>
    <row r="142" spans="1:21" s="250" customFormat="1" ht="32.25" customHeight="1">
      <c r="A142" s="306" t="s">
        <v>2595</v>
      </c>
      <c r="B142" s="307" t="s">
        <v>2428</v>
      </c>
      <c r="C142" s="294" t="s">
        <v>1798</v>
      </c>
      <c r="D142" s="273" t="s">
        <v>1797</v>
      </c>
      <c r="E142" s="258" t="s">
        <v>11</v>
      </c>
      <c r="F142" s="258" t="s">
        <v>2471</v>
      </c>
      <c r="G142" s="308">
        <v>0.73899999999999999</v>
      </c>
      <c r="H142" s="258">
        <v>6400</v>
      </c>
      <c r="I142" s="308">
        <v>4729.6000000000004</v>
      </c>
      <c r="J142" s="309">
        <v>0.12</v>
      </c>
      <c r="K142" s="310">
        <v>5297.152</v>
      </c>
      <c r="L142" s="315" t="s">
        <v>2526</v>
      </c>
      <c r="M142" s="250" t="s">
        <v>1345</v>
      </c>
      <c r="N142" s="254" t="s">
        <v>1801</v>
      </c>
      <c r="O142" s="255">
        <v>42331</v>
      </c>
      <c r="P142" s="255">
        <v>43403</v>
      </c>
      <c r="Q142" s="256" t="s">
        <v>1413</v>
      </c>
      <c r="R142" s="250" t="s">
        <v>1800</v>
      </c>
      <c r="T142" s="257" t="s">
        <v>1796</v>
      </c>
      <c r="U142" s="250" t="s">
        <v>1799</v>
      </c>
    </row>
    <row r="143" spans="1:21" s="250" customFormat="1" ht="32.25" customHeight="1">
      <c r="A143" s="306" t="s">
        <v>2596</v>
      </c>
      <c r="B143" s="307" t="s">
        <v>2435</v>
      </c>
      <c r="C143" s="258" t="s">
        <v>1868</v>
      </c>
      <c r="D143" s="259" t="s">
        <v>1867</v>
      </c>
      <c r="E143" s="258" t="s">
        <v>11</v>
      </c>
      <c r="F143" s="258" t="s">
        <v>2471</v>
      </c>
      <c r="G143" s="308">
        <v>6.55</v>
      </c>
      <c r="H143" s="258">
        <v>200</v>
      </c>
      <c r="I143" s="308">
        <v>1310</v>
      </c>
      <c r="J143" s="309">
        <v>0.12</v>
      </c>
      <c r="K143" s="310">
        <v>1467.2</v>
      </c>
      <c r="L143" s="315" t="s">
        <v>2526</v>
      </c>
      <c r="M143" s="250" t="s">
        <v>1345</v>
      </c>
      <c r="O143" s="266">
        <v>43032</v>
      </c>
      <c r="P143" s="278">
        <v>43396</v>
      </c>
      <c r="Q143" s="272" t="s">
        <v>1413</v>
      </c>
      <c r="R143" s="250">
        <v>280</v>
      </c>
      <c r="T143" s="268" t="s">
        <v>1866</v>
      </c>
      <c r="U143" s="270" t="s">
        <v>1869</v>
      </c>
    </row>
    <row r="144" spans="1:21" s="245" customFormat="1" ht="15">
      <c r="A144" s="517" t="s">
        <v>2588</v>
      </c>
      <c r="B144" s="518"/>
      <c r="C144" s="518"/>
      <c r="D144" s="518"/>
      <c r="E144" s="518"/>
      <c r="F144" s="518"/>
      <c r="G144" s="518"/>
      <c r="H144" s="518"/>
      <c r="I144" s="518"/>
      <c r="J144" s="519"/>
      <c r="K144" s="403">
        <f>SUM(K141:K143)</f>
        <v>8005.2</v>
      </c>
      <c r="M144" s="108"/>
    </row>
    <row r="145" spans="1:21" s="245" customFormat="1" ht="15">
      <c r="A145" s="517" t="s">
        <v>2589</v>
      </c>
      <c r="B145" s="518"/>
      <c r="C145" s="518"/>
      <c r="D145" s="518"/>
      <c r="E145" s="518"/>
      <c r="F145" s="518"/>
      <c r="G145" s="518"/>
      <c r="H145" s="518"/>
      <c r="I145" s="518"/>
      <c r="J145" s="519"/>
      <c r="K145" s="403">
        <v>-0.2</v>
      </c>
      <c r="M145" s="108"/>
    </row>
    <row r="146" spans="1:21" s="245" customFormat="1" ht="15">
      <c r="A146" s="520" t="s">
        <v>2613</v>
      </c>
      <c r="B146" s="521"/>
      <c r="C146" s="521"/>
      <c r="D146" s="521"/>
      <c r="E146" s="521"/>
      <c r="F146" s="521"/>
      <c r="G146" s="521"/>
      <c r="H146" s="521"/>
      <c r="I146" s="521"/>
      <c r="J146" s="522"/>
      <c r="K146" s="404">
        <f>SUM(K144:K145)</f>
        <v>8005</v>
      </c>
      <c r="M146" s="108"/>
    </row>
    <row r="147" spans="1:21" s="245" customFormat="1" ht="15">
      <c r="A147" s="405"/>
      <c r="B147" s="405"/>
      <c r="C147" s="405"/>
      <c r="D147" s="405"/>
      <c r="E147" s="406"/>
      <c r="F147" s="405"/>
      <c r="G147" s="405"/>
      <c r="H147" s="407"/>
      <c r="I147" s="405"/>
      <c r="J147" s="405"/>
      <c r="K147" s="408"/>
      <c r="M147" s="108"/>
    </row>
    <row r="148" spans="1:21" s="245" customFormat="1" ht="15">
      <c r="C148" s="299"/>
      <c r="E148" s="216"/>
      <c r="F148" s="299"/>
      <c r="H148" s="246"/>
      <c r="K148" s="301"/>
      <c r="M148" s="108"/>
    </row>
    <row r="149" spans="1:21" s="245" customFormat="1" ht="45">
      <c r="A149" s="409" t="s">
        <v>2590</v>
      </c>
      <c r="B149" s="409" t="s">
        <v>749</v>
      </c>
      <c r="C149" s="409" t="s">
        <v>750</v>
      </c>
      <c r="D149" s="409" t="s">
        <v>751</v>
      </c>
      <c r="E149" s="409" t="s">
        <v>3</v>
      </c>
      <c r="F149" s="409" t="s">
        <v>2609</v>
      </c>
      <c r="G149" s="409" t="s">
        <v>753</v>
      </c>
      <c r="H149" s="410" t="s">
        <v>754</v>
      </c>
      <c r="I149" s="411" t="s">
        <v>755</v>
      </c>
      <c r="J149" s="410" t="s">
        <v>756</v>
      </c>
      <c r="K149" s="412" t="s">
        <v>757</v>
      </c>
      <c r="M149" s="415" t="s">
        <v>2727</v>
      </c>
    </row>
    <row r="150" spans="1:21" s="250" customFormat="1" ht="32.25" customHeight="1">
      <c r="A150" s="306" t="s">
        <v>2594</v>
      </c>
      <c r="B150" s="307" t="s">
        <v>2393</v>
      </c>
      <c r="C150" s="259" t="s">
        <v>1352</v>
      </c>
      <c r="D150" s="258" t="s">
        <v>1353</v>
      </c>
      <c r="E150" s="258" t="s">
        <v>11</v>
      </c>
      <c r="F150" s="258" t="s">
        <v>2472</v>
      </c>
      <c r="G150" s="308">
        <v>18.36</v>
      </c>
      <c r="H150" s="258">
        <v>180</v>
      </c>
      <c r="I150" s="308">
        <v>3304.7999999999997</v>
      </c>
      <c r="J150" s="309">
        <v>0.12</v>
      </c>
      <c r="K150" s="310">
        <v>3701.3759999999997</v>
      </c>
      <c r="L150" s="315" t="s">
        <v>2549</v>
      </c>
      <c r="M150" s="250" t="s">
        <v>1354</v>
      </c>
      <c r="O150" s="266">
        <v>42283</v>
      </c>
      <c r="P150" s="266">
        <v>43378</v>
      </c>
      <c r="Q150" s="268" t="s">
        <v>1413</v>
      </c>
      <c r="R150" s="250">
        <v>17</v>
      </c>
      <c r="T150" s="269" t="s">
        <v>1356</v>
      </c>
      <c r="U150" s="250" t="s">
        <v>1355</v>
      </c>
    </row>
    <row r="151" spans="1:21" s="245" customFormat="1" ht="15">
      <c r="A151" s="517" t="s">
        <v>2588</v>
      </c>
      <c r="B151" s="518"/>
      <c r="C151" s="518"/>
      <c r="D151" s="518"/>
      <c r="E151" s="518"/>
      <c r="F151" s="518"/>
      <c r="G151" s="518"/>
      <c r="H151" s="518"/>
      <c r="I151" s="518"/>
      <c r="J151" s="519"/>
      <c r="K151" s="403">
        <f>SUM(K150)</f>
        <v>3701.3759999999997</v>
      </c>
      <c r="M151" s="108"/>
    </row>
    <row r="152" spans="1:21" s="245" customFormat="1" ht="15">
      <c r="A152" s="517" t="s">
        <v>2589</v>
      </c>
      <c r="B152" s="518"/>
      <c r="C152" s="518"/>
      <c r="D152" s="518"/>
      <c r="E152" s="518"/>
      <c r="F152" s="518"/>
      <c r="G152" s="518"/>
      <c r="H152" s="518"/>
      <c r="I152" s="518"/>
      <c r="J152" s="519"/>
      <c r="K152" s="403">
        <v>-0.38</v>
      </c>
      <c r="M152" s="108"/>
    </row>
    <row r="153" spans="1:21" s="245" customFormat="1" ht="15">
      <c r="A153" s="520" t="s">
        <v>2614</v>
      </c>
      <c r="B153" s="521"/>
      <c r="C153" s="521"/>
      <c r="D153" s="521"/>
      <c r="E153" s="521"/>
      <c r="F153" s="521"/>
      <c r="G153" s="521"/>
      <c r="H153" s="521"/>
      <c r="I153" s="521"/>
      <c r="J153" s="522"/>
      <c r="K153" s="404">
        <f>SUM(K151:K152)</f>
        <v>3700.9959999999996</v>
      </c>
      <c r="M153" s="108"/>
    </row>
    <row r="154" spans="1:21" s="245" customFormat="1" ht="15">
      <c r="A154" s="405"/>
      <c r="B154" s="405"/>
      <c r="C154" s="405"/>
      <c r="D154" s="405"/>
      <c r="E154" s="406"/>
      <c r="F154" s="405"/>
      <c r="G154" s="405"/>
      <c r="H154" s="407"/>
      <c r="I154" s="405"/>
      <c r="J154" s="405"/>
      <c r="K154" s="408"/>
      <c r="M154" s="108"/>
    </row>
    <row r="155" spans="1:21" s="245" customFormat="1" ht="15">
      <c r="C155" s="299"/>
      <c r="E155" s="216"/>
      <c r="F155" s="299"/>
      <c r="H155" s="246"/>
      <c r="K155" s="301"/>
      <c r="M155" s="108"/>
    </row>
    <row r="156" spans="1:21" s="245" customFormat="1" ht="45">
      <c r="A156" s="409" t="s">
        <v>2590</v>
      </c>
      <c r="B156" s="409" t="s">
        <v>749</v>
      </c>
      <c r="C156" s="409" t="s">
        <v>750</v>
      </c>
      <c r="D156" s="409" t="s">
        <v>751</v>
      </c>
      <c r="E156" s="409" t="s">
        <v>3</v>
      </c>
      <c r="F156" s="409" t="s">
        <v>2609</v>
      </c>
      <c r="G156" s="409" t="s">
        <v>753</v>
      </c>
      <c r="H156" s="410" t="s">
        <v>754</v>
      </c>
      <c r="I156" s="411" t="s">
        <v>755</v>
      </c>
      <c r="J156" s="410" t="s">
        <v>756</v>
      </c>
      <c r="K156" s="412" t="s">
        <v>757</v>
      </c>
      <c r="M156" s="415" t="s">
        <v>2728</v>
      </c>
    </row>
    <row r="157" spans="1:21" s="250" customFormat="1" ht="32.25" customHeight="1">
      <c r="A157" s="306" t="s">
        <v>2594</v>
      </c>
      <c r="B157" s="307" t="s">
        <v>2444</v>
      </c>
      <c r="C157" s="298" t="s">
        <v>1991</v>
      </c>
      <c r="D157" s="294" t="s">
        <v>1990</v>
      </c>
      <c r="E157" s="258" t="s">
        <v>11</v>
      </c>
      <c r="F157" s="258" t="s">
        <v>2493</v>
      </c>
      <c r="G157" s="308">
        <v>3.6</v>
      </c>
      <c r="H157" s="258">
        <v>1000</v>
      </c>
      <c r="I157" s="308">
        <v>3600</v>
      </c>
      <c r="J157" s="309">
        <v>0.12</v>
      </c>
      <c r="K157" s="310">
        <v>4032</v>
      </c>
      <c r="L157" s="315" t="s">
        <v>2493</v>
      </c>
      <c r="M157" s="402" t="s">
        <v>1992</v>
      </c>
      <c r="O157" s="261">
        <v>42446</v>
      </c>
      <c r="P157" s="261">
        <v>43524</v>
      </c>
      <c r="Q157" s="295" t="s">
        <v>16</v>
      </c>
      <c r="R157" s="250">
        <v>367</v>
      </c>
      <c r="T157" s="290" t="s">
        <v>1989</v>
      </c>
      <c r="U157" s="100" t="s">
        <v>1993</v>
      </c>
    </row>
    <row r="158" spans="1:21" s="245" customFormat="1" ht="15">
      <c r="A158" s="517" t="s">
        <v>2588</v>
      </c>
      <c r="B158" s="518"/>
      <c r="C158" s="518"/>
      <c r="D158" s="518"/>
      <c r="E158" s="518"/>
      <c r="F158" s="518"/>
      <c r="G158" s="518"/>
      <c r="H158" s="518"/>
      <c r="I158" s="518"/>
      <c r="J158" s="519"/>
      <c r="K158" s="403">
        <f>SUM(K157)</f>
        <v>4032</v>
      </c>
      <c r="M158" s="108"/>
    </row>
    <row r="159" spans="1:21" s="245" customFormat="1" ht="15">
      <c r="A159" s="517" t="s">
        <v>2589</v>
      </c>
      <c r="B159" s="518"/>
      <c r="C159" s="518"/>
      <c r="D159" s="518"/>
      <c r="E159" s="518"/>
      <c r="F159" s="518"/>
      <c r="G159" s="518"/>
      <c r="H159" s="518"/>
      <c r="I159" s="518"/>
      <c r="J159" s="519"/>
      <c r="K159" s="403">
        <v>0</v>
      </c>
      <c r="M159" s="108"/>
    </row>
    <row r="160" spans="1:21" s="245" customFormat="1" ht="15">
      <c r="A160" s="520" t="s">
        <v>2615</v>
      </c>
      <c r="B160" s="521"/>
      <c r="C160" s="521"/>
      <c r="D160" s="521"/>
      <c r="E160" s="521"/>
      <c r="F160" s="521"/>
      <c r="G160" s="521"/>
      <c r="H160" s="521"/>
      <c r="I160" s="521"/>
      <c r="J160" s="522"/>
      <c r="K160" s="404">
        <f>SUM(K158:K159)</f>
        <v>4032</v>
      </c>
      <c r="M160" s="108"/>
    </row>
    <row r="161" spans="1:21" s="245" customFormat="1" ht="15">
      <c r="A161" s="405"/>
      <c r="B161" s="405"/>
      <c r="C161" s="405"/>
      <c r="D161" s="405"/>
      <c r="E161" s="406"/>
      <c r="F161" s="405"/>
      <c r="G161" s="405"/>
      <c r="H161" s="407"/>
      <c r="I161" s="405"/>
      <c r="J161" s="405"/>
      <c r="K161" s="408"/>
      <c r="M161" s="108"/>
    </row>
    <row r="162" spans="1:21" s="245" customFormat="1" ht="15">
      <c r="C162" s="299"/>
      <c r="E162" s="216"/>
      <c r="F162" s="299"/>
      <c r="H162" s="246"/>
      <c r="K162" s="301"/>
      <c r="M162" s="108"/>
    </row>
    <row r="163" spans="1:21" s="245" customFormat="1" ht="45">
      <c r="A163" s="409" t="s">
        <v>0</v>
      </c>
      <c r="B163" s="409" t="s">
        <v>749</v>
      </c>
      <c r="C163" s="409" t="s">
        <v>750</v>
      </c>
      <c r="D163" s="409" t="s">
        <v>751</v>
      </c>
      <c r="E163" s="409" t="s">
        <v>3</v>
      </c>
      <c r="F163" s="409" t="s">
        <v>2609</v>
      </c>
      <c r="G163" s="409" t="s">
        <v>753</v>
      </c>
      <c r="H163" s="410" t="s">
        <v>754</v>
      </c>
      <c r="I163" s="411" t="s">
        <v>755</v>
      </c>
      <c r="J163" s="410" t="s">
        <v>756</v>
      </c>
      <c r="K163" s="412" t="s">
        <v>757</v>
      </c>
      <c r="M163" s="415" t="s">
        <v>2729</v>
      </c>
    </row>
    <row r="164" spans="1:21" s="250" customFormat="1" ht="32.25" customHeight="1">
      <c r="A164" s="306" t="s">
        <v>2594</v>
      </c>
      <c r="B164" s="307" t="s">
        <v>2456</v>
      </c>
      <c r="C164" s="259" t="s">
        <v>2165</v>
      </c>
      <c r="D164" s="258" t="s">
        <v>2164</v>
      </c>
      <c r="E164" s="258" t="s">
        <v>11</v>
      </c>
      <c r="F164" s="258" t="s">
        <v>2500</v>
      </c>
      <c r="G164" s="308">
        <v>1.85</v>
      </c>
      <c r="H164" s="258">
        <v>3240</v>
      </c>
      <c r="I164" s="308">
        <v>5994</v>
      </c>
      <c r="J164" s="309">
        <v>0.12</v>
      </c>
      <c r="K164" s="310">
        <v>6713.28</v>
      </c>
      <c r="L164" s="315" t="s">
        <v>2500</v>
      </c>
      <c r="M164" s="250" t="s">
        <v>2166</v>
      </c>
      <c r="O164" s="266">
        <v>42292</v>
      </c>
      <c r="P164" s="266">
        <v>43387</v>
      </c>
      <c r="Q164" s="268"/>
      <c r="R164" s="250">
        <v>509</v>
      </c>
      <c r="T164" s="269" t="s">
        <v>2163</v>
      </c>
      <c r="U164" s="250" t="s">
        <v>2167</v>
      </c>
    </row>
    <row r="165" spans="1:21" s="245" customFormat="1" ht="15">
      <c r="A165" s="517" t="s">
        <v>2588</v>
      </c>
      <c r="B165" s="518"/>
      <c r="C165" s="518"/>
      <c r="D165" s="518"/>
      <c r="E165" s="518"/>
      <c r="F165" s="518"/>
      <c r="G165" s="518"/>
      <c r="H165" s="518"/>
      <c r="I165" s="518"/>
      <c r="J165" s="519"/>
      <c r="K165" s="403">
        <f>SUM(K164)</f>
        <v>6713.28</v>
      </c>
      <c r="M165" s="108"/>
    </row>
    <row r="166" spans="1:21" s="245" customFormat="1" ht="15">
      <c r="A166" s="517" t="s">
        <v>2589</v>
      </c>
      <c r="B166" s="518"/>
      <c r="C166" s="518"/>
      <c r="D166" s="518"/>
      <c r="E166" s="518"/>
      <c r="F166" s="518"/>
      <c r="G166" s="518"/>
      <c r="H166" s="518"/>
      <c r="I166" s="518"/>
      <c r="J166" s="519"/>
      <c r="K166" s="403">
        <v>-0.28000000000000003</v>
      </c>
      <c r="M166" s="108"/>
    </row>
    <row r="167" spans="1:21" s="245" customFormat="1" ht="15">
      <c r="A167" s="520" t="s">
        <v>2616</v>
      </c>
      <c r="B167" s="521"/>
      <c r="C167" s="521"/>
      <c r="D167" s="521"/>
      <c r="E167" s="521"/>
      <c r="F167" s="521"/>
      <c r="G167" s="521"/>
      <c r="H167" s="521"/>
      <c r="I167" s="521"/>
      <c r="J167" s="522"/>
      <c r="K167" s="404">
        <f>SUM(K165:K166)</f>
        <v>6713</v>
      </c>
      <c r="M167" s="108"/>
    </row>
    <row r="168" spans="1:21" s="245" customFormat="1" ht="15">
      <c r="A168" s="405"/>
      <c r="B168" s="405"/>
      <c r="C168" s="405"/>
      <c r="D168" s="405"/>
      <c r="E168" s="406"/>
      <c r="F168" s="405"/>
      <c r="G168" s="405"/>
      <c r="H168" s="407"/>
      <c r="I168" s="405"/>
      <c r="J168" s="405"/>
      <c r="K168" s="408"/>
      <c r="M168" s="108"/>
    </row>
    <row r="169" spans="1:21" s="245" customFormat="1" ht="15">
      <c r="C169" s="299"/>
      <c r="E169" s="216"/>
      <c r="F169" s="299"/>
      <c r="H169" s="246"/>
      <c r="K169" s="301"/>
      <c r="M169" s="108"/>
    </row>
    <row r="170" spans="1:21" s="245" customFormat="1" ht="45">
      <c r="A170" s="409" t="s">
        <v>2590</v>
      </c>
      <c r="B170" s="409" t="s">
        <v>749</v>
      </c>
      <c r="C170" s="409" t="s">
        <v>750</v>
      </c>
      <c r="D170" s="409" t="s">
        <v>751</v>
      </c>
      <c r="E170" s="409" t="s">
        <v>3</v>
      </c>
      <c r="F170" s="409" t="s">
        <v>2609</v>
      </c>
      <c r="G170" s="409" t="s">
        <v>753</v>
      </c>
      <c r="H170" s="410" t="s">
        <v>754</v>
      </c>
      <c r="I170" s="411" t="s">
        <v>755</v>
      </c>
      <c r="J170" s="410" t="s">
        <v>756</v>
      </c>
      <c r="K170" s="412" t="s">
        <v>757</v>
      </c>
      <c r="M170" s="415" t="s">
        <v>2730</v>
      </c>
    </row>
    <row r="171" spans="1:21" s="250" customFormat="1" ht="32.25" customHeight="1">
      <c r="A171" s="306" t="s">
        <v>2594</v>
      </c>
      <c r="B171" s="307" t="s">
        <v>2455</v>
      </c>
      <c r="C171" s="258" t="s">
        <v>2152</v>
      </c>
      <c r="D171" s="258" t="s">
        <v>2151</v>
      </c>
      <c r="E171" s="258" t="s">
        <v>1310</v>
      </c>
      <c r="F171" s="258" t="s">
        <v>2538</v>
      </c>
      <c r="G171" s="308">
        <v>44.4</v>
      </c>
      <c r="H171" s="258" t="s">
        <v>2519</v>
      </c>
      <c r="I171" s="308">
        <v>7326</v>
      </c>
      <c r="J171" s="309">
        <v>0.12</v>
      </c>
      <c r="K171" s="310">
        <v>8205.1200000000008</v>
      </c>
      <c r="L171" s="315" t="s">
        <v>2538</v>
      </c>
      <c r="M171" s="250" t="s">
        <v>2153</v>
      </c>
      <c r="O171" s="266">
        <v>43312</v>
      </c>
      <c r="P171" s="278">
        <v>44042</v>
      </c>
      <c r="Q171" s="272" t="s">
        <v>1413</v>
      </c>
      <c r="R171" s="250">
        <v>497</v>
      </c>
      <c r="T171" s="269" t="s">
        <v>2150</v>
      </c>
      <c r="U171" s="270" t="s">
        <v>2154</v>
      </c>
    </row>
    <row r="172" spans="1:21" s="245" customFormat="1" ht="15">
      <c r="A172" s="517" t="s">
        <v>2588</v>
      </c>
      <c r="B172" s="518"/>
      <c r="C172" s="518"/>
      <c r="D172" s="518"/>
      <c r="E172" s="518"/>
      <c r="F172" s="518"/>
      <c r="G172" s="518"/>
      <c r="H172" s="518"/>
      <c r="I172" s="518"/>
      <c r="J172" s="519"/>
      <c r="K172" s="403">
        <f>SUM(K171)</f>
        <v>8205.1200000000008</v>
      </c>
      <c r="M172" s="108"/>
    </row>
    <row r="173" spans="1:21" s="245" customFormat="1" ht="15">
      <c r="A173" s="517" t="s">
        <v>2589</v>
      </c>
      <c r="B173" s="518"/>
      <c r="C173" s="518"/>
      <c r="D173" s="518"/>
      <c r="E173" s="518"/>
      <c r="F173" s="518"/>
      <c r="G173" s="518"/>
      <c r="H173" s="518"/>
      <c r="I173" s="518"/>
      <c r="J173" s="519"/>
      <c r="K173" s="403">
        <v>-0.12</v>
      </c>
      <c r="M173" s="108"/>
    </row>
    <row r="174" spans="1:21" s="245" customFormat="1" ht="15">
      <c r="A174" s="520" t="s">
        <v>2617</v>
      </c>
      <c r="B174" s="521"/>
      <c r="C174" s="521"/>
      <c r="D174" s="521"/>
      <c r="E174" s="521"/>
      <c r="F174" s="521"/>
      <c r="G174" s="521"/>
      <c r="H174" s="521"/>
      <c r="I174" s="521"/>
      <c r="J174" s="522"/>
      <c r="K174" s="404">
        <f>SUM(K172:K173)</f>
        <v>8205</v>
      </c>
      <c r="M174" s="108"/>
    </row>
    <row r="175" spans="1:21" s="245" customFormat="1" ht="15">
      <c r="A175" s="405"/>
      <c r="B175" s="405"/>
      <c r="C175" s="405"/>
      <c r="D175" s="405"/>
      <c r="E175" s="406"/>
      <c r="F175" s="405"/>
      <c r="G175" s="405"/>
      <c r="H175" s="407"/>
      <c r="I175" s="405"/>
      <c r="J175" s="405"/>
      <c r="K175" s="408"/>
      <c r="M175" s="108"/>
    </row>
    <row r="176" spans="1:21" s="245" customFormat="1" ht="15">
      <c r="C176" s="299"/>
      <c r="E176" s="216"/>
      <c r="F176" s="299"/>
      <c r="H176" s="246"/>
      <c r="K176" s="301"/>
      <c r="M176" s="108"/>
    </row>
    <row r="178" spans="1:21" s="250" customFormat="1" ht="32.25" customHeight="1">
      <c r="A178" s="392" t="s">
        <v>1492</v>
      </c>
      <c r="B178" s="393" t="s">
        <v>2399</v>
      </c>
      <c r="C178" s="254" t="s">
        <v>1377</v>
      </c>
      <c r="D178" s="254" t="s">
        <v>1378</v>
      </c>
      <c r="E178" s="254" t="s">
        <v>11</v>
      </c>
      <c r="F178" s="254" t="s">
        <v>2478</v>
      </c>
      <c r="G178" s="394">
        <v>0.30099999999999999</v>
      </c>
      <c r="H178" s="254">
        <v>390</v>
      </c>
      <c r="I178" s="394">
        <v>117.39</v>
      </c>
      <c r="J178" s="395">
        <v>0.12</v>
      </c>
      <c r="K178" s="396">
        <v>131.4768</v>
      </c>
      <c r="L178" s="397" t="s">
        <v>941</v>
      </c>
      <c r="M178" s="254" t="s">
        <v>1379</v>
      </c>
      <c r="O178" s="267">
        <v>42975</v>
      </c>
      <c r="P178" s="390">
        <v>43339</v>
      </c>
      <c r="Q178" s="272" t="s">
        <v>1413</v>
      </c>
      <c r="R178" s="250">
        <v>34</v>
      </c>
      <c r="T178" s="269" t="s">
        <v>1381</v>
      </c>
      <c r="U178" s="270" t="s">
        <v>1380</v>
      </c>
    </row>
  </sheetData>
  <mergeCells count="66">
    <mergeCell ref="A172:J172"/>
    <mergeCell ref="A173:J173"/>
    <mergeCell ref="A174:J174"/>
    <mergeCell ref="A158:J158"/>
    <mergeCell ref="A159:J159"/>
    <mergeCell ref="A160:J160"/>
    <mergeCell ref="A165:J165"/>
    <mergeCell ref="A166:J166"/>
    <mergeCell ref="A167:J167"/>
    <mergeCell ref="A153:J153"/>
    <mergeCell ref="A128:J128"/>
    <mergeCell ref="A129:J129"/>
    <mergeCell ref="A130:J130"/>
    <mergeCell ref="A135:J135"/>
    <mergeCell ref="A136:J136"/>
    <mergeCell ref="A137:J137"/>
    <mergeCell ref="A144:J144"/>
    <mergeCell ref="A145:J145"/>
    <mergeCell ref="A146:J146"/>
    <mergeCell ref="A151:J151"/>
    <mergeCell ref="A152:J152"/>
    <mergeCell ref="A6:J6"/>
    <mergeCell ref="A121:J121"/>
    <mergeCell ref="A96:J96"/>
    <mergeCell ref="A97:J97"/>
    <mergeCell ref="A98:J98"/>
    <mergeCell ref="A103:J103"/>
    <mergeCell ref="A104:J104"/>
    <mergeCell ref="A105:J105"/>
    <mergeCell ref="A110:J110"/>
    <mergeCell ref="A111:J111"/>
    <mergeCell ref="A112:J112"/>
    <mergeCell ref="A119:J119"/>
    <mergeCell ref="A120:J120"/>
    <mergeCell ref="A43:J43"/>
    <mergeCell ref="A44:J44"/>
    <mergeCell ref="A91:J91"/>
    <mergeCell ref="A81:J81"/>
    <mergeCell ref="A82:J82"/>
    <mergeCell ref="A89:J89"/>
    <mergeCell ref="A57:J57"/>
    <mergeCell ref="A58:J58"/>
    <mergeCell ref="A59:J59"/>
    <mergeCell ref="A71:J71"/>
    <mergeCell ref="A72:J72"/>
    <mergeCell ref="A27:J27"/>
    <mergeCell ref="A28:J28"/>
    <mergeCell ref="A29:J29"/>
    <mergeCell ref="A73:J73"/>
    <mergeCell ref="A80:J80"/>
    <mergeCell ref="A36:J36"/>
    <mergeCell ref="A37:J37"/>
    <mergeCell ref="A38:J38"/>
    <mergeCell ref="A90:J90"/>
    <mergeCell ref="A4:J4"/>
    <mergeCell ref="A5:J5"/>
    <mergeCell ref="A66:J66"/>
    <mergeCell ref="A11:J11"/>
    <mergeCell ref="A12:J12"/>
    <mergeCell ref="A13:J13"/>
    <mergeCell ref="A64:J64"/>
    <mergeCell ref="A65:J65"/>
    <mergeCell ref="A45:J45"/>
    <mergeCell ref="A20:J20"/>
    <mergeCell ref="A21:J21"/>
    <mergeCell ref="A22:J22"/>
  </mergeCells>
  <conditionalFormatting sqref="R9">
    <cfRule type="duplicateValues" dxfId="257" priority="367"/>
  </conditionalFormatting>
  <conditionalFormatting sqref="R9">
    <cfRule type="duplicateValues" dxfId="256" priority="364"/>
    <cfRule type="duplicateValues" dxfId="255" priority="365"/>
    <cfRule type="duplicateValues" dxfId="254" priority="366"/>
  </conditionalFormatting>
  <conditionalFormatting sqref="R9">
    <cfRule type="duplicateValues" dxfId="253" priority="362"/>
    <cfRule type="duplicateValues" dxfId="252" priority="363"/>
  </conditionalFormatting>
  <conditionalFormatting sqref="D9">
    <cfRule type="duplicateValues" dxfId="251" priority="361"/>
  </conditionalFormatting>
  <conditionalFormatting sqref="T10">
    <cfRule type="duplicateValues" dxfId="250" priority="177"/>
  </conditionalFormatting>
  <conditionalFormatting sqref="C10">
    <cfRule type="duplicateValues" dxfId="249" priority="176" stopIfTrue="1"/>
  </conditionalFormatting>
  <conditionalFormatting sqref="D10">
    <cfRule type="duplicateValues" dxfId="248" priority="175" stopIfTrue="1"/>
  </conditionalFormatting>
  <conditionalFormatting sqref="T63">
    <cfRule type="duplicateValues" dxfId="247" priority="174"/>
  </conditionalFormatting>
  <conditionalFormatting sqref="C63">
    <cfRule type="duplicateValues" dxfId="246" priority="173" stopIfTrue="1"/>
  </conditionalFormatting>
  <conditionalFormatting sqref="D63">
    <cfRule type="duplicateValues" dxfId="245" priority="172" stopIfTrue="1"/>
  </conditionalFormatting>
  <conditionalFormatting sqref="T17">
    <cfRule type="duplicateValues" dxfId="244" priority="171"/>
  </conditionalFormatting>
  <conditionalFormatting sqref="T17">
    <cfRule type="duplicateValues" dxfId="243" priority="169"/>
    <cfRule type="duplicateValues" dxfId="242" priority="170"/>
  </conditionalFormatting>
  <conditionalFormatting sqref="C17">
    <cfRule type="duplicateValues" dxfId="241" priority="168" stopIfTrue="1"/>
  </conditionalFormatting>
  <conditionalFormatting sqref="D17">
    <cfRule type="duplicateValues" dxfId="240" priority="167" stopIfTrue="1"/>
  </conditionalFormatting>
  <conditionalFormatting sqref="T18">
    <cfRule type="duplicateValues" dxfId="239" priority="166"/>
  </conditionalFormatting>
  <conditionalFormatting sqref="T18">
    <cfRule type="duplicateValues" dxfId="238" priority="164"/>
    <cfRule type="duplicateValues" dxfId="237" priority="165"/>
  </conditionalFormatting>
  <conditionalFormatting sqref="C18">
    <cfRule type="duplicateValues" dxfId="236" priority="163" stopIfTrue="1"/>
  </conditionalFormatting>
  <conditionalFormatting sqref="D18">
    <cfRule type="duplicateValues" dxfId="235" priority="162" stopIfTrue="1"/>
  </conditionalFormatting>
  <conditionalFormatting sqref="T19">
    <cfRule type="duplicateValues" dxfId="234" priority="161"/>
  </conditionalFormatting>
  <conditionalFormatting sqref="T19">
    <cfRule type="duplicateValues" dxfId="233" priority="159"/>
    <cfRule type="duplicateValues" dxfId="232" priority="160"/>
  </conditionalFormatting>
  <conditionalFormatting sqref="T19">
    <cfRule type="duplicateValues" dxfId="231" priority="156"/>
    <cfRule type="duplicateValues" dxfId="230" priority="157"/>
    <cfRule type="duplicateValues" dxfId="229" priority="158"/>
  </conditionalFormatting>
  <conditionalFormatting sqref="C19">
    <cfRule type="duplicateValues" dxfId="228" priority="155" stopIfTrue="1"/>
  </conditionalFormatting>
  <conditionalFormatting sqref="D19">
    <cfRule type="duplicateValues" dxfId="227" priority="154" stopIfTrue="1"/>
  </conditionalFormatting>
  <conditionalFormatting sqref="T26">
    <cfRule type="duplicateValues" dxfId="226" priority="153"/>
  </conditionalFormatting>
  <conditionalFormatting sqref="C26">
    <cfRule type="duplicateValues" dxfId="225" priority="152" stopIfTrue="1"/>
  </conditionalFormatting>
  <conditionalFormatting sqref="D26">
    <cfRule type="duplicateValues" dxfId="224" priority="151" stopIfTrue="1"/>
  </conditionalFormatting>
  <conditionalFormatting sqref="T33">
    <cfRule type="duplicateValues" dxfId="223" priority="150"/>
  </conditionalFormatting>
  <conditionalFormatting sqref="C33">
    <cfRule type="duplicateValues" dxfId="222" priority="149" stopIfTrue="1"/>
  </conditionalFormatting>
  <conditionalFormatting sqref="D33">
    <cfRule type="duplicateValues" dxfId="221" priority="148" stopIfTrue="1"/>
  </conditionalFormatting>
  <conditionalFormatting sqref="T34">
    <cfRule type="duplicateValues" dxfId="220" priority="147"/>
  </conditionalFormatting>
  <conditionalFormatting sqref="C34">
    <cfRule type="duplicateValues" dxfId="219" priority="146" stopIfTrue="1"/>
  </conditionalFormatting>
  <conditionalFormatting sqref="D34">
    <cfRule type="duplicateValues" dxfId="218" priority="145" stopIfTrue="1"/>
  </conditionalFormatting>
  <conditionalFormatting sqref="T35">
    <cfRule type="duplicateValues" dxfId="217" priority="144"/>
  </conditionalFormatting>
  <conditionalFormatting sqref="C35">
    <cfRule type="duplicateValues" dxfId="216" priority="143" stopIfTrue="1"/>
  </conditionalFormatting>
  <conditionalFormatting sqref="D35">
    <cfRule type="duplicateValues" dxfId="215" priority="142" stopIfTrue="1"/>
  </conditionalFormatting>
  <conditionalFormatting sqref="T42">
    <cfRule type="duplicateValues" dxfId="214" priority="141"/>
  </conditionalFormatting>
  <conditionalFormatting sqref="C42">
    <cfRule type="duplicateValues" dxfId="213" priority="140" stopIfTrue="1"/>
  </conditionalFormatting>
  <conditionalFormatting sqref="D42">
    <cfRule type="duplicateValues" dxfId="212" priority="139" stopIfTrue="1"/>
  </conditionalFormatting>
  <conditionalFormatting sqref="T178">
    <cfRule type="duplicateValues" dxfId="211" priority="135"/>
  </conditionalFormatting>
  <conditionalFormatting sqref="C178">
    <cfRule type="duplicateValues" dxfId="210" priority="134" stopIfTrue="1"/>
  </conditionalFormatting>
  <conditionalFormatting sqref="D178">
    <cfRule type="duplicateValues" dxfId="209" priority="133" stopIfTrue="1"/>
  </conditionalFormatting>
  <conditionalFormatting sqref="T49">
    <cfRule type="duplicateValues" dxfId="208" priority="132"/>
  </conditionalFormatting>
  <conditionalFormatting sqref="C49">
    <cfRule type="duplicateValues" dxfId="207" priority="131" stopIfTrue="1"/>
  </conditionalFormatting>
  <conditionalFormatting sqref="D49">
    <cfRule type="duplicateValues" dxfId="206" priority="130" stopIfTrue="1"/>
  </conditionalFormatting>
  <conditionalFormatting sqref="T50">
    <cfRule type="duplicateValues" dxfId="205" priority="129"/>
  </conditionalFormatting>
  <conditionalFormatting sqref="C50">
    <cfRule type="duplicateValues" dxfId="204" priority="128" stopIfTrue="1"/>
  </conditionalFormatting>
  <conditionalFormatting sqref="D50">
    <cfRule type="duplicateValues" dxfId="203" priority="127" stopIfTrue="1"/>
  </conditionalFormatting>
  <conditionalFormatting sqref="T51">
    <cfRule type="duplicateValues" dxfId="202" priority="126"/>
  </conditionalFormatting>
  <conditionalFormatting sqref="C51">
    <cfRule type="duplicateValues" dxfId="201" priority="125" stopIfTrue="1"/>
  </conditionalFormatting>
  <conditionalFormatting sqref="D51">
    <cfRule type="duplicateValues" dxfId="200" priority="124" stopIfTrue="1"/>
  </conditionalFormatting>
  <conditionalFormatting sqref="T52">
    <cfRule type="duplicateValues" dxfId="199" priority="123"/>
  </conditionalFormatting>
  <conditionalFormatting sqref="C52">
    <cfRule type="duplicateValues" dxfId="198" priority="122" stopIfTrue="1"/>
  </conditionalFormatting>
  <conditionalFormatting sqref="D52">
    <cfRule type="duplicateValues" dxfId="197" priority="121" stopIfTrue="1"/>
  </conditionalFormatting>
  <conditionalFormatting sqref="T53">
    <cfRule type="duplicateValues" dxfId="196" priority="120"/>
  </conditionalFormatting>
  <conditionalFormatting sqref="C53">
    <cfRule type="duplicateValues" dxfId="195" priority="119" stopIfTrue="1"/>
  </conditionalFormatting>
  <conditionalFormatting sqref="D53">
    <cfRule type="duplicateValues" dxfId="194" priority="118" stopIfTrue="1"/>
  </conditionalFormatting>
  <conditionalFormatting sqref="T54">
    <cfRule type="duplicateValues" dxfId="193" priority="112"/>
  </conditionalFormatting>
  <conditionalFormatting sqref="C54">
    <cfRule type="duplicateValues" dxfId="192" priority="111" stopIfTrue="1"/>
  </conditionalFormatting>
  <conditionalFormatting sqref="D54">
    <cfRule type="duplicateValues" dxfId="191" priority="110" stopIfTrue="1"/>
  </conditionalFormatting>
  <conditionalFormatting sqref="T55">
    <cfRule type="duplicateValues" dxfId="190" priority="109"/>
  </conditionalFormatting>
  <conditionalFormatting sqref="C55">
    <cfRule type="duplicateValues" dxfId="189" priority="108" stopIfTrue="1"/>
  </conditionalFormatting>
  <conditionalFormatting sqref="D55">
    <cfRule type="duplicateValues" dxfId="188" priority="107" stopIfTrue="1"/>
  </conditionalFormatting>
  <conditionalFormatting sqref="T56">
    <cfRule type="duplicateValues" dxfId="187" priority="106"/>
  </conditionalFormatting>
  <conditionalFormatting sqref="C56">
    <cfRule type="duplicateValues" dxfId="186" priority="105" stopIfTrue="1"/>
  </conditionalFormatting>
  <conditionalFormatting sqref="D56">
    <cfRule type="duplicateValues" dxfId="185" priority="104" stopIfTrue="1"/>
  </conditionalFormatting>
  <conditionalFormatting sqref="T70">
    <cfRule type="duplicateValues" dxfId="184" priority="103"/>
  </conditionalFormatting>
  <conditionalFormatting sqref="C70">
    <cfRule type="duplicateValues" dxfId="183" priority="102" stopIfTrue="1"/>
  </conditionalFormatting>
  <conditionalFormatting sqref="D70">
    <cfRule type="duplicateValues" dxfId="182" priority="101" stopIfTrue="1"/>
  </conditionalFormatting>
  <conditionalFormatting sqref="T77">
    <cfRule type="duplicateValues" dxfId="181" priority="100"/>
  </conditionalFormatting>
  <conditionalFormatting sqref="C77">
    <cfRule type="duplicateValues" dxfId="180" priority="99" stopIfTrue="1"/>
  </conditionalFormatting>
  <conditionalFormatting sqref="D77">
    <cfRule type="duplicateValues" dxfId="179" priority="98" stopIfTrue="1"/>
  </conditionalFormatting>
  <conditionalFormatting sqref="T78">
    <cfRule type="duplicateValues" dxfId="178" priority="97"/>
  </conditionalFormatting>
  <conditionalFormatting sqref="C78">
    <cfRule type="duplicateValues" dxfId="177" priority="96" stopIfTrue="1"/>
  </conditionalFormatting>
  <conditionalFormatting sqref="D78">
    <cfRule type="duplicateValues" dxfId="176" priority="95" stopIfTrue="1"/>
  </conditionalFormatting>
  <conditionalFormatting sqref="T79">
    <cfRule type="duplicateValues" dxfId="175" priority="94"/>
  </conditionalFormatting>
  <conditionalFormatting sqref="T79">
    <cfRule type="duplicateValues" dxfId="174" priority="92"/>
    <cfRule type="duplicateValues" dxfId="173" priority="93"/>
  </conditionalFormatting>
  <conditionalFormatting sqref="C79">
    <cfRule type="duplicateValues" dxfId="172" priority="91" stopIfTrue="1"/>
  </conditionalFormatting>
  <conditionalFormatting sqref="D79">
    <cfRule type="duplicateValues" dxfId="171" priority="90" stopIfTrue="1"/>
  </conditionalFormatting>
  <conditionalFormatting sqref="T86">
    <cfRule type="duplicateValues" dxfId="170" priority="89"/>
  </conditionalFormatting>
  <conditionalFormatting sqref="T86">
    <cfRule type="duplicateValues" dxfId="169" priority="87"/>
    <cfRule type="duplicateValues" dxfId="168" priority="88"/>
  </conditionalFormatting>
  <conditionalFormatting sqref="C86">
    <cfRule type="duplicateValues" dxfId="167" priority="86" stopIfTrue="1"/>
  </conditionalFormatting>
  <conditionalFormatting sqref="D86">
    <cfRule type="duplicateValues" dxfId="166" priority="85" stopIfTrue="1"/>
  </conditionalFormatting>
  <conditionalFormatting sqref="T87">
    <cfRule type="duplicateValues" dxfId="165" priority="84"/>
  </conditionalFormatting>
  <conditionalFormatting sqref="T87">
    <cfRule type="duplicateValues" dxfId="164" priority="82"/>
    <cfRule type="duplicateValues" dxfId="163" priority="83"/>
  </conditionalFormatting>
  <conditionalFormatting sqref="C87">
    <cfRule type="duplicateValues" dxfId="162" priority="81" stopIfTrue="1"/>
  </conditionalFormatting>
  <conditionalFormatting sqref="D87">
    <cfRule type="duplicateValues" dxfId="161" priority="80" stopIfTrue="1"/>
  </conditionalFormatting>
  <conditionalFormatting sqref="T2">
    <cfRule type="duplicateValues" dxfId="160" priority="78"/>
  </conditionalFormatting>
  <conditionalFormatting sqref="C2">
    <cfRule type="duplicateValues" dxfId="159" priority="77" stopIfTrue="1"/>
  </conditionalFormatting>
  <conditionalFormatting sqref="D2">
    <cfRule type="duplicateValues" dxfId="158" priority="76" stopIfTrue="1"/>
  </conditionalFormatting>
  <conditionalFormatting sqref="T88">
    <cfRule type="duplicateValues" dxfId="157" priority="75"/>
  </conditionalFormatting>
  <conditionalFormatting sqref="T88">
    <cfRule type="duplicateValues" dxfId="156" priority="73"/>
    <cfRule type="duplicateValues" dxfId="155" priority="74"/>
  </conditionalFormatting>
  <conditionalFormatting sqref="C88">
    <cfRule type="duplicateValues" dxfId="154" priority="72" stopIfTrue="1"/>
  </conditionalFormatting>
  <conditionalFormatting sqref="D88">
    <cfRule type="duplicateValues" dxfId="153" priority="71" stopIfTrue="1"/>
  </conditionalFormatting>
  <conditionalFormatting sqref="T3">
    <cfRule type="duplicateValues" dxfId="152" priority="70"/>
  </conditionalFormatting>
  <conditionalFormatting sqref="C3">
    <cfRule type="duplicateValues" dxfId="151" priority="69" stopIfTrue="1"/>
  </conditionalFormatting>
  <conditionalFormatting sqref="D3">
    <cfRule type="duplicateValues" dxfId="150" priority="68" stopIfTrue="1"/>
  </conditionalFormatting>
  <conditionalFormatting sqref="T95">
    <cfRule type="duplicateValues" dxfId="149" priority="67"/>
  </conditionalFormatting>
  <conditionalFormatting sqref="C95">
    <cfRule type="duplicateValues" dxfId="148" priority="66" stopIfTrue="1"/>
  </conditionalFormatting>
  <conditionalFormatting sqref="D95">
    <cfRule type="duplicateValues" dxfId="147" priority="65" stopIfTrue="1"/>
  </conditionalFormatting>
  <conditionalFormatting sqref="T102">
    <cfRule type="duplicateValues" dxfId="146" priority="64"/>
  </conditionalFormatting>
  <conditionalFormatting sqref="T102">
    <cfRule type="duplicateValues" dxfId="145" priority="62"/>
    <cfRule type="duplicateValues" dxfId="144" priority="63"/>
  </conditionalFormatting>
  <conditionalFormatting sqref="C102">
    <cfRule type="duplicateValues" dxfId="143" priority="61" stopIfTrue="1"/>
  </conditionalFormatting>
  <conditionalFormatting sqref="D102">
    <cfRule type="duplicateValues" dxfId="142" priority="60" stopIfTrue="1"/>
  </conditionalFormatting>
  <conditionalFormatting sqref="T109">
    <cfRule type="duplicateValues" dxfId="141" priority="59"/>
  </conditionalFormatting>
  <conditionalFormatting sqref="C109">
    <cfRule type="duplicateValues" dxfId="140" priority="58" stopIfTrue="1"/>
  </conditionalFormatting>
  <conditionalFormatting sqref="D109">
    <cfRule type="duplicateValues" dxfId="139" priority="57" stopIfTrue="1"/>
  </conditionalFormatting>
  <conditionalFormatting sqref="T116">
    <cfRule type="duplicateValues" dxfId="138" priority="56"/>
  </conditionalFormatting>
  <conditionalFormatting sqref="T116">
    <cfRule type="duplicateValues" dxfId="137" priority="54"/>
    <cfRule type="duplicateValues" dxfId="136" priority="55"/>
  </conditionalFormatting>
  <conditionalFormatting sqref="C116">
    <cfRule type="duplicateValues" dxfId="135" priority="53" stopIfTrue="1"/>
  </conditionalFormatting>
  <conditionalFormatting sqref="D116">
    <cfRule type="duplicateValues" dxfId="134" priority="52" stopIfTrue="1"/>
  </conditionalFormatting>
  <conditionalFormatting sqref="T117">
    <cfRule type="duplicateValues" dxfId="133" priority="51"/>
  </conditionalFormatting>
  <conditionalFormatting sqref="C117">
    <cfRule type="duplicateValues" dxfId="132" priority="50" stopIfTrue="1"/>
  </conditionalFormatting>
  <conditionalFormatting sqref="D117">
    <cfRule type="duplicateValues" dxfId="131" priority="49" stopIfTrue="1"/>
  </conditionalFormatting>
  <conditionalFormatting sqref="T118">
    <cfRule type="duplicateValues" dxfId="130" priority="48"/>
  </conditionalFormatting>
  <conditionalFormatting sqref="C118">
    <cfRule type="duplicateValues" dxfId="129" priority="47" stopIfTrue="1"/>
  </conditionalFormatting>
  <conditionalFormatting sqref="D118">
    <cfRule type="duplicateValues" dxfId="128" priority="46" stopIfTrue="1"/>
  </conditionalFormatting>
  <conditionalFormatting sqref="T125">
    <cfRule type="duplicateValues" dxfId="127" priority="45"/>
  </conditionalFormatting>
  <conditionalFormatting sqref="C125">
    <cfRule type="duplicateValues" dxfId="126" priority="44" stopIfTrue="1"/>
  </conditionalFormatting>
  <conditionalFormatting sqref="D125">
    <cfRule type="duplicateValues" dxfId="125" priority="43" stopIfTrue="1"/>
  </conditionalFormatting>
  <conditionalFormatting sqref="T126">
    <cfRule type="duplicateValues" dxfId="124" priority="42"/>
  </conditionalFormatting>
  <conditionalFormatting sqref="T126">
    <cfRule type="duplicateValues" dxfId="123" priority="40"/>
    <cfRule type="duplicateValues" dxfId="122" priority="41"/>
  </conditionalFormatting>
  <conditionalFormatting sqref="C126">
    <cfRule type="duplicateValues" dxfId="121" priority="39" stopIfTrue="1"/>
  </conditionalFormatting>
  <conditionalFormatting sqref="D126">
    <cfRule type="duplicateValues" dxfId="120" priority="38" stopIfTrue="1"/>
  </conditionalFormatting>
  <conditionalFormatting sqref="T127">
    <cfRule type="duplicateValues" dxfId="119" priority="37"/>
  </conditionalFormatting>
  <conditionalFormatting sqref="C127">
    <cfRule type="duplicateValues" dxfId="118" priority="36" stopIfTrue="1"/>
  </conditionalFormatting>
  <conditionalFormatting sqref="D127">
    <cfRule type="duplicateValues" dxfId="117" priority="35" stopIfTrue="1"/>
  </conditionalFormatting>
  <conditionalFormatting sqref="T127">
    <cfRule type="duplicateValues" dxfId="116" priority="33"/>
    <cfRule type="duplicateValues" dxfId="115" priority="34"/>
  </conditionalFormatting>
  <conditionalFormatting sqref="T134">
    <cfRule type="duplicateValues" dxfId="114" priority="32"/>
  </conditionalFormatting>
  <conditionalFormatting sqref="T134">
    <cfRule type="duplicateValues" dxfId="113" priority="30"/>
    <cfRule type="duplicateValues" dxfId="112" priority="31"/>
  </conditionalFormatting>
  <conditionalFormatting sqref="C134">
    <cfRule type="duplicateValues" dxfId="111" priority="29" stopIfTrue="1"/>
  </conditionalFormatting>
  <conditionalFormatting sqref="D134">
    <cfRule type="duplicateValues" dxfId="110" priority="28" stopIfTrue="1"/>
  </conditionalFormatting>
  <conditionalFormatting sqref="T141">
    <cfRule type="duplicateValues" dxfId="109" priority="27"/>
  </conditionalFormatting>
  <conditionalFormatting sqref="T141">
    <cfRule type="duplicateValues" dxfId="108" priority="25"/>
    <cfRule type="duplicateValues" dxfId="107" priority="26"/>
  </conditionalFormatting>
  <conditionalFormatting sqref="C141">
    <cfRule type="duplicateValues" dxfId="106" priority="24" stopIfTrue="1"/>
  </conditionalFormatting>
  <conditionalFormatting sqref="D141">
    <cfRule type="duplicateValues" dxfId="105" priority="23" stopIfTrue="1"/>
  </conditionalFormatting>
  <conditionalFormatting sqref="T142">
    <cfRule type="duplicateValues" dxfId="104" priority="22"/>
  </conditionalFormatting>
  <conditionalFormatting sqref="C142">
    <cfRule type="duplicateValues" dxfId="103" priority="21" stopIfTrue="1"/>
  </conditionalFormatting>
  <conditionalFormatting sqref="D142">
    <cfRule type="duplicateValues" dxfId="102" priority="20" stopIfTrue="1"/>
  </conditionalFormatting>
  <conditionalFormatting sqref="T143">
    <cfRule type="duplicateValues" dxfId="101" priority="19"/>
  </conditionalFormatting>
  <conditionalFormatting sqref="C143">
    <cfRule type="duplicateValues" dxfId="100" priority="18" stopIfTrue="1"/>
  </conditionalFormatting>
  <conditionalFormatting sqref="D143">
    <cfRule type="duplicateValues" dxfId="99" priority="17" stopIfTrue="1"/>
  </conditionalFormatting>
  <conditionalFormatting sqref="T150">
    <cfRule type="duplicateValues" dxfId="98" priority="16"/>
  </conditionalFormatting>
  <conditionalFormatting sqref="C150">
    <cfRule type="duplicateValues" dxfId="97" priority="15" stopIfTrue="1"/>
  </conditionalFormatting>
  <conditionalFormatting sqref="D150">
    <cfRule type="duplicateValues" dxfId="96" priority="14" stopIfTrue="1"/>
  </conditionalFormatting>
  <conditionalFormatting sqref="T157">
    <cfRule type="duplicateValues" dxfId="95" priority="13"/>
  </conditionalFormatting>
  <conditionalFormatting sqref="T157">
    <cfRule type="duplicateValues" dxfId="94" priority="11"/>
    <cfRule type="duplicateValues" dxfId="93" priority="12"/>
  </conditionalFormatting>
  <conditionalFormatting sqref="C157">
    <cfRule type="duplicateValues" dxfId="92" priority="10" stopIfTrue="1"/>
  </conditionalFormatting>
  <conditionalFormatting sqref="D157">
    <cfRule type="duplicateValues" dxfId="91" priority="9" stopIfTrue="1"/>
  </conditionalFormatting>
  <conditionalFormatting sqref="T171">
    <cfRule type="duplicateValues" dxfId="90" priority="8"/>
  </conditionalFormatting>
  <conditionalFormatting sqref="T171">
    <cfRule type="duplicateValues" dxfId="89" priority="6"/>
    <cfRule type="duplicateValues" dxfId="88" priority="7"/>
  </conditionalFormatting>
  <conditionalFormatting sqref="C171">
    <cfRule type="duplicateValues" dxfId="87" priority="5" stopIfTrue="1"/>
  </conditionalFormatting>
  <conditionalFormatting sqref="D171">
    <cfRule type="duplicateValues" dxfId="86" priority="4" stopIfTrue="1"/>
  </conditionalFormatting>
  <conditionalFormatting sqref="T164">
    <cfRule type="duplicateValues" dxfId="85" priority="3"/>
  </conditionalFormatting>
  <conditionalFormatting sqref="C164">
    <cfRule type="duplicateValues" dxfId="84" priority="2" stopIfTrue="1"/>
  </conditionalFormatting>
  <conditionalFormatting sqref="D164">
    <cfRule type="duplicateValues" dxfId="83" priority="1" stopIfTrue="1"/>
  </conditionalFormatting>
  <dataValidations count="2">
    <dataValidation allowBlank="1" showInputMessage="1" showErrorMessage="1" promptTitle="Units" prompt="Please enter Units in text" sqref="E89:E94 E96:E101 E103:E108 E110:E115 E119:E124 E128:E133 E135:E140 E144:E149 E151:E156 E158:E163 E165:E170 E172:E176 E11:E16 E57:E62 E80:E85 E1 E71:E76 E4:E8 E64:E69 E20:E25 E27:E32 E36:E41 E43:E48"/>
    <dataValidation type="decimal" allowBlank="1" showInputMessage="1" showErrorMessage="1" errorTitle="Invaid Entry" error="Only Numeric Values are allowed. " promptTitle="Basic Rate Entry" prompt="Please enter Basic Rate  in Rupees for this item. " sqref="G89:I94 G96:I101 G103:I108 G110:I115 G119:I124 G128:I133 G135:I140 G144:I149 G151:I156 G158:I163 G165:I170 G172:I176 G11:I16 G57:I62 G80:I85 G1:I1 G71:I76 G4:I8 G64:I69 G20:I25 G27:I32 G36:I41 G43:I48">
      <formula1>0</formula1>
      <formula2>999999999999999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547"/>
  <sheetViews>
    <sheetView tabSelected="1" topLeftCell="A218" workbookViewId="0">
      <selection activeCell="Q224" sqref="Q224"/>
    </sheetView>
  </sheetViews>
  <sheetFormatPr defaultRowHeight="15"/>
  <cols>
    <col min="1" max="1" width="3.5703125" style="349" customWidth="1"/>
    <col min="2" max="2" width="10.140625" style="425" customWidth="1"/>
    <col min="3" max="3" width="9.5703125" style="514" customWidth="1"/>
    <col min="4" max="4" width="30.7109375" style="514" customWidth="1"/>
    <col min="5" max="5" width="6.140625" style="425" customWidth="1"/>
    <col min="6" max="6" width="6.42578125" style="425" customWidth="1"/>
    <col min="7" max="7" width="8.7109375" style="470" customWidth="1"/>
    <col min="8" max="8" width="5.140625" style="425" customWidth="1"/>
    <col min="9" max="9" width="8.5703125" style="425" customWidth="1"/>
    <col min="10" max="10" width="5.42578125" style="425" customWidth="1"/>
    <col min="11" max="11" width="9.140625" style="425"/>
    <col min="12" max="12" width="11.7109375" style="425" customWidth="1"/>
    <col min="13" max="16384" width="9.140625" style="425"/>
  </cols>
  <sheetData>
    <row r="1" spans="1:256" ht="45">
      <c r="A1" s="13" t="s">
        <v>748</v>
      </c>
      <c r="B1" s="13" t="s">
        <v>749</v>
      </c>
      <c r="C1" s="14" t="s">
        <v>750</v>
      </c>
      <c r="D1" s="13" t="s">
        <v>751</v>
      </c>
      <c r="E1" s="227" t="s">
        <v>3</v>
      </c>
      <c r="F1" s="15" t="s">
        <v>752</v>
      </c>
      <c r="G1" s="16" t="s">
        <v>753</v>
      </c>
      <c r="H1" s="13" t="s">
        <v>754</v>
      </c>
      <c r="I1" s="227" t="s">
        <v>755</v>
      </c>
      <c r="J1" s="13" t="s">
        <v>756</v>
      </c>
      <c r="K1" s="16" t="s">
        <v>757</v>
      </c>
      <c r="L1" s="17" t="s">
        <v>758</v>
      </c>
      <c r="M1" s="415" t="s">
        <v>2731</v>
      </c>
      <c r="N1" s="349"/>
      <c r="O1" s="349"/>
    </row>
    <row r="2" spans="1:256" s="38" customFormat="1" ht="30">
      <c r="A2" s="39">
        <v>1</v>
      </c>
      <c r="B2" s="172" t="s">
        <v>2349</v>
      </c>
      <c r="C2" s="40" t="s">
        <v>1290</v>
      </c>
      <c r="D2" s="418" t="s">
        <v>2621</v>
      </c>
      <c r="E2" s="217" t="s">
        <v>2325</v>
      </c>
      <c r="F2" s="27" t="s">
        <v>1293</v>
      </c>
      <c r="G2" s="242">
        <v>130</v>
      </c>
      <c r="H2" s="102">
        <v>12</v>
      </c>
      <c r="I2" s="52">
        <v>1560</v>
      </c>
      <c r="J2" s="103">
        <v>0.12</v>
      </c>
      <c r="K2" s="31">
        <v>1747.2</v>
      </c>
      <c r="L2" s="40" t="s">
        <v>1246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</row>
    <row r="3" spans="1:256" s="38" customFormat="1" ht="30">
      <c r="A3" s="39">
        <v>2</v>
      </c>
      <c r="B3" s="172" t="s">
        <v>2362</v>
      </c>
      <c r="C3" s="40" t="s">
        <v>1314</v>
      </c>
      <c r="D3" s="40" t="s">
        <v>1315</v>
      </c>
      <c r="E3" s="105" t="s">
        <v>11</v>
      </c>
      <c r="F3" s="27" t="s">
        <v>1293</v>
      </c>
      <c r="G3" s="242">
        <v>8.1</v>
      </c>
      <c r="H3" s="102">
        <v>1800</v>
      </c>
      <c r="I3" s="52">
        <v>14580</v>
      </c>
      <c r="J3" s="103">
        <v>0.12</v>
      </c>
      <c r="K3" s="31">
        <v>16329.6</v>
      </c>
      <c r="L3" s="40" t="s">
        <v>1246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</row>
    <row r="4" spans="1:256" s="38" customFormat="1" ht="45">
      <c r="A4" s="39">
        <v>3</v>
      </c>
      <c r="B4" s="172" t="s">
        <v>2363</v>
      </c>
      <c r="C4" s="40" t="s">
        <v>1316</v>
      </c>
      <c r="D4" s="40" t="s">
        <v>1317</v>
      </c>
      <c r="E4" s="105" t="s">
        <v>11</v>
      </c>
      <c r="F4" s="27" t="s">
        <v>1293</v>
      </c>
      <c r="G4" s="242">
        <v>8.1</v>
      </c>
      <c r="H4" s="102">
        <v>200</v>
      </c>
      <c r="I4" s="52">
        <v>1620</v>
      </c>
      <c r="J4" s="103">
        <v>0.12</v>
      </c>
      <c r="K4" s="31">
        <v>1814.4</v>
      </c>
      <c r="L4" s="40" t="s">
        <v>1246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</row>
    <row r="5" spans="1:256" s="108" customFormat="1">
      <c r="A5" s="517" t="s">
        <v>2588</v>
      </c>
      <c r="B5" s="518"/>
      <c r="C5" s="518"/>
      <c r="D5" s="518"/>
      <c r="E5" s="518"/>
      <c r="F5" s="518"/>
      <c r="G5" s="518"/>
      <c r="H5" s="518"/>
      <c r="I5" s="518"/>
      <c r="J5" s="519"/>
      <c r="K5" s="403">
        <f>SUM(K2:K4)</f>
        <v>19891.2</v>
      </c>
    </row>
    <row r="6" spans="1:256" s="108" customFormat="1">
      <c r="A6" s="517" t="s">
        <v>2589</v>
      </c>
      <c r="B6" s="518"/>
      <c r="C6" s="518"/>
      <c r="D6" s="518"/>
      <c r="E6" s="518"/>
      <c r="F6" s="518"/>
      <c r="G6" s="518"/>
      <c r="H6" s="518"/>
      <c r="I6" s="518"/>
      <c r="J6" s="519"/>
      <c r="K6" s="403">
        <v>-0.2</v>
      </c>
    </row>
    <row r="7" spans="1:256" s="108" customFormat="1">
      <c r="A7" s="523" t="s">
        <v>2635</v>
      </c>
      <c r="B7" s="524"/>
      <c r="C7" s="524"/>
      <c r="D7" s="524"/>
      <c r="E7" s="524"/>
      <c r="F7" s="524"/>
      <c r="G7" s="524"/>
      <c r="H7" s="524"/>
      <c r="I7" s="524"/>
      <c r="J7" s="525"/>
      <c r="K7" s="403">
        <f>SUM(K5:K6)</f>
        <v>19891</v>
      </c>
    </row>
    <row r="8" spans="1:256" s="108" customFormat="1">
      <c r="A8" s="428"/>
      <c r="B8" s="426"/>
      <c r="C8" s="426"/>
      <c r="D8" s="426"/>
      <c r="E8" s="427"/>
      <c r="F8" s="426"/>
      <c r="G8" s="459"/>
      <c r="H8" s="428"/>
      <c r="I8" s="426"/>
      <c r="J8" s="426"/>
      <c r="K8" s="429"/>
    </row>
    <row r="9" spans="1:256" s="108" customFormat="1">
      <c r="A9" s="38"/>
      <c r="C9" s="430"/>
      <c r="D9" s="430"/>
      <c r="F9" s="430"/>
      <c r="G9" s="460"/>
      <c r="H9" s="38"/>
      <c r="K9" s="431"/>
    </row>
    <row r="10" spans="1:256" s="108" customFormat="1" ht="45">
      <c r="A10" s="448" t="s">
        <v>0</v>
      </c>
      <c r="B10" s="409" t="s">
        <v>749</v>
      </c>
      <c r="C10" s="409" t="s">
        <v>750</v>
      </c>
      <c r="D10" s="409" t="s">
        <v>751</v>
      </c>
      <c r="E10" s="409" t="s">
        <v>3</v>
      </c>
      <c r="F10" s="409" t="s">
        <v>2609</v>
      </c>
      <c r="G10" s="411" t="s">
        <v>753</v>
      </c>
      <c r="H10" s="410" t="s">
        <v>754</v>
      </c>
      <c r="I10" s="411" t="s">
        <v>755</v>
      </c>
      <c r="J10" s="410" t="s">
        <v>756</v>
      </c>
      <c r="K10" s="412" t="s">
        <v>757</v>
      </c>
      <c r="M10" s="415" t="s">
        <v>2732</v>
      </c>
    </row>
    <row r="11" spans="1:256" s="433" customFormat="1" ht="30">
      <c r="A11" s="62">
        <v>1</v>
      </c>
      <c r="B11" s="172" t="s">
        <v>2065</v>
      </c>
      <c r="C11" s="27" t="s">
        <v>1086</v>
      </c>
      <c r="D11" s="27" t="s">
        <v>1087</v>
      </c>
      <c r="E11" s="71" t="s">
        <v>937</v>
      </c>
      <c r="F11" s="27" t="s">
        <v>2624</v>
      </c>
      <c r="G11" s="461">
        <v>22</v>
      </c>
      <c r="H11" s="36">
        <v>440</v>
      </c>
      <c r="I11" s="41">
        <v>9680</v>
      </c>
      <c r="J11" s="30">
        <v>0.12</v>
      </c>
      <c r="K11" s="31">
        <v>10841.6</v>
      </c>
      <c r="L11" s="44" t="s">
        <v>764</v>
      </c>
      <c r="N11" s="432"/>
      <c r="O11" s="432"/>
      <c r="P11" s="432"/>
      <c r="Q11" s="432"/>
      <c r="R11" s="432"/>
      <c r="S11" s="432"/>
      <c r="T11" s="432"/>
      <c r="U11" s="432"/>
      <c r="V11" s="432"/>
      <c r="W11" s="432"/>
      <c r="X11" s="432"/>
      <c r="Y11" s="432"/>
      <c r="Z11" s="432"/>
      <c r="AA11" s="432"/>
      <c r="AB11" s="432"/>
      <c r="AC11" s="432"/>
      <c r="AD11" s="432"/>
      <c r="AE11" s="432"/>
      <c r="AF11" s="432"/>
      <c r="AG11" s="432"/>
      <c r="AH11" s="432"/>
      <c r="AI11" s="432"/>
      <c r="AJ11" s="432"/>
      <c r="AK11" s="432"/>
      <c r="AL11" s="432"/>
      <c r="AM11" s="432"/>
      <c r="AN11" s="432"/>
      <c r="AO11" s="432"/>
      <c r="AP11" s="432"/>
      <c r="AQ11" s="432"/>
      <c r="AR11" s="432"/>
      <c r="AS11" s="432"/>
      <c r="AT11" s="432"/>
      <c r="AU11" s="432"/>
      <c r="AV11" s="432"/>
      <c r="AW11" s="432"/>
      <c r="AX11" s="432"/>
      <c r="AY11" s="432"/>
      <c r="AZ11" s="432"/>
      <c r="BA11" s="432"/>
      <c r="BB11" s="432"/>
      <c r="BC11" s="432"/>
      <c r="BD11" s="432"/>
      <c r="BE11" s="432"/>
      <c r="BF11" s="432"/>
      <c r="BG11" s="432"/>
      <c r="BH11" s="432"/>
      <c r="BI11" s="432"/>
      <c r="BJ11" s="432"/>
      <c r="BK11" s="432"/>
      <c r="BL11" s="432"/>
      <c r="BM11" s="432"/>
      <c r="BN11" s="432"/>
      <c r="BO11" s="432"/>
      <c r="BP11" s="432"/>
      <c r="BQ11" s="432"/>
      <c r="BR11" s="432"/>
      <c r="BS11" s="432"/>
      <c r="BT11" s="432"/>
      <c r="BU11" s="432"/>
      <c r="BV11" s="432"/>
      <c r="BW11" s="432"/>
      <c r="BX11" s="432"/>
      <c r="BY11" s="432"/>
      <c r="BZ11" s="432"/>
      <c r="CA11" s="432"/>
      <c r="CB11" s="432"/>
      <c r="CC11" s="432"/>
      <c r="CD11" s="432"/>
      <c r="CE11" s="432"/>
      <c r="CF11" s="432"/>
      <c r="CG11" s="432"/>
      <c r="CH11" s="432"/>
      <c r="CI11" s="432"/>
      <c r="CJ11" s="432"/>
      <c r="CK11" s="432"/>
      <c r="CL11" s="432"/>
      <c r="CM11" s="432"/>
      <c r="CN11" s="432"/>
      <c r="CO11" s="432"/>
      <c r="CP11" s="432"/>
      <c r="CQ11" s="432"/>
      <c r="CR11" s="432"/>
      <c r="CS11" s="432"/>
      <c r="CT11" s="432"/>
      <c r="CU11" s="432"/>
      <c r="CV11" s="432"/>
      <c r="CW11" s="432"/>
      <c r="CX11" s="432"/>
      <c r="CY11" s="432"/>
      <c r="CZ11" s="432"/>
      <c r="DA11" s="432"/>
      <c r="DB11" s="432"/>
      <c r="DC11" s="432"/>
      <c r="DD11" s="432"/>
      <c r="DE11" s="432"/>
      <c r="DF11" s="432"/>
      <c r="DG11" s="432"/>
      <c r="DH11" s="432"/>
      <c r="DI11" s="432"/>
      <c r="DJ11" s="432"/>
      <c r="DK11" s="432"/>
      <c r="DL11" s="432"/>
      <c r="DM11" s="432"/>
      <c r="DN11" s="432"/>
      <c r="DO11" s="432"/>
      <c r="DP11" s="432"/>
      <c r="DQ11" s="432"/>
      <c r="DR11" s="432"/>
      <c r="DS11" s="432"/>
      <c r="DT11" s="432"/>
      <c r="DU11" s="432"/>
      <c r="DV11" s="432"/>
      <c r="DW11" s="432"/>
      <c r="DX11" s="432"/>
      <c r="DY11" s="432"/>
      <c r="DZ11" s="432"/>
      <c r="EA11" s="432"/>
      <c r="EB11" s="432"/>
      <c r="EC11" s="432"/>
      <c r="ED11" s="432"/>
      <c r="EE11" s="432"/>
      <c r="EF11" s="432"/>
      <c r="EG11" s="432"/>
      <c r="EH11" s="432"/>
      <c r="EI11" s="432"/>
      <c r="EJ11" s="432"/>
      <c r="EK11" s="432"/>
      <c r="EL11" s="432"/>
      <c r="EM11" s="432"/>
      <c r="EN11" s="432"/>
      <c r="EO11" s="432"/>
      <c r="EP11" s="432"/>
      <c r="EQ11" s="432"/>
      <c r="ER11" s="432"/>
      <c r="ES11" s="432"/>
      <c r="ET11" s="432"/>
      <c r="EU11" s="432"/>
      <c r="EV11" s="432"/>
      <c r="EW11" s="432"/>
      <c r="EX11" s="432"/>
      <c r="EY11" s="432"/>
      <c r="EZ11" s="432"/>
      <c r="FA11" s="432"/>
      <c r="FB11" s="432"/>
      <c r="FC11" s="432"/>
      <c r="FD11" s="432"/>
      <c r="FE11" s="432"/>
      <c r="FF11" s="432"/>
      <c r="FG11" s="432"/>
      <c r="FH11" s="432"/>
      <c r="FI11" s="432"/>
      <c r="FJ11" s="432"/>
      <c r="FK11" s="432"/>
      <c r="FL11" s="432"/>
      <c r="FM11" s="432"/>
      <c r="FN11" s="432"/>
      <c r="FO11" s="432"/>
      <c r="FP11" s="432"/>
      <c r="FQ11" s="432"/>
      <c r="FR11" s="432"/>
      <c r="FS11" s="432"/>
      <c r="FT11" s="432"/>
      <c r="FU11" s="432"/>
      <c r="FV11" s="432"/>
      <c r="FW11" s="432"/>
      <c r="FX11" s="432"/>
      <c r="FY11" s="432"/>
      <c r="FZ11" s="432"/>
      <c r="GA11" s="432"/>
      <c r="GB11" s="432"/>
      <c r="GC11" s="432"/>
      <c r="GD11" s="432"/>
      <c r="GE11" s="432"/>
      <c r="GF11" s="432"/>
      <c r="GG11" s="432"/>
      <c r="GH11" s="432"/>
      <c r="GI11" s="432"/>
      <c r="GJ11" s="432"/>
      <c r="GK11" s="432"/>
      <c r="GL11" s="432"/>
      <c r="GM11" s="432"/>
      <c r="GN11" s="432"/>
      <c r="GO11" s="432"/>
      <c r="GP11" s="432"/>
      <c r="GQ11" s="432"/>
      <c r="GR11" s="432"/>
      <c r="GS11" s="432"/>
      <c r="GT11" s="432"/>
      <c r="GU11" s="432"/>
      <c r="GV11" s="432"/>
      <c r="GW11" s="432"/>
      <c r="GX11" s="432"/>
      <c r="GY11" s="432"/>
      <c r="GZ11" s="432"/>
      <c r="HA11" s="432"/>
      <c r="HB11" s="432"/>
      <c r="HC11" s="432"/>
      <c r="HD11" s="432"/>
      <c r="HE11" s="432"/>
      <c r="HF11" s="432"/>
      <c r="HG11" s="432"/>
      <c r="HH11" s="432"/>
      <c r="HI11" s="432"/>
      <c r="HJ11" s="432"/>
      <c r="HK11" s="432"/>
      <c r="HL11" s="432"/>
      <c r="HM11" s="432"/>
      <c r="HN11" s="432"/>
      <c r="HO11" s="432"/>
      <c r="HP11" s="432"/>
      <c r="HQ11" s="432"/>
      <c r="HR11" s="432"/>
      <c r="HS11" s="432"/>
      <c r="HT11" s="432"/>
      <c r="HU11" s="432"/>
      <c r="HV11" s="432"/>
      <c r="HW11" s="432"/>
      <c r="HX11" s="432"/>
      <c r="HY11" s="432"/>
      <c r="HZ11" s="432"/>
      <c r="IA11" s="432"/>
      <c r="IB11" s="432"/>
      <c r="IC11" s="432"/>
      <c r="ID11" s="432"/>
      <c r="IE11" s="432"/>
      <c r="IF11" s="432"/>
      <c r="IG11" s="432"/>
    </row>
    <row r="12" spans="1:256" s="433" customFormat="1" ht="30">
      <c r="A12" s="62">
        <v>2</v>
      </c>
      <c r="B12" s="172" t="s">
        <v>2187</v>
      </c>
      <c r="C12" s="27" t="s">
        <v>1183</v>
      </c>
      <c r="D12" s="27" t="s">
        <v>1184</v>
      </c>
      <c r="E12" s="71" t="s">
        <v>937</v>
      </c>
      <c r="F12" s="27" t="s">
        <v>2624</v>
      </c>
      <c r="G12" s="462">
        <v>5.5</v>
      </c>
      <c r="H12" s="36">
        <v>30</v>
      </c>
      <c r="I12" s="41">
        <v>165</v>
      </c>
      <c r="J12" s="30">
        <v>0.12</v>
      </c>
      <c r="K12" s="31">
        <v>184.8</v>
      </c>
      <c r="L12" s="27" t="s">
        <v>764</v>
      </c>
      <c r="N12" s="432"/>
      <c r="O12" s="432"/>
      <c r="P12" s="432"/>
      <c r="Q12" s="432"/>
      <c r="R12" s="432"/>
      <c r="S12" s="432"/>
      <c r="T12" s="432"/>
      <c r="U12" s="432"/>
      <c r="V12" s="432"/>
      <c r="W12" s="432"/>
      <c r="X12" s="432"/>
      <c r="Y12" s="432"/>
      <c r="Z12" s="432"/>
      <c r="AA12" s="432"/>
      <c r="AB12" s="432"/>
      <c r="AC12" s="432"/>
      <c r="AD12" s="432"/>
      <c r="AE12" s="432"/>
      <c r="AF12" s="432"/>
      <c r="AG12" s="432"/>
      <c r="AH12" s="432"/>
      <c r="AI12" s="432"/>
      <c r="AJ12" s="432"/>
      <c r="AK12" s="432"/>
      <c r="AL12" s="432"/>
      <c r="AM12" s="432"/>
      <c r="AN12" s="432"/>
      <c r="AO12" s="432"/>
      <c r="AP12" s="432"/>
      <c r="AQ12" s="432"/>
      <c r="AR12" s="432"/>
      <c r="AS12" s="432"/>
      <c r="AT12" s="432"/>
      <c r="AU12" s="432"/>
      <c r="AV12" s="432"/>
      <c r="AW12" s="432"/>
      <c r="AX12" s="432"/>
      <c r="AY12" s="432"/>
      <c r="AZ12" s="432"/>
      <c r="BA12" s="432"/>
      <c r="BB12" s="432"/>
      <c r="BC12" s="432"/>
      <c r="BD12" s="432"/>
      <c r="BE12" s="432"/>
      <c r="BF12" s="432"/>
      <c r="BG12" s="432"/>
      <c r="BH12" s="432"/>
      <c r="BI12" s="432"/>
      <c r="BJ12" s="432"/>
      <c r="BK12" s="432"/>
      <c r="BL12" s="432"/>
      <c r="BM12" s="432"/>
      <c r="BN12" s="432"/>
      <c r="BO12" s="432"/>
      <c r="BP12" s="432"/>
      <c r="BQ12" s="432"/>
      <c r="BR12" s="432"/>
      <c r="BS12" s="432"/>
      <c r="BT12" s="432"/>
      <c r="BU12" s="432"/>
      <c r="BV12" s="432"/>
      <c r="BW12" s="432"/>
      <c r="BX12" s="432"/>
      <c r="BY12" s="432"/>
      <c r="BZ12" s="432"/>
      <c r="CA12" s="432"/>
      <c r="CB12" s="432"/>
      <c r="CC12" s="432"/>
      <c r="CD12" s="432"/>
      <c r="CE12" s="432"/>
      <c r="CF12" s="432"/>
      <c r="CG12" s="432"/>
      <c r="CH12" s="432"/>
      <c r="CI12" s="432"/>
      <c r="CJ12" s="432"/>
      <c r="CK12" s="432"/>
      <c r="CL12" s="432"/>
      <c r="CM12" s="432"/>
      <c r="CN12" s="432"/>
      <c r="CO12" s="432"/>
      <c r="CP12" s="432"/>
      <c r="CQ12" s="432"/>
      <c r="CR12" s="432"/>
      <c r="CS12" s="432"/>
      <c r="CT12" s="432"/>
      <c r="CU12" s="432"/>
      <c r="CV12" s="432"/>
      <c r="CW12" s="432"/>
      <c r="CX12" s="432"/>
      <c r="CY12" s="432"/>
      <c r="CZ12" s="432"/>
      <c r="DA12" s="432"/>
      <c r="DB12" s="432"/>
      <c r="DC12" s="432"/>
      <c r="DD12" s="432"/>
      <c r="DE12" s="432"/>
      <c r="DF12" s="432"/>
      <c r="DG12" s="432"/>
      <c r="DH12" s="432"/>
      <c r="DI12" s="432"/>
      <c r="DJ12" s="432"/>
      <c r="DK12" s="432"/>
      <c r="DL12" s="432"/>
      <c r="DM12" s="432"/>
      <c r="DN12" s="432"/>
      <c r="DO12" s="432"/>
      <c r="DP12" s="432"/>
      <c r="DQ12" s="432"/>
      <c r="DR12" s="432"/>
      <c r="DS12" s="432"/>
      <c r="DT12" s="432"/>
      <c r="DU12" s="432"/>
      <c r="DV12" s="432"/>
      <c r="DW12" s="432"/>
      <c r="DX12" s="432"/>
      <c r="DY12" s="432"/>
      <c r="DZ12" s="432"/>
      <c r="EA12" s="432"/>
      <c r="EB12" s="432"/>
      <c r="EC12" s="432"/>
      <c r="ED12" s="432"/>
      <c r="EE12" s="432"/>
      <c r="EF12" s="432"/>
      <c r="EG12" s="432"/>
      <c r="EH12" s="432"/>
      <c r="EI12" s="432"/>
      <c r="EJ12" s="432"/>
      <c r="EK12" s="432"/>
      <c r="EL12" s="432"/>
      <c r="EM12" s="432"/>
      <c r="EN12" s="432"/>
      <c r="EO12" s="432"/>
      <c r="EP12" s="432"/>
      <c r="EQ12" s="432"/>
      <c r="ER12" s="432"/>
      <c r="ES12" s="432"/>
      <c r="ET12" s="432"/>
      <c r="EU12" s="432"/>
      <c r="EV12" s="432"/>
      <c r="EW12" s="432"/>
      <c r="EX12" s="432"/>
      <c r="EY12" s="432"/>
      <c r="EZ12" s="432"/>
      <c r="FA12" s="432"/>
      <c r="FB12" s="432"/>
      <c r="FC12" s="432"/>
      <c r="FD12" s="432"/>
      <c r="FE12" s="432"/>
      <c r="FF12" s="432"/>
      <c r="FG12" s="432"/>
      <c r="FH12" s="432"/>
      <c r="FI12" s="432"/>
      <c r="FJ12" s="432"/>
      <c r="FK12" s="432"/>
      <c r="FL12" s="432"/>
      <c r="FM12" s="432"/>
      <c r="FN12" s="432"/>
      <c r="FO12" s="432"/>
      <c r="FP12" s="432"/>
      <c r="FQ12" s="432"/>
      <c r="FR12" s="432"/>
      <c r="FS12" s="432"/>
      <c r="FT12" s="432"/>
      <c r="FU12" s="432"/>
      <c r="FV12" s="432"/>
      <c r="FW12" s="432"/>
      <c r="FX12" s="432"/>
      <c r="FY12" s="432"/>
      <c r="FZ12" s="432"/>
      <c r="GA12" s="432"/>
      <c r="GB12" s="432"/>
      <c r="GC12" s="432"/>
      <c r="GD12" s="432"/>
      <c r="GE12" s="432"/>
      <c r="GF12" s="432"/>
      <c r="GG12" s="432"/>
      <c r="GH12" s="432"/>
      <c r="GI12" s="432"/>
      <c r="GJ12" s="432"/>
      <c r="GK12" s="432"/>
      <c r="GL12" s="432"/>
      <c r="GM12" s="432"/>
      <c r="GN12" s="432"/>
      <c r="GO12" s="432"/>
      <c r="GP12" s="432"/>
      <c r="GQ12" s="432"/>
      <c r="GR12" s="432"/>
      <c r="GS12" s="432"/>
      <c r="GT12" s="432"/>
      <c r="GU12" s="432"/>
      <c r="GV12" s="432"/>
      <c r="GW12" s="432"/>
      <c r="GX12" s="432"/>
      <c r="GY12" s="432"/>
      <c r="GZ12" s="432"/>
      <c r="HA12" s="432"/>
      <c r="HB12" s="432"/>
      <c r="HC12" s="432"/>
      <c r="HD12" s="432"/>
      <c r="HE12" s="432"/>
      <c r="HF12" s="432"/>
      <c r="HG12" s="432"/>
      <c r="HH12" s="432"/>
      <c r="HI12" s="432"/>
      <c r="HJ12" s="432"/>
      <c r="HK12" s="432"/>
      <c r="HL12" s="432"/>
      <c r="HM12" s="432"/>
      <c r="HN12" s="432"/>
      <c r="HO12" s="432"/>
      <c r="HP12" s="432"/>
      <c r="HQ12" s="432"/>
      <c r="HR12" s="432"/>
      <c r="HS12" s="432"/>
      <c r="HT12" s="432"/>
      <c r="HU12" s="432"/>
      <c r="HV12" s="432"/>
      <c r="HW12" s="432"/>
      <c r="HX12" s="432"/>
      <c r="HY12" s="432"/>
      <c r="HZ12" s="432"/>
      <c r="IA12" s="432"/>
      <c r="IB12" s="432"/>
      <c r="IC12" s="432"/>
      <c r="ID12" s="432"/>
      <c r="IE12" s="432"/>
      <c r="IF12" s="432"/>
      <c r="IG12" s="432"/>
    </row>
    <row r="13" spans="1:256" s="435" customFormat="1" ht="30">
      <c r="A13" s="62">
        <v>3</v>
      </c>
      <c r="B13" s="172" t="s">
        <v>2188</v>
      </c>
      <c r="C13" s="48" t="s">
        <v>1186</v>
      </c>
      <c r="D13" s="48" t="s">
        <v>1187</v>
      </c>
      <c r="E13" s="58" t="s">
        <v>1004</v>
      </c>
      <c r="F13" s="27" t="s">
        <v>2624</v>
      </c>
      <c r="G13" s="59">
        <v>5</v>
      </c>
      <c r="H13" s="98">
        <v>50</v>
      </c>
      <c r="I13" s="41">
        <v>250</v>
      </c>
      <c r="J13" s="55">
        <v>0.12</v>
      </c>
      <c r="K13" s="31">
        <v>280</v>
      </c>
      <c r="L13" s="97" t="s">
        <v>764</v>
      </c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4"/>
      <c r="DG13" s="434"/>
      <c r="DH13" s="434"/>
      <c r="DI13" s="434"/>
      <c r="DJ13" s="434"/>
      <c r="DK13" s="434"/>
      <c r="DL13" s="434"/>
      <c r="DM13" s="434"/>
      <c r="DN13" s="434"/>
      <c r="DO13" s="434"/>
      <c r="DP13" s="434"/>
      <c r="DQ13" s="434"/>
      <c r="DR13" s="434"/>
      <c r="DS13" s="434"/>
      <c r="DT13" s="434"/>
      <c r="DU13" s="434"/>
      <c r="DV13" s="434"/>
      <c r="DW13" s="434"/>
      <c r="DX13" s="434"/>
      <c r="DY13" s="434"/>
      <c r="DZ13" s="434"/>
      <c r="EA13" s="434"/>
      <c r="EB13" s="434"/>
      <c r="EC13" s="434"/>
      <c r="ED13" s="434"/>
      <c r="EE13" s="434"/>
      <c r="EF13" s="434"/>
      <c r="EG13" s="434"/>
      <c r="EH13" s="434"/>
      <c r="EI13" s="434"/>
      <c r="EJ13" s="434"/>
      <c r="EK13" s="434"/>
      <c r="EL13" s="434"/>
      <c r="EM13" s="434"/>
      <c r="EN13" s="434"/>
      <c r="EO13" s="434"/>
      <c r="EP13" s="434"/>
      <c r="EQ13" s="434"/>
      <c r="ER13" s="434"/>
      <c r="ES13" s="434"/>
      <c r="ET13" s="434"/>
      <c r="EU13" s="434"/>
      <c r="EV13" s="434"/>
      <c r="EW13" s="434"/>
      <c r="EX13" s="434"/>
      <c r="EY13" s="434"/>
      <c r="EZ13" s="434"/>
      <c r="FA13" s="434"/>
      <c r="FB13" s="434"/>
      <c r="FC13" s="434"/>
      <c r="FD13" s="434"/>
      <c r="FE13" s="434"/>
      <c r="FF13" s="434"/>
      <c r="FG13" s="434"/>
      <c r="FH13" s="434"/>
      <c r="FI13" s="434"/>
      <c r="FJ13" s="434"/>
      <c r="FK13" s="434"/>
      <c r="FL13" s="434"/>
      <c r="FM13" s="434"/>
      <c r="FN13" s="434"/>
      <c r="FO13" s="434"/>
      <c r="FP13" s="434"/>
      <c r="FQ13" s="434"/>
      <c r="FR13" s="434"/>
      <c r="FS13" s="434"/>
      <c r="FT13" s="434"/>
      <c r="FU13" s="434"/>
      <c r="FV13" s="434"/>
      <c r="FW13" s="434"/>
      <c r="FX13" s="434"/>
      <c r="FY13" s="434"/>
      <c r="FZ13" s="434"/>
      <c r="GA13" s="434"/>
      <c r="GB13" s="434"/>
      <c r="GC13" s="434"/>
      <c r="GD13" s="434"/>
      <c r="GE13" s="434"/>
      <c r="GF13" s="434"/>
      <c r="GG13" s="434"/>
      <c r="GH13" s="434"/>
      <c r="GI13" s="434"/>
      <c r="GJ13" s="434"/>
      <c r="GK13" s="434"/>
      <c r="GL13" s="434"/>
      <c r="GM13" s="434"/>
      <c r="GN13" s="434"/>
      <c r="GO13" s="434"/>
      <c r="GP13" s="434"/>
      <c r="GQ13" s="434"/>
      <c r="GR13" s="434"/>
      <c r="GS13" s="434"/>
      <c r="GT13" s="434"/>
      <c r="GU13" s="434"/>
      <c r="GV13" s="434"/>
      <c r="GW13" s="434"/>
      <c r="GX13" s="434"/>
      <c r="GY13" s="434"/>
      <c r="GZ13" s="434"/>
      <c r="HA13" s="434"/>
      <c r="HB13" s="434"/>
      <c r="HC13" s="434"/>
      <c r="HD13" s="434"/>
      <c r="HE13" s="434"/>
      <c r="HF13" s="434"/>
      <c r="HG13" s="434"/>
      <c r="HH13" s="434"/>
      <c r="HI13" s="434"/>
      <c r="HJ13" s="434"/>
      <c r="HK13" s="434"/>
      <c r="HL13" s="434"/>
      <c r="HM13" s="434"/>
      <c r="HN13" s="434"/>
      <c r="HO13" s="434"/>
      <c r="HP13" s="434"/>
      <c r="HQ13" s="434"/>
      <c r="HR13" s="434"/>
      <c r="HS13" s="434"/>
      <c r="HT13" s="434"/>
      <c r="HU13" s="434"/>
      <c r="HV13" s="434"/>
      <c r="HW13" s="434"/>
      <c r="HX13" s="434"/>
      <c r="HY13" s="434"/>
      <c r="HZ13" s="434"/>
      <c r="IA13" s="434"/>
      <c r="IB13" s="434"/>
      <c r="IC13" s="434"/>
      <c r="ID13" s="434"/>
      <c r="IE13" s="434"/>
      <c r="IF13" s="434"/>
      <c r="IG13" s="434"/>
      <c r="IH13" s="434"/>
      <c r="II13" s="434"/>
      <c r="IJ13" s="434"/>
      <c r="IK13" s="434"/>
      <c r="IL13" s="434"/>
      <c r="IM13" s="434"/>
      <c r="IN13" s="434"/>
      <c r="IO13" s="434"/>
      <c r="IP13" s="434"/>
      <c r="IQ13" s="434"/>
      <c r="IR13" s="434"/>
      <c r="IS13" s="434"/>
      <c r="IT13" s="434"/>
      <c r="IU13" s="434"/>
      <c r="IV13" s="434"/>
    </row>
    <row r="14" spans="1:256" s="433" customFormat="1" ht="30">
      <c r="A14" s="62">
        <v>4</v>
      </c>
      <c r="B14" s="172" t="s">
        <v>2069</v>
      </c>
      <c r="C14" s="27" t="s">
        <v>1088</v>
      </c>
      <c r="D14" s="27" t="s">
        <v>1089</v>
      </c>
      <c r="E14" s="71" t="s">
        <v>416</v>
      </c>
      <c r="F14" s="71" t="s">
        <v>2785</v>
      </c>
      <c r="G14" s="461">
        <v>11.5</v>
      </c>
      <c r="H14" s="36">
        <v>40</v>
      </c>
      <c r="I14" s="41">
        <v>460</v>
      </c>
      <c r="J14" s="30">
        <v>0.12</v>
      </c>
      <c r="K14" s="31">
        <v>515.20000000000005</v>
      </c>
      <c r="L14" s="44" t="s">
        <v>764</v>
      </c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32"/>
      <c r="Y14" s="432"/>
      <c r="Z14" s="432"/>
      <c r="AA14" s="432"/>
      <c r="AB14" s="432"/>
      <c r="AC14" s="432"/>
      <c r="AD14" s="432"/>
      <c r="AE14" s="432"/>
      <c r="AF14" s="432"/>
      <c r="AG14" s="432"/>
      <c r="AH14" s="432"/>
      <c r="AI14" s="432"/>
      <c r="AJ14" s="432"/>
      <c r="AK14" s="432"/>
      <c r="AL14" s="432"/>
      <c r="AM14" s="432"/>
      <c r="AN14" s="432"/>
      <c r="AO14" s="432"/>
      <c r="AP14" s="432"/>
      <c r="AQ14" s="432"/>
      <c r="AR14" s="432"/>
      <c r="AS14" s="432"/>
      <c r="AT14" s="432"/>
      <c r="AU14" s="432"/>
      <c r="AV14" s="432"/>
      <c r="AW14" s="432"/>
      <c r="AX14" s="432"/>
      <c r="AY14" s="432"/>
      <c r="AZ14" s="432"/>
      <c r="BA14" s="432"/>
      <c r="BB14" s="432"/>
      <c r="BC14" s="432"/>
      <c r="BD14" s="432"/>
      <c r="BE14" s="432"/>
      <c r="BF14" s="432"/>
      <c r="BG14" s="432"/>
      <c r="BH14" s="432"/>
      <c r="BI14" s="432"/>
      <c r="BJ14" s="432"/>
      <c r="BK14" s="432"/>
      <c r="BL14" s="432"/>
      <c r="BM14" s="432"/>
      <c r="BN14" s="432"/>
      <c r="BO14" s="432"/>
      <c r="BP14" s="432"/>
      <c r="BQ14" s="432"/>
      <c r="BR14" s="432"/>
      <c r="BS14" s="432"/>
      <c r="BT14" s="432"/>
      <c r="BU14" s="432"/>
      <c r="BV14" s="432"/>
      <c r="BW14" s="432"/>
      <c r="BX14" s="432"/>
      <c r="BY14" s="432"/>
      <c r="BZ14" s="432"/>
      <c r="CA14" s="432"/>
      <c r="CB14" s="432"/>
      <c r="CC14" s="432"/>
      <c r="CD14" s="432"/>
      <c r="CE14" s="432"/>
      <c r="CF14" s="432"/>
      <c r="CG14" s="432"/>
      <c r="CH14" s="432"/>
      <c r="CI14" s="432"/>
      <c r="CJ14" s="432"/>
      <c r="CK14" s="432"/>
      <c r="CL14" s="432"/>
      <c r="CM14" s="432"/>
      <c r="CN14" s="432"/>
      <c r="CO14" s="432"/>
      <c r="CP14" s="432"/>
      <c r="CQ14" s="432"/>
      <c r="CR14" s="432"/>
      <c r="CS14" s="432"/>
      <c r="CT14" s="432"/>
      <c r="CU14" s="432"/>
      <c r="CV14" s="432"/>
      <c r="CW14" s="432"/>
      <c r="CX14" s="432"/>
      <c r="CY14" s="432"/>
      <c r="CZ14" s="432"/>
      <c r="DA14" s="432"/>
      <c r="DB14" s="432"/>
      <c r="DC14" s="432"/>
      <c r="DD14" s="432"/>
      <c r="DE14" s="432"/>
      <c r="DF14" s="432"/>
      <c r="DG14" s="432"/>
      <c r="DH14" s="432"/>
      <c r="DI14" s="432"/>
      <c r="DJ14" s="432"/>
      <c r="DK14" s="432"/>
      <c r="DL14" s="432"/>
      <c r="DM14" s="432"/>
      <c r="DN14" s="432"/>
      <c r="DO14" s="432"/>
      <c r="DP14" s="432"/>
      <c r="DQ14" s="432"/>
      <c r="DR14" s="432"/>
      <c r="DS14" s="432"/>
      <c r="DT14" s="432"/>
      <c r="DU14" s="432"/>
      <c r="DV14" s="432"/>
      <c r="DW14" s="432"/>
      <c r="DX14" s="432"/>
      <c r="DY14" s="432"/>
      <c r="DZ14" s="432"/>
      <c r="EA14" s="432"/>
      <c r="EB14" s="432"/>
      <c r="EC14" s="432"/>
      <c r="ED14" s="432"/>
      <c r="EE14" s="432"/>
      <c r="EF14" s="432"/>
      <c r="EG14" s="432"/>
      <c r="EH14" s="432"/>
      <c r="EI14" s="432"/>
      <c r="EJ14" s="432"/>
      <c r="EK14" s="432"/>
      <c r="EL14" s="432"/>
      <c r="EM14" s="432"/>
      <c r="EN14" s="432"/>
      <c r="EO14" s="432"/>
      <c r="EP14" s="432"/>
      <c r="EQ14" s="432"/>
      <c r="ER14" s="432"/>
      <c r="ES14" s="432"/>
      <c r="ET14" s="432"/>
      <c r="EU14" s="432"/>
      <c r="EV14" s="432"/>
      <c r="EW14" s="432"/>
      <c r="EX14" s="432"/>
      <c r="EY14" s="432"/>
      <c r="EZ14" s="432"/>
      <c r="FA14" s="432"/>
      <c r="FB14" s="432"/>
      <c r="FC14" s="432"/>
      <c r="FD14" s="432"/>
      <c r="FE14" s="432"/>
      <c r="FF14" s="432"/>
      <c r="FG14" s="432"/>
      <c r="FH14" s="432"/>
      <c r="FI14" s="432"/>
      <c r="FJ14" s="432"/>
      <c r="FK14" s="432"/>
      <c r="FL14" s="432"/>
      <c r="FM14" s="432"/>
      <c r="FN14" s="432"/>
      <c r="FO14" s="432"/>
      <c r="FP14" s="432"/>
      <c r="FQ14" s="432"/>
      <c r="FR14" s="432"/>
      <c r="FS14" s="432"/>
      <c r="FT14" s="432"/>
      <c r="FU14" s="432"/>
      <c r="FV14" s="432"/>
      <c r="FW14" s="432"/>
      <c r="FX14" s="432"/>
      <c r="FY14" s="432"/>
      <c r="FZ14" s="432"/>
      <c r="GA14" s="432"/>
      <c r="GB14" s="432"/>
      <c r="GC14" s="432"/>
      <c r="GD14" s="432"/>
      <c r="GE14" s="432"/>
      <c r="GF14" s="432"/>
      <c r="GG14" s="432"/>
      <c r="GH14" s="432"/>
      <c r="GI14" s="432"/>
      <c r="GJ14" s="432"/>
      <c r="GK14" s="432"/>
      <c r="GL14" s="432"/>
      <c r="GM14" s="432"/>
      <c r="GN14" s="432"/>
      <c r="GO14" s="432"/>
      <c r="GP14" s="432"/>
      <c r="GQ14" s="432"/>
      <c r="GR14" s="432"/>
      <c r="GS14" s="432"/>
      <c r="GT14" s="432"/>
      <c r="GU14" s="432"/>
      <c r="GV14" s="432"/>
      <c r="GW14" s="432"/>
      <c r="GX14" s="432"/>
      <c r="GY14" s="432"/>
      <c r="GZ14" s="432"/>
      <c r="HA14" s="432"/>
      <c r="HB14" s="432"/>
      <c r="HC14" s="432"/>
      <c r="HD14" s="432"/>
      <c r="HE14" s="432"/>
      <c r="HF14" s="432"/>
      <c r="HG14" s="432"/>
      <c r="HH14" s="432"/>
      <c r="HI14" s="432"/>
      <c r="HJ14" s="432"/>
      <c r="HK14" s="432"/>
      <c r="HL14" s="432"/>
      <c r="HM14" s="432"/>
      <c r="HN14" s="432"/>
      <c r="HO14" s="432"/>
      <c r="HP14" s="432"/>
      <c r="HQ14" s="432"/>
      <c r="HR14" s="432"/>
      <c r="HS14" s="432"/>
      <c r="HT14" s="432"/>
      <c r="HU14" s="432"/>
      <c r="HV14" s="432"/>
      <c r="HW14" s="432"/>
      <c r="HX14" s="432"/>
      <c r="HY14" s="432"/>
      <c r="HZ14" s="432"/>
      <c r="IA14" s="432"/>
      <c r="IB14" s="432"/>
      <c r="IC14" s="432"/>
      <c r="ID14" s="432"/>
      <c r="IE14" s="432"/>
      <c r="IF14" s="432"/>
      <c r="IG14" s="432"/>
    </row>
    <row r="15" spans="1:256" s="108" customFormat="1">
      <c r="A15" s="517" t="s">
        <v>2588</v>
      </c>
      <c r="B15" s="518"/>
      <c r="C15" s="518"/>
      <c r="D15" s="518"/>
      <c r="E15" s="518"/>
      <c r="F15" s="518"/>
      <c r="G15" s="518"/>
      <c r="H15" s="518"/>
      <c r="I15" s="518"/>
      <c r="J15" s="519"/>
      <c r="K15" s="403">
        <f>SUM(K11:K14)</f>
        <v>11821.6</v>
      </c>
    </row>
    <row r="16" spans="1:256" s="108" customFormat="1">
      <c r="A16" s="517" t="s">
        <v>2589</v>
      </c>
      <c r="B16" s="518"/>
      <c r="C16" s="518"/>
      <c r="D16" s="518"/>
      <c r="E16" s="518"/>
      <c r="F16" s="518"/>
      <c r="G16" s="518"/>
      <c r="H16" s="518"/>
      <c r="I16" s="518"/>
      <c r="J16" s="519"/>
      <c r="K16" s="403">
        <v>0.4</v>
      </c>
    </row>
    <row r="17" spans="1:228" s="108" customFormat="1">
      <c r="A17" s="523" t="s">
        <v>2783</v>
      </c>
      <c r="B17" s="524"/>
      <c r="C17" s="524"/>
      <c r="D17" s="524"/>
      <c r="E17" s="524"/>
      <c r="F17" s="524"/>
      <c r="G17" s="524"/>
      <c r="H17" s="524"/>
      <c r="I17" s="524"/>
      <c r="J17" s="525"/>
      <c r="K17" s="403">
        <f>SUM(K15:K16)</f>
        <v>11822</v>
      </c>
    </row>
    <row r="20" spans="1:228" s="108" customFormat="1" ht="45">
      <c r="A20" s="448" t="s">
        <v>0</v>
      </c>
      <c r="B20" s="409" t="s">
        <v>749</v>
      </c>
      <c r="C20" s="409" t="s">
        <v>750</v>
      </c>
      <c r="D20" s="409" t="s">
        <v>751</v>
      </c>
      <c r="E20" s="409" t="s">
        <v>3</v>
      </c>
      <c r="F20" s="409" t="s">
        <v>2609</v>
      </c>
      <c r="G20" s="411" t="s">
        <v>753</v>
      </c>
      <c r="H20" s="410" t="s">
        <v>754</v>
      </c>
      <c r="I20" s="411" t="s">
        <v>755</v>
      </c>
      <c r="J20" s="410" t="s">
        <v>756</v>
      </c>
      <c r="K20" s="412" t="s">
        <v>757</v>
      </c>
      <c r="M20" s="415" t="s">
        <v>2733</v>
      </c>
    </row>
    <row r="21" spans="1:228" s="38" customFormat="1" ht="30">
      <c r="A21" s="45">
        <v>1</v>
      </c>
      <c r="B21" s="26" t="s">
        <v>1458</v>
      </c>
      <c r="C21" s="27" t="s">
        <v>798</v>
      </c>
      <c r="D21" s="27" t="s">
        <v>799</v>
      </c>
      <c r="E21" s="71" t="s">
        <v>16</v>
      </c>
      <c r="F21" s="27" t="s">
        <v>804</v>
      </c>
      <c r="G21" s="461">
        <v>2.5299999999999998</v>
      </c>
      <c r="H21" s="36">
        <v>4200</v>
      </c>
      <c r="I21" s="41">
        <v>10626</v>
      </c>
      <c r="J21" s="46">
        <v>0.12</v>
      </c>
      <c r="K21" s="31">
        <v>11901.119999999999</v>
      </c>
      <c r="L21" s="27" t="s">
        <v>764</v>
      </c>
      <c r="M21" s="170" t="s">
        <v>1666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</row>
    <row r="22" spans="1:228" s="38" customFormat="1" ht="30">
      <c r="A22" s="34">
        <v>2</v>
      </c>
      <c r="B22" s="26" t="s">
        <v>1457</v>
      </c>
      <c r="C22" s="27" t="s">
        <v>802</v>
      </c>
      <c r="D22" s="27" t="s">
        <v>803</v>
      </c>
      <c r="E22" s="71" t="s">
        <v>16</v>
      </c>
      <c r="F22" s="27" t="s">
        <v>804</v>
      </c>
      <c r="G22" s="463">
        <v>1.45</v>
      </c>
      <c r="H22" s="36">
        <v>2300</v>
      </c>
      <c r="I22" s="41">
        <v>3335</v>
      </c>
      <c r="J22" s="30">
        <v>0.12</v>
      </c>
      <c r="K22" s="31">
        <v>3735.2</v>
      </c>
      <c r="L22" s="27" t="s">
        <v>764</v>
      </c>
      <c r="M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</row>
    <row r="23" spans="1:228" s="38" customFormat="1" ht="30">
      <c r="A23" s="34">
        <v>3</v>
      </c>
      <c r="B23" s="26" t="s">
        <v>1468</v>
      </c>
      <c r="C23" s="27" t="s">
        <v>835</v>
      </c>
      <c r="D23" s="27" t="s">
        <v>836</v>
      </c>
      <c r="E23" s="71" t="s">
        <v>16</v>
      </c>
      <c r="F23" s="27" t="s">
        <v>804</v>
      </c>
      <c r="G23" s="463">
        <v>0.44</v>
      </c>
      <c r="H23" s="36">
        <v>5000</v>
      </c>
      <c r="I23" s="41">
        <v>2200</v>
      </c>
      <c r="J23" s="30">
        <v>0.12</v>
      </c>
      <c r="K23" s="31">
        <v>2464</v>
      </c>
      <c r="L23" s="27" t="s">
        <v>764</v>
      </c>
      <c r="M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</row>
    <row r="24" spans="1:228" s="38" customFormat="1" ht="30">
      <c r="A24" s="45">
        <v>4</v>
      </c>
      <c r="B24" s="172" t="s">
        <v>1529</v>
      </c>
      <c r="C24" s="27" t="s">
        <v>856</v>
      </c>
      <c r="D24" s="27" t="s">
        <v>857</v>
      </c>
      <c r="E24" s="71" t="s">
        <v>16</v>
      </c>
      <c r="F24" s="27" t="s">
        <v>804</v>
      </c>
      <c r="G24" s="461">
        <v>1.75</v>
      </c>
      <c r="H24" s="36">
        <v>8900</v>
      </c>
      <c r="I24" s="41">
        <v>15575</v>
      </c>
      <c r="J24" s="46">
        <v>0.12</v>
      </c>
      <c r="K24" s="31">
        <v>17444</v>
      </c>
      <c r="L24" s="27" t="s">
        <v>858</v>
      </c>
      <c r="M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</row>
    <row r="25" spans="1:228" s="38" customFormat="1" ht="30">
      <c r="A25" s="45">
        <v>5</v>
      </c>
      <c r="B25" s="172" t="s">
        <v>1747</v>
      </c>
      <c r="C25" s="27" t="s">
        <v>916</v>
      </c>
      <c r="D25" s="27" t="s">
        <v>917</v>
      </c>
      <c r="E25" s="71" t="s">
        <v>16</v>
      </c>
      <c r="F25" s="27" t="s">
        <v>804</v>
      </c>
      <c r="G25" s="461">
        <v>2.75</v>
      </c>
      <c r="H25" s="36">
        <v>2000</v>
      </c>
      <c r="I25" s="41">
        <v>5500</v>
      </c>
      <c r="J25" s="46">
        <v>0.12</v>
      </c>
      <c r="K25" s="31">
        <v>6160</v>
      </c>
      <c r="L25" s="27" t="s">
        <v>858</v>
      </c>
      <c r="M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</row>
    <row r="26" spans="1:228" s="38" customFormat="1" ht="30">
      <c r="A26" s="39">
        <v>6</v>
      </c>
      <c r="B26" s="172" t="s">
        <v>1750</v>
      </c>
      <c r="C26" s="40" t="s">
        <v>922</v>
      </c>
      <c r="D26" s="40" t="s">
        <v>923</v>
      </c>
      <c r="E26" s="105" t="s">
        <v>102</v>
      </c>
      <c r="F26" s="27" t="s">
        <v>804</v>
      </c>
      <c r="G26" s="461">
        <v>0.24</v>
      </c>
      <c r="H26" s="420">
        <v>33500</v>
      </c>
      <c r="I26" s="41">
        <v>8040</v>
      </c>
      <c r="J26" s="46">
        <v>0.12</v>
      </c>
      <c r="K26" s="31">
        <v>9004.7999999999993</v>
      </c>
      <c r="L26" s="27" t="s">
        <v>764</v>
      </c>
      <c r="M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</row>
    <row r="27" spans="1:228" s="108" customFormat="1">
      <c r="A27" s="517" t="s">
        <v>2588</v>
      </c>
      <c r="B27" s="518"/>
      <c r="C27" s="518"/>
      <c r="D27" s="518"/>
      <c r="E27" s="518"/>
      <c r="F27" s="518"/>
      <c r="G27" s="518"/>
      <c r="H27" s="518"/>
      <c r="I27" s="518"/>
      <c r="J27" s="519"/>
      <c r="K27" s="403">
        <f>SUM(K21:K26)</f>
        <v>50709.119999999995</v>
      </c>
    </row>
    <row r="28" spans="1:228" s="108" customFormat="1">
      <c r="A28" s="517" t="s">
        <v>2589</v>
      </c>
      <c r="B28" s="518"/>
      <c r="C28" s="518"/>
      <c r="D28" s="518"/>
      <c r="E28" s="518"/>
      <c r="F28" s="518"/>
      <c r="G28" s="518"/>
      <c r="H28" s="518"/>
      <c r="I28" s="518"/>
      <c r="J28" s="519"/>
      <c r="K28" s="403">
        <v>-0.12</v>
      </c>
    </row>
    <row r="29" spans="1:228" s="108" customFormat="1">
      <c r="A29" s="523" t="s">
        <v>2636</v>
      </c>
      <c r="B29" s="524"/>
      <c r="C29" s="524"/>
      <c r="D29" s="524"/>
      <c r="E29" s="524"/>
      <c r="F29" s="524"/>
      <c r="G29" s="524"/>
      <c r="H29" s="524"/>
      <c r="I29" s="524"/>
      <c r="J29" s="525"/>
      <c r="K29" s="403">
        <f>SUM(K27:K28)</f>
        <v>50708.999999999993</v>
      </c>
    </row>
    <row r="30" spans="1:228" s="108" customFormat="1">
      <c r="A30" s="428"/>
      <c r="B30" s="426"/>
      <c r="C30" s="426"/>
      <c r="D30" s="426"/>
      <c r="E30" s="427"/>
      <c r="F30" s="426"/>
      <c r="G30" s="459"/>
      <c r="H30" s="428"/>
      <c r="I30" s="426"/>
      <c r="J30" s="426"/>
      <c r="K30" s="429"/>
    </row>
    <row r="31" spans="1:228" s="108" customFormat="1">
      <c r="A31" s="38"/>
      <c r="C31" s="430"/>
      <c r="D31" s="430"/>
      <c r="F31" s="430"/>
      <c r="G31" s="460"/>
      <c r="H31" s="38"/>
      <c r="K31" s="431"/>
    </row>
    <row r="32" spans="1:228" s="108" customFormat="1" ht="45">
      <c r="A32" s="448" t="s">
        <v>0</v>
      </c>
      <c r="B32" s="409" t="s">
        <v>749</v>
      </c>
      <c r="C32" s="409" t="s">
        <v>750</v>
      </c>
      <c r="D32" s="409" t="s">
        <v>751</v>
      </c>
      <c r="E32" s="409" t="s">
        <v>3</v>
      </c>
      <c r="F32" s="409" t="s">
        <v>2609</v>
      </c>
      <c r="G32" s="411" t="s">
        <v>753</v>
      </c>
      <c r="H32" s="410" t="s">
        <v>754</v>
      </c>
      <c r="I32" s="411" t="s">
        <v>755</v>
      </c>
      <c r="J32" s="410" t="s">
        <v>756</v>
      </c>
      <c r="K32" s="412" t="s">
        <v>757</v>
      </c>
      <c r="M32" s="415" t="s">
        <v>2734</v>
      </c>
    </row>
    <row r="33" spans="1:256" s="435" customFormat="1" ht="30">
      <c r="A33" s="222">
        <v>1</v>
      </c>
      <c r="B33" s="172" t="s">
        <v>1770</v>
      </c>
      <c r="C33" s="58" t="s">
        <v>924</v>
      </c>
      <c r="D33" s="57" t="s">
        <v>1751</v>
      </c>
      <c r="E33" s="58" t="s">
        <v>16</v>
      </c>
      <c r="F33" s="27" t="s">
        <v>804</v>
      </c>
      <c r="G33" s="59">
        <v>0.28999999999999998</v>
      </c>
      <c r="H33" s="421">
        <v>19500</v>
      </c>
      <c r="I33" s="233">
        <v>5655</v>
      </c>
      <c r="J33" s="46">
        <v>0.12</v>
      </c>
      <c r="K33" s="240">
        <v>6333.6</v>
      </c>
      <c r="L33" s="48" t="s">
        <v>764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434"/>
      <c r="AA33" s="434"/>
      <c r="AB33" s="434"/>
      <c r="AC33" s="434"/>
      <c r="AD33" s="434"/>
      <c r="AE33" s="434"/>
      <c r="AF33" s="434"/>
      <c r="AG33" s="434"/>
      <c r="AH33" s="434"/>
      <c r="AI33" s="434"/>
      <c r="AJ33" s="434"/>
      <c r="AK33" s="434"/>
      <c r="AL33" s="434"/>
      <c r="AM33" s="434"/>
      <c r="AN33" s="434"/>
      <c r="AO33" s="434"/>
      <c r="AP33" s="434"/>
      <c r="AQ33" s="434"/>
      <c r="AR33" s="434"/>
      <c r="AS33" s="434"/>
      <c r="AT33" s="434"/>
      <c r="AU33" s="434"/>
      <c r="AV33" s="434"/>
      <c r="AW33" s="434"/>
      <c r="AX33" s="434"/>
      <c r="AY33" s="434"/>
      <c r="AZ33" s="434"/>
      <c r="BA33" s="434"/>
      <c r="BB33" s="434"/>
      <c r="BC33" s="434"/>
      <c r="BD33" s="434"/>
      <c r="BE33" s="434"/>
      <c r="BF33" s="434"/>
      <c r="BG33" s="434"/>
      <c r="BH33" s="434"/>
      <c r="BI33" s="434"/>
      <c r="BJ33" s="434"/>
      <c r="BK33" s="434"/>
      <c r="BL33" s="434"/>
      <c r="BM33" s="434"/>
      <c r="BN33" s="434"/>
      <c r="BO33" s="434"/>
      <c r="BP33" s="434"/>
      <c r="BQ33" s="434"/>
      <c r="BR33" s="434"/>
      <c r="BS33" s="434"/>
      <c r="BT33" s="434"/>
      <c r="BU33" s="434"/>
      <c r="BV33" s="434"/>
      <c r="BW33" s="434"/>
      <c r="BX33" s="434"/>
      <c r="BY33" s="434"/>
      <c r="BZ33" s="434"/>
      <c r="CA33" s="434"/>
      <c r="CB33" s="434"/>
      <c r="CC33" s="434"/>
      <c r="CD33" s="434"/>
      <c r="CE33" s="434"/>
      <c r="CF33" s="434"/>
      <c r="CG33" s="434"/>
      <c r="CH33" s="434"/>
      <c r="CI33" s="434"/>
      <c r="CJ33" s="434"/>
      <c r="CK33" s="434"/>
      <c r="CL33" s="434"/>
      <c r="CM33" s="434"/>
      <c r="CN33" s="434"/>
      <c r="CO33" s="434"/>
      <c r="CP33" s="434"/>
      <c r="CQ33" s="434"/>
      <c r="CR33" s="434"/>
      <c r="CS33" s="434"/>
      <c r="CT33" s="434"/>
      <c r="CU33" s="434"/>
      <c r="CV33" s="434"/>
      <c r="CW33" s="434"/>
      <c r="CX33" s="434"/>
      <c r="CY33" s="434"/>
      <c r="CZ33" s="434"/>
      <c r="DA33" s="434"/>
      <c r="DB33" s="434"/>
      <c r="DC33" s="434"/>
      <c r="DD33" s="434"/>
      <c r="DE33" s="434"/>
      <c r="DF33" s="434"/>
      <c r="DG33" s="434"/>
      <c r="DH33" s="434"/>
      <c r="DI33" s="434"/>
      <c r="DJ33" s="434"/>
      <c r="DK33" s="434"/>
      <c r="DL33" s="434"/>
      <c r="DM33" s="434"/>
      <c r="DN33" s="434"/>
      <c r="DO33" s="434"/>
      <c r="DP33" s="434"/>
      <c r="DQ33" s="434"/>
      <c r="DR33" s="434"/>
      <c r="DS33" s="434"/>
      <c r="DT33" s="434"/>
      <c r="DU33" s="434"/>
      <c r="DV33" s="434"/>
      <c r="DW33" s="434"/>
      <c r="DX33" s="434"/>
      <c r="DY33" s="434"/>
      <c r="DZ33" s="434"/>
      <c r="EA33" s="434"/>
      <c r="EB33" s="434"/>
      <c r="EC33" s="434"/>
      <c r="ED33" s="434"/>
      <c r="EE33" s="434"/>
      <c r="EF33" s="434"/>
      <c r="EG33" s="434"/>
      <c r="EH33" s="434"/>
      <c r="EI33" s="434"/>
      <c r="EJ33" s="434"/>
      <c r="EK33" s="434"/>
      <c r="EL33" s="434"/>
      <c r="EM33" s="434"/>
      <c r="EN33" s="434"/>
      <c r="EO33" s="434"/>
      <c r="EP33" s="434"/>
      <c r="EQ33" s="434"/>
      <c r="ER33" s="434"/>
      <c r="ES33" s="434"/>
      <c r="ET33" s="434"/>
      <c r="EU33" s="434"/>
      <c r="EV33" s="434"/>
      <c r="EW33" s="434"/>
      <c r="EX33" s="434"/>
      <c r="EY33" s="434"/>
      <c r="EZ33" s="434"/>
      <c r="FA33" s="434"/>
      <c r="FB33" s="434"/>
      <c r="FC33" s="434"/>
      <c r="FD33" s="434"/>
      <c r="FE33" s="434"/>
      <c r="FF33" s="434"/>
      <c r="FG33" s="434"/>
      <c r="FH33" s="434"/>
      <c r="FI33" s="434"/>
      <c r="FJ33" s="434"/>
      <c r="FK33" s="434"/>
      <c r="FL33" s="434"/>
      <c r="FM33" s="434"/>
      <c r="FN33" s="434"/>
      <c r="FO33" s="434"/>
      <c r="FP33" s="434"/>
      <c r="FQ33" s="434"/>
      <c r="FR33" s="434"/>
      <c r="FS33" s="434"/>
      <c r="FT33" s="434"/>
      <c r="FU33" s="434"/>
      <c r="FV33" s="434"/>
      <c r="FW33" s="434"/>
      <c r="FX33" s="434"/>
      <c r="FY33" s="434"/>
      <c r="FZ33" s="434"/>
      <c r="GA33" s="434"/>
      <c r="GB33" s="434"/>
      <c r="GC33" s="434"/>
      <c r="GD33" s="434"/>
      <c r="GE33" s="434"/>
      <c r="GF33" s="434"/>
      <c r="GG33" s="434"/>
      <c r="GH33" s="434"/>
      <c r="GI33" s="434"/>
      <c r="GJ33" s="434"/>
      <c r="GK33" s="434"/>
      <c r="GL33" s="434"/>
      <c r="GM33" s="434"/>
      <c r="GN33" s="434"/>
      <c r="GO33" s="434"/>
      <c r="GP33" s="434"/>
      <c r="GQ33" s="434"/>
      <c r="GR33" s="434"/>
      <c r="GS33" s="434"/>
      <c r="GT33" s="434"/>
      <c r="GU33" s="434"/>
      <c r="GV33" s="434"/>
      <c r="GW33" s="434"/>
      <c r="GX33" s="434"/>
      <c r="GY33" s="434"/>
      <c r="GZ33" s="434"/>
      <c r="HA33" s="434"/>
      <c r="HB33" s="434"/>
      <c r="HC33" s="434"/>
      <c r="HD33" s="434"/>
      <c r="HE33" s="434"/>
      <c r="HF33" s="434"/>
      <c r="HG33" s="434"/>
      <c r="HH33" s="434"/>
      <c r="HI33" s="434"/>
      <c r="HJ33" s="434"/>
      <c r="HK33" s="434"/>
      <c r="HL33" s="434"/>
      <c r="HM33" s="434"/>
      <c r="HN33" s="434"/>
      <c r="HO33" s="434"/>
      <c r="HP33" s="434"/>
      <c r="HQ33" s="434"/>
      <c r="HR33" s="434"/>
      <c r="HS33" s="434"/>
      <c r="HT33" s="434"/>
      <c r="HU33" s="434"/>
      <c r="HV33" s="434"/>
      <c r="HW33" s="434"/>
      <c r="HX33" s="434"/>
      <c r="HY33" s="434"/>
      <c r="HZ33" s="434"/>
      <c r="IA33" s="434"/>
      <c r="IB33" s="434"/>
      <c r="IC33" s="434"/>
      <c r="ID33" s="434"/>
      <c r="IE33" s="434"/>
      <c r="IF33" s="434"/>
      <c r="IG33" s="434"/>
      <c r="IH33" s="434"/>
      <c r="II33" s="434"/>
      <c r="IJ33" s="434"/>
      <c r="IK33" s="434"/>
      <c r="IL33" s="434"/>
      <c r="IM33" s="434"/>
      <c r="IN33" s="434"/>
      <c r="IO33" s="434"/>
      <c r="IP33" s="434"/>
      <c r="IQ33" s="434"/>
      <c r="IR33" s="434"/>
      <c r="IS33" s="434"/>
      <c r="IT33" s="434"/>
      <c r="IU33" s="434"/>
      <c r="IV33" s="434"/>
    </row>
    <row r="34" spans="1:256" s="38" customFormat="1" ht="30">
      <c r="A34" s="39">
        <v>2</v>
      </c>
      <c r="B34" s="172" t="s">
        <v>1788</v>
      </c>
      <c r="C34" s="27" t="s">
        <v>942</v>
      </c>
      <c r="D34" s="27" t="s">
        <v>943</v>
      </c>
      <c r="E34" s="71" t="s">
        <v>16</v>
      </c>
      <c r="F34" s="27" t="s">
        <v>804</v>
      </c>
      <c r="G34" s="463">
        <v>0.8</v>
      </c>
      <c r="H34" s="36">
        <v>7500</v>
      </c>
      <c r="I34" s="41">
        <v>6000</v>
      </c>
      <c r="J34" s="30">
        <v>0.12</v>
      </c>
      <c r="K34" s="31">
        <v>6720</v>
      </c>
      <c r="L34" s="27" t="s">
        <v>764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</row>
    <row r="35" spans="1:256" s="437" customFormat="1" ht="30">
      <c r="A35" s="205">
        <v>3</v>
      </c>
      <c r="B35" s="172" t="s">
        <v>1791</v>
      </c>
      <c r="C35" s="19" t="s">
        <v>1789</v>
      </c>
      <c r="D35" s="19" t="s">
        <v>1790</v>
      </c>
      <c r="E35" s="192" t="s">
        <v>16</v>
      </c>
      <c r="F35" s="27" t="s">
        <v>804</v>
      </c>
      <c r="G35" s="168">
        <v>0.6</v>
      </c>
      <c r="H35" s="423">
        <v>10800</v>
      </c>
      <c r="I35" s="228">
        <v>6480</v>
      </c>
      <c r="J35" s="22">
        <v>0.12</v>
      </c>
      <c r="K35" s="207">
        <v>7257.6</v>
      </c>
      <c r="L35" s="19" t="s">
        <v>764</v>
      </c>
      <c r="N35" s="436"/>
      <c r="O35" s="436"/>
      <c r="P35" s="436"/>
      <c r="Q35" s="436"/>
      <c r="R35" s="436"/>
      <c r="S35" s="436"/>
      <c r="T35" s="436"/>
      <c r="U35" s="436"/>
      <c r="V35" s="436"/>
      <c r="W35" s="436"/>
      <c r="X35" s="436"/>
      <c r="Y35" s="436"/>
      <c r="Z35" s="436"/>
      <c r="AA35" s="436"/>
      <c r="AB35" s="436"/>
      <c r="AC35" s="436"/>
      <c r="AD35" s="436"/>
      <c r="AE35" s="436"/>
      <c r="AF35" s="436"/>
      <c r="AG35" s="436"/>
      <c r="AH35" s="436"/>
      <c r="AI35" s="436"/>
      <c r="AJ35" s="436"/>
      <c r="AK35" s="436"/>
      <c r="AL35" s="436"/>
      <c r="AM35" s="436"/>
      <c r="AN35" s="436"/>
      <c r="AO35" s="436"/>
      <c r="AP35" s="436"/>
      <c r="AQ35" s="436"/>
      <c r="AR35" s="436"/>
      <c r="AS35" s="436"/>
      <c r="AT35" s="436"/>
      <c r="AU35" s="436"/>
      <c r="AV35" s="436"/>
      <c r="AW35" s="436"/>
      <c r="AX35" s="436"/>
      <c r="AY35" s="436"/>
      <c r="AZ35" s="436"/>
      <c r="BA35" s="436"/>
      <c r="BB35" s="436"/>
      <c r="BC35" s="436"/>
      <c r="BD35" s="436"/>
      <c r="BE35" s="436"/>
      <c r="BF35" s="436"/>
      <c r="BG35" s="436"/>
      <c r="BH35" s="436"/>
      <c r="BI35" s="436"/>
      <c r="BJ35" s="436"/>
      <c r="BK35" s="436"/>
      <c r="BL35" s="436"/>
      <c r="BM35" s="436"/>
      <c r="BN35" s="436"/>
      <c r="BO35" s="436"/>
      <c r="BP35" s="436"/>
      <c r="BQ35" s="436"/>
      <c r="BR35" s="436"/>
      <c r="BS35" s="436"/>
      <c r="BT35" s="436"/>
      <c r="BU35" s="436"/>
      <c r="BV35" s="436"/>
      <c r="BW35" s="436"/>
      <c r="BX35" s="436"/>
      <c r="BY35" s="436"/>
      <c r="BZ35" s="436"/>
      <c r="CA35" s="436"/>
      <c r="CB35" s="436"/>
      <c r="CC35" s="436"/>
      <c r="CD35" s="436"/>
      <c r="CE35" s="436"/>
      <c r="CF35" s="436"/>
      <c r="CG35" s="436"/>
      <c r="CH35" s="436"/>
      <c r="CI35" s="436"/>
      <c r="CJ35" s="436"/>
      <c r="CK35" s="436"/>
      <c r="CL35" s="436"/>
      <c r="CM35" s="436"/>
      <c r="CN35" s="436"/>
      <c r="CO35" s="436"/>
      <c r="CP35" s="436"/>
      <c r="CQ35" s="436"/>
      <c r="CR35" s="436"/>
      <c r="CS35" s="436"/>
      <c r="CT35" s="436"/>
      <c r="CU35" s="436"/>
      <c r="CV35" s="436"/>
      <c r="CW35" s="436"/>
      <c r="CX35" s="436"/>
      <c r="CY35" s="436"/>
      <c r="CZ35" s="436"/>
      <c r="DA35" s="436"/>
      <c r="DB35" s="436"/>
      <c r="DC35" s="436"/>
      <c r="DD35" s="436"/>
      <c r="DE35" s="436"/>
      <c r="DF35" s="436"/>
      <c r="DG35" s="436"/>
      <c r="DH35" s="436"/>
      <c r="DI35" s="436"/>
      <c r="DJ35" s="436"/>
      <c r="DK35" s="436"/>
      <c r="DL35" s="436"/>
      <c r="DM35" s="436"/>
      <c r="DN35" s="436"/>
      <c r="DO35" s="436"/>
      <c r="DP35" s="436"/>
      <c r="DQ35" s="436"/>
      <c r="DR35" s="436"/>
      <c r="DS35" s="436"/>
      <c r="DT35" s="436"/>
      <c r="DU35" s="436"/>
      <c r="DV35" s="436"/>
      <c r="DW35" s="436"/>
      <c r="DX35" s="436"/>
      <c r="DY35" s="436"/>
      <c r="DZ35" s="436"/>
      <c r="EA35" s="436"/>
      <c r="EB35" s="436"/>
      <c r="EC35" s="436"/>
      <c r="ED35" s="436"/>
      <c r="EE35" s="436"/>
      <c r="EF35" s="436"/>
      <c r="EG35" s="436"/>
      <c r="EH35" s="436"/>
      <c r="EI35" s="436"/>
      <c r="EJ35" s="436"/>
      <c r="EK35" s="436"/>
      <c r="EL35" s="436"/>
      <c r="EM35" s="436"/>
      <c r="EN35" s="436"/>
      <c r="EO35" s="436"/>
      <c r="EP35" s="436"/>
      <c r="EQ35" s="436"/>
      <c r="ER35" s="436"/>
      <c r="ES35" s="436"/>
      <c r="ET35" s="436"/>
      <c r="EU35" s="436"/>
      <c r="EV35" s="436"/>
      <c r="EW35" s="436"/>
      <c r="EX35" s="436"/>
      <c r="EY35" s="436"/>
      <c r="EZ35" s="436"/>
      <c r="FA35" s="436"/>
      <c r="FB35" s="436"/>
      <c r="FC35" s="436"/>
      <c r="FD35" s="436"/>
      <c r="FE35" s="436"/>
      <c r="FF35" s="436"/>
      <c r="FG35" s="436"/>
      <c r="FH35" s="436"/>
      <c r="FI35" s="436"/>
      <c r="FJ35" s="436"/>
      <c r="FK35" s="436"/>
      <c r="FL35" s="436"/>
      <c r="FM35" s="436"/>
      <c r="FN35" s="436"/>
      <c r="FO35" s="436"/>
      <c r="FP35" s="436"/>
      <c r="FQ35" s="436"/>
      <c r="FR35" s="436"/>
      <c r="FS35" s="436"/>
      <c r="FT35" s="436"/>
      <c r="FU35" s="436"/>
      <c r="FV35" s="436"/>
      <c r="FW35" s="436"/>
      <c r="FX35" s="436"/>
      <c r="FY35" s="436"/>
      <c r="FZ35" s="436"/>
      <c r="GA35" s="436"/>
      <c r="GB35" s="436"/>
      <c r="GC35" s="436"/>
      <c r="GD35" s="436"/>
      <c r="GE35" s="436"/>
      <c r="GF35" s="436"/>
      <c r="GG35" s="436"/>
      <c r="GH35" s="436"/>
      <c r="GI35" s="436"/>
      <c r="GJ35" s="436"/>
      <c r="GK35" s="436"/>
      <c r="GL35" s="436"/>
      <c r="GM35" s="436"/>
      <c r="GN35" s="436"/>
      <c r="GO35" s="436"/>
      <c r="GP35" s="436"/>
      <c r="GQ35" s="436"/>
      <c r="GR35" s="436"/>
      <c r="GS35" s="436"/>
      <c r="GT35" s="436"/>
      <c r="GU35" s="436"/>
      <c r="GV35" s="436"/>
      <c r="GW35" s="436"/>
      <c r="GX35" s="436"/>
      <c r="GY35" s="436"/>
      <c r="GZ35" s="436"/>
      <c r="HA35" s="436"/>
      <c r="HB35" s="436"/>
      <c r="HC35" s="436"/>
      <c r="HD35" s="436"/>
      <c r="HE35" s="436"/>
      <c r="HF35" s="436"/>
      <c r="HG35" s="436"/>
      <c r="HH35" s="436"/>
      <c r="HI35" s="436"/>
      <c r="HJ35" s="436"/>
      <c r="HK35" s="436"/>
      <c r="HL35" s="436"/>
      <c r="HM35" s="436"/>
      <c r="HN35" s="436"/>
      <c r="HO35" s="436"/>
      <c r="HP35" s="436"/>
      <c r="HQ35" s="436"/>
      <c r="HR35" s="436"/>
      <c r="HS35" s="436"/>
      <c r="HT35" s="436"/>
      <c r="HU35" s="436"/>
      <c r="HV35" s="436"/>
      <c r="HW35" s="436"/>
      <c r="HX35" s="436"/>
      <c r="HY35" s="436"/>
      <c r="HZ35" s="436"/>
      <c r="IA35" s="436"/>
      <c r="IB35" s="436"/>
      <c r="IC35" s="436"/>
      <c r="ID35" s="436"/>
      <c r="IE35" s="436"/>
      <c r="IF35" s="436"/>
      <c r="IG35" s="436"/>
      <c r="IH35" s="436"/>
      <c r="II35" s="436"/>
      <c r="IJ35" s="436"/>
      <c r="IK35" s="436"/>
      <c r="IL35" s="436"/>
      <c r="IM35" s="436"/>
      <c r="IN35" s="436"/>
      <c r="IO35" s="436"/>
      <c r="IP35" s="436"/>
      <c r="IQ35" s="436"/>
      <c r="IR35" s="436"/>
      <c r="IS35" s="436"/>
      <c r="IT35" s="436"/>
      <c r="IU35" s="436"/>
      <c r="IV35" s="436"/>
    </row>
    <row r="36" spans="1:256" s="53" customFormat="1" ht="30">
      <c r="A36" s="62">
        <v>4</v>
      </c>
      <c r="B36" s="172" t="s">
        <v>1854</v>
      </c>
      <c r="C36" s="27" t="s">
        <v>976</v>
      </c>
      <c r="D36" s="27" t="s">
        <v>977</v>
      </c>
      <c r="E36" s="71" t="s">
        <v>102</v>
      </c>
      <c r="F36" s="27" t="s">
        <v>804</v>
      </c>
      <c r="G36" s="461">
        <v>0.9</v>
      </c>
      <c r="H36" s="42">
        <v>100</v>
      </c>
      <c r="I36" s="41">
        <v>90</v>
      </c>
      <c r="J36" s="30">
        <v>0.12</v>
      </c>
      <c r="K36" s="31">
        <v>100.8</v>
      </c>
      <c r="L36" s="27" t="s">
        <v>764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</row>
    <row r="37" spans="1:256" s="53" customFormat="1" ht="30">
      <c r="A37" s="62">
        <v>5</v>
      </c>
      <c r="B37" s="172" t="s">
        <v>1855</v>
      </c>
      <c r="C37" s="27" t="s">
        <v>978</v>
      </c>
      <c r="D37" s="27" t="s">
        <v>979</v>
      </c>
      <c r="E37" s="71" t="s">
        <v>102</v>
      </c>
      <c r="F37" s="27" t="s">
        <v>804</v>
      </c>
      <c r="G37" s="461">
        <v>1.5</v>
      </c>
      <c r="H37" s="42">
        <v>1000</v>
      </c>
      <c r="I37" s="41">
        <v>1500</v>
      </c>
      <c r="J37" s="30">
        <v>0.12</v>
      </c>
      <c r="K37" s="31">
        <v>1680</v>
      </c>
      <c r="L37" s="27" t="s">
        <v>764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</row>
    <row r="38" spans="1:256" s="437" customFormat="1" ht="30">
      <c r="A38" s="205">
        <v>6</v>
      </c>
      <c r="B38" s="172" t="s">
        <v>1960</v>
      </c>
      <c r="C38" s="192" t="s">
        <v>1006</v>
      </c>
      <c r="D38" s="192" t="s">
        <v>1007</v>
      </c>
      <c r="E38" s="192" t="s">
        <v>16</v>
      </c>
      <c r="F38" s="27" t="s">
        <v>804</v>
      </c>
      <c r="G38" s="165">
        <v>1.6</v>
      </c>
      <c r="H38" s="205">
        <v>4000</v>
      </c>
      <c r="I38" s="231">
        <v>6400</v>
      </c>
      <c r="J38" s="22">
        <v>0.12</v>
      </c>
      <c r="K38" s="207">
        <v>7168</v>
      </c>
      <c r="L38" s="19" t="s">
        <v>764</v>
      </c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/>
      <c r="AB38" s="436"/>
      <c r="AC38" s="436"/>
      <c r="AD38" s="436"/>
      <c r="AE38" s="436"/>
      <c r="AF38" s="436"/>
      <c r="AG38" s="436"/>
      <c r="AH38" s="436"/>
      <c r="AI38" s="436"/>
      <c r="AJ38" s="436"/>
      <c r="AK38" s="436"/>
      <c r="AL38" s="436"/>
      <c r="AM38" s="436"/>
      <c r="AN38" s="436"/>
      <c r="AO38" s="436"/>
      <c r="AP38" s="436"/>
      <c r="AQ38" s="436"/>
      <c r="AR38" s="436"/>
      <c r="AS38" s="436"/>
      <c r="AT38" s="436"/>
      <c r="AU38" s="436"/>
      <c r="AV38" s="436"/>
      <c r="AW38" s="436"/>
      <c r="AX38" s="436"/>
      <c r="AY38" s="436"/>
      <c r="AZ38" s="436"/>
      <c r="BA38" s="436"/>
      <c r="BB38" s="436"/>
      <c r="BC38" s="436"/>
      <c r="BD38" s="436"/>
      <c r="BE38" s="436"/>
      <c r="BF38" s="436"/>
      <c r="BG38" s="436"/>
      <c r="BH38" s="436"/>
      <c r="BI38" s="436"/>
      <c r="BJ38" s="436"/>
      <c r="BK38" s="436"/>
      <c r="BL38" s="436"/>
      <c r="BM38" s="436"/>
      <c r="BN38" s="436"/>
      <c r="BO38" s="436"/>
      <c r="BP38" s="436"/>
      <c r="BQ38" s="436"/>
      <c r="BR38" s="436"/>
      <c r="BS38" s="436"/>
      <c r="BT38" s="436"/>
      <c r="BU38" s="436"/>
      <c r="BV38" s="436"/>
      <c r="BW38" s="436"/>
      <c r="BX38" s="436"/>
      <c r="BY38" s="436"/>
      <c r="BZ38" s="436"/>
      <c r="CA38" s="436"/>
      <c r="CB38" s="436"/>
      <c r="CC38" s="436"/>
      <c r="CD38" s="436"/>
      <c r="CE38" s="436"/>
      <c r="CF38" s="436"/>
      <c r="CG38" s="436"/>
      <c r="CH38" s="436"/>
      <c r="CI38" s="436"/>
      <c r="CJ38" s="436"/>
      <c r="CK38" s="436"/>
      <c r="CL38" s="436"/>
      <c r="CM38" s="436"/>
      <c r="CN38" s="436"/>
      <c r="CO38" s="436"/>
      <c r="CP38" s="436"/>
      <c r="CQ38" s="436"/>
      <c r="CR38" s="436"/>
      <c r="CS38" s="436"/>
      <c r="CT38" s="436"/>
      <c r="CU38" s="436"/>
      <c r="CV38" s="436"/>
      <c r="CW38" s="436"/>
      <c r="CX38" s="436"/>
      <c r="CY38" s="436"/>
      <c r="CZ38" s="436"/>
      <c r="DA38" s="436"/>
      <c r="DB38" s="436"/>
      <c r="DC38" s="436"/>
      <c r="DD38" s="436"/>
      <c r="DE38" s="436"/>
      <c r="DF38" s="436"/>
      <c r="DG38" s="436"/>
      <c r="DH38" s="436"/>
      <c r="DI38" s="436"/>
      <c r="DJ38" s="436"/>
      <c r="DK38" s="436"/>
      <c r="DL38" s="436"/>
      <c r="DM38" s="436"/>
      <c r="DN38" s="436"/>
      <c r="DO38" s="436"/>
      <c r="DP38" s="436"/>
      <c r="DQ38" s="436"/>
      <c r="DR38" s="436"/>
      <c r="DS38" s="436"/>
      <c r="DT38" s="436"/>
      <c r="DU38" s="436"/>
      <c r="DV38" s="436"/>
      <c r="DW38" s="436"/>
      <c r="DX38" s="436"/>
      <c r="DY38" s="436"/>
      <c r="DZ38" s="436"/>
      <c r="EA38" s="436"/>
      <c r="EB38" s="436"/>
      <c r="EC38" s="436"/>
      <c r="ED38" s="436"/>
      <c r="EE38" s="436"/>
      <c r="EF38" s="436"/>
      <c r="EG38" s="436"/>
      <c r="EH38" s="436"/>
      <c r="EI38" s="436"/>
      <c r="EJ38" s="436"/>
      <c r="EK38" s="436"/>
      <c r="EL38" s="436"/>
      <c r="EM38" s="436"/>
      <c r="EN38" s="436"/>
      <c r="EO38" s="436"/>
      <c r="EP38" s="436"/>
      <c r="EQ38" s="436"/>
      <c r="ER38" s="436"/>
      <c r="ES38" s="436"/>
      <c r="ET38" s="436"/>
      <c r="EU38" s="436"/>
      <c r="EV38" s="436"/>
      <c r="EW38" s="436"/>
      <c r="EX38" s="436"/>
      <c r="EY38" s="436"/>
      <c r="EZ38" s="436"/>
      <c r="FA38" s="436"/>
      <c r="FB38" s="436"/>
      <c r="FC38" s="436"/>
      <c r="FD38" s="436"/>
      <c r="FE38" s="436"/>
      <c r="FF38" s="436"/>
      <c r="FG38" s="436"/>
      <c r="FH38" s="436"/>
      <c r="FI38" s="436"/>
      <c r="FJ38" s="436"/>
      <c r="FK38" s="436"/>
      <c r="FL38" s="436"/>
      <c r="FM38" s="436"/>
      <c r="FN38" s="436"/>
      <c r="FO38" s="436"/>
      <c r="FP38" s="436"/>
      <c r="FQ38" s="436"/>
      <c r="FR38" s="436"/>
      <c r="FS38" s="436"/>
      <c r="FT38" s="436"/>
      <c r="FU38" s="436"/>
      <c r="FV38" s="436"/>
      <c r="FW38" s="436"/>
      <c r="FX38" s="436"/>
      <c r="FY38" s="436"/>
      <c r="FZ38" s="436"/>
      <c r="GA38" s="436"/>
      <c r="GB38" s="436"/>
      <c r="GC38" s="436"/>
      <c r="GD38" s="436"/>
      <c r="GE38" s="436"/>
      <c r="GF38" s="436"/>
      <c r="GG38" s="436"/>
      <c r="GH38" s="436"/>
      <c r="GI38" s="436"/>
      <c r="GJ38" s="436"/>
      <c r="GK38" s="436"/>
      <c r="GL38" s="436"/>
      <c r="GM38" s="436"/>
      <c r="GN38" s="436"/>
      <c r="GO38" s="436"/>
      <c r="GP38" s="436"/>
      <c r="GQ38" s="436"/>
      <c r="GR38" s="436"/>
      <c r="GS38" s="436"/>
      <c r="GT38" s="436"/>
      <c r="GU38" s="436"/>
      <c r="GV38" s="436"/>
      <c r="GW38" s="436"/>
      <c r="GX38" s="436"/>
      <c r="GY38" s="436"/>
      <c r="GZ38" s="436"/>
      <c r="HA38" s="436"/>
      <c r="HB38" s="436"/>
      <c r="HC38" s="436"/>
      <c r="HD38" s="436"/>
      <c r="HE38" s="436"/>
      <c r="HF38" s="436"/>
      <c r="HG38" s="436"/>
      <c r="HH38" s="436"/>
      <c r="HI38" s="436"/>
      <c r="HJ38" s="436"/>
      <c r="HK38" s="436"/>
      <c r="HL38" s="436"/>
      <c r="HM38" s="436"/>
      <c r="HN38" s="436"/>
      <c r="HO38" s="436"/>
      <c r="HP38" s="436"/>
      <c r="HQ38" s="436"/>
      <c r="HR38" s="436"/>
      <c r="HS38" s="436"/>
      <c r="HT38" s="436"/>
      <c r="HU38" s="436"/>
      <c r="HV38" s="436"/>
      <c r="HW38" s="436"/>
      <c r="HX38" s="436"/>
      <c r="HY38" s="436"/>
      <c r="HZ38" s="436"/>
      <c r="IA38" s="436"/>
      <c r="IB38" s="436"/>
      <c r="IC38" s="436"/>
      <c r="ID38" s="436"/>
      <c r="IE38" s="436"/>
      <c r="IF38" s="436"/>
      <c r="IG38" s="436"/>
    </row>
    <row r="39" spans="1:256" s="108" customFormat="1">
      <c r="A39" s="517" t="s">
        <v>2588</v>
      </c>
      <c r="B39" s="518"/>
      <c r="C39" s="518"/>
      <c r="D39" s="518"/>
      <c r="E39" s="518"/>
      <c r="F39" s="518"/>
      <c r="G39" s="518"/>
      <c r="H39" s="518"/>
      <c r="I39" s="518"/>
      <c r="J39" s="519"/>
      <c r="K39" s="403">
        <f>SUM(K33:K38)</f>
        <v>29260</v>
      </c>
    </row>
    <row r="40" spans="1:256" s="108" customFormat="1">
      <c r="A40" s="517" t="s">
        <v>2589</v>
      </c>
      <c r="B40" s="518"/>
      <c r="C40" s="518"/>
      <c r="D40" s="518"/>
      <c r="E40" s="518"/>
      <c r="F40" s="518"/>
      <c r="G40" s="518"/>
      <c r="H40" s="518"/>
      <c r="I40" s="518"/>
      <c r="J40" s="519"/>
      <c r="K40" s="403">
        <v>0</v>
      </c>
    </row>
    <row r="41" spans="1:256" s="108" customFormat="1">
      <c r="A41" s="523" t="s">
        <v>2637</v>
      </c>
      <c r="B41" s="524"/>
      <c r="C41" s="524"/>
      <c r="D41" s="524"/>
      <c r="E41" s="524"/>
      <c r="F41" s="524"/>
      <c r="G41" s="524"/>
      <c r="H41" s="524"/>
      <c r="I41" s="524"/>
      <c r="J41" s="525"/>
      <c r="K41" s="403">
        <f>SUM(K39:K40)</f>
        <v>29260</v>
      </c>
    </row>
    <row r="42" spans="1:256" s="108" customFormat="1">
      <c r="A42" s="428"/>
      <c r="B42" s="426"/>
      <c r="C42" s="426"/>
      <c r="D42" s="426"/>
      <c r="E42" s="427"/>
      <c r="F42" s="426"/>
      <c r="G42" s="459"/>
      <c r="H42" s="428"/>
      <c r="I42" s="426"/>
      <c r="J42" s="426"/>
      <c r="K42" s="429"/>
    </row>
    <row r="43" spans="1:256" s="108" customFormat="1">
      <c r="A43" s="38"/>
      <c r="C43" s="430"/>
      <c r="D43" s="430"/>
      <c r="F43" s="430"/>
      <c r="G43" s="460"/>
      <c r="H43" s="38"/>
      <c r="K43" s="431"/>
    </row>
    <row r="44" spans="1:256" s="108" customFormat="1" ht="45">
      <c r="A44" s="448" t="s">
        <v>2590</v>
      </c>
      <c r="B44" s="409" t="s">
        <v>749</v>
      </c>
      <c r="C44" s="409" t="s">
        <v>750</v>
      </c>
      <c r="D44" s="409" t="s">
        <v>751</v>
      </c>
      <c r="E44" s="409" t="s">
        <v>3</v>
      </c>
      <c r="F44" s="409" t="s">
        <v>2609</v>
      </c>
      <c r="G44" s="411" t="s">
        <v>753</v>
      </c>
      <c r="H44" s="410" t="s">
        <v>754</v>
      </c>
      <c r="I44" s="411" t="s">
        <v>755</v>
      </c>
      <c r="J44" s="410" t="s">
        <v>756</v>
      </c>
      <c r="K44" s="412" t="s">
        <v>757</v>
      </c>
      <c r="N44" s="415" t="s">
        <v>2735</v>
      </c>
    </row>
    <row r="45" spans="1:256" s="53" customFormat="1" ht="30">
      <c r="A45" s="34">
        <v>1</v>
      </c>
      <c r="B45" s="172" t="s">
        <v>1994</v>
      </c>
      <c r="C45" s="27" t="s">
        <v>1030</v>
      </c>
      <c r="D45" s="27" t="s">
        <v>1031</v>
      </c>
      <c r="E45" s="71" t="s">
        <v>16</v>
      </c>
      <c r="F45" s="27" t="s">
        <v>804</v>
      </c>
      <c r="G45" s="463">
        <v>0.83</v>
      </c>
      <c r="H45" s="36">
        <v>9600</v>
      </c>
      <c r="I45" s="52">
        <v>7968</v>
      </c>
      <c r="J45" s="30">
        <v>0.12</v>
      </c>
      <c r="K45" s="31">
        <v>8924.16</v>
      </c>
      <c r="L45" s="27" t="s">
        <v>764</v>
      </c>
      <c r="M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</row>
    <row r="46" spans="1:256" s="437" customFormat="1" ht="30">
      <c r="A46" s="205">
        <v>2</v>
      </c>
      <c r="B46" s="172" t="s">
        <v>2043</v>
      </c>
      <c r="C46" s="19" t="s">
        <v>2041</v>
      </c>
      <c r="D46" s="19" t="s">
        <v>2042</v>
      </c>
      <c r="E46" s="192" t="s">
        <v>16</v>
      </c>
      <c r="F46" s="27" t="s">
        <v>804</v>
      </c>
      <c r="G46" s="168">
        <v>0.4</v>
      </c>
      <c r="H46" s="422">
        <v>27300</v>
      </c>
      <c r="I46" s="228">
        <v>10920</v>
      </c>
      <c r="J46" s="22">
        <v>0.12</v>
      </c>
      <c r="K46" s="207">
        <v>12230.4</v>
      </c>
      <c r="L46" s="19" t="s">
        <v>764</v>
      </c>
      <c r="M46" s="436"/>
      <c r="O46" s="436"/>
      <c r="P46" s="436"/>
      <c r="Q46" s="436"/>
      <c r="R46" s="436"/>
      <c r="S46" s="436"/>
      <c r="T46" s="436"/>
      <c r="U46" s="436"/>
      <c r="V46" s="436"/>
      <c r="W46" s="436"/>
      <c r="X46" s="436"/>
      <c r="Y46" s="436"/>
      <c r="Z46" s="436"/>
      <c r="AA46" s="436"/>
      <c r="AB46" s="436"/>
      <c r="AC46" s="436"/>
      <c r="AD46" s="436"/>
      <c r="AE46" s="436"/>
      <c r="AF46" s="436"/>
      <c r="AG46" s="436"/>
      <c r="AH46" s="436"/>
      <c r="AI46" s="436"/>
      <c r="AJ46" s="436"/>
      <c r="AK46" s="436"/>
      <c r="AL46" s="436"/>
      <c r="AM46" s="436"/>
      <c r="AN46" s="436"/>
      <c r="AO46" s="436"/>
      <c r="AP46" s="436"/>
      <c r="AQ46" s="436"/>
      <c r="AR46" s="436"/>
      <c r="AS46" s="436"/>
      <c r="AT46" s="436"/>
      <c r="AU46" s="436"/>
      <c r="AV46" s="436"/>
      <c r="AW46" s="436"/>
      <c r="AX46" s="436"/>
      <c r="AY46" s="436"/>
      <c r="AZ46" s="436"/>
      <c r="BA46" s="436"/>
      <c r="BB46" s="436"/>
      <c r="BC46" s="436"/>
      <c r="BD46" s="436"/>
      <c r="BE46" s="436"/>
      <c r="BF46" s="436"/>
      <c r="BG46" s="436"/>
      <c r="BH46" s="436"/>
      <c r="BI46" s="436"/>
      <c r="BJ46" s="436"/>
      <c r="BK46" s="436"/>
      <c r="BL46" s="436"/>
      <c r="BM46" s="436"/>
      <c r="BN46" s="436"/>
      <c r="BO46" s="436"/>
      <c r="BP46" s="436"/>
      <c r="BQ46" s="436"/>
      <c r="BR46" s="436"/>
      <c r="BS46" s="436"/>
      <c r="BT46" s="436"/>
      <c r="BU46" s="436"/>
      <c r="BV46" s="436"/>
      <c r="BW46" s="436"/>
      <c r="BX46" s="436"/>
      <c r="BY46" s="436"/>
      <c r="BZ46" s="436"/>
      <c r="CA46" s="436"/>
      <c r="CB46" s="436"/>
      <c r="CC46" s="436"/>
      <c r="CD46" s="436"/>
      <c r="CE46" s="436"/>
      <c r="CF46" s="436"/>
      <c r="CG46" s="436"/>
      <c r="CH46" s="436"/>
      <c r="CI46" s="436"/>
      <c r="CJ46" s="436"/>
      <c r="CK46" s="436"/>
      <c r="CL46" s="436"/>
      <c r="CM46" s="436"/>
      <c r="CN46" s="436"/>
      <c r="CO46" s="436"/>
      <c r="CP46" s="436"/>
      <c r="CQ46" s="436"/>
      <c r="CR46" s="436"/>
      <c r="CS46" s="436"/>
      <c r="CT46" s="436"/>
      <c r="CU46" s="436"/>
      <c r="CV46" s="436"/>
      <c r="CW46" s="436"/>
      <c r="CX46" s="436"/>
      <c r="CY46" s="436"/>
      <c r="CZ46" s="436"/>
      <c r="DA46" s="436"/>
      <c r="DB46" s="436"/>
      <c r="DC46" s="436"/>
      <c r="DD46" s="436"/>
      <c r="DE46" s="436"/>
      <c r="DF46" s="436"/>
      <c r="DG46" s="436"/>
      <c r="DH46" s="436"/>
      <c r="DI46" s="436"/>
      <c r="DJ46" s="436"/>
      <c r="DK46" s="436"/>
      <c r="DL46" s="436"/>
      <c r="DM46" s="436"/>
      <c r="DN46" s="436"/>
      <c r="DO46" s="436"/>
      <c r="DP46" s="436"/>
      <c r="DQ46" s="436"/>
      <c r="DR46" s="436"/>
      <c r="DS46" s="436"/>
      <c r="DT46" s="436"/>
      <c r="DU46" s="436"/>
      <c r="DV46" s="436"/>
      <c r="DW46" s="436"/>
      <c r="DX46" s="436"/>
      <c r="DY46" s="436"/>
      <c r="DZ46" s="436"/>
      <c r="EA46" s="436"/>
      <c r="EB46" s="436"/>
      <c r="EC46" s="436"/>
      <c r="ED46" s="436"/>
      <c r="EE46" s="436"/>
      <c r="EF46" s="436"/>
      <c r="EG46" s="436"/>
      <c r="EH46" s="436"/>
      <c r="EI46" s="436"/>
      <c r="EJ46" s="436"/>
      <c r="EK46" s="436"/>
      <c r="EL46" s="436"/>
      <c r="EM46" s="436"/>
      <c r="EN46" s="436"/>
      <c r="EO46" s="436"/>
      <c r="EP46" s="436"/>
      <c r="EQ46" s="436"/>
      <c r="ER46" s="436"/>
      <c r="ES46" s="436"/>
      <c r="ET46" s="436"/>
      <c r="EU46" s="436"/>
      <c r="EV46" s="436"/>
      <c r="EW46" s="436"/>
      <c r="EX46" s="436"/>
      <c r="EY46" s="436"/>
      <c r="EZ46" s="436"/>
      <c r="FA46" s="436"/>
      <c r="FB46" s="436"/>
      <c r="FC46" s="436"/>
      <c r="FD46" s="436"/>
      <c r="FE46" s="436"/>
      <c r="FF46" s="436"/>
      <c r="FG46" s="436"/>
      <c r="FH46" s="436"/>
      <c r="FI46" s="436"/>
      <c r="FJ46" s="436"/>
      <c r="FK46" s="436"/>
      <c r="FL46" s="436"/>
      <c r="FM46" s="436"/>
      <c r="FN46" s="436"/>
      <c r="FO46" s="436"/>
      <c r="FP46" s="436"/>
      <c r="FQ46" s="436"/>
      <c r="FR46" s="436"/>
      <c r="FS46" s="436"/>
      <c r="FT46" s="436"/>
      <c r="FU46" s="436"/>
      <c r="FV46" s="436"/>
      <c r="FW46" s="436"/>
      <c r="FX46" s="436"/>
      <c r="FY46" s="436"/>
      <c r="FZ46" s="436"/>
      <c r="GA46" s="436"/>
      <c r="GB46" s="436"/>
      <c r="GC46" s="436"/>
      <c r="GD46" s="436"/>
      <c r="GE46" s="436"/>
      <c r="GF46" s="436"/>
      <c r="GG46" s="436"/>
      <c r="GH46" s="436"/>
      <c r="GI46" s="436"/>
      <c r="GJ46" s="436"/>
      <c r="GK46" s="436"/>
      <c r="GL46" s="436"/>
      <c r="GM46" s="436"/>
      <c r="GN46" s="436"/>
      <c r="GO46" s="436"/>
      <c r="GP46" s="436"/>
      <c r="GQ46" s="436"/>
      <c r="GR46" s="436"/>
      <c r="GS46" s="436"/>
      <c r="GT46" s="436"/>
      <c r="GU46" s="436"/>
      <c r="GV46" s="436"/>
      <c r="GW46" s="436"/>
      <c r="GX46" s="436"/>
      <c r="GY46" s="436"/>
      <c r="GZ46" s="436"/>
      <c r="HA46" s="436"/>
      <c r="HB46" s="436"/>
      <c r="HC46" s="436"/>
      <c r="HD46" s="436"/>
      <c r="HE46" s="436"/>
      <c r="HF46" s="436"/>
      <c r="HG46" s="436"/>
      <c r="HH46" s="436"/>
      <c r="HI46" s="436"/>
      <c r="HJ46" s="436"/>
      <c r="HK46" s="436"/>
      <c r="HL46" s="436"/>
      <c r="HM46" s="436"/>
      <c r="HN46" s="436"/>
      <c r="HO46" s="436"/>
      <c r="HP46" s="436"/>
      <c r="HQ46" s="436"/>
      <c r="HR46" s="436"/>
      <c r="HS46" s="436"/>
      <c r="HT46" s="436"/>
      <c r="HU46" s="436"/>
      <c r="HV46" s="436"/>
      <c r="HW46" s="436"/>
      <c r="HX46" s="436"/>
      <c r="HY46" s="436"/>
      <c r="HZ46" s="436"/>
      <c r="IA46" s="436"/>
      <c r="IB46" s="436"/>
      <c r="IC46" s="436"/>
      <c r="ID46" s="436"/>
      <c r="IE46" s="436"/>
      <c r="IF46" s="436"/>
      <c r="IG46" s="436"/>
      <c r="IH46" s="436"/>
      <c r="II46" s="436"/>
      <c r="IJ46" s="436"/>
      <c r="IK46" s="436"/>
      <c r="IL46" s="436"/>
      <c r="IM46" s="436"/>
      <c r="IN46" s="436"/>
      <c r="IO46" s="436"/>
      <c r="IP46" s="436"/>
      <c r="IQ46" s="436"/>
      <c r="IR46" s="436"/>
      <c r="IS46" s="436"/>
      <c r="IT46" s="436"/>
      <c r="IU46" s="436"/>
      <c r="IV46" s="436"/>
    </row>
    <row r="47" spans="1:256" s="433" customFormat="1" ht="45">
      <c r="A47" s="62">
        <v>3</v>
      </c>
      <c r="B47" s="172" t="s">
        <v>2576</v>
      </c>
      <c r="C47" s="27" t="s">
        <v>1059</v>
      </c>
      <c r="D47" s="27" t="s">
        <v>2044</v>
      </c>
      <c r="E47" s="71" t="s">
        <v>16</v>
      </c>
      <c r="F47" s="27" t="s">
        <v>804</v>
      </c>
      <c r="G47" s="463">
        <v>0.7</v>
      </c>
      <c r="H47" s="36">
        <v>3800</v>
      </c>
      <c r="I47" s="41">
        <v>2660</v>
      </c>
      <c r="J47" s="30">
        <v>0.12</v>
      </c>
      <c r="K47" s="31">
        <v>2979.2</v>
      </c>
      <c r="L47" s="27" t="s">
        <v>764</v>
      </c>
      <c r="M47" s="432" t="s">
        <v>2577</v>
      </c>
      <c r="O47" s="432"/>
      <c r="P47" s="432"/>
      <c r="Q47" s="432"/>
      <c r="R47" s="432"/>
      <c r="S47" s="432"/>
      <c r="T47" s="432"/>
      <c r="U47" s="432"/>
      <c r="V47" s="432"/>
      <c r="W47" s="432"/>
      <c r="X47" s="432"/>
      <c r="Y47" s="432"/>
      <c r="Z47" s="432"/>
      <c r="AA47" s="432"/>
      <c r="AB47" s="432"/>
      <c r="AC47" s="432"/>
      <c r="AD47" s="432"/>
      <c r="AE47" s="432"/>
      <c r="AF47" s="432"/>
      <c r="AG47" s="432"/>
      <c r="AH47" s="432"/>
      <c r="AI47" s="432"/>
      <c r="AJ47" s="432"/>
      <c r="AK47" s="432"/>
      <c r="AL47" s="432"/>
      <c r="AM47" s="432"/>
      <c r="AN47" s="432"/>
      <c r="AO47" s="432"/>
      <c r="AP47" s="432"/>
      <c r="AQ47" s="432"/>
      <c r="AR47" s="432"/>
      <c r="AS47" s="432"/>
      <c r="AT47" s="432"/>
      <c r="AU47" s="432"/>
      <c r="AV47" s="432"/>
      <c r="AW47" s="432"/>
      <c r="AX47" s="432"/>
      <c r="AY47" s="432"/>
      <c r="AZ47" s="432"/>
      <c r="BA47" s="432"/>
      <c r="BB47" s="432"/>
      <c r="BC47" s="432"/>
      <c r="BD47" s="432"/>
      <c r="BE47" s="432"/>
      <c r="BF47" s="432"/>
      <c r="BG47" s="432"/>
      <c r="BH47" s="432"/>
      <c r="BI47" s="432"/>
      <c r="BJ47" s="432"/>
      <c r="BK47" s="432"/>
      <c r="BL47" s="432"/>
      <c r="BM47" s="432"/>
      <c r="BN47" s="432"/>
      <c r="BO47" s="432"/>
      <c r="BP47" s="432"/>
      <c r="BQ47" s="432"/>
      <c r="BR47" s="432"/>
      <c r="BS47" s="432"/>
      <c r="BT47" s="432"/>
      <c r="BU47" s="432"/>
      <c r="BV47" s="432"/>
      <c r="BW47" s="432"/>
      <c r="BX47" s="432"/>
      <c r="BY47" s="432"/>
      <c r="BZ47" s="432"/>
      <c r="CA47" s="432"/>
      <c r="CB47" s="432"/>
      <c r="CC47" s="432"/>
      <c r="CD47" s="432"/>
      <c r="CE47" s="432"/>
      <c r="CF47" s="432"/>
      <c r="CG47" s="432"/>
      <c r="CH47" s="432"/>
      <c r="CI47" s="432"/>
      <c r="CJ47" s="432"/>
      <c r="CK47" s="432"/>
      <c r="CL47" s="432"/>
      <c r="CM47" s="432"/>
      <c r="CN47" s="432"/>
      <c r="CO47" s="432"/>
      <c r="CP47" s="432"/>
      <c r="CQ47" s="432"/>
      <c r="CR47" s="432"/>
      <c r="CS47" s="432"/>
      <c r="CT47" s="432"/>
      <c r="CU47" s="432"/>
      <c r="CV47" s="432"/>
      <c r="CW47" s="432"/>
      <c r="CX47" s="432"/>
      <c r="CY47" s="432"/>
      <c r="CZ47" s="432"/>
      <c r="DA47" s="432"/>
      <c r="DB47" s="432"/>
      <c r="DC47" s="432"/>
      <c r="DD47" s="432"/>
      <c r="DE47" s="432"/>
      <c r="DF47" s="432"/>
      <c r="DG47" s="432"/>
      <c r="DH47" s="432"/>
      <c r="DI47" s="432"/>
      <c r="DJ47" s="432"/>
      <c r="DK47" s="432"/>
      <c r="DL47" s="432"/>
      <c r="DM47" s="432"/>
      <c r="DN47" s="432"/>
      <c r="DO47" s="432"/>
      <c r="DP47" s="432"/>
      <c r="DQ47" s="432"/>
      <c r="DR47" s="432"/>
      <c r="DS47" s="432"/>
      <c r="DT47" s="432"/>
      <c r="DU47" s="432"/>
      <c r="DV47" s="432"/>
      <c r="DW47" s="432"/>
      <c r="DX47" s="432"/>
      <c r="DY47" s="432"/>
      <c r="DZ47" s="432"/>
      <c r="EA47" s="432"/>
      <c r="EB47" s="432"/>
      <c r="EC47" s="432"/>
      <c r="ED47" s="432"/>
      <c r="EE47" s="432"/>
      <c r="EF47" s="432"/>
      <c r="EG47" s="432"/>
      <c r="EH47" s="432"/>
      <c r="EI47" s="432"/>
      <c r="EJ47" s="432"/>
      <c r="EK47" s="432"/>
      <c r="EL47" s="432"/>
      <c r="EM47" s="432"/>
      <c r="EN47" s="432"/>
      <c r="EO47" s="432"/>
      <c r="EP47" s="432"/>
      <c r="EQ47" s="432"/>
      <c r="ER47" s="432"/>
      <c r="ES47" s="432"/>
      <c r="ET47" s="432"/>
      <c r="EU47" s="432"/>
      <c r="EV47" s="432"/>
      <c r="EW47" s="432"/>
      <c r="EX47" s="432"/>
      <c r="EY47" s="432"/>
      <c r="EZ47" s="432"/>
      <c r="FA47" s="432"/>
      <c r="FB47" s="432"/>
      <c r="FC47" s="432"/>
      <c r="FD47" s="432"/>
      <c r="FE47" s="432"/>
      <c r="FF47" s="432"/>
      <c r="FG47" s="432"/>
      <c r="FH47" s="432"/>
      <c r="FI47" s="432"/>
      <c r="FJ47" s="432"/>
      <c r="FK47" s="432"/>
      <c r="FL47" s="432"/>
      <c r="FM47" s="432"/>
      <c r="FN47" s="432"/>
      <c r="FO47" s="432"/>
      <c r="FP47" s="432"/>
      <c r="FQ47" s="432"/>
      <c r="FR47" s="432"/>
      <c r="FS47" s="432"/>
      <c r="FT47" s="432"/>
      <c r="FU47" s="432"/>
      <c r="FV47" s="432"/>
      <c r="FW47" s="432"/>
      <c r="FX47" s="432"/>
      <c r="FY47" s="432"/>
      <c r="FZ47" s="432"/>
      <c r="GA47" s="432"/>
      <c r="GB47" s="432"/>
      <c r="GC47" s="432"/>
      <c r="GD47" s="432"/>
      <c r="GE47" s="432"/>
      <c r="GF47" s="432"/>
      <c r="GG47" s="432"/>
      <c r="GH47" s="432"/>
      <c r="GI47" s="432"/>
      <c r="GJ47" s="432"/>
      <c r="GK47" s="432"/>
      <c r="GL47" s="432"/>
      <c r="GM47" s="432"/>
      <c r="GN47" s="432"/>
      <c r="GO47" s="432"/>
      <c r="GP47" s="432"/>
      <c r="GQ47" s="432"/>
      <c r="GR47" s="432"/>
      <c r="GS47" s="432"/>
      <c r="GT47" s="432"/>
      <c r="GU47" s="432"/>
      <c r="GV47" s="432"/>
      <c r="GW47" s="432"/>
      <c r="GX47" s="432"/>
      <c r="GY47" s="432"/>
      <c r="GZ47" s="432"/>
      <c r="HA47" s="432"/>
      <c r="HB47" s="432"/>
      <c r="HC47" s="432"/>
      <c r="HD47" s="432"/>
      <c r="HE47" s="432"/>
      <c r="HF47" s="432"/>
      <c r="HG47" s="432"/>
      <c r="HH47" s="432"/>
      <c r="HI47" s="432"/>
      <c r="HJ47" s="432"/>
      <c r="HK47" s="432"/>
      <c r="HL47" s="432"/>
      <c r="HM47" s="432"/>
      <c r="HN47" s="432"/>
      <c r="HO47" s="432"/>
      <c r="HP47" s="432"/>
      <c r="HQ47" s="432"/>
      <c r="HR47" s="432"/>
      <c r="HS47" s="432"/>
      <c r="HT47" s="432"/>
      <c r="HU47" s="432"/>
      <c r="HV47" s="432"/>
      <c r="HW47" s="432"/>
      <c r="HX47" s="432"/>
      <c r="HY47" s="432"/>
      <c r="HZ47" s="432"/>
      <c r="IA47" s="432"/>
      <c r="IB47" s="432"/>
      <c r="IC47" s="432"/>
      <c r="ID47" s="432"/>
      <c r="IE47" s="432"/>
      <c r="IF47" s="432"/>
      <c r="IG47" s="432"/>
    </row>
    <row r="48" spans="1:256" s="433" customFormat="1" ht="45">
      <c r="A48" s="62">
        <v>4</v>
      </c>
      <c r="B48" s="172" t="s">
        <v>2061</v>
      </c>
      <c r="C48" s="27" t="s">
        <v>1077</v>
      </c>
      <c r="D48" s="27" t="s">
        <v>1078</v>
      </c>
      <c r="E48" s="71" t="s">
        <v>102</v>
      </c>
      <c r="F48" s="27" t="s">
        <v>804</v>
      </c>
      <c r="G48" s="461">
        <v>0.8</v>
      </c>
      <c r="H48" s="424">
        <v>10100</v>
      </c>
      <c r="I48" s="41">
        <v>8080</v>
      </c>
      <c r="J48" s="30">
        <v>0.12</v>
      </c>
      <c r="K48" s="31">
        <v>9049.6</v>
      </c>
      <c r="L48" s="44" t="s">
        <v>764</v>
      </c>
      <c r="M48" s="432" t="s">
        <v>2060</v>
      </c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32"/>
      <c r="Z48" s="432"/>
      <c r="AA48" s="432"/>
      <c r="AB48" s="432"/>
      <c r="AC48" s="432"/>
      <c r="AD48" s="432"/>
      <c r="AE48" s="432"/>
      <c r="AF48" s="432"/>
      <c r="AG48" s="432"/>
      <c r="AH48" s="432"/>
      <c r="AI48" s="432"/>
      <c r="AJ48" s="432"/>
      <c r="AK48" s="432"/>
      <c r="AL48" s="432"/>
      <c r="AM48" s="432"/>
      <c r="AN48" s="432"/>
      <c r="AO48" s="432"/>
      <c r="AP48" s="432"/>
      <c r="AQ48" s="432"/>
      <c r="AR48" s="432"/>
      <c r="AS48" s="432"/>
      <c r="AT48" s="432"/>
      <c r="AU48" s="432"/>
      <c r="AV48" s="432"/>
      <c r="AW48" s="432"/>
      <c r="AX48" s="432"/>
      <c r="AY48" s="432"/>
      <c r="AZ48" s="432"/>
      <c r="BA48" s="432"/>
      <c r="BB48" s="432"/>
      <c r="BC48" s="432"/>
      <c r="BD48" s="432"/>
      <c r="BE48" s="432"/>
      <c r="BF48" s="432"/>
      <c r="BG48" s="432"/>
      <c r="BH48" s="432"/>
      <c r="BI48" s="432"/>
      <c r="BJ48" s="432"/>
      <c r="BK48" s="432"/>
      <c r="BL48" s="432"/>
      <c r="BM48" s="432"/>
      <c r="BN48" s="432"/>
      <c r="BO48" s="432"/>
      <c r="BP48" s="432"/>
      <c r="BQ48" s="432"/>
      <c r="BR48" s="432"/>
      <c r="BS48" s="432"/>
      <c r="BT48" s="432"/>
      <c r="BU48" s="432"/>
      <c r="BV48" s="432"/>
      <c r="BW48" s="432"/>
      <c r="BX48" s="432"/>
      <c r="BY48" s="432"/>
      <c r="BZ48" s="432"/>
      <c r="CA48" s="432"/>
      <c r="CB48" s="432"/>
      <c r="CC48" s="432"/>
      <c r="CD48" s="432"/>
      <c r="CE48" s="432"/>
      <c r="CF48" s="432"/>
      <c r="CG48" s="432"/>
      <c r="CH48" s="432"/>
      <c r="CI48" s="432"/>
      <c r="CJ48" s="432"/>
      <c r="CK48" s="432"/>
      <c r="CL48" s="432"/>
      <c r="CM48" s="432"/>
      <c r="CN48" s="432"/>
      <c r="CO48" s="432"/>
      <c r="CP48" s="432"/>
      <c r="CQ48" s="432"/>
      <c r="CR48" s="432"/>
      <c r="CS48" s="432"/>
      <c r="CT48" s="432"/>
      <c r="CU48" s="432"/>
      <c r="CV48" s="432"/>
      <c r="CW48" s="432"/>
      <c r="CX48" s="432"/>
      <c r="CY48" s="432"/>
      <c r="CZ48" s="432"/>
      <c r="DA48" s="432"/>
      <c r="DB48" s="432"/>
      <c r="DC48" s="432"/>
      <c r="DD48" s="432"/>
      <c r="DE48" s="432"/>
      <c r="DF48" s="432"/>
      <c r="DG48" s="432"/>
      <c r="DH48" s="432"/>
      <c r="DI48" s="432"/>
      <c r="DJ48" s="432"/>
      <c r="DK48" s="432"/>
      <c r="DL48" s="432"/>
      <c r="DM48" s="432"/>
      <c r="DN48" s="432"/>
      <c r="DO48" s="432"/>
      <c r="DP48" s="432"/>
      <c r="DQ48" s="432"/>
      <c r="DR48" s="432"/>
      <c r="DS48" s="432"/>
      <c r="DT48" s="432"/>
      <c r="DU48" s="432"/>
      <c r="DV48" s="432"/>
      <c r="DW48" s="432"/>
      <c r="DX48" s="432"/>
      <c r="DY48" s="432"/>
      <c r="DZ48" s="432"/>
      <c r="EA48" s="432"/>
      <c r="EB48" s="432"/>
      <c r="EC48" s="432"/>
      <c r="ED48" s="432"/>
      <c r="EE48" s="432"/>
      <c r="EF48" s="432"/>
      <c r="EG48" s="432"/>
      <c r="EH48" s="432"/>
      <c r="EI48" s="432"/>
      <c r="EJ48" s="432"/>
      <c r="EK48" s="432"/>
      <c r="EL48" s="432"/>
      <c r="EM48" s="432"/>
      <c r="EN48" s="432"/>
      <c r="EO48" s="432"/>
      <c r="EP48" s="432"/>
      <c r="EQ48" s="432"/>
      <c r="ER48" s="432"/>
      <c r="ES48" s="432"/>
      <c r="ET48" s="432"/>
      <c r="EU48" s="432"/>
      <c r="EV48" s="432"/>
      <c r="EW48" s="432"/>
      <c r="EX48" s="432"/>
      <c r="EY48" s="432"/>
      <c r="EZ48" s="432"/>
      <c r="FA48" s="432"/>
      <c r="FB48" s="432"/>
      <c r="FC48" s="432"/>
      <c r="FD48" s="432"/>
      <c r="FE48" s="432"/>
      <c r="FF48" s="432"/>
      <c r="FG48" s="432"/>
      <c r="FH48" s="432"/>
      <c r="FI48" s="432"/>
      <c r="FJ48" s="432"/>
      <c r="FK48" s="432"/>
      <c r="FL48" s="432"/>
      <c r="FM48" s="432"/>
      <c r="FN48" s="432"/>
      <c r="FO48" s="432"/>
      <c r="FP48" s="432"/>
      <c r="FQ48" s="432"/>
      <c r="FR48" s="432"/>
      <c r="FS48" s="432"/>
      <c r="FT48" s="432"/>
      <c r="FU48" s="432"/>
      <c r="FV48" s="432"/>
      <c r="FW48" s="432"/>
      <c r="FX48" s="432"/>
      <c r="FY48" s="432"/>
      <c r="FZ48" s="432"/>
      <c r="GA48" s="432"/>
      <c r="GB48" s="432"/>
      <c r="GC48" s="432"/>
      <c r="GD48" s="432"/>
      <c r="GE48" s="432"/>
      <c r="GF48" s="432"/>
      <c r="GG48" s="432"/>
      <c r="GH48" s="432"/>
      <c r="GI48" s="432"/>
      <c r="GJ48" s="432"/>
      <c r="GK48" s="432"/>
      <c r="GL48" s="432"/>
      <c r="GM48" s="432"/>
      <c r="GN48" s="432"/>
      <c r="GO48" s="432"/>
      <c r="GP48" s="432"/>
      <c r="GQ48" s="432"/>
      <c r="GR48" s="432"/>
      <c r="GS48" s="432"/>
      <c r="GT48" s="432"/>
      <c r="GU48" s="432"/>
      <c r="GV48" s="432"/>
      <c r="GW48" s="432"/>
      <c r="GX48" s="432"/>
      <c r="GY48" s="432"/>
      <c r="GZ48" s="432"/>
      <c r="HA48" s="432"/>
      <c r="HB48" s="432"/>
      <c r="HC48" s="432"/>
      <c r="HD48" s="432"/>
      <c r="HE48" s="432"/>
      <c r="HF48" s="432"/>
      <c r="HG48" s="432"/>
      <c r="HH48" s="432"/>
      <c r="HI48" s="432"/>
      <c r="HJ48" s="432"/>
      <c r="HK48" s="432"/>
      <c r="HL48" s="432"/>
      <c r="HM48" s="432"/>
      <c r="HN48" s="432"/>
      <c r="HO48" s="432"/>
      <c r="HP48" s="432"/>
      <c r="HQ48" s="432"/>
      <c r="HR48" s="432"/>
      <c r="HS48" s="432"/>
      <c r="HT48" s="432"/>
      <c r="HU48" s="432"/>
      <c r="HV48" s="432"/>
      <c r="HW48" s="432"/>
      <c r="HX48" s="432"/>
      <c r="HY48" s="432"/>
      <c r="HZ48" s="432"/>
      <c r="IA48" s="432"/>
      <c r="IB48" s="432"/>
      <c r="IC48" s="432"/>
      <c r="ID48" s="432"/>
      <c r="IE48" s="432"/>
      <c r="IF48" s="432"/>
      <c r="IG48" s="432"/>
    </row>
    <row r="49" spans="1:255" s="38" customFormat="1" ht="36" customHeight="1">
      <c r="A49" s="34">
        <v>5</v>
      </c>
      <c r="B49" s="172" t="s">
        <v>1528</v>
      </c>
      <c r="C49" s="27" t="s">
        <v>853</v>
      </c>
      <c r="D49" s="27" t="s">
        <v>854</v>
      </c>
      <c r="E49" s="71" t="s">
        <v>16</v>
      </c>
      <c r="F49" s="27" t="s">
        <v>2627</v>
      </c>
      <c r="G49" s="463">
        <v>1.2</v>
      </c>
      <c r="H49" s="36">
        <v>6800</v>
      </c>
      <c r="I49" s="41">
        <v>8160</v>
      </c>
      <c r="J49" s="30">
        <v>0.12</v>
      </c>
      <c r="K49" s="31">
        <v>9139.2000000000007</v>
      </c>
      <c r="L49" s="27" t="s">
        <v>764</v>
      </c>
      <c r="M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</row>
    <row r="50" spans="1:255" s="108" customFormat="1">
      <c r="A50" s="517" t="s">
        <v>2588</v>
      </c>
      <c r="B50" s="518"/>
      <c r="C50" s="518"/>
      <c r="D50" s="518"/>
      <c r="E50" s="518"/>
      <c r="F50" s="518"/>
      <c r="G50" s="518"/>
      <c r="H50" s="518"/>
      <c r="I50" s="518"/>
      <c r="J50" s="519"/>
      <c r="K50" s="403">
        <f>SUM(K45:K49)</f>
        <v>42322.559999999998</v>
      </c>
    </row>
    <row r="51" spans="1:255" s="108" customFormat="1">
      <c r="A51" s="517" t="s">
        <v>2589</v>
      </c>
      <c r="B51" s="518"/>
      <c r="C51" s="518"/>
      <c r="D51" s="518"/>
      <c r="E51" s="518"/>
      <c r="F51" s="518"/>
      <c r="G51" s="518"/>
      <c r="H51" s="518"/>
      <c r="I51" s="518"/>
      <c r="J51" s="519"/>
      <c r="K51" s="403">
        <v>0.44</v>
      </c>
    </row>
    <row r="52" spans="1:255" s="108" customFormat="1">
      <c r="A52" s="523" t="s">
        <v>2638</v>
      </c>
      <c r="B52" s="524"/>
      <c r="C52" s="524"/>
      <c r="D52" s="524"/>
      <c r="E52" s="524"/>
      <c r="F52" s="524"/>
      <c r="G52" s="524"/>
      <c r="H52" s="524"/>
      <c r="I52" s="524"/>
      <c r="J52" s="525"/>
      <c r="K52" s="403">
        <f>SUM(K50:K51)</f>
        <v>42323</v>
      </c>
    </row>
    <row r="53" spans="1:255" s="108" customFormat="1">
      <c r="A53" s="428"/>
      <c r="B53" s="426"/>
      <c r="C53" s="426"/>
      <c r="D53" s="426"/>
      <c r="E53" s="427"/>
      <c r="F53" s="426"/>
      <c r="G53" s="459"/>
      <c r="H53" s="428"/>
      <c r="I53" s="426"/>
      <c r="J53" s="426"/>
      <c r="K53" s="429"/>
    </row>
    <row r="54" spans="1:255" s="108" customFormat="1">
      <c r="A54" s="38"/>
      <c r="C54" s="430"/>
      <c r="D54" s="430"/>
      <c r="F54" s="430"/>
      <c r="G54" s="460"/>
      <c r="H54" s="38"/>
      <c r="K54" s="431"/>
    </row>
    <row r="55" spans="1:255" s="108" customFormat="1" ht="45">
      <c r="A55" s="448" t="s">
        <v>0</v>
      </c>
      <c r="B55" s="409" t="s">
        <v>749</v>
      </c>
      <c r="C55" s="409" t="s">
        <v>750</v>
      </c>
      <c r="D55" s="409" t="s">
        <v>751</v>
      </c>
      <c r="E55" s="409" t="s">
        <v>3</v>
      </c>
      <c r="F55" s="409" t="s">
        <v>2609</v>
      </c>
      <c r="G55" s="411" t="s">
        <v>753</v>
      </c>
      <c r="H55" s="410" t="s">
        <v>754</v>
      </c>
      <c r="I55" s="411" t="s">
        <v>755</v>
      </c>
      <c r="J55" s="410" t="s">
        <v>756</v>
      </c>
      <c r="K55" s="412" t="s">
        <v>757</v>
      </c>
      <c r="N55" s="415" t="s">
        <v>2736</v>
      </c>
    </row>
    <row r="56" spans="1:255" s="38" customFormat="1" ht="30">
      <c r="A56" s="39">
        <v>1</v>
      </c>
      <c r="B56" s="172" t="s">
        <v>2318</v>
      </c>
      <c r="C56" s="40" t="s">
        <v>1243</v>
      </c>
      <c r="D56" s="40" t="s">
        <v>1244</v>
      </c>
      <c r="E56" s="105" t="s">
        <v>11</v>
      </c>
      <c r="F56" s="27" t="s">
        <v>1245</v>
      </c>
      <c r="G56" s="242">
        <v>7.62</v>
      </c>
      <c r="H56" s="102">
        <v>220</v>
      </c>
      <c r="I56" s="52">
        <v>1676.4</v>
      </c>
      <c r="J56" s="103">
        <v>0.05</v>
      </c>
      <c r="K56" s="31">
        <v>1760.22</v>
      </c>
      <c r="L56" s="40" t="s">
        <v>1246</v>
      </c>
      <c r="M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</row>
    <row r="57" spans="1:255" s="108" customFormat="1" ht="30">
      <c r="A57" s="39">
        <v>2</v>
      </c>
      <c r="B57" s="172" t="s">
        <v>2322</v>
      </c>
      <c r="C57" s="105" t="s">
        <v>2319</v>
      </c>
      <c r="D57" s="105" t="s">
        <v>2320</v>
      </c>
      <c r="E57" s="105" t="s">
        <v>2321</v>
      </c>
      <c r="F57" s="19" t="s">
        <v>1245</v>
      </c>
      <c r="G57" s="242">
        <v>21.9</v>
      </c>
      <c r="H57" s="39">
        <v>170</v>
      </c>
      <c r="I57" s="237">
        <v>3722.9999999999995</v>
      </c>
      <c r="J57" s="103">
        <v>0.05</v>
      </c>
      <c r="K57" s="242">
        <v>3909.1499999999996</v>
      </c>
      <c r="L57" s="105" t="s">
        <v>1246</v>
      </c>
      <c r="M57" s="438"/>
      <c r="O57" s="438"/>
      <c r="P57" s="438"/>
      <c r="Q57" s="438"/>
      <c r="R57" s="438"/>
      <c r="S57" s="438"/>
      <c r="T57" s="438"/>
      <c r="U57" s="438"/>
      <c r="V57" s="438"/>
      <c r="W57" s="438"/>
      <c r="X57" s="438"/>
      <c r="Y57" s="438"/>
      <c r="Z57" s="438"/>
      <c r="AA57" s="438"/>
      <c r="AB57" s="438"/>
      <c r="AC57" s="438"/>
      <c r="AD57" s="438"/>
      <c r="AE57" s="438"/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38"/>
      <c r="BA57" s="438"/>
      <c r="BB57" s="438"/>
      <c r="BC57" s="438"/>
      <c r="BD57" s="438"/>
      <c r="BE57" s="438"/>
      <c r="BF57" s="438"/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/>
      <c r="BU57" s="438"/>
      <c r="BV57" s="438"/>
      <c r="BW57" s="438"/>
      <c r="BX57" s="438"/>
      <c r="BY57" s="438"/>
      <c r="BZ57" s="438"/>
      <c r="CA57" s="438"/>
      <c r="CB57" s="438"/>
      <c r="CC57" s="438"/>
      <c r="CD57" s="438"/>
      <c r="CE57" s="438"/>
      <c r="CF57" s="438"/>
      <c r="CG57" s="438"/>
      <c r="CH57" s="438"/>
      <c r="CI57" s="438"/>
      <c r="CJ57" s="438"/>
      <c r="CK57" s="438"/>
      <c r="CL57" s="438"/>
      <c r="CM57" s="438"/>
      <c r="CN57" s="438"/>
      <c r="CO57" s="438"/>
      <c r="CP57" s="438"/>
      <c r="CQ57" s="438"/>
      <c r="CR57" s="438"/>
      <c r="CS57" s="438"/>
      <c r="CT57" s="438"/>
      <c r="CU57" s="438"/>
      <c r="CV57" s="438"/>
      <c r="CW57" s="438"/>
      <c r="CX57" s="438"/>
      <c r="CY57" s="438"/>
      <c r="CZ57" s="438"/>
      <c r="DA57" s="438"/>
      <c r="DB57" s="438"/>
      <c r="DC57" s="438"/>
      <c r="DD57" s="438"/>
      <c r="DE57" s="438"/>
      <c r="DF57" s="438"/>
      <c r="DG57" s="438"/>
      <c r="DH57" s="438"/>
      <c r="DI57" s="438"/>
      <c r="DJ57" s="438"/>
      <c r="DK57" s="438"/>
      <c r="DL57" s="438"/>
      <c r="DM57" s="438"/>
      <c r="DN57" s="438"/>
      <c r="DO57" s="438"/>
      <c r="DP57" s="438"/>
      <c r="DQ57" s="438"/>
      <c r="DR57" s="438"/>
      <c r="DS57" s="438"/>
      <c r="DT57" s="438"/>
      <c r="DU57" s="438"/>
      <c r="DV57" s="438"/>
      <c r="DW57" s="438"/>
      <c r="DX57" s="438"/>
      <c r="DY57" s="438"/>
      <c r="DZ57" s="438"/>
      <c r="EA57" s="438"/>
      <c r="EB57" s="438"/>
      <c r="EC57" s="438"/>
      <c r="ED57" s="438"/>
      <c r="EE57" s="438"/>
      <c r="EF57" s="438"/>
      <c r="EG57" s="438"/>
      <c r="EH57" s="438"/>
      <c r="EI57" s="438"/>
      <c r="EJ57" s="438"/>
      <c r="EK57" s="438"/>
      <c r="EL57" s="438"/>
      <c r="EM57" s="438"/>
      <c r="EN57" s="438"/>
      <c r="EO57" s="438"/>
      <c r="EP57" s="438"/>
      <c r="EQ57" s="438"/>
      <c r="ER57" s="438"/>
      <c r="ES57" s="438"/>
      <c r="ET57" s="438"/>
      <c r="EU57" s="438"/>
      <c r="EV57" s="438"/>
      <c r="EW57" s="438"/>
      <c r="EX57" s="438"/>
      <c r="EY57" s="438"/>
      <c r="EZ57" s="438"/>
      <c r="FA57" s="438"/>
      <c r="FB57" s="438"/>
      <c r="FC57" s="438"/>
      <c r="FD57" s="438"/>
      <c r="FE57" s="438"/>
      <c r="FF57" s="438"/>
      <c r="FG57" s="438"/>
      <c r="FH57" s="438"/>
      <c r="FI57" s="438"/>
      <c r="FJ57" s="438"/>
      <c r="FK57" s="438"/>
      <c r="FL57" s="438"/>
      <c r="FM57" s="438"/>
      <c r="FN57" s="438"/>
      <c r="FO57" s="438"/>
      <c r="FP57" s="438"/>
      <c r="FQ57" s="438"/>
      <c r="FR57" s="438"/>
      <c r="FS57" s="438"/>
      <c r="FT57" s="438"/>
      <c r="FU57" s="438"/>
      <c r="FV57" s="438"/>
      <c r="FW57" s="438"/>
      <c r="FX57" s="438"/>
      <c r="FY57" s="438"/>
      <c r="FZ57" s="438"/>
      <c r="GA57" s="438"/>
      <c r="GB57" s="438"/>
      <c r="GC57" s="438"/>
      <c r="GD57" s="438"/>
      <c r="GE57" s="438"/>
      <c r="GF57" s="438"/>
      <c r="GG57" s="438"/>
      <c r="GH57" s="438"/>
      <c r="GI57" s="438"/>
      <c r="GJ57" s="438"/>
      <c r="GK57" s="438"/>
      <c r="GL57" s="438"/>
      <c r="GM57" s="438"/>
      <c r="GN57" s="438"/>
      <c r="GO57" s="438"/>
      <c r="GP57" s="438"/>
      <c r="GQ57" s="438"/>
      <c r="GR57" s="438"/>
      <c r="GS57" s="438"/>
      <c r="GT57" s="438"/>
      <c r="GU57" s="438"/>
      <c r="GV57" s="438"/>
      <c r="GW57" s="438"/>
      <c r="GX57" s="438"/>
      <c r="GY57" s="438"/>
      <c r="GZ57" s="438"/>
      <c r="HA57" s="438"/>
      <c r="HB57" s="438"/>
      <c r="HC57" s="438"/>
      <c r="HD57" s="438"/>
      <c r="HE57" s="438"/>
      <c r="HF57" s="438"/>
      <c r="HG57" s="438"/>
      <c r="HH57" s="438"/>
      <c r="HI57" s="438"/>
      <c r="HJ57" s="438"/>
      <c r="HK57" s="438"/>
      <c r="HL57" s="438"/>
      <c r="HM57" s="438"/>
      <c r="HN57" s="438"/>
      <c r="HO57" s="438"/>
      <c r="HP57" s="438"/>
      <c r="HQ57" s="438"/>
      <c r="HR57" s="438"/>
      <c r="HS57" s="438"/>
      <c r="HT57" s="438"/>
      <c r="HU57" s="438"/>
      <c r="HV57" s="438"/>
      <c r="HW57" s="438"/>
      <c r="HX57" s="438"/>
      <c r="HY57" s="438"/>
      <c r="HZ57" s="438"/>
      <c r="IA57" s="438"/>
      <c r="IB57" s="438"/>
      <c r="IC57" s="438"/>
      <c r="ID57" s="438"/>
      <c r="IE57" s="438"/>
      <c r="IF57" s="438"/>
      <c r="IG57" s="438"/>
      <c r="IH57" s="438"/>
      <c r="II57" s="438"/>
      <c r="IJ57" s="438"/>
      <c r="IK57" s="438"/>
      <c r="IL57" s="438"/>
      <c r="IM57" s="438"/>
      <c r="IN57" s="438"/>
      <c r="IO57" s="438"/>
      <c r="IP57" s="438"/>
      <c r="IQ57" s="438"/>
      <c r="IR57" s="438"/>
      <c r="IS57" s="438"/>
      <c r="IT57" s="438"/>
      <c r="IU57" s="438"/>
    </row>
    <row r="58" spans="1:255" s="108" customFormat="1" ht="30">
      <c r="A58" s="39">
        <v>3</v>
      </c>
      <c r="B58" s="172" t="s">
        <v>2326</v>
      </c>
      <c r="C58" s="105" t="s">
        <v>2323</v>
      </c>
      <c r="D58" s="105" t="s">
        <v>2324</v>
      </c>
      <c r="E58" s="105" t="s">
        <v>2325</v>
      </c>
      <c r="F58" s="19" t="s">
        <v>1245</v>
      </c>
      <c r="G58" s="242">
        <v>2047.62</v>
      </c>
      <c r="H58" s="39">
        <v>2</v>
      </c>
      <c r="I58" s="237">
        <v>4095.24</v>
      </c>
      <c r="J58" s="103">
        <v>0.05</v>
      </c>
      <c r="K58" s="242">
        <v>4300.0019999999995</v>
      </c>
      <c r="L58" s="105" t="s">
        <v>1246</v>
      </c>
      <c r="M58" s="438"/>
      <c r="O58" s="438"/>
      <c r="P58" s="438"/>
      <c r="Q58" s="438"/>
      <c r="R58" s="438"/>
      <c r="S58" s="438"/>
      <c r="T58" s="438"/>
      <c r="U58" s="438"/>
      <c r="V58" s="438"/>
      <c r="W58" s="438"/>
      <c r="X58" s="438"/>
      <c r="Y58" s="438"/>
      <c r="Z58" s="438"/>
      <c r="AA58" s="438"/>
      <c r="AB58" s="438"/>
      <c r="AC58" s="438"/>
      <c r="AD58" s="438"/>
      <c r="AE58" s="438"/>
      <c r="AF58" s="438"/>
      <c r="AG58" s="438"/>
      <c r="AH58" s="438"/>
      <c r="AI58" s="438"/>
      <c r="AJ58" s="438"/>
      <c r="AK58" s="438"/>
      <c r="AL58" s="438"/>
      <c r="AM58" s="438"/>
      <c r="AN58" s="438"/>
      <c r="AO58" s="438"/>
      <c r="AP58" s="438"/>
      <c r="AQ58" s="438"/>
      <c r="AR58" s="438"/>
      <c r="AS58" s="438"/>
      <c r="AT58" s="438"/>
      <c r="AU58" s="438"/>
      <c r="AV58" s="438"/>
      <c r="AW58" s="438"/>
      <c r="AX58" s="438"/>
      <c r="AY58" s="438"/>
      <c r="AZ58" s="438"/>
      <c r="BA58" s="438"/>
      <c r="BB58" s="438"/>
      <c r="BC58" s="438"/>
      <c r="BD58" s="438"/>
      <c r="BE58" s="438"/>
      <c r="BF58" s="438"/>
      <c r="BG58" s="438"/>
      <c r="BH58" s="438"/>
      <c r="BI58" s="438"/>
      <c r="BJ58" s="438"/>
      <c r="BK58" s="438"/>
      <c r="BL58" s="438"/>
      <c r="BM58" s="438"/>
      <c r="BN58" s="438"/>
      <c r="BO58" s="438"/>
      <c r="BP58" s="438"/>
      <c r="BQ58" s="438"/>
      <c r="BR58" s="438"/>
      <c r="BS58" s="438"/>
      <c r="BT58" s="438"/>
      <c r="BU58" s="438"/>
      <c r="BV58" s="438"/>
      <c r="BW58" s="438"/>
      <c r="BX58" s="438"/>
      <c r="BY58" s="438"/>
      <c r="BZ58" s="438"/>
      <c r="CA58" s="438"/>
      <c r="CB58" s="438"/>
      <c r="CC58" s="438"/>
      <c r="CD58" s="438"/>
      <c r="CE58" s="438"/>
      <c r="CF58" s="438"/>
      <c r="CG58" s="438"/>
      <c r="CH58" s="438"/>
      <c r="CI58" s="438"/>
      <c r="CJ58" s="438"/>
      <c r="CK58" s="438"/>
      <c r="CL58" s="438"/>
      <c r="CM58" s="438"/>
      <c r="CN58" s="438"/>
      <c r="CO58" s="438"/>
      <c r="CP58" s="438"/>
      <c r="CQ58" s="438"/>
      <c r="CR58" s="438"/>
      <c r="CS58" s="438"/>
      <c r="CT58" s="438"/>
      <c r="CU58" s="438"/>
      <c r="CV58" s="438"/>
      <c r="CW58" s="438"/>
      <c r="CX58" s="438"/>
      <c r="CY58" s="438"/>
      <c r="CZ58" s="438"/>
      <c r="DA58" s="438"/>
      <c r="DB58" s="438"/>
      <c r="DC58" s="438"/>
      <c r="DD58" s="438"/>
      <c r="DE58" s="438"/>
      <c r="DF58" s="438"/>
      <c r="DG58" s="438"/>
      <c r="DH58" s="438"/>
      <c r="DI58" s="438"/>
      <c r="DJ58" s="438"/>
      <c r="DK58" s="438"/>
      <c r="DL58" s="438"/>
      <c r="DM58" s="438"/>
      <c r="DN58" s="438"/>
      <c r="DO58" s="438"/>
      <c r="DP58" s="438"/>
      <c r="DQ58" s="438"/>
      <c r="DR58" s="438"/>
      <c r="DS58" s="438"/>
      <c r="DT58" s="438"/>
      <c r="DU58" s="438"/>
      <c r="DV58" s="438"/>
      <c r="DW58" s="438"/>
      <c r="DX58" s="438"/>
      <c r="DY58" s="438"/>
      <c r="DZ58" s="438"/>
      <c r="EA58" s="438"/>
      <c r="EB58" s="438"/>
      <c r="EC58" s="438"/>
      <c r="ED58" s="438"/>
      <c r="EE58" s="438"/>
      <c r="EF58" s="438"/>
      <c r="EG58" s="438"/>
      <c r="EH58" s="438"/>
      <c r="EI58" s="438"/>
      <c r="EJ58" s="438"/>
      <c r="EK58" s="438"/>
      <c r="EL58" s="438"/>
      <c r="EM58" s="438"/>
      <c r="EN58" s="438"/>
      <c r="EO58" s="438"/>
      <c r="EP58" s="438"/>
      <c r="EQ58" s="438"/>
      <c r="ER58" s="438"/>
      <c r="ES58" s="438"/>
      <c r="ET58" s="438"/>
      <c r="EU58" s="438"/>
      <c r="EV58" s="438"/>
      <c r="EW58" s="438"/>
      <c r="EX58" s="438"/>
      <c r="EY58" s="438"/>
      <c r="EZ58" s="438"/>
      <c r="FA58" s="438"/>
      <c r="FB58" s="438"/>
      <c r="FC58" s="438"/>
      <c r="FD58" s="438"/>
      <c r="FE58" s="438"/>
      <c r="FF58" s="438"/>
      <c r="FG58" s="438"/>
      <c r="FH58" s="438"/>
      <c r="FI58" s="438"/>
      <c r="FJ58" s="438"/>
      <c r="FK58" s="438"/>
      <c r="FL58" s="438"/>
      <c r="FM58" s="438"/>
      <c r="FN58" s="438"/>
      <c r="FO58" s="438"/>
      <c r="FP58" s="438"/>
      <c r="FQ58" s="438"/>
      <c r="FR58" s="438"/>
      <c r="FS58" s="438"/>
      <c r="FT58" s="438"/>
      <c r="FU58" s="438"/>
      <c r="FV58" s="438"/>
      <c r="FW58" s="438"/>
      <c r="FX58" s="438"/>
      <c r="FY58" s="438"/>
      <c r="FZ58" s="438"/>
      <c r="GA58" s="438"/>
      <c r="GB58" s="438"/>
      <c r="GC58" s="438"/>
      <c r="GD58" s="438"/>
      <c r="GE58" s="438"/>
      <c r="GF58" s="438"/>
      <c r="GG58" s="438"/>
      <c r="GH58" s="438"/>
      <c r="GI58" s="438"/>
      <c r="GJ58" s="438"/>
      <c r="GK58" s="438"/>
      <c r="GL58" s="438"/>
      <c r="GM58" s="438"/>
      <c r="GN58" s="438"/>
      <c r="GO58" s="438"/>
      <c r="GP58" s="438"/>
      <c r="GQ58" s="438"/>
      <c r="GR58" s="438"/>
      <c r="GS58" s="438"/>
      <c r="GT58" s="438"/>
      <c r="GU58" s="438"/>
      <c r="GV58" s="438"/>
      <c r="GW58" s="438"/>
      <c r="GX58" s="438"/>
      <c r="GY58" s="438"/>
      <c r="GZ58" s="438"/>
      <c r="HA58" s="438"/>
      <c r="HB58" s="438"/>
      <c r="HC58" s="438"/>
      <c r="HD58" s="438"/>
      <c r="HE58" s="438"/>
      <c r="HF58" s="438"/>
      <c r="HG58" s="438"/>
      <c r="HH58" s="438"/>
      <c r="HI58" s="438"/>
      <c r="HJ58" s="438"/>
      <c r="HK58" s="438"/>
      <c r="HL58" s="438"/>
      <c r="HM58" s="438"/>
      <c r="HN58" s="438"/>
      <c r="HO58" s="438"/>
      <c r="HP58" s="438"/>
      <c r="HQ58" s="438"/>
      <c r="HR58" s="438"/>
      <c r="HS58" s="438"/>
      <c r="HT58" s="438"/>
      <c r="HU58" s="438"/>
      <c r="HV58" s="438"/>
      <c r="HW58" s="438"/>
      <c r="HX58" s="438"/>
      <c r="HY58" s="438"/>
      <c r="HZ58" s="438"/>
      <c r="IA58" s="438"/>
      <c r="IB58" s="438"/>
      <c r="IC58" s="438"/>
      <c r="ID58" s="438"/>
      <c r="IE58" s="438"/>
      <c r="IF58" s="438"/>
      <c r="IG58" s="438"/>
      <c r="IH58" s="438"/>
      <c r="II58" s="438"/>
      <c r="IJ58" s="438"/>
      <c r="IK58" s="438"/>
      <c r="IL58" s="438"/>
      <c r="IM58" s="438"/>
      <c r="IN58" s="438"/>
      <c r="IO58" s="438"/>
      <c r="IP58" s="438"/>
      <c r="IQ58" s="438"/>
      <c r="IR58" s="438"/>
      <c r="IS58" s="438"/>
      <c r="IT58" s="438"/>
      <c r="IU58" s="438"/>
    </row>
    <row r="59" spans="1:255" s="108" customFormat="1">
      <c r="A59" s="517" t="s">
        <v>2588</v>
      </c>
      <c r="B59" s="518"/>
      <c r="C59" s="518"/>
      <c r="D59" s="518"/>
      <c r="E59" s="518"/>
      <c r="F59" s="518"/>
      <c r="G59" s="518"/>
      <c r="H59" s="518"/>
      <c r="I59" s="518"/>
      <c r="J59" s="519"/>
      <c r="K59" s="403">
        <f>SUM(K56:K58)</f>
        <v>9969.3719999999994</v>
      </c>
    </row>
    <row r="60" spans="1:255" s="108" customFormat="1">
      <c r="A60" s="517" t="s">
        <v>2589</v>
      </c>
      <c r="B60" s="518"/>
      <c r="C60" s="518"/>
      <c r="D60" s="518"/>
      <c r="E60" s="518"/>
      <c r="F60" s="518"/>
      <c r="G60" s="518"/>
      <c r="H60" s="518"/>
      <c r="I60" s="518"/>
      <c r="J60" s="519"/>
      <c r="K60" s="403">
        <v>-0.37</v>
      </c>
    </row>
    <row r="61" spans="1:255" s="108" customFormat="1">
      <c r="A61" s="523" t="s">
        <v>2639</v>
      </c>
      <c r="B61" s="524"/>
      <c r="C61" s="524"/>
      <c r="D61" s="524"/>
      <c r="E61" s="524"/>
      <c r="F61" s="524"/>
      <c r="G61" s="524"/>
      <c r="H61" s="524"/>
      <c r="I61" s="524"/>
      <c r="J61" s="525"/>
      <c r="K61" s="403">
        <f>SUM(K59:K60)</f>
        <v>9969.0019999999986</v>
      </c>
      <c r="L61" s="456"/>
    </row>
    <row r="62" spans="1:255" s="108" customFormat="1">
      <c r="A62" s="428"/>
      <c r="B62" s="426"/>
      <c r="C62" s="426"/>
      <c r="D62" s="426"/>
      <c r="E62" s="427"/>
      <c r="F62" s="426"/>
      <c r="G62" s="459"/>
      <c r="H62" s="428"/>
      <c r="I62" s="426"/>
      <c r="J62" s="426"/>
      <c r="K62" s="429"/>
    </row>
    <row r="63" spans="1:255" s="108" customFormat="1">
      <c r="A63" s="38"/>
      <c r="C63" s="430"/>
      <c r="D63" s="430"/>
      <c r="F63" s="430"/>
      <c r="G63" s="460"/>
      <c r="H63" s="38"/>
      <c r="K63" s="431"/>
    </row>
    <row r="64" spans="1:255" s="108" customFormat="1" ht="45">
      <c r="A64" s="448" t="s">
        <v>0</v>
      </c>
      <c r="B64" s="409" t="s">
        <v>749</v>
      </c>
      <c r="C64" s="409" t="s">
        <v>750</v>
      </c>
      <c r="D64" s="409" t="s">
        <v>751</v>
      </c>
      <c r="E64" s="409" t="s">
        <v>3</v>
      </c>
      <c r="F64" s="409" t="s">
        <v>2609</v>
      </c>
      <c r="G64" s="411" t="s">
        <v>753</v>
      </c>
      <c r="H64" s="410" t="s">
        <v>754</v>
      </c>
      <c r="I64" s="411" t="s">
        <v>755</v>
      </c>
      <c r="J64" s="410" t="s">
        <v>756</v>
      </c>
      <c r="K64" s="412" t="s">
        <v>757</v>
      </c>
      <c r="N64" s="415" t="s">
        <v>2737</v>
      </c>
    </row>
    <row r="65" spans="1:255" s="108" customFormat="1" ht="30">
      <c r="A65" s="39">
        <v>1</v>
      </c>
      <c r="B65" s="172" t="s">
        <v>2311</v>
      </c>
      <c r="C65" s="105" t="s">
        <v>2309</v>
      </c>
      <c r="D65" s="105" t="s">
        <v>2310</v>
      </c>
      <c r="E65" s="105" t="s">
        <v>234</v>
      </c>
      <c r="F65" s="19" t="s">
        <v>1298</v>
      </c>
      <c r="G65" s="242">
        <v>190.48</v>
      </c>
      <c r="H65" s="39">
        <v>40</v>
      </c>
      <c r="I65" s="237">
        <v>7619.2</v>
      </c>
      <c r="J65" s="103">
        <v>0.05</v>
      </c>
      <c r="K65" s="242">
        <v>8000.16</v>
      </c>
      <c r="L65" s="105" t="s">
        <v>1246</v>
      </c>
      <c r="M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8"/>
      <c r="AF65" s="438"/>
      <c r="AG65" s="438"/>
      <c r="AH65" s="438"/>
      <c r="AI65" s="438"/>
      <c r="AJ65" s="438"/>
      <c r="AK65" s="438"/>
      <c r="AL65" s="438"/>
      <c r="AM65" s="438"/>
      <c r="AN65" s="438"/>
      <c r="AO65" s="438"/>
      <c r="AP65" s="438"/>
      <c r="AQ65" s="438"/>
      <c r="AR65" s="438"/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8"/>
      <c r="BN65" s="438"/>
      <c r="BO65" s="438"/>
      <c r="BP65" s="438"/>
      <c r="BQ65" s="438"/>
      <c r="BR65" s="438"/>
      <c r="BS65" s="438"/>
      <c r="BT65" s="438"/>
      <c r="BU65" s="438"/>
      <c r="BV65" s="438"/>
      <c r="BW65" s="438"/>
      <c r="BX65" s="438"/>
      <c r="BY65" s="438"/>
      <c r="BZ65" s="438"/>
      <c r="CA65" s="438"/>
      <c r="CB65" s="438"/>
      <c r="CC65" s="438"/>
      <c r="CD65" s="438"/>
      <c r="CE65" s="438"/>
      <c r="CF65" s="438"/>
      <c r="CG65" s="438"/>
      <c r="CH65" s="438"/>
      <c r="CI65" s="438"/>
      <c r="CJ65" s="438"/>
      <c r="CK65" s="438"/>
      <c r="CL65" s="438"/>
      <c r="CM65" s="438"/>
      <c r="CN65" s="438"/>
      <c r="CO65" s="438"/>
      <c r="CP65" s="438"/>
      <c r="CQ65" s="438"/>
      <c r="CR65" s="438"/>
      <c r="CS65" s="438"/>
      <c r="CT65" s="438"/>
      <c r="CU65" s="438"/>
      <c r="CV65" s="438"/>
      <c r="CW65" s="438"/>
      <c r="CX65" s="438"/>
      <c r="CY65" s="438"/>
      <c r="CZ65" s="438"/>
      <c r="DA65" s="438"/>
      <c r="DB65" s="438"/>
      <c r="DC65" s="438"/>
      <c r="DD65" s="438"/>
      <c r="DE65" s="438"/>
      <c r="DF65" s="438"/>
      <c r="DG65" s="438"/>
      <c r="DH65" s="438"/>
      <c r="DI65" s="438"/>
      <c r="DJ65" s="438"/>
      <c r="DK65" s="438"/>
      <c r="DL65" s="438"/>
      <c r="DM65" s="438"/>
      <c r="DN65" s="438"/>
      <c r="DO65" s="438"/>
      <c r="DP65" s="438"/>
      <c r="DQ65" s="438"/>
      <c r="DR65" s="438"/>
      <c r="DS65" s="438"/>
      <c r="DT65" s="438"/>
      <c r="DU65" s="438"/>
      <c r="DV65" s="438"/>
      <c r="DW65" s="438"/>
      <c r="DX65" s="438"/>
      <c r="DY65" s="438"/>
      <c r="DZ65" s="438"/>
      <c r="EA65" s="438"/>
      <c r="EB65" s="438"/>
      <c r="EC65" s="438"/>
      <c r="ED65" s="438"/>
      <c r="EE65" s="438"/>
      <c r="EF65" s="438"/>
      <c r="EG65" s="438"/>
      <c r="EH65" s="438"/>
      <c r="EI65" s="438"/>
      <c r="EJ65" s="438"/>
      <c r="EK65" s="438"/>
      <c r="EL65" s="438"/>
      <c r="EM65" s="438"/>
      <c r="EN65" s="438"/>
      <c r="EO65" s="438"/>
      <c r="EP65" s="438"/>
      <c r="EQ65" s="438"/>
      <c r="ER65" s="438"/>
      <c r="ES65" s="438"/>
      <c r="ET65" s="438"/>
      <c r="EU65" s="438"/>
      <c r="EV65" s="438"/>
      <c r="EW65" s="438"/>
      <c r="EX65" s="438"/>
      <c r="EY65" s="438"/>
      <c r="EZ65" s="438"/>
      <c r="FA65" s="438"/>
      <c r="FB65" s="438"/>
      <c r="FC65" s="438"/>
      <c r="FD65" s="438"/>
      <c r="FE65" s="438"/>
      <c r="FF65" s="438"/>
      <c r="FG65" s="438"/>
      <c r="FH65" s="438"/>
      <c r="FI65" s="438"/>
      <c r="FJ65" s="438"/>
      <c r="FK65" s="438"/>
      <c r="FL65" s="438"/>
      <c r="FM65" s="438"/>
      <c r="FN65" s="438"/>
      <c r="FO65" s="438"/>
      <c r="FP65" s="438"/>
      <c r="FQ65" s="438"/>
      <c r="FR65" s="438"/>
      <c r="FS65" s="438"/>
      <c r="FT65" s="438"/>
      <c r="FU65" s="438"/>
      <c r="FV65" s="438"/>
      <c r="FW65" s="438"/>
      <c r="FX65" s="438"/>
      <c r="FY65" s="438"/>
      <c r="FZ65" s="438"/>
      <c r="GA65" s="438"/>
      <c r="GB65" s="438"/>
      <c r="GC65" s="438"/>
      <c r="GD65" s="438"/>
      <c r="GE65" s="438"/>
      <c r="GF65" s="438"/>
      <c r="GG65" s="438"/>
      <c r="GH65" s="438"/>
      <c r="GI65" s="438"/>
      <c r="GJ65" s="438"/>
      <c r="GK65" s="438"/>
      <c r="GL65" s="438"/>
      <c r="GM65" s="438"/>
      <c r="GN65" s="438"/>
      <c r="GO65" s="438"/>
      <c r="GP65" s="438"/>
      <c r="GQ65" s="438"/>
      <c r="GR65" s="438"/>
      <c r="GS65" s="438"/>
      <c r="GT65" s="438"/>
      <c r="GU65" s="438"/>
      <c r="GV65" s="438"/>
      <c r="GW65" s="438"/>
      <c r="GX65" s="438"/>
      <c r="GY65" s="438"/>
      <c r="GZ65" s="438"/>
      <c r="HA65" s="438"/>
      <c r="HB65" s="438"/>
      <c r="HC65" s="438"/>
      <c r="HD65" s="438"/>
      <c r="HE65" s="438"/>
      <c r="HF65" s="438"/>
      <c r="HG65" s="438"/>
      <c r="HH65" s="438"/>
      <c r="HI65" s="438"/>
      <c r="HJ65" s="438"/>
      <c r="HK65" s="438"/>
      <c r="HL65" s="438"/>
      <c r="HM65" s="438"/>
      <c r="HN65" s="438"/>
      <c r="HO65" s="438"/>
      <c r="HP65" s="438"/>
      <c r="HQ65" s="438"/>
      <c r="HR65" s="438"/>
      <c r="HS65" s="438"/>
      <c r="HT65" s="438"/>
      <c r="HU65" s="438"/>
      <c r="HV65" s="438"/>
      <c r="HW65" s="438"/>
      <c r="HX65" s="438"/>
      <c r="HY65" s="438"/>
      <c r="HZ65" s="438"/>
      <c r="IA65" s="438"/>
      <c r="IB65" s="438"/>
      <c r="IC65" s="438"/>
      <c r="ID65" s="438"/>
      <c r="IE65" s="438"/>
      <c r="IF65" s="438"/>
      <c r="IG65" s="438"/>
      <c r="IH65" s="438"/>
      <c r="II65" s="438"/>
      <c r="IJ65" s="438"/>
      <c r="IK65" s="438"/>
      <c r="IL65" s="438"/>
      <c r="IM65" s="438"/>
      <c r="IN65" s="438"/>
      <c r="IO65" s="438"/>
      <c r="IP65" s="438"/>
      <c r="IQ65" s="438"/>
      <c r="IR65" s="438"/>
      <c r="IS65" s="438"/>
      <c r="IT65" s="438"/>
      <c r="IU65" s="438"/>
    </row>
    <row r="66" spans="1:255" s="38" customFormat="1" ht="36.75" customHeight="1">
      <c r="A66" s="39">
        <v>2</v>
      </c>
      <c r="B66" s="172" t="s">
        <v>2357</v>
      </c>
      <c r="C66" s="40" t="s">
        <v>1296</v>
      </c>
      <c r="D66" s="40" t="s">
        <v>1297</v>
      </c>
      <c r="E66" s="105" t="s">
        <v>234</v>
      </c>
      <c r="F66" s="27" t="s">
        <v>1298</v>
      </c>
      <c r="G66" s="242">
        <v>2245.71</v>
      </c>
      <c r="H66" s="102">
        <v>3</v>
      </c>
      <c r="I66" s="52">
        <v>6737.13</v>
      </c>
      <c r="J66" s="103">
        <v>0.05</v>
      </c>
      <c r="K66" s="31">
        <v>7073.9865</v>
      </c>
      <c r="L66" s="40" t="s">
        <v>1246</v>
      </c>
      <c r="M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</row>
    <row r="67" spans="1:255" s="108" customFormat="1">
      <c r="A67" s="517" t="s">
        <v>2588</v>
      </c>
      <c r="B67" s="518"/>
      <c r="C67" s="518"/>
      <c r="D67" s="518"/>
      <c r="E67" s="518"/>
      <c r="F67" s="518"/>
      <c r="G67" s="518"/>
      <c r="H67" s="518"/>
      <c r="I67" s="518"/>
      <c r="J67" s="519"/>
      <c r="K67" s="403">
        <f>SUM(K65:K66)</f>
        <v>15074.146499999999</v>
      </c>
    </row>
    <row r="68" spans="1:255" s="108" customFormat="1">
      <c r="A68" s="517" t="s">
        <v>2589</v>
      </c>
      <c r="B68" s="518"/>
      <c r="C68" s="518"/>
      <c r="D68" s="518"/>
      <c r="E68" s="518"/>
      <c r="F68" s="518"/>
      <c r="G68" s="518"/>
      <c r="H68" s="518"/>
      <c r="I68" s="518"/>
      <c r="J68" s="519"/>
      <c r="K68" s="403">
        <v>-0.15</v>
      </c>
    </row>
    <row r="69" spans="1:255" s="108" customFormat="1">
      <c r="A69" s="523" t="s">
        <v>2640</v>
      </c>
      <c r="B69" s="524"/>
      <c r="C69" s="524"/>
      <c r="D69" s="524"/>
      <c r="E69" s="524"/>
      <c r="F69" s="524"/>
      <c r="G69" s="524"/>
      <c r="H69" s="524"/>
      <c r="I69" s="524"/>
      <c r="J69" s="525"/>
      <c r="K69" s="403">
        <f>SUM(K67:K68)</f>
        <v>15073.996499999999</v>
      </c>
    </row>
    <row r="70" spans="1:255" s="108" customFormat="1">
      <c r="A70" s="428"/>
      <c r="B70" s="426"/>
      <c r="C70" s="426"/>
      <c r="D70" s="426"/>
      <c r="E70" s="427"/>
      <c r="F70" s="426"/>
      <c r="G70" s="459"/>
      <c r="H70" s="428"/>
      <c r="I70" s="426"/>
      <c r="J70" s="426"/>
      <c r="K70" s="429"/>
    </row>
    <row r="71" spans="1:255" s="108" customFormat="1">
      <c r="A71" s="38"/>
      <c r="C71" s="430"/>
      <c r="D71" s="430"/>
      <c r="F71" s="430"/>
      <c r="G71" s="460"/>
      <c r="H71" s="38"/>
      <c r="K71" s="431"/>
    </row>
    <row r="72" spans="1:255" s="108" customFormat="1" ht="45">
      <c r="A72" s="448" t="s">
        <v>0</v>
      </c>
      <c r="B72" s="409" t="s">
        <v>749</v>
      </c>
      <c r="C72" s="409" t="s">
        <v>750</v>
      </c>
      <c r="D72" s="409" t="s">
        <v>751</v>
      </c>
      <c r="E72" s="409" t="s">
        <v>3</v>
      </c>
      <c r="F72" s="409" t="s">
        <v>2609</v>
      </c>
      <c r="G72" s="411" t="s">
        <v>753</v>
      </c>
      <c r="H72" s="410" t="s">
        <v>754</v>
      </c>
      <c r="I72" s="411" t="s">
        <v>755</v>
      </c>
      <c r="J72" s="410" t="s">
        <v>756</v>
      </c>
      <c r="K72" s="412" t="s">
        <v>757</v>
      </c>
      <c r="N72" s="415" t="s">
        <v>2738</v>
      </c>
    </row>
    <row r="73" spans="1:255" s="433" customFormat="1" ht="30">
      <c r="A73" s="62">
        <v>1</v>
      </c>
      <c r="B73" s="172" t="s">
        <v>2177</v>
      </c>
      <c r="C73" s="71" t="s">
        <v>1163</v>
      </c>
      <c r="D73" s="71" t="s">
        <v>1164</v>
      </c>
      <c r="E73" s="71" t="s">
        <v>937</v>
      </c>
      <c r="F73" s="27" t="s">
        <v>1165</v>
      </c>
      <c r="G73" s="461">
        <v>140</v>
      </c>
      <c r="H73" s="42">
        <v>80</v>
      </c>
      <c r="I73" s="41">
        <v>11200</v>
      </c>
      <c r="J73" s="30">
        <v>0.12</v>
      </c>
      <c r="K73" s="31">
        <v>12544</v>
      </c>
      <c r="L73" s="27" t="s">
        <v>764</v>
      </c>
      <c r="M73" s="432"/>
      <c r="O73" s="432"/>
      <c r="P73" s="432"/>
      <c r="Q73" s="432"/>
      <c r="R73" s="432"/>
      <c r="S73" s="432"/>
      <c r="T73" s="432"/>
      <c r="U73" s="432"/>
      <c r="V73" s="432"/>
      <c r="W73" s="432"/>
      <c r="X73" s="432"/>
      <c r="Y73" s="432"/>
      <c r="Z73" s="432"/>
      <c r="AA73" s="432"/>
      <c r="AB73" s="432"/>
      <c r="AC73" s="432"/>
      <c r="AD73" s="432"/>
      <c r="AE73" s="432"/>
      <c r="AF73" s="432"/>
      <c r="AG73" s="432"/>
      <c r="AH73" s="432"/>
      <c r="AI73" s="432"/>
      <c r="AJ73" s="432"/>
      <c r="AK73" s="432"/>
      <c r="AL73" s="432"/>
      <c r="AM73" s="432"/>
      <c r="AN73" s="432"/>
      <c r="AO73" s="432"/>
      <c r="AP73" s="432"/>
      <c r="AQ73" s="432"/>
      <c r="AR73" s="432"/>
      <c r="AS73" s="432"/>
      <c r="AT73" s="432"/>
      <c r="AU73" s="432"/>
      <c r="AV73" s="432"/>
      <c r="AW73" s="432"/>
      <c r="AX73" s="432"/>
      <c r="AY73" s="432"/>
      <c r="AZ73" s="432"/>
      <c r="BA73" s="432"/>
      <c r="BB73" s="432"/>
      <c r="BC73" s="432"/>
      <c r="BD73" s="432"/>
      <c r="BE73" s="432"/>
      <c r="BF73" s="432"/>
      <c r="BG73" s="432"/>
      <c r="BH73" s="432"/>
      <c r="BI73" s="432"/>
      <c r="BJ73" s="432"/>
      <c r="BK73" s="432"/>
      <c r="BL73" s="432"/>
      <c r="BM73" s="432"/>
      <c r="BN73" s="432"/>
      <c r="BO73" s="432"/>
      <c r="BP73" s="432"/>
      <c r="BQ73" s="432"/>
      <c r="BR73" s="432"/>
      <c r="BS73" s="432"/>
      <c r="BT73" s="432"/>
      <c r="BU73" s="432"/>
      <c r="BV73" s="432"/>
      <c r="BW73" s="432"/>
      <c r="BX73" s="432"/>
      <c r="BY73" s="432"/>
      <c r="BZ73" s="432"/>
      <c r="CA73" s="432"/>
      <c r="CB73" s="432"/>
      <c r="CC73" s="432"/>
      <c r="CD73" s="432"/>
      <c r="CE73" s="432"/>
      <c r="CF73" s="432"/>
      <c r="CG73" s="432"/>
      <c r="CH73" s="432"/>
      <c r="CI73" s="432"/>
      <c r="CJ73" s="432"/>
      <c r="CK73" s="432"/>
      <c r="CL73" s="432"/>
      <c r="CM73" s="432"/>
      <c r="CN73" s="432"/>
      <c r="CO73" s="432"/>
      <c r="CP73" s="432"/>
      <c r="CQ73" s="432"/>
      <c r="CR73" s="432"/>
      <c r="CS73" s="432"/>
      <c r="CT73" s="432"/>
      <c r="CU73" s="432"/>
      <c r="CV73" s="432"/>
      <c r="CW73" s="432"/>
      <c r="CX73" s="432"/>
      <c r="CY73" s="432"/>
      <c r="CZ73" s="432"/>
      <c r="DA73" s="432"/>
      <c r="DB73" s="432"/>
      <c r="DC73" s="432"/>
      <c r="DD73" s="432"/>
      <c r="DE73" s="432"/>
      <c r="DF73" s="432"/>
      <c r="DG73" s="432"/>
      <c r="DH73" s="432"/>
      <c r="DI73" s="432"/>
      <c r="DJ73" s="432"/>
      <c r="DK73" s="432"/>
      <c r="DL73" s="432"/>
      <c r="DM73" s="432"/>
      <c r="DN73" s="432"/>
      <c r="DO73" s="432"/>
      <c r="DP73" s="432"/>
      <c r="DQ73" s="432"/>
      <c r="DR73" s="432"/>
      <c r="DS73" s="432"/>
      <c r="DT73" s="432"/>
      <c r="DU73" s="432"/>
      <c r="DV73" s="432"/>
      <c r="DW73" s="432"/>
      <c r="DX73" s="432"/>
      <c r="DY73" s="432"/>
      <c r="DZ73" s="432"/>
      <c r="EA73" s="432"/>
      <c r="EB73" s="432"/>
      <c r="EC73" s="432"/>
      <c r="ED73" s="432"/>
      <c r="EE73" s="432"/>
      <c r="EF73" s="432"/>
      <c r="EG73" s="432"/>
      <c r="EH73" s="432"/>
      <c r="EI73" s="432"/>
      <c r="EJ73" s="432"/>
      <c r="EK73" s="432"/>
      <c r="EL73" s="432"/>
      <c r="EM73" s="432"/>
      <c r="EN73" s="432"/>
      <c r="EO73" s="432"/>
      <c r="EP73" s="432"/>
      <c r="EQ73" s="432"/>
      <c r="ER73" s="432"/>
      <c r="ES73" s="432"/>
      <c r="ET73" s="432"/>
      <c r="EU73" s="432"/>
      <c r="EV73" s="432"/>
      <c r="EW73" s="432"/>
      <c r="EX73" s="432"/>
      <c r="EY73" s="432"/>
      <c r="EZ73" s="432"/>
      <c r="FA73" s="432"/>
      <c r="FB73" s="432"/>
      <c r="FC73" s="432"/>
      <c r="FD73" s="432"/>
      <c r="FE73" s="432"/>
      <c r="FF73" s="432"/>
      <c r="FG73" s="432"/>
      <c r="FH73" s="432"/>
      <c r="FI73" s="432"/>
      <c r="FJ73" s="432"/>
      <c r="FK73" s="432"/>
      <c r="FL73" s="432"/>
      <c r="FM73" s="432"/>
      <c r="FN73" s="432"/>
      <c r="FO73" s="432"/>
      <c r="FP73" s="432"/>
      <c r="FQ73" s="432"/>
      <c r="FR73" s="432"/>
      <c r="FS73" s="432"/>
      <c r="FT73" s="432"/>
      <c r="FU73" s="432"/>
      <c r="FV73" s="432"/>
      <c r="FW73" s="432"/>
      <c r="FX73" s="432"/>
      <c r="FY73" s="432"/>
      <c r="FZ73" s="432"/>
      <c r="GA73" s="432"/>
      <c r="GB73" s="432"/>
      <c r="GC73" s="432"/>
      <c r="GD73" s="432"/>
      <c r="GE73" s="432"/>
      <c r="GF73" s="432"/>
      <c r="GG73" s="432"/>
      <c r="GH73" s="432"/>
      <c r="GI73" s="432"/>
      <c r="GJ73" s="432"/>
      <c r="GK73" s="432"/>
      <c r="GL73" s="432"/>
      <c r="GM73" s="432"/>
      <c r="GN73" s="432"/>
      <c r="GO73" s="432"/>
      <c r="GP73" s="432"/>
      <c r="GQ73" s="432"/>
      <c r="GR73" s="432"/>
      <c r="GS73" s="432"/>
      <c r="GT73" s="432"/>
      <c r="GU73" s="432"/>
      <c r="GV73" s="432"/>
      <c r="GW73" s="432"/>
      <c r="GX73" s="432"/>
      <c r="GY73" s="432"/>
      <c r="GZ73" s="432"/>
      <c r="HA73" s="432"/>
      <c r="HB73" s="432"/>
      <c r="HC73" s="432"/>
      <c r="HD73" s="432"/>
      <c r="HE73" s="432"/>
      <c r="HF73" s="432"/>
      <c r="HG73" s="432"/>
      <c r="HH73" s="432"/>
      <c r="HI73" s="432"/>
      <c r="HJ73" s="432"/>
      <c r="HK73" s="432"/>
      <c r="HL73" s="432"/>
      <c r="HM73" s="432"/>
      <c r="HN73" s="432"/>
      <c r="HO73" s="432"/>
      <c r="HP73" s="432"/>
      <c r="HQ73" s="432"/>
      <c r="HR73" s="432"/>
      <c r="HS73" s="432"/>
      <c r="HT73" s="432"/>
      <c r="HU73" s="432"/>
      <c r="HV73" s="432"/>
      <c r="HW73" s="432"/>
      <c r="HX73" s="432"/>
      <c r="HY73" s="432"/>
      <c r="HZ73" s="432"/>
      <c r="IA73" s="432"/>
      <c r="IB73" s="432"/>
      <c r="IC73" s="432"/>
      <c r="ID73" s="432"/>
      <c r="IE73" s="432"/>
      <c r="IF73" s="432"/>
      <c r="IG73" s="432"/>
    </row>
    <row r="74" spans="1:255" s="433" customFormat="1" ht="30">
      <c r="A74" s="62">
        <v>2</v>
      </c>
      <c r="B74" s="172" t="s">
        <v>2184</v>
      </c>
      <c r="C74" s="27" t="s">
        <v>1177</v>
      </c>
      <c r="D74" s="27" t="s">
        <v>1178</v>
      </c>
      <c r="E74" s="71" t="s">
        <v>937</v>
      </c>
      <c r="F74" s="27" t="s">
        <v>2622</v>
      </c>
      <c r="G74" s="463">
        <v>130</v>
      </c>
      <c r="H74" s="36">
        <v>80</v>
      </c>
      <c r="I74" s="41">
        <v>10400</v>
      </c>
      <c r="J74" s="30">
        <v>0.12</v>
      </c>
      <c r="K74" s="31">
        <v>11648</v>
      </c>
      <c r="L74" s="27" t="s">
        <v>764</v>
      </c>
      <c r="M74" s="432"/>
      <c r="O74" s="432"/>
      <c r="P74" s="432"/>
      <c r="Q74" s="432"/>
      <c r="R74" s="432"/>
      <c r="S74" s="432"/>
      <c r="T74" s="432"/>
      <c r="U74" s="432"/>
      <c r="V74" s="432"/>
      <c r="W74" s="432"/>
      <c r="X74" s="432"/>
      <c r="Y74" s="432"/>
      <c r="Z74" s="432"/>
      <c r="AA74" s="432"/>
      <c r="AB74" s="432"/>
      <c r="AC74" s="432"/>
      <c r="AD74" s="432"/>
      <c r="AE74" s="432"/>
      <c r="AF74" s="432"/>
      <c r="AG74" s="432"/>
      <c r="AH74" s="432"/>
      <c r="AI74" s="432"/>
      <c r="AJ74" s="432"/>
      <c r="AK74" s="432"/>
      <c r="AL74" s="432"/>
      <c r="AM74" s="432"/>
      <c r="AN74" s="432"/>
      <c r="AO74" s="432"/>
      <c r="AP74" s="432"/>
      <c r="AQ74" s="432"/>
      <c r="AR74" s="432"/>
      <c r="AS74" s="432"/>
      <c r="AT74" s="432"/>
      <c r="AU74" s="432"/>
      <c r="AV74" s="432"/>
      <c r="AW74" s="432"/>
      <c r="AX74" s="432"/>
      <c r="AY74" s="432"/>
      <c r="AZ74" s="432"/>
      <c r="BA74" s="432"/>
      <c r="BB74" s="432"/>
      <c r="BC74" s="432"/>
      <c r="BD74" s="432"/>
      <c r="BE74" s="432"/>
      <c r="BF74" s="432"/>
      <c r="BG74" s="432"/>
      <c r="BH74" s="432"/>
      <c r="BI74" s="432"/>
      <c r="BJ74" s="432"/>
      <c r="BK74" s="432"/>
      <c r="BL74" s="432"/>
      <c r="BM74" s="432"/>
      <c r="BN74" s="432"/>
      <c r="BO74" s="432"/>
      <c r="BP74" s="432"/>
      <c r="BQ74" s="432"/>
      <c r="BR74" s="432"/>
      <c r="BS74" s="432"/>
      <c r="BT74" s="432"/>
      <c r="BU74" s="432"/>
      <c r="BV74" s="432"/>
      <c r="BW74" s="432"/>
      <c r="BX74" s="432"/>
      <c r="BY74" s="432"/>
      <c r="BZ74" s="432"/>
      <c r="CA74" s="432"/>
      <c r="CB74" s="432"/>
      <c r="CC74" s="432"/>
      <c r="CD74" s="432"/>
      <c r="CE74" s="432"/>
      <c r="CF74" s="432"/>
      <c r="CG74" s="432"/>
      <c r="CH74" s="432"/>
      <c r="CI74" s="432"/>
      <c r="CJ74" s="432"/>
      <c r="CK74" s="432"/>
      <c r="CL74" s="432"/>
      <c r="CM74" s="432"/>
      <c r="CN74" s="432"/>
      <c r="CO74" s="432"/>
      <c r="CP74" s="432"/>
      <c r="CQ74" s="432"/>
      <c r="CR74" s="432"/>
      <c r="CS74" s="432"/>
      <c r="CT74" s="432"/>
      <c r="CU74" s="432"/>
      <c r="CV74" s="432"/>
      <c r="CW74" s="432"/>
      <c r="CX74" s="432"/>
      <c r="CY74" s="432"/>
      <c r="CZ74" s="432"/>
      <c r="DA74" s="432"/>
      <c r="DB74" s="432"/>
      <c r="DC74" s="432"/>
      <c r="DD74" s="432"/>
      <c r="DE74" s="432"/>
      <c r="DF74" s="432"/>
      <c r="DG74" s="432"/>
      <c r="DH74" s="432"/>
      <c r="DI74" s="432"/>
      <c r="DJ74" s="432"/>
      <c r="DK74" s="432"/>
      <c r="DL74" s="432"/>
      <c r="DM74" s="432"/>
      <c r="DN74" s="432"/>
      <c r="DO74" s="432"/>
      <c r="DP74" s="432"/>
      <c r="DQ74" s="432"/>
      <c r="DR74" s="432"/>
      <c r="DS74" s="432"/>
      <c r="DT74" s="432"/>
      <c r="DU74" s="432"/>
      <c r="DV74" s="432"/>
      <c r="DW74" s="432"/>
      <c r="DX74" s="432"/>
      <c r="DY74" s="432"/>
      <c r="DZ74" s="432"/>
      <c r="EA74" s="432"/>
      <c r="EB74" s="432"/>
      <c r="EC74" s="432"/>
      <c r="ED74" s="432"/>
      <c r="EE74" s="432"/>
      <c r="EF74" s="432"/>
      <c r="EG74" s="432"/>
      <c r="EH74" s="432"/>
      <c r="EI74" s="432"/>
      <c r="EJ74" s="432"/>
      <c r="EK74" s="432"/>
      <c r="EL74" s="432"/>
      <c r="EM74" s="432"/>
      <c r="EN74" s="432"/>
      <c r="EO74" s="432"/>
      <c r="EP74" s="432"/>
      <c r="EQ74" s="432"/>
      <c r="ER74" s="432"/>
      <c r="ES74" s="432"/>
      <c r="ET74" s="432"/>
      <c r="EU74" s="432"/>
      <c r="EV74" s="432"/>
      <c r="EW74" s="432"/>
      <c r="EX74" s="432"/>
      <c r="EY74" s="432"/>
      <c r="EZ74" s="432"/>
      <c r="FA74" s="432"/>
      <c r="FB74" s="432"/>
      <c r="FC74" s="432"/>
      <c r="FD74" s="432"/>
      <c r="FE74" s="432"/>
      <c r="FF74" s="432"/>
      <c r="FG74" s="432"/>
      <c r="FH74" s="432"/>
      <c r="FI74" s="432"/>
      <c r="FJ74" s="432"/>
      <c r="FK74" s="432"/>
      <c r="FL74" s="432"/>
      <c r="FM74" s="432"/>
      <c r="FN74" s="432"/>
      <c r="FO74" s="432"/>
      <c r="FP74" s="432"/>
      <c r="FQ74" s="432"/>
      <c r="FR74" s="432"/>
      <c r="FS74" s="432"/>
      <c r="FT74" s="432"/>
      <c r="FU74" s="432"/>
      <c r="FV74" s="432"/>
      <c r="FW74" s="432"/>
      <c r="FX74" s="432"/>
      <c r="FY74" s="432"/>
      <c r="FZ74" s="432"/>
      <c r="GA74" s="432"/>
      <c r="GB74" s="432"/>
      <c r="GC74" s="432"/>
      <c r="GD74" s="432"/>
      <c r="GE74" s="432"/>
      <c r="GF74" s="432"/>
      <c r="GG74" s="432"/>
      <c r="GH74" s="432"/>
      <c r="GI74" s="432"/>
      <c r="GJ74" s="432"/>
      <c r="GK74" s="432"/>
      <c r="GL74" s="432"/>
      <c r="GM74" s="432"/>
      <c r="GN74" s="432"/>
      <c r="GO74" s="432"/>
      <c r="GP74" s="432"/>
      <c r="GQ74" s="432"/>
      <c r="GR74" s="432"/>
      <c r="GS74" s="432"/>
      <c r="GT74" s="432"/>
      <c r="GU74" s="432"/>
      <c r="GV74" s="432"/>
      <c r="GW74" s="432"/>
      <c r="GX74" s="432"/>
      <c r="GY74" s="432"/>
      <c r="GZ74" s="432"/>
      <c r="HA74" s="432"/>
      <c r="HB74" s="432"/>
      <c r="HC74" s="432"/>
      <c r="HD74" s="432"/>
      <c r="HE74" s="432"/>
      <c r="HF74" s="432"/>
      <c r="HG74" s="432"/>
      <c r="HH74" s="432"/>
      <c r="HI74" s="432"/>
      <c r="HJ74" s="432"/>
      <c r="HK74" s="432"/>
      <c r="HL74" s="432"/>
      <c r="HM74" s="432"/>
      <c r="HN74" s="432"/>
      <c r="HO74" s="432"/>
      <c r="HP74" s="432"/>
      <c r="HQ74" s="432"/>
      <c r="HR74" s="432"/>
      <c r="HS74" s="432"/>
      <c r="HT74" s="432"/>
      <c r="HU74" s="432"/>
      <c r="HV74" s="432"/>
      <c r="HW74" s="432"/>
      <c r="HX74" s="432"/>
      <c r="HY74" s="432"/>
      <c r="HZ74" s="432"/>
      <c r="IA74" s="432"/>
      <c r="IB74" s="432"/>
      <c r="IC74" s="432"/>
      <c r="ID74" s="432"/>
      <c r="IE74" s="432"/>
      <c r="IF74" s="432"/>
      <c r="IG74" s="432"/>
    </row>
    <row r="75" spans="1:255" s="108" customFormat="1">
      <c r="A75" s="517" t="s">
        <v>2588</v>
      </c>
      <c r="B75" s="518"/>
      <c r="C75" s="518"/>
      <c r="D75" s="518"/>
      <c r="E75" s="518"/>
      <c r="F75" s="518"/>
      <c r="G75" s="518"/>
      <c r="H75" s="518"/>
      <c r="I75" s="518"/>
      <c r="J75" s="519"/>
      <c r="K75" s="403">
        <f>SUM(K73:K74)</f>
        <v>24192</v>
      </c>
    </row>
    <row r="76" spans="1:255" s="108" customFormat="1">
      <c r="A76" s="517" t="s">
        <v>2589</v>
      </c>
      <c r="B76" s="518"/>
      <c r="C76" s="518"/>
      <c r="D76" s="518"/>
      <c r="E76" s="518"/>
      <c r="F76" s="518"/>
      <c r="G76" s="518"/>
      <c r="H76" s="518"/>
      <c r="I76" s="518"/>
      <c r="J76" s="519"/>
      <c r="K76" s="403">
        <v>0</v>
      </c>
    </row>
    <row r="77" spans="1:255" s="108" customFormat="1">
      <c r="A77" s="523" t="s">
        <v>2641</v>
      </c>
      <c r="B77" s="524"/>
      <c r="C77" s="524"/>
      <c r="D77" s="524"/>
      <c r="E77" s="524"/>
      <c r="F77" s="524"/>
      <c r="G77" s="524"/>
      <c r="H77" s="524"/>
      <c r="I77" s="524"/>
      <c r="J77" s="525"/>
      <c r="K77" s="403">
        <f>SUM(K75:K76)</f>
        <v>24192</v>
      </c>
    </row>
    <row r="78" spans="1:255" s="108" customFormat="1">
      <c r="A78" s="428"/>
      <c r="B78" s="426"/>
      <c r="C78" s="426"/>
      <c r="D78" s="426"/>
      <c r="E78" s="427"/>
      <c r="F78" s="426"/>
      <c r="G78" s="459"/>
      <c r="H78" s="428"/>
      <c r="I78" s="426"/>
      <c r="J78" s="426"/>
      <c r="K78" s="429"/>
    </row>
    <row r="79" spans="1:255" s="108" customFormat="1">
      <c r="A79" s="38"/>
      <c r="C79" s="430"/>
      <c r="D79" s="430"/>
      <c r="F79" s="430"/>
      <c r="G79" s="460"/>
      <c r="H79" s="38"/>
      <c r="K79" s="431"/>
    </row>
    <row r="80" spans="1:255" s="108" customFormat="1" ht="45">
      <c r="A80" s="448" t="s">
        <v>0</v>
      </c>
      <c r="B80" s="409" t="s">
        <v>749</v>
      </c>
      <c r="C80" s="409" t="s">
        <v>750</v>
      </c>
      <c r="D80" s="409" t="s">
        <v>751</v>
      </c>
      <c r="E80" s="409" t="s">
        <v>3</v>
      </c>
      <c r="F80" s="409" t="s">
        <v>2609</v>
      </c>
      <c r="G80" s="411" t="s">
        <v>753</v>
      </c>
      <c r="H80" s="410" t="s">
        <v>754</v>
      </c>
      <c r="I80" s="411" t="s">
        <v>755</v>
      </c>
      <c r="J80" s="410" t="s">
        <v>756</v>
      </c>
      <c r="K80" s="412" t="s">
        <v>757</v>
      </c>
      <c r="N80" s="415" t="s">
        <v>2739</v>
      </c>
    </row>
    <row r="81" spans="1:256" s="433" customFormat="1" ht="33.75" customHeight="1">
      <c r="A81" s="62">
        <v>1</v>
      </c>
      <c r="B81" s="172" t="s">
        <v>2259</v>
      </c>
      <c r="C81" s="71" t="s">
        <v>1205</v>
      </c>
      <c r="D81" s="71" t="s">
        <v>1206</v>
      </c>
      <c r="E81" s="72" t="s">
        <v>360</v>
      </c>
      <c r="F81" s="27" t="s">
        <v>1207</v>
      </c>
      <c r="G81" s="461">
        <v>99</v>
      </c>
      <c r="H81" s="42">
        <v>70</v>
      </c>
      <c r="I81" s="52">
        <v>6930</v>
      </c>
      <c r="J81" s="30">
        <v>0.18</v>
      </c>
      <c r="K81" s="31">
        <f>I81*J81+I81</f>
        <v>8177.4</v>
      </c>
      <c r="L81" s="27" t="s">
        <v>764</v>
      </c>
      <c r="M81" s="432"/>
      <c r="O81" s="432"/>
      <c r="P81" s="432"/>
      <c r="Q81" s="432"/>
      <c r="R81" s="432"/>
      <c r="S81" s="432"/>
      <c r="T81" s="432"/>
      <c r="U81" s="432"/>
      <c r="V81" s="432"/>
      <c r="W81" s="432"/>
      <c r="X81" s="432"/>
      <c r="Y81" s="432"/>
      <c r="Z81" s="432"/>
      <c r="AA81" s="432"/>
      <c r="AB81" s="432"/>
      <c r="AC81" s="432"/>
      <c r="AD81" s="432"/>
      <c r="AE81" s="432"/>
      <c r="AF81" s="432"/>
      <c r="AG81" s="432"/>
      <c r="AH81" s="432"/>
      <c r="AI81" s="432"/>
      <c r="AJ81" s="432"/>
      <c r="AK81" s="432"/>
      <c r="AL81" s="432"/>
      <c r="AM81" s="432"/>
      <c r="AN81" s="432"/>
      <c r="AO81" s="432"/>
      <c r="AP81" s="432"/>
      <c r="AQ81" s="432"/>
      <c r="AR81" s="432"/>
      <c r="AS81" s="432"/>
      <c r="AT81" s="432"/>
      <c r="AU81" s="432"/>
      <c r="AV81" s="432"/>
      <c r="AW81" s="432"/>
      <c r="AX81" s="432"/>
      <c r="AY81" s="432"/>
      <c r="AZ81" s="432"/>
      <c r="BA81" s="432"/>
      <c r="BB81" s="432"/>
      <c r="BC81" s="432"/>
      <c r="BD81" s="432"/>
      <c r="BE81" s="432"/>
      <c r="BF81" s="432"/>
      <c r="BG81" s="432"/>
      <c r="BH81" s="432"/>
      <c r="BI81" s="432"/>
      <c r="BJ81" s="432"/>
      <c r="BK81" s="432"/>
      <c r="BL81" s="432"/>
      <c r="BM81" s="432"/>
      <c r="BN81" s="432"/>
      <c r="BO81" s="432"/>
      <c r="BP81" s="432"/>
      <c r="BQ81" s="432"/>
      <c r="BR81" s="432"/>
      <c r="BS81" s="432"/>
      <c r="BT81" s="432"/>
      <c r="BU81" s="432"/>
      <c r="BV81" s="432"/>
      <c r="BW81" s="432"/>
      <c r="BX81" s="432"/>
      <c r="BY81" s="432"/>
      <c r="BZ81" s="432"/>
      <c r="CA81" s="432"/>
      <c r="CB81" s="432"/>
      <c r="CC81" s="432"/>
      <c r="CD81" s="432"/>
      <c r="CE81" s="432"/>
      <c r="CF81" s="432"/>
      <c r="CG81" s="432"/>
      <c r="CH81" s="432"/>
      <c r="CI81" s="432"/>
      <c r="CJ81" s="432"/>
      <c r="CK81" s="432"/>
      <c r="CL81" s="432"/>
      <c r="CM81" s="432"/>
      <c r="CN81" s="432"/>
      <c r="CO81" s="432"/>
      <c r="CP81" s="432"/>
      <c r="CQ81" s="432"/>
      <c r="CR81" s="432"/>
      <c r="CS81" s="432"/>
      <c r="CT81" s="432"/>
      <c r="CU81" s="432"/>
      <c r="CV81" s="432"/>
      <c r="CW81" s="432"/>
      <c r="CX81" s="432"/>
      <c r="CY81" s="432"/>
      <c r="CZ81" s="432"/>
      <c r="DA81" s="432"/>
      <c r="DB81" s="432"/>
      <c r="DC81" s="432"/>
      <c r="DD81" s="432"/>
      <c r="DE81" s="432"/>
      <c r="DF81" s="432"/>
      <c r="DG81" s="432"/>
      <c r="DH81" s="432"/>
      <c r="DI81" s="432"/>
      <c r="DJ81" s="432"/>
      <c r="DK81" s="432"/>
      <c r="DL81" s="432"/>
      <c r="DM81" s="432"/>
      <c r="DN81" s="432"/>
      <c r="DO81" s="432"/>
      <c r="DP81" s="432"/>
      <c r="DQ81" s="432"/>
      <c r="DR81" s="432"/>
      <c r="DS81" s="432"/>
      <c r="DT81" s="432"/>
      <c r="DU81" s="432"/>
      <c r="DV81" s="432"/>
      <c r="DW81" s="432"/>
      <c r="DX81" s="432"/>
      <c r="DY81" s="432"/>
      <c r="DZ81" s="432"/>
      <c r="EA81" s="432"/>
      <c r="EB81" s="432"/>
      <c r="EC81" s="432"/>
      <c r="ED81" s="432"/>
      <c r="EE81" s="432"/>
      <c r="EF81" s="432"/>
      <c r="EG81" s="432"/>
      <c r="EH81" s="432"/>
      <c r="EI81" s="432"/>
      <c r="EJ81" s="432"/>
      <c r="EK81" s="432"/>
      <c r="EL81" s="432"/>
      <c r="EM81" s="432"/>
      <c r="EN81" s="432"/>
      <c r="EO81" s="432"/>
      <c r="EP81" s="432"/>
      <c r="EQ81" s="432"/>
      <c r="ER81" s="432"/>
      <c r="ES81" s="432"/>
      <c r="ET81" s="432"/>
      <c r="EU81" s="432"/>
      <c r="EV81" s="432"/>
      <c r="EW81" s="432"/>
      <c r="EX81" s="432"/>
      <c r="EY81" s="432"/>
      <c r="EZ81" s="432"/>
      <c r="FA81" s="432"/>
      <c r="FB81" s="432"/>
      <c r="FC81" s="432"/>
      <c r="FD81" s="432"/>
      <c r="FE81" s="432"/>
      <c r="FF81" s="432"/>
      <c r="FG81" s="432"/>
      <c r="FH81" s="432"/>
      <c r="FI81" s="432"/>
      <c r="FJ81" s="432"/>
      <c r="FK81" s="432"/>
      <c r="FL81" s="432"/>
      <c r="FM81" s="432"/>
      <c r="FN81" s="432"/>
      <c r="FO81" s="432"/>
      <c r="FP81" s="432"/>
      <c r="FQ81" s="432"/>
      <c r="FR81" s="432"/>
      <c r="FS81" s="432"/>
      <c r="FT81" s="432"/>
      <c r="FU81" s="432"/>
      <c r="FV81" s="432"/>
      <c r="FW81" s="432"/>
      <c r="FX81" s="432"/>
      <c r="FY81" s="432"/>
      <c r="FZ81" s="432"/>
      <c r="GA81" s="432"/>
      <c r="GB81" s="432"/>
      <c r="GC81" s="432"/>
      <c r="GD81" s="432"/>
      <c r="GE81" s="432"/>
      <c r="GF81" s="432"/>
      <c r="GG81" s="432"/>
      <c r="GH81" s="432"/>
      <c r="GI81" s="432"/>
      <c r="GJ81" s="432"/>
      <c r="GK81" s="432"/>
      <c r="GL81" s="432"/>
      <c r="GM81" s="432"/>
      <c r="GN81" s="432"/>
      <c r="GO81" s="432"/>
      <c r="GP81" s="432"/>
      <c r="GQ81" s="432"/>
      <c r="GR81" s="432"/>
      <c r="GS81" s="432"/>
      <c r="GT81" s="432"/>
      <c r="GU81" s="432"/>
      <c r="GV81" s="432"/>
      <c r="GW81" s="432"/>
      <c r="GX81" s="432"/>
      <c r="GY81" s="432"/>
      <c r="GZ81" s="432"/>
      <c r="HA81" s="432"/>
      <c r="HB81" s="432"/>
      <c r="HC81" s="432"/>
      <c r="HD81" s="432"/>
      <c r="HE81" s="432"/>
      <c r="HF81" s="432"/>
      <c r="HG81" s="432"/>
      <c r="HH81" s="432"/>
      <c r="HI81" s="432"/>
      <c r="HJ81" s="432"/>
      <c r="HK81" s="432"/>
      <c r="HL81" s="432"/>
      <c r="HM81" s="432"/>
      <c r="HN81" s="432"/>
      <c r="HO81" s="432"/>
      <c r="HP81" s="432"/>
      <c r="HQ81" s="432"/>
      <c r="HR81" s="432"/>
      <c r="HS81" s="432"/>
      <c r="HT81" s="432"/>
      <c r="HU81" s="432"/>
      <c r="HV81" s="432"/>
      <c r="HW81" s="432"/>
      <c r="HX81" s="432"/>
      <c r="HY81" s="432"/>
      <c r="HZ81" s="432"/>
      <c r="IA81" s="432"/>
      <c r="IB81" s="432"/>
      <c r="IC81" s="432"/>
      <c r="ID81" s="432"/>
      <c r="IE81" s="432"/>
      <c r="IF81" s="432"/>
      <c r="IG81" s="432"/>
    </row>
    <row r="82" spans="1:256" s="437" customFormat="1" ht="33" customHeight="1">
      <c r="A82" s="449">
        <v>2</v>
      </c>
      <c r="B82" s="172" t="s">
        <v>2280</v>
      </c>
      <c r="C82" s="19" t="s">
        <v>2278</v>
      </c>
      <c r="D82" s="19" t="s">
        <v>2279</v>
      </c>
      <c r="E82" s="192" t="s">
        <v>2786</v>
      </c>
      <c r="F82" s="19" t="s">
        <v>763</v>
      </c>
      <c r="G82" s="168">
        <v>160</v>
      </c>
      <c r="H82" s="21">
        <v>10</v>
      </c>
      <c r="I82" s="228">
        <v>1600</v>
      </c>
      <c r="J82" s="22">
        <v>0.12</v>
      </c>
      <c r="K82" s="207">
        <v>1792</v>
      </c>
      <c r="L82" s="19" t="s">
        <v>764</v>
      </c>
      <c r="M82" s="436"/>
      <c r="O82" s="436"/>
      <c r="P82" s="436"/>
      <c r="Q82" s="436"/>
      <c r="R82" s="436"/>
      <c r="S82" s="436"/>
      <c r="T82" s="436"/>
      <c r="U82" s="436"/>
      <c r="V82" s="436"/>
      <c r="W82" s="436"/>
      <c r="X82" s="436"/>
      <c r="Y82" s="436"/>
      <c r="Z82" s="436"/>
      <c r="AA82" s="436"/>
      <c r="AB82" s="436"/>
      <c r="AC82" s="436"/>
      <c r="AD82" s="436"/>
      <c r="AE82" s="436"/>
      <c r="AF82" s="436"/>
      <c r="AG82" s="436"/>
      <c r="AH82" s="436"/>
      <c r="AI82" s="436"/>
      <c r="AJ82" s="436"/>
      <c r="AK82" s="436"/>
      <c r="AL82" s="436"/>
      <c r="AM82" s="436"/>
      <c r="AN82" s="436"/>
      <c r="AO82" s="436"/>
      <c r="AP82" s="436"/>
      <c r="AQ82" s="436"/>
      <c r="AR82" s="436"/>
      <c r="AS82" s="436"/>
      <c r="AT82" s="436"/>
      <c r="AU82" s="436"/>
      <c r="AV82" s="436"/>
      <c r="AW82" s="436"/>
      <c r="AX82" s="436"/>
      <c r="AY82" s="436"/>
      <c r="AZ82" s="436"/>
      <c r="BA82" s="436"/>
      <c r="BB82" s="436"/>
      <c r="BC82" s="436"/>
      <c r="BD82" s="436"/>
      <c r="BE82" s="436"/>
      <c r="BF82" s="436"/>
      <c r="BG82" s="436"/>
      <c r="BH82" s="436"/>
      <c r="BI82" s="436"/>
      <c r="BJ82" s="436"/>
      <c r="BK82" s="436"/>
      <c r="BL82" s="436"/>
      <c r="BM82" s="436"/>
      <c r="BN82" s="436"/>
      <c r="BO82" s="436"/>
      <c r="BP82" s="436"/>
      <c r="BQ82" s="436"/>
      <c r="BR82" s="436"/>
      <c r="BS82" s="436"/>
      <c r="BT82" s="436"/>
      <c r="BU82" s="436"/>
      <c r="BV82" s="436"/>
      <c r="BW82" s="436"/>
      <c r="BX82" s="436"/>
      <c r="BY82" s="436"/>
      <c r="BZ82" s="436"/>
      <c r="CA82" s="436"/>
      <c r="CB82" s="436"/>
      <c r="CC82" s="436"/>
      <c r="CD82" s="436"/>
      <c r="CE82" s="436"/>
      <c r="CF82" s="436"/>
      <c r="CG82" s="436"/>
      <c r="CH82" s="436"/>
      <c r="CI82" s="436"/>
      <c r="CJ82" s="436"/>
      <c r="CK82" s="436"/>
      <c r="CL82" s="436"/>
      <c r="CM82" s="436"/>
      <c r="CN82" s="436"/>
      <c r="CO82" s="436"/>
      <c r="CP82" s="436"/>
      <c r="CQ82" s="436"/>
      <c r="CR82" s="436"/>
      <c r="CS82" s="436"/>
      <c r="CT82" s="436"/>
      <c r="CU82" s="436"/>
      <c r="CV82" s="436"/>
      <c r="CW82" s="436"/>
      <c r="CX82" s="436"/>
      <c r="CY82" s="436"/>
      <c r="CZ82" s="436"/>
      <c r="DA82" s="436"/>
      <c r="DB82" s="436"/>
      <c r="DC82" s="436"/>
      <c r="DD82" s="436"/>
      <c r="DE82" s="436"/>
      <c r="DF82" s="436"/>
      <c r="DG82" s="436"/>
      <c r="DH82" s="436"/>
      <c r="DI82" s="436"/>
      <c r="DJ82" s="436"/>
      <c r="DK82" s="436"/>
      <c r="DL82" s="436"/>
      <c r="DM82" s="436"/>
      <c r="DN82" s="436"/>
      <c r="DO82" s="436"/>
      <c r="DP82" s="436"/>
      <c r="DQ82" s="436"/>
      <c r="DR82" s="436"/>
      <c r="DS82" s="436"/>
      <c r="DT82" s="436"/>
      <c r="DU82" s="436"/>
      <c r="DV82" s="436"/>
      <c r="DW82" s="436"/>
      <c r="DX82" s="436"/>
      <c r="DY82" s="436"/>
      <c r="DZ82" s="436"/>
      <c r="EA82" s="436"/>
      <c r="EB82" s="436"/>
      <c r="EC82" s="436"/>
      <c r="ED82" s="436"/>
      <c r="EE82" s="436"/>
      <c r="EF82" s="436"/>
      <c r="EG82" s="436"/>
      <c r="EH82" s="436"/>
      <c r="EI82" s="436"/>
      <c r="EJ82" s="436"/>
      <c r="EK82" s="436"/>
      <c r="EL82" s="436"/>
      <c r="EM82" s="436"/>
      <c r="EN82" s="436"/>
      <c r="EO82" s="436"/>
      <c r="EP82" s="436"/>
      <c r="EQ82" s="436"/>
      <c r="ER82" s="436"/>
      <c r="ES82" s="436"/>
      <c r="ET82" s="436"/>
      <c r="EU82" s="436"/>
      <c r="EV82" s="436"/>
      <c r="EW82" s="436"/>
      <c r="EX82" s="436"/>
      <c r="EY82" s="436"/>
      <c r="EZ82" s="436"/>
      <c r="FA82" s="436"/>
      <c r="FB82" s="436"/>
      <c r="FC82" s="436"/>
      <c r="FD82" s="436"/>
      <c r="FE82" s="436"/>
      <c r="FF82" s="436"/>
      <c r="FG82" s="436"/>
      <c r="FH82" s="436"/>
      <c r="FI82" s="436"/>
      <c r="FJ82" s="436"/>
      <c r="FK82" s="436"/>
      <c r="FL82" s="436"/>
      <c r="FM82" s="436"/>
      <c r="FN82" s="436"/>
      <c r="FO82" s="436"/>
      <c r="FP82" s="436"/>
      <c r="FQ82" s="436"/>
      <c r="FR82" s="436"/>
      <c r="FS82" s="436"/>
      <c r="FT82" s="436"/>
      <c r="FU82" s="436"/>
      <c r="FV82" s="436"/>
      <c r="FW82" s="436"/>
      <c r="FX82" s="436"/>
      <c r="FY82" s="436"/>
      <c r="FZ82" s="436"/>
      <c r="GA82" s="436"/>
      <c r="GB82" s="436"/>
      <c r="GC82" s="436"/>
      <c r="GD82" s="436"/>
      <c r="GE82" s="436"/>
      <c r="GF82" s="436"/>
      <c r="GG82" s="436"/>
      <c r="GH82" s="436"/>
      <c r="GI82" s="436"/>
      <c r="GJ82" s="436"/>
      <c r="GK82" s="436"/>
      <c r="GL82" s="436"/>
      <c r="GM82" s="436"/>
      <c r="GN82" s="436"/>
      <c r="GO82" s="436"/>
      <c r="GP82" s="436"/>
      <c r="GQ82" s="436"/>
      <c r="GR82" s="436"/>
      <c r="GS82" s="436"/>
      <c r="GT82" s="436"/>
      <c r="GU82" s="436"/>
      <c r="GV82" s="436"/>
      <c r="GW82" s="436"/>
      <c r="GX82" s="436"/>
      <c r="GY82" s="436"/>
      <c r="GZ82" s="436"/>
      <c r="HA82" s="436"/>
      <c r="HB82" s="436"/>
      <c r="HC82" s="436"/>
      <c r="HD82" s="436"/>
      <c r="HE82" s="436"/>
      <c r="HF82" s="436"/>
      <c r="HG82" s="436"/>
      <c r="HH82" s="436"/>
      <c r="HI82" s="436"/>
      <c r="HJ82" s="436"/>
      <c r="HK82" s="436"/>
      <c r="HL82" s="436"/>
      <c r="HM82" s="436"/>
      <c r="HN82" s="436"/>
      <c r="HO82" s="436"/>
      <c r="HP82" s="436"/>
      <c r="HQ82" s="436"/>
      <c r="HR82" s="436"/>
      <c r="HS82" s="436"/>
      <c r="HT82" s="436"/>
      <c r="HU82" s="436"/>
      <c r="HV82" s="436"/>
      <c r="HW82" s="436"/>
      <c r="HX82" s="436"/>
      <c r="HY82" s="436"/>
      <c r="HZ82" s="436"/>
      <c r="IA82" s="436"/>
      <c r="IB82" s="436"/>
      <c r="IC82" s="436"/>
      <c r="ID82" s="436"/>
      <c r="IE82" s="436"/>
      <c r="IF82" s="436"/>
      <c r="IG82" s="436"/>
      <c r="IH82" s="436"/>
      <c r="II82" s="436"/>
      <c r="IJ82" s="436"/>
      <c r="IK82" s="436"/>
      <c r="IL82" s="436"/>
      <c r="IM82" s="436"/>
      <c r="IN82" s="436"/>
      <c r="IO82" s="436"/>
      <c r="IP82" s="436"/>
      <c r="IQ82" s="436"/>
      <c r="IR82" s="436"/>
      <c r="IS82" s="436"/>
      <c r="IT82" s="436"/>
      <c r="IU82" s="436"/>
      <c r="IV82" s="436"/>
    </row>
    <row r="83" spans="1:256" s="108" customFormat="1" ht="36">
      <c r="A83" s="39">
        <v>3</v>
      </c>
      <c r="B83" s="172" t="s">
        <v>2338</v>
      </c>
      <c r="C83" s="105" t="s">
        <v>2335</v>
      </c>
      <c r="D83" s="105" t="s">
        <v>2336</v>
      </c>
      <c r="E83" s="105" t="s">
        <v>683</v>
      </c>
      <c r="F83" s="214" t="s">
        <v>2623</v>
      </c>
      <c r="G83" s="242">
        <v>2742.86</v>
      </c>
      <c r="H83" s="39">
        <v>3</v>
      </c>
      <c r="I83" s="237">
        <v>8228.58</v>
      </c>
      <c r="J83" s="103">
        <v>0.12</v>
      </c>
      <c r="K83" s="242">
        <v>9216.0095999999994</v>
      </c>
      <c r="L83" s="105" t="s">
        <v>1246</v>
      </c>
      <c r="M83" s="438"/>
      <c r="N83" s="438"/>
      <c r="O83" s="438"/>
      <c r="P83" s="438"/>
      <c r="Q83" s="438"/>
      <c r="R83" s="438"/>
      <c r="S83" s="438"/>
      <c r="T83" s="438"/>
      <c r="U83" s="438"/>
      <c r="V83" s="438"/>
      <c r="W83" s="438"/>
      <c r="X83" s="438"/>
      <c r="Y83" s="438"/>
      <c r="Z83" s="438"/>
      <c r="AA83" s="438"/>
      <c r="AB83" s="438"/>
      <c r="AC83" s="438"/>
      <c r="AD83" s="438"/>
      <c r="AE83" s="438"/>
      <c r="AF83" s="438"/>
      <c r="AG83" s="438"/>
      <c r="AH83" s="438"/>
      <c r="AI83" s="438"/>
      <c r="AJ83" s="438"/>
      <c r="AK83" s="438"/>
      <c r="AL83" s="438"/>
      <c r="AM83" s="438"/>
      <c r="AN83" s="438"/>
      <c r="AO83" s="438"/>
      <c r="AP83" s="438"/>
      <c r="AQ83" s="438"/>
      <c r="AR83" s="438"/>
      <c r="AS83" s="438"/>
      <c r="AT83" s="438"/>
      <c r="AU83" s="438"/>
      <c r="AV83" s="438"/>
      <c r="AW83" s="438"/>
      <c r="AX83" s="438"/>
      <c r="AY83" s="438"/>
      <c r="AZ83" s="438"/>
      <c r="BA83" s="438"/>
      <c r="BB83" s="438"/>
      <c r="BC83" s="438"/>
      <c r="BD83" s="438"/>
      <c r="BE83" s="438"/>
      <c r="BF83" s="438"/>
      <c r="BG83" s="438"/>
      <c r="BH83" s="438"/>
      <c r="BI83" s="438"/>
      <c r="BJ83" s="438"/>
      <c r="BK83" s="438"/>
      <c r="BL83" s="438"/>
      <c r="BM83" s="438"/>
      <c r="BN83" s="438"/>
      <c r="BO83" s="438"/>
      <c r="BP83" s="438"/>
      <c r="BQ83" s="438"/>
      <c r="BR83" s="438"/>
      <c r="BS83" s="438"/>
      <c r="BT83" s="438"/>
      <c r="BU83" s="438"/>
      <c r="BV83" s="438"/>
      <c r="BW83" s="438"/>
      <c r="BX83" s="438"/>
      <c r="BY83" s="438"/>
      <c r="BZ83" s="438"/>
      <c r="CA83" s="438"/>
      <c r="CB83" s="438"/>
      <c r="CC83" s="438"/>
      <c r="CD83" s="438"/>
      <c r="CE83" s="438"/>
      <c r="CF83" s="438"/>
      <c r="CG83" s="438"/>
      <c r="CH83" s="438"/>
      <c r="CI83" s="438"/>
      <c r="CJ83" s="438"/>
      <c r="CK83" s="438"/>
      <c r="CL83" s="438"/>
      <c r="CM83" s="438"/>
      <c r="CN83" s="438"/>
      <c r="CO83" s="438"/>
      <c r="CP83" s="438"/>
      <c r="CQ83" s="438"/>
      <c r="CR83" s="438"/>
      <c r="CS83" s="438"/>
      <c r="CT83" s="438"/>
      <c r="CU83" s="438"/>
      <c r="CV83" s="438"/>
      <c r="CW83" s="438"/>
      <c r="CX83" s="438"/>
      <c r="CY83" s="438"/>
      <c r="CZ83" s="438"/>
      <c r="DA83" s="438"/>
      <c r="DB83" s="438"/>
      <c r="DC83" s="438"/>
      <c r="DD83" s="438"/>
      <c r="DE83" s="438"/>
      <c r="DF83" s="438"/>
      <c r="DG83" s="438"/>
      <c r="DH83" s="438"/>
      <c r="DI83" s="438"/>
      <c r="DJ83" s="438"/>
      <c r="DK83" s="438"/>
      <c r="DL83" s="438"/>
      <c r="DM83" s="438"/>
      <c r="DN83" s="438"/>
      <c r="DO83" s="438"/>
      <c r="DP83" s="438"/>
      <c r="DQ83" s="438"/>
      <c r="DR83" s="438"/>
      <c r="DS83" s="438"/>
      <c r="DT83" s="438"/>
      <c r="DU83" s="438"/>
      <c r="DV83" s="438"/>
      <c r="DW83" s="438"/>
      <c r="DX83" s="438"/>
      <c r="DY83" s="438"/>
      <c r="DZ83" s="438"/>
      <c r="EA83" s="438"/>
      <c r="EB83" s="438"/>
      <c r="EC83" s="438"/>
      <c r="ED83" s="438"/>
      <c r="EE83" s="438"/>
      <c r="EF83" s="438"/>
      <c r="EG83" s="438"/>
      <c r="EH83" s="438"/>
      <c r="EI83" s="438"/>
      <c r="EJ83" s="438"/>
      <c r="EK83" s="438"/>
      <c r="EL83" s="438"/>
      <c r="EM83" s="438"/>
      <c r="EN83" s="438"/>
      <c r="EO83" s="438"/>
      <c r="EP83" s="438"/>
      <c r="EQ83" s="438"/>
      <c r="ER83" s="438"/>
      <c r="ES83" s="438"/>
      <c r="ET83" s="438"/>
      <c r="EU83" s="438"/>
      <c r="EV83" s="438"/>
      <c r="EW83" s="438"/>
      <c r="EX83" s="438"/>
      <c r="EY83" s="438"/>
      <c r="EZ83" s="438"/>
      <c r="FA83" s="438"/>
      <c r="FB83" s="438"/>
      <c r="FC83" s="438"/>
      <c r="FD83" s="438"/>
      <c r="FE83" s="438"/>
      <c r="FF83" s="438"/>
      <c r="FG83" s="438"/>
      <c r="FH83" s="438"/>
      <c r="FI83" s="438"/>
      <c r="FJ83" s="438"/>
      <c r="FK83" s="438"/>
      <c r="FL83" s="438"/>
      <c r="FM83" s="438"/>
      <c r="FN83" s="438"/>
      <c r="FO83" s="438"/>
      <c r="FP83" s="438"/>
      <c r="FQ83" s="438"/>
      <c r="FR83" s="438"/>
      <c r="FS83" s="438"/>
      <c r="FT83" s="438"/>
      <c r="FU83" s="438"/>
      <c r="FV83" s="438"/>
      <c r="FW83" s="438"/>
      <c r="FX83" s="438"/>
      <c r="FY83" s="438"/>
      <c r="FZ83" s="438"/>
      <c r="GA83" s="438"/>
      <c r="GB83" s="438"/>
      <c r="GC83" s="438"/>
      <c r="GD83" s="438"/>
      <c r="GE83" s="438"/>
      <c r="GF83" s="438"/>
      <c r="GG83" s="438"/>
      <c r="GH83" s="438"/>
      <c r="GI83" s="438"/>
      <c r="GJ83" s="438"/>
      <c r="GK83" s="438"/>
      <c r="GL83" s="438"/>
      <c r="GM83" s="438"/>
      <c r="GN83" s="438"/>
      <c r="GO83" s="438"/>
      <c r="GP83" s="438"/>
      <c r="GQ83" s="438"/>
      <c r="GR83" s="438"/>
      <c r="GS83" s="438"/>
      <c r="GT83" s="438"/>
      <c r="GU83" s="438"/>
      <c r="GV83" s="438"/>
      <c r="GW83" s="438"/>
      <c r="GX83" s="438"/>
      <c r="GY83" s="438"/>
      <c r="GZ83" s="438"/>
      <c r="HA83" s="438"/>
      <c r="HB83" s="438"/>
      <c r="HC83" s="438"/>
      <c r="HD83" s="438"/>
      <c r="HE83" s="438"/>
      <c r="HF83" s="438"/>
      <c r="HG83" s="438"/>
      <c r="HH83" s="438"/>
      <c r="HI83" s="438"/>
      <c r="HJ83" s="438"/>
      <c r="HK83" s="438"/>
      <c r="HL83" s="438"/>
      <c r="HM83" s="438"/>
      <c r="HN83" s="438"/>
      <c r="HO83" s="438"/>
      <c r="HP83" s="438"/>
      <c r="HQ83" s="438"/>
      <c r="HR83" s="438"/>
      <c r="HS83" s="438"/>
      <c r="HT83" s="438"/>
      <c r="HU83" s="438"/>
      <c r="HV83" s="438"/>
      <c r="HW83" s="438"/>
      <c r="HX83" s="438"/>
      <c r="HY83" s="438"/>
      <c r="HZ83" s="438"/>
      <c r="IA83" s="438"/>
      <c r="IB83" s="438"/>
      <c r="IC83" s="438"/>
      <c r="ID83" s="438"/>
      <c r="IE83" s="438"/>
      <c r="IF83" s="438"/>
      <c r="IG83" s="438"/>
      <c r="IH83" s="438"/>
      <c r="II83" s="438"/>
      <c r="IJ83" s="438"/>
      <c r="IK83" s="438"/>
      <c r="IL83" s="438"/>
      <c r="IM83" s="438"/>
      <c r="IN83" s="438"/>
      <c r="IO83" s="438"/>
      <c r="IP83" s="438"/>
      <c r="IQ83" s="438"/>
      <c r="IR83" s="438"/>
      <c r="IS83" s="438"/>
      <c r="IT83" s="438"/>
      <c r="IU83" s="438"/>
    </row>
    <row r="84" spans="1:256" s="53" customFormat="1" ht="30">
      <c r="A84" s="62">
        <v>4</v>
      </c>
      <c r="B84" s="172" t="s">
        <v>1976</v>
      </c>
      <c r="C84" s="27" t="s">
        <v>1020</v>
      </c>
      <c r="D84" s="27" t="s">
        <v>1021</v>
      </c>
      <c r="E84" s="71" t="s">
        <v>416</v>
      </c>
      <c r="F84" s="29" t="s">
        <v>2787</v>
      </c>
      <c r="G84" s="463">
        <v>18.7</v>
      </c>
      <c r="H84" s="36">
        <v>650</v>
      </c>
      <c r="I84" s="52">
        <v>12155</v>
      </c>
      <c r="J84" s="30">
        <v>0.12</v>
      </c>
      <c r="K84" s="31">
        <v>13613.6</v>
      </c>
      <c r="L84" s="27" t="s">
        <v>764</v>
      </c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</row>
    <row r="85" spans="1:256" s="108" customFormat="1">
      <c r="A85" s="517" t="s">
        <v>2588</v>
      </c>
      <c r="B85" s="518"/>
      <c r="C85" s="518"/>
      <c r="D85" s="518"/>
      <c r="E85" s="518"/>
      <c r="F85" s="518"/>
      <c r="G85" s="518"/>
      <c r="H85" s="518"/>
      <c r="I85" s="518"/>
      <c r="J85" s="519"/>
      <c r="K85" s="403">
        <f>SUM(K81:K84)</f>
        <v>32799.009599999998</v>
      </c>
    </row>
    <row r="86" spans="1:256" s="108" customFormat="1">
      <c r="A86" s="517" t="s">
        <v>2589</v>
      </c>
      <c r="B86" s="518"/>
      <c r="C86" s="518"/>
      <c r="D86" s="518"/>
      <c r="E86" s="518"/>
      <c r="F86" s="518"/>
      <c r="G86" s="518"/>
      <c r="H86" s="518"/>
      <c r="I86" s="518"/>
      <c r="J86" s="519"/>
      <c r="K86" s="403">
        <v>-0.01</v>
      </c>
    </row>
    <row r="87" spans="1:256" s="108" customFormat="1">
      <c r="A87" s="523" t="s">
        <v>2642</v>
      </c>
      <c r="B87" s="524"/>
      <c r="C87" s="524"/>
      <c r="D87" s="524"/>
      <c r="E87" s="524"/>
      <c r="F87" s="524"/>
      <c r="G87" s="524"/>
      <c r="H87" s="524"/>
      <c r="I87" s="524"/>
      <c r="J87" s="525"/>
      <c r="K87" s="403">
        <f>SUM(K85:K86)</f>
        <v>32798.999599999996</v>
      </c>
    </row>
    <row r="88" spans="1:256" s="108" customFormat="1">
      <c r="A88" s="428"/>
      <c r="B88" s="426"/>
      <c r="C88" s="426"/>
      <c r="D88" s="426"/>
      <c r="E88" s="427"/>
      <c r="F88" s="426"/>
      <c r="G88" s="459"/>
      <c r="H88" s="428"/>
      <c r="I88" s="426"/>
      <c r="J88" s="426"/>
      <c r="K88" s="429"/>
    </row>
    <row r="89" spans="1:256" s="108" customFormat="1">
      <c r="A89" s="38"/>
      <c r="C89" s="430"/>
      <c r="D89" s="430"/>
      <c r="F89" s="430"/>
      <c r="G89" s="460"/>
      <c r="H89" s="38"/>
      <c r="K89" s="431"/>
    </row>
    <row r="90" spans="1:256" s="108" customFormat="1" ht="45">
      <c r="A90" s="448" t="s">
        <v>0</v>
      </c>
      <c r="B90" s="409" t="s">
        <v>749</v>
      </c>
      <c r="C90" s="409" t="s">
        <v>750</v>
      </c>
      <c r="D90" s="409" t="s">
        <v>751</v>
      </c>
      <c r="E90" s="409" t="s">
        <v>3</v>
      </c>
      <c r="F90" s="409" t="s">
        <v>2609</v>
      </c>
      <c r="G90" s="411" t="s">
        <v>753</v>
      </c>
      <c r="H90" s="410" t="s">
        <v>754</v>
      </c>
      <c r="I90" s="411" t="s">
        <v>755</v>
      </c>
      <c r="J90" s="410" t="s">
        <v>756</v>
      </c>
      <c r="K90" s="412" t="s">
        <v>757</v>
      </c>
      <c r="N90" s="415" t="s">
        <v>2740</v>
      </c>
    </row>
    <row r="91" spans="1:256" s="53" customFormat="1" ht="30">
      <c r="A91" s="28">
        <v>1</v>
      </c>
      <c r="B91" s="172" t="s">
        <v>2365</v>
      </c>
      <c r="C91" s="27" t="s">
        <v>1321</v>
      </c>
      <c r="D91" s="27" t="s">
        <v>1322</v>
      </c>
      <c r="E91" s="71" t="s">
        <v>102</v>
      </c>
      <c r="F91" s="27" t="s">
        <v>1323</v>
      </c>
      <c r="G91" s="461">
        <v>4</v>
      </c>
      <c r="H91" s="36">
        <v>110</v>
      </c>
      <c r="I91" s="52">
        <v>440</v>
      </c>
      <c r="J91" s="46">
        <v>0.12</v>
      </c>
      <c r="K91" s="31">
        <v>492.8</v>
      </c>
      <c r="L91" s="27" t="s">
        <v>1091</v>
      </c>
      <c r="M91" s="419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</row>
    <row r="92" spans="1:256" s="433" customFormat="1" ht="30">
      <c r="A92" s="62">
        <v>2</v>
      </c>
      <c r="B92" s="172" t="s">
        <v>2236</v>
      </c>
      <c r="C92" s="71" t="s">
        <v>1198</v>
      </c>
      <c r="D92" s="71" t="s">
        <v>1199</v>
      </c>
      <c r="E92" s="71" t="s">
        <v>435</v>
      </c>
      <c r="F92" s="27" t="s">
        <v>1074</v>
      </c>
      <c r="G92" s="461">
        <v>135</v>
      </c>
      <c r="H92" s="42">
        <v>30</v>
      </c>
      <c r="I92" s="52">
        <v>4050</v>
      </c>
      <c r="J92" s="30">
        <v>0.12</v>
      </c>
      <c r="K92" s="31">
        <v>4536</v>
      </c>
      <c r="L92" s="27" t="s">
        <v>1091</v>
      </c>
      <c r="M92" s="432"/>
      <c r="O92" s="432"/>
      <c r="P92" s="432"/>
      <c r="Q92" s="432"/>
      <c r="R92" s="432"/>
      <c r="S92" s="432"/>
      <c r="T92" s="432"/>
      <c r="U92" s="432"/>
      <c r="V92" s="432"/>
      <c r="W92" s="432"/>
      <c r="X92" s="432"/>
      <c r="Y92" s="432"/>
      <c r="Z92" s="432"/>
      <c r="AA92" s="432"/>
      <c r="AB92" s="432"/>
      <c r="AC92" s="432"/>
      <c r="AD92" s="432"/>
      <c r="AE92" s="432"/>
      <c r="AF92" s="432"/>
      <c r="AG92" s="432"/>
      <c r="AH92" s="432"/>
      <c r="AI92" s="432"/>
      <c r="AJ92" s="432"/>
      <c r="AK92" s="432"/>
      <c r="AL92" s="432"/>
      <c r="AM92" s="432"/>
      <c r="AN92" s="432"/>
      <c r="AO92" s="432"/>
      <c r="AP92" s="432"/>
      <c r="AQ92" s="432"/>
      <c r="AR92" s="432"/>
      <c r="AS92" s="432"/>
      <c r="AT92" s="432"/>
      <c r="AU92" s="432"/>
      <c r="AV92" s="432"/>
      <c r="AW92" s="432"/>
      <c r="AX92" s="432"/>
      <c r="AY92" s="432"/>
      <c r="AZ92" s="432"/>
      <c r="BA92" s="432"/>
      <c r="BB92" s="432"/>
      <c r="BC92" s="432"/>
      <c r="BD92" s="432"/>
      <c r="BE92" s="432"/>
      <c r="BF92" s="432"/>
      <c r="BG92" s="432"/>
      <c r="BH92" s="432"/>
      <c r="BI92" s="432"/>
      <c r="BJ92" s="432"/>
      <c r="BK92" s="432"/>
      <c r="BL92" s="432"/>
      <c r="BM92" s="432"/>
      <c r="BN92" s="432"/>
      <c r="BO92" s="432"/>
      <c r="BP92" s="432"/>
      <c r="BQ92" s="432"/>
      <c r="BR92" s="432"/>
      <c r="BS92" s="432"/>
      <c r="BT92" s="432"/>
      <c r="BU92" s="432"/>
      <c r="BV92" s="432"/>
      <c r="BW92" s="432"/>
      <c r="BX92" s="432"/>
      <c r="BY92" s="432"/>
      <c r="BZ92" s="432"/>
      <c r="CA92" s="432"/>
      <c r="CB92" s="432"/>
      <c r="CC92" s="432"/>
      <c r="CD92" s="432"/>
      <c r="CE92" s="432"/>
      <c r="CF92" s="432"/>
      <c r="CG92" s="432"/>
      <c r="CH92" s="432"/>
      <c r="CI92" s="432"/>
      <c r="CJ92" s="432"/>
      <c r="CK92" s="432"/>
      <c r="CL92" s="432"/>
      <c r="CM92" s="432"/>
      <c r="CN92" s="432"/>
      <c r="CO92" s="432"/>
      <c r="CP92" s="432"/>
      <c r="CQ92" s="432"/>
      <c r="CR92" s="432"/>
      <c r="CS92" s="432"/>
      <c r="CT92" s="432"/>
      <c r="CU92" s="432"/>
      <c r="CV92" s="432"/>
      <c r="CW92" s="432"/>
      <c r="CX92" s="432"/>
      <c r="CY92" s="432"/>
      <c r="CZ92" s="432"/>
      <c r="DA92" s="432"/>
      <c r="DB92" s="432"/>
      <c r="DC92" s="432"/>
      <c r="DD92" s="432"/>
      <c r="DE92" s="432"/>
      <c r="DF92" s="432"/>
      <c r="DG92" s="432"/>
      <c r="DH92" s="432"/>
      <c r="DI92" s="432"/>
      <c r="DJ92" s="432"/>
      <c r="DK92" s="432"/>
      <c r="DL92" s="432"/>
      <c r="DM92" s="432"/>
      <c r="DN92" s="432"/>
      <c r="DO92" s="432"/>
      <c r="DP92" s="432"/>
      <c r="DQ92" s="432"/>
      <c r="DR92" s="432"/>
      <c r="DS92" s="432"/>
      <c r="DT92" s="432"/>
      <c r="DU92" s="432"/>
      <c r="DV92" s="432"/>
      <c r="DW92" s="432"/>
      <c r="DX92" s="432"/>
      <c r="DY92" s="432"/>
      <c r="DZ92" s="432"/>
      <c r="EA92" s="432"/>
      <c r="EB92" s="432"/>
      <c r="EC92" s="432"/>
      <c r="ED92" s="432"/>
      <c r="EE92" s="432"/>
      <c r="EF92" s="432"/>
      <c r="EG92" s="432"/>
      <c r="EH92" s="432"/>
      <c r="EI92" s="432"/>
      <c r="EJ92" s="432"/>
      <c r="EK92" s="432"/>
      <c r="EL92" s="432"/>
      <c r="EM92" s="432"/>
      <c r="EN92" s="432"/>
      <c r="EO92" s="432"/>
      <c r="EP92" s="432"/>
      <c r="EQ92" s="432"/>
      <c r="ER92" s="432"/>
      <c r="ES92" s="432"/>
      <c r="ET92" s="432"/>
      <c r="EU92" s="432"/>
      <c r="EV92" s="432"/>
      <c r="EW92" s="432"/>
      <c r="EX92" s="432"/>
      <c r="EY92" s="432"/>
      <c r="EZ92" s="432"/>
      <c r="FA92" s="432"/>
      <c r="FB92" s="432"/>
      <c r="FC92" s="432"/>
      <c r="FD92" s="432"/>
      <c r="FE92" s="432"/>
      <c r="FF92" s="432"/>
      <c r="FG92" s="432"/>
      <c r="FH92" s="432"/>
      <c r="FI92" s="432"/>
      <c r="FJ92" s="432"/>
      <c r="FK92" s="432"/>
      <c r="FL92" s="432"/>
      <c r="FM92" s="432"/>
      <c r="FN92" s="432"/>
      <c r="FO92" s="432"/>
      <c r="FP92" s="432"/>
      <c r="FQ92" s="432"/>
      <c r="FR92" s="432"/>
      <c r="FS92" s="432"/>
      <c r="FT92" s="432"/>
      <c r="FU92" s="432"/>
      <c r="FV92" s="432"/>
      <c r="FW92" s="432"/>
      <c r="FX92" s="432"/>
      <c r="FY92" s="432"/>
      <c r="FZ92" s="432"/>
      <c r="GA92" s="432"/>
      <c r="GB92" s="432"/>
      <c r="GC92" s="432"/>
      <c r="GD92" s="432"/>
      <c r="GE92" s="432"/>
      <c r="GF92" s="432"/>
      <c r="GG92" s="432"/>
      <c r="GH92" s="432"/>
      <c r="GI92" s="432"/>
      <c r="GJ92" s="432"/>
      <c r="GK92" s="432"/>
      <c r="GL92" s="432"/>
      <c r="GM92" s="432"/>
      <c r="GN92" s="432"/>
      <c r="GO92" s="432"/>
      <c r="GP92" s="432"/>
      <c r="GQ92" s="432"/>
      <c r="GR92" s="432"/>
      <c r="GS92" s="432"/>
      <c r="GT92" s="432"/>
      <c r="GU92" s="432"/>
      <c r="GV92" s="432"/>
      <c r="GW92" s="432"/>
      <c r="GX92" s="432"/>
      <c r="GY92" s="432"/>
      <c r="GZ92" s="432"/>
      <c r="HA92" s="432"/>
      <c r="HB92" s="432"/>
      <c r="HC92" s="432"/>
      <c r="HD92" s="432"/>
      <c r="HE92" s="432"/>
      <c r="HF92" s="432"/>
      <c r="HG92" s="432"/>
      <c r="HH92" s="432"/>
      <c r="HI92" s="432"/>
      <c r="HJ92" s="432"/>
      <c r="HK92" s="432"/>
      <c r="HL92" s="432"/>
      <c r="HM92" s="432"/>
      <c r="HN92" s="432"/>
      <c r="HO92" s="432"/>
      <c r="HP92" s="432"/>
      <c r="HQ92" s="432"/>
      <c r="HR92" s="432"/>
      <c r="HS92" s="432"/>
      <c r="HT92" s="432"/>
      <c r="HU92" s="432"/>
      <c r="HV92" s="432"/>
      <c r="HW92" s="432"/>
      <c r="HX92" s="432"/>
      <c r="HY92" s="432"/>
      <c r="HZ92" s="432"/>
      <c r="IA92" s="432"/>
      <c r="IB92" s="432"/>
      <c r="IC92" s="432"/>
      <c r="ID92" s="432"/>
      <c r="IE92" s="432"/>
      <c r="IF92" s="432"/>
      <c r="IG92" s="432"/>
    </row>
    <row r="93" spans="1:256" s="53" customFormat="1" ht="30">
      <c r="A93" s="34">
        <v>3</v>
      </c>
      <c r="B93" s="172" t="s">
        <v>2299</v>
      </c>
      <c r="C93" s="27" t="s">
        <v>1229</v>
      </c>
      <c r="D93" s="27" t="s">
        <v>1230</v>
      </c>
      <c r="E93" s="71" t="s">
        <v>1231</v>
      </c>
      <c r="F93" s="100" t="s">
        <v>1232</v>
      </c>
      <c r="G93" s="461">
        <v>8</v>
      </c>
      <c r="H93" s="36">
        <v>200</v>
      </c>
      <c r="I93" s="52">
        <v>1600</v>
      </c>
      <c r="J93" s="30">
        <v>0.12</v>
      </c>
      <c r="K93" s="31">
        <v>1792</v>
      </c>
      <c r="L93" s="27" t="s">
        <v>1091</v>
      </c>
      <c r="M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</row>
    <row r="94" spans="1:256" s="38" customFormat="1" ht="30">
      <c r="A94" s="39">
        <v>4</v>
      </c>
      <c r="B94" s="172" t="s">
        <v>2328</v>
      </c>
      <c r="C94" s="40" t="s">
        <v>1250</v>
      </c>
      <c r="D94" s="40" t="s">
        <v>1251</v>
      </c>
      <c r="E94" s="105" t="s">
        <v>683</v>
      </c>
      <c r="F94" s="27" t="s">
        <v>1252</v>
      </c>
      <c r="G94" s="242">
        <v>280.95</v>
      </c>
      <c r="H94" s="102">
        <v>12</v>
      </c>
      <c r="I94" s="52">
        <v>3371.3999999999996</v>
      </c>
      <c r="J94" s="103">
        <v>0.12</v>
      </c>
      <c r="K94" s="31">
        <v>3775.9679999999994</v>
      </c>
      <c r="L94" s="40" t="s">
        <v>1091</v>
      </c>
      <c r="M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</row>
    <row r="95" spans="1:256" s="38" customFormat="1" ht="30">
      <c r="A95" s="39">
        <v>5</v>
      </c>
      <c r="B95" s="172" t="s">
        <v>2370</v>
      </c>
      <c r="C95" s="40" t="s">
        <v>1327</v>
      </c>
      <c r="D95" s="40" t="s">
        <v>1328</v>
      </c>
      <c r="E95" s="105" t="s">
        <v>416</v>
      </c>
      <c r="F95" s="27" t="s">
        <v>1329</v>
      </c>
      <c r="G95" s="242">
        <v>21.9</v>
      </c>
      <c r="H95" s="102">
        <v>80</v>
      </c>
      <c r="I95" s="52">
        <v>1752</v>
      </c>
      <c r="J95" s="46">
        <v>0.12</v>
      </c>
      <c r="K95" s="31">
        <v>1962.24</v>
      </c>
      <c r="L95" s="40" t="s">
        <v>1091</v>
      </c>
      <c r="M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</row>
    <row r="96" spans="1:256" s="108" customFormat="1">
      <c r="A96" s="517" t="s">
        <v>2588</v>
      </c>
      <c r="B96" s="518"/>
      <c r="C96" s="518"/>
      <c r="D96" s="518"/>
      <c r="E96" s="518"/>
      <c r="F96" s="518"/>
      <c r="G96" s="518"/>
      <c r="H96" s="518"/>
      <c r="I96" s="518"/>
      <c r="J96" s="519"/>
      <c r="K96" s="403">
        <f>SUM(K91:K95)</f>
        <v>12559.008</v>
      </c>
    </row>
    <row r="97" spans="1:256" s="108" customFormat="1">
      <c r="A97" s="517" t="s">
        <v>2589</v>
      </c>
      <c r="B97" s="518"/>
      <c r="C97" s="518"/>
      <c r="D97" s="518"/>
      <c r="E97" s="518"/>
      <c r="F97" s="518"/>
      <c r="G97" s="518"/>
      <c r="H97" s="518"/>
      <c r="I97" s="518"/>
      <c r="J97" s="519"/>
      <c r="K97" s="403">
        <v>-0.01</v>
      </c>
    </row>
    <row r="98" spans="1:256" s="108" customFormat="1">
      <c r="A98" s="523" t="s">
        <v>2643</v>
      </c>
      <c r="B98" s="524"/>
      <c r="C98" s="524"/>
      <c r="D98" s="524"/>
      <c r="E98" s="524"/>
      <c r="F98" s="524"/>
      <c r="G98" s="524"/>
      <c r="H98" s="524"/>
      <c r="I98" s="524"/>
      <c r="J98" s="525"/>
      <c r="K98" s="403">
        <f>SUM(K96:K97)</f>
        <v>12558.998</v>
      </c>
    </row>
    <row r="99" spans="1:256" s="108" customFormat="1">
      <c r="A99" s="428"/>
      <c r="B99" s="426"/>
      <c r="C99" s="426"/>
      <c r="D99" s="426"/>
      <c r="E99" s="427"/>
      <c r="F99" s="426"/>
      <c r="G99" s="459"/>
      <c r="H99" s="428"/>
      <c r="I99" s="426"/>
      <c r="J99" s="426"/>
      <c r="K99" s="429"/>
    </row>
    <row r="100" spans="1:256" s="108" customFormat="1">
      <c r="A100" s="38"/>
      <c r="C100" s="430"/>
      <c r="D100" s="430"/>
      <c r="F100" s="430"/>
      <c r="G100" s="460"/>
      <c r="H100" s="38"/>
      <c r="K100" s="431"/>
    </row>
    <row r="101" spans="1:256" s="108" customFormat="1" ht="45">
      <c r="A101" s="448" t="s">
        <v>0</v>
      </c>
      <c r="B101" s="409" t="s">
        <v>749</v>
      </c>
      <c r="C101" s="409" t="s">
        <v>750</v>
      </c>
      <c r="D101" s="409" t="s">
        <v>751</v>
      </c>
      <c r="E101" s="409" t="s">
        <v>3</v>
      </c>
      <c r="F101" s="409" t="s">
        <v>2609</v>
      </c>
      <c r="G101" s="411" t="s">
        <v>753</v>
      </c>
      <c r="H101" s="410" t="s">
        <v>754</v>
      </c>
      <c r="I101" s="411" t="s">
        <v>755</v>
      </c>
      <c r="J101" s="410" t="s">
        <v>756</v>
      </c>
      <c r="K101" s="412" t="s">
        <v>757</v>
      </c>
      <c r="N101" s="415" t="s">
        <v>2741</v>
      </c>
    </row>
    <row r="102" spans="1:256" s="53" customFormat="1" ht="30">
      <c r="A102" s="34">
        <v>1</v>
      </c>
      <c r="B102" s="172" t="s">
        <v>2268</v>
      </c>
      <c r="C102" s="27" t="s">
        <v>1213</v>
      </c>
      <c r="D102" s="27" t="s">
        <v>1214</v>
      </c>
      <c r="E102" s="71" t="s">
        <v>16</v>
      </c>
      <c r="F102" s="27" t="s">
        <v>1215</v>
      </c>
      <c r="G102" s="461">
        <v>99.6</v>
      </c>
      <c r="H102" s="36">
        <v>140</v>
      </c>
      <c r="I102" s="52">
        <v>13944</v>
      </c>
      <c r="J102" s="30">
        <v>0.05</v>
      </c>
      <c r="K102" s="31">
        <v>14641.2</v>
      </c>
      <c r="L102" s="44" t="s">
        <v>769</v>
      </c>
      <c r="M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</row>
    <row r="103" spans="1:256" s="53" customFormat="1" ht="30">
      <c r="A103" s="34">
        <v>2</v>
      </c>
      <c r="B103" s="172" t="s">
        <v>2277</v>
      </c>
      <c r="C103" s="27" t="s">
        <v>1219</v>
      </c>
      <c r="D103" s="27" t="s">
        <v>1220</v>
      </c>
      <c r="E103" s="71" t="s">
        <v>16</v>
      </c>
      <c r="F103" s="27" t="s">
        <v>1215</v>
      </c>
      <c r="G103" s="461">
        <v>171.6</v>
      </c>
      <c r="H103" s="36">
        <v>65</v>
      </c>
      <c r="I103" s="52">
        <v>11154</v>
      </c>
      <c r="J103" s="30">
        <v>0.05</v>
      </c>
      <c r="K103" s="31">
        <v>11711.7</v>
      </c>
      <c r="L103" s="44" t="s">
        <v>769</v>
      </c>
      <c r="M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</row>
    <row r="104" spans="1:256" s="437" customFormat="1" ht="30">
      <c r="A104" s="449">
        <v>3</v>
      </c>
      <c r="B104" s="172" t="s">
        <v>1983</v>
      </c>
      <c r="C104" s="19" t="s">
        <v>1981</v>
      </c>
      <c r="D104" s="19" t="s">
        <v>1982</v>
      </c>
      <c r="E104" s="192" t="s">
        <v>102</v>
      </c>
      <c r="F104" s="200" t="s">
        <v>1003</v>
      </c>
      <c r="G104" s="165">
        <v>0.5</v>
      </c>
      <c r="H104" s="221">
        <v>1900</v>
      </c>
      <c r="I104" s="52">
        <v>950</v>
      </c>
      <c r="J104" s="22">
        <v>0.12</v>
      </c>
      <c r="K104" s="31">
        <v>1064</v>
      </c>
      <c r="L104" s="19" t="s">
        <v>1091</v>
      </c>
      <c r="M104" s="202"/>
      <c r="O104" s="191"/>
      <c r="P104" s="199" t="s">
        <v>1981</v>
      </c>
      <c r="Q104" s="436"/>
      <c r="R104" s="436"/>
      <c r="S104" s="436"/>
      <c r="T104" s="436"/>
      <c r="U104" s="436"/>
      <c r="V104" s="436"/>
      <c r="W104" s="436"/>
      <c r="X104" s="436"/>
      <c r="Y104" s="436"/>
      <c r="Z104" s="436"/>
      <c r="AA104" s="436"/>
      <c r="AB104" s="436"/>
      <c r="AC104" s="436"/>
      <c r="AD104" s="436"/>
      <c r="AE104" s="436"/>
      <c r="AF104" s="436"/>
      <c r="AG104" s="436"/>
      <c r="AH104" s="436"/>
      <c r="AI104" s="436"/>
      <c r="AJ104" s="436"/>
      <c r="AK104" s="436"/>
      <c r="AL104" s="436"/>
      <c r="AM104" s="436"/>
      <c r="AN104" s="436"/>
      <c r="AO104" s="436"/>
      <c r="AP104" s="436"/>
      <c r="AQ104" s="436"/>
      <c r="AR104" s="436"/>
      <c r="AS104" s="436"/>
      <c r="AT104" s="436"/>
      <c r="AU104" s="436"/>
      <c r="AV104" s="436"/>
      <c r="AW104" s="436"/>
      <c r="AX104" s="436"/>
      <c r="AY104" s="436"/>
      <c r="AZ104" s="436"/>
      <c r="BA104" s="436"/>
      <c r="BB104" s="436"/>
      <c r="BC104" s="436"/>
      <c r="BD104" s="436"/>
      <c r="BE104" s="436"/>
      <c r="BF104" s="436"/>
      <c r="BG104" s="436"/>
      <c r="BH104" s="436"/>
      <c r="BI104" s="436"/>
      <c r="BJ104" s="436"/>
      <c r="BK104" s="436"/>
      <c r="BL104" s="436"/>
      <c r="BM104" s="436"/>
      <c r="BN104" s="436"/>
      <c r="BO104" s="436"/>
      <c r="BP104" s="436"/>
      <c r="BQ104" s="436"/>
      <c r="BR104" s="436"/>
      <c r="BS104" s="436"/>
      <c r="BT104" s="436"/>
      <c r="BU104" s="436"/>
      <c r="BV104" s="436"/>
      <c r="BW104" s="436"/>
      <c r="BX104" s="436"/>
      <c r="BY104" s="436"/>
      <c r="BZ104" s="436"/>
      <c r="CA104" s="436"/>
      <c r="CB104" s="436"/>
      <c r="CC104" s="436"/>
      <c r="CD104" s="436"/>
      <c r="CE104" s="436"/>
      <c r="CF104" s="436"/>
      <c r="CG104" s="436"/>
      <c r="CH104" s="436"/>
      <c r="CI104" s="436"/>
      <c r="CJ104" s="436"/>
      <c r="CK104" s="436"/>
      <c r="CL104" s="436"/>
      <c r="CM104" s="436"/>
      <c r="CN104" s="436"/>
      <c r="CO104" s="436"/>
      <c r="CP104" s="436"/>
      <c r="CQ104" s="436"/>
      <c r="CR104" s="436"/>
      <c r="CS104" s="436"/>
      <c r="CT104" s="436"/>
      <c r="CU104" s="436"/>
      <c r="CV104" s="436"/>
      <c r="CW104" s="436"/>
      <c r="CX104" s="436"/>
      <c r="CY104" s="436"/>
      <c r="CZ104" s="436"/>
      <c r="DA104" s="436"/>
      <c r="DB104" s="436"/>
      <c r="DC104" s="436"/>
      <c r="DD104" s="436"/>
      <c r="DE104" s="436"/>
      <c r="DF104" s="436"/>
      <c r="DG104" s="436"/>
      <c r="DH104" s="436"/>
      <c r="DI104" s="436"/>
      <c r="DJ104" s="436"/>
      <c r="DK104" s="436"/>
      <c r="DL104" s="436"/>
      <c r="DM104" s="436"/>
      <c r="DN104" s="436"/>
      <c r="DO104" s="436"/>
      <c r="DP104" s="436"/>
      <c r="DQ104" s="436"/>
      <c r="DR104" s="436"/>
      <c r="DS104" s="436"/>
      <c r="DT104" s="436"/>
      <c r="DU104" s="436"/>
      <c r="DV104" s="436"/>
      <c r="DW104" s="436"/>
      <c r="DX104" s="436"/>
      <c r="DY104" s="436"/>
      <c r="DZ104" s="436"/>
      <c r="EA104" s="436"/>
      <c r="EB104" s="436"/>
      <c r="EC104" s="436"/>
      <c r="ED104" s="436"/>
      <c r="EE104" s="436"/>
      <c r="EF104" s="436"/>
      <c r="EG104" s="436"/>
      <c r="EH104" s="436"/>
      <c r="EI104" s="436"/>
      <c r="EJ104" s="436"/>
      <c r="EK104" s="436"/>
      <c r="EL104" s="436"/>
      <c r="EM104" s="436"/>
      <c r="EN104" s="436"/>
      <c r="EO104" s="436"/>
      <c r="EP104" s="436"/>
      <c r="EQ104" s="436"/>
      <c r="ER104" s="436"/>
      <c r="ES104" s="436"/>
      <c r="ET104" s="436"/>
      <c r="EU104" s="436"/>
      <c r="EV104" s="436"/>
      <c r="EW104" s="436"/>
      <c r="EX104" s="436"/>
      <c r="EY104" s="436"/>
      <c r="EZ104" s="436"/>
      <c r="FA104" s="436"/>
      <c r="FB104" s="436"/>
      <c r="FC104" s="436"/>
      <c r="FD104" s="436"/>
      <c r="FE104" s="436"/>
      <c r="FF104" s="436"/>
      <c r="FG104" s="436"/>
      <c r="FH104" s="436"/>
      <c r="FI104" s="436"/>
      <c r="FJ104" s="436"/>
      <c r="FK104" s="436"/>
      <c r="FL104" s="436"/>
      <c r="FM104" s="436"/>
      <c r="FN104" s="436"/>
      <c r="FO104" s="436"/>
      <c r="FP104" s="436"/>
      <c r="FQ104" s="436"/>
      <c r="FR104" s="436"/>
      <c r="FS104" s="436"/>
      <c r="FT104" s="436"/>
      <c r="FU104" s="436"/>
      <c r="FV104" s="436"/>
      <c r="FW104" s="436"/>
      <c r="FX104" s="436"/>
      <c r="FY104" s="436"/>
      <c r="FZ104" s="436"/>
      <c r="GA104" s="436"/>
      <c r="GB104" s="436"/>
      <c r="GC104" s="436"/>
      <c r="GD104" s="436"/>
      <c r="GE104" s="436"/>
      <c r="GF104" s="436"/>
      <c r="GG104" s="436"/>
      <c r="GH104" s="436"/>
      <c r="GI104" s="436"/>
      <c r="GJ104" s="436"/>
      <c r="GK104" s="436"/>
      <c r="GL104" s="436"/>
      <c r="GM104" s="436"/>
      <c r="GN104" s="436"/>
      <c r="GO104" s="436"/>
      <c r="GP104" s="436"/>
      <c r="GQ104" s="436"/>
      <c r="GR104" s="436"/>
      <c r="GS104" s="436"/>
      <c r="GT104" s="436"/>
      <c r="GU104" s="436"/>
      <c r="GV104" s="436"/>
      <c r="GW104" s="436"/>
      <c r="GX104" s="436"/>
      <c r="GY104" s="436"/>
      <c r="GZ104" s="436"/>
      <c r="HA104" s="436"/>
      <c r="HB104" s="436"/>
      <c r="HC104" s="436"/>
      <c r="HD104" s="436"/>
      <c r="HE104" s="436"/>
      <c r="HF104" s="436"/>
      <c r="HG104" s="436"/>
      <c r="HH104" s="436"/>
      <c r="HI104" s="436"/>
      <c r="HJ104" s="436"/>
      <c r="HK104" s="436"/>
      <c r="HL104" s="436"/>
      <c r="HM104" s="436"/>
      <c r="HN104" s="436"/>
      <c r="HO104" s="436"/>
      <c r="HP104" s="436"/>
      <c r="HQ104" s="436"/>
      <c r="HR104" s="436"/>
      <c r="HS104" s="436"/>
      <c r="HT104" s="436"/>
      <c r="HU104" s="436"/>
      <c r="HV104" s="436"/>
      <c r="HW104" s="436"/>
      <c r="HX104" s="436"/>
      <c r="HY104" s="436"/>
      <c r="HZ104" s="436"/>
      <c r="IA104" s="436"/>
      <c r="IB104" s="436"/>
      <c r="IC104" s="436"/>
      <c r="ID104" s="436"/>
      <c r="IE104" s="436"/>
      <c r="IF104" s="436"/>
      <c r="IG104" s="436"/>
      <c r="IH104" s="436"/>
      <c r="II104" s="436"/>
      <c r="IJ104" s="436"/>
      <c r="IK104" s="436"/>
      <c r="IL104" s="436"/>
      <c r="IM104" s="436"/>
      <c r="IN104" s="436"/>
      <c r="IO104" s="436"/>
      <c r="IP104" s="436"/>
      <c r="IQ104" s="436"/>
      <c r="IR104" s="436"/>
      <c r="IS104" s="436"/>
      <c r="IT104" s="436"/>
      <c r="IU104" s="436"/>
      <c r="IV104" s="436"/>
    </row>
    <row r="105" spans="1:256" s="433" customFormat="1" ht="30">
      <c r="A105" s="62">
        <v>4</v>
      </c>
      <c r="B105" s="172" t="s">
        <v>2045</v>
      </c>
      <c r="C105" s="27" t="s">
        <v>1060</v>
      </c>
      <c r="D105" s="27" t="s">
        <v>1061</v>
      </c>
      <c r="E105" s="71" t="s">
        <v>16</v>
      </c>
      <c r="F105" s="27" t="s">
        <v>1062</v>
      </c>
      <c r="G105" s="463">
        <v>0.2</v>
      </c>
      <c r="H105" s="424">
        <v>19800</v>
      </c>
      <c r="I105" s="41">
        <v>3960</v>
      </c>
      <c r="J105" s="30">
        <v>0.12</v>
      </c>
      <c r="K105" s="31">
        <v>4435.2</v>
      </c>
      <c r="L105" s="27" t="s">
        <v>769</v>
      </c>
      <c r="M105" s="432"/>
      <c r="O105" s="432"/>
      <c r="P105" s="432"/>
      <c r="Q105" s="432"/>
      <c r="R105" s="432"/>
      <c r="S105" s="432"/>
      <c r="T105" s="432"/>
      <c r="U105" s="432"/>
      <c r="V105" s="432"/>
      <c r="W105" s="432"/>
      <c r="X105" s="432"/>
      <c r="Y105" s="432"/>
      <c r="Z105" s="432"/>
      <c r="AA105" s="432"/>
      <c r="AB105" s="432"/>
      <c r="AC105" s="432"/>
      <c r="AD105" s="432"/>
      <c r="AE105" s="432"/>
      <c r="AF105" s="432"/>
      <c r="AG105" s="432"/>
      <c r="AH105" s="432"/>
      <c r="AI105" s="432"/>
      <c r="AJ105" s="432"/>
      <c r="AK105" s="432"/>
      <c r="AL105" s="432"/>
      <c r="AM105" s="432"/>
      <c r="AN105" s="432"/>
      <c r="AO105" s="432"/>
      <c r="AP105" s="432"/>
      <c r="AQ105" s="432"/>
      <c r="AR105" s="432"/>
      <c r="AS105" s="432"/>
      <c r="AT105" s="432"/>
      <c r="AU105" s="432"/>
      <c r="AV105" s="432"/>
      <c r="AW105" s="432"/>
      <c r="AX105" s="432"/>
      <c r="AY105" s="432"/>
      <c r="AZ105" s="432"/>
      <c r="BA105" s="432"/>
      <c r="BB105" s="432"/>
      <c r="BC105" s="432"/>
      <c r="BD105" s="432"/>
      <c r="BE105" s="432"/>
      <c r="BF105" s="432"/>
      <c r="BG105" s="432"/>
      <c r="BH105" s="432"/>
      <c r="BI105" s="432"/>
      <c r="BJ105" s="432"/>
      <c r="BK105" s="432"/>
      <c r="BL105" s="432"/>
      <c r="BM105" s="432"/>
      <c r="BN105" s="432"/>
      <c r="BO105" s="432"/>
      <c r="BP105" s="432"/>
      <c r="BQ105" s="432"/>
      <c r="BR105" s="432"/>
      <c r="BS105" s="432"/>
      <c r="BT105" s="432"/>
      <c r="BU105" s="432"/>
      <c r="BV105" s="432"/>
      <c r="BW105" s="432"/>
      <c r="BX105" s="432"/>
      <c r="BY105" s="432"/>
      <c r="BZ105" s="432"/>
      <c r="CA105" s="432"/>
      <c r="CB105" s="432"/>
      <c r="CC105" s="432"/>
      <c r="CD105" s="432"/>
      <c r="CE105" s="432"/>
      <c r="CF105" s="432"/>
      <c r="CG105" s="432"/>
      <c r="CH105" s="432"/>
      <c r="CI105" s="432"/>
      <c r="CJ105" s="432"/>
      <c r="CK105" s="432"/>
      <c r="CL105" s="432"/>
      <c r="CM105" s="432"/>
      <c r="CN105" s="432"/>
      <c r="CO105" s="432"/>
      <c r="CP105" s="432"/>
      <c r="CQ105" s="432"/>
      <c r="CR105" s="432"/>
      <c r="CS105" s="432"/>
      <c r="CT105" s="432"/>
      <c r="CU105" s="432"/>
      <c r="CV105" s="432"/>
      <c r="CW105" s="432"/>
      <c r="CX105" s="432"/>
      <c r="CY105" s="432"/>
      <c r="CZ105" s="432"/>
      <c r="DA105" s="432"/>
      <c r="DB105" s="432"/>
      <c r="DC105" s="432"/>
      <c r="DD105" s="432"/>
      <c r="DE105" s="432"/>
      <c r="DF105" s="432"/>
      <c r="DG105" s="432"/>
      <c r="DH105" s="432"/>
      <c r="DI105" s="432"/>
      <c r="DJ105" s="432"/>
      <c r="DK105" s="432"/>
      <c r="DL105" s="432"/>
      <c r="DM105" s="432"/>
      <c r="DN105" s="432"/>
      <c r="DO105" s="432"/>
      <c r="DP105" s="432"/>
      <c r="DQ105" s="432"/>
      <c r="DR105" s="432"/>
      <c r="DS105" s="432"/>
      <c r="DT105" s="432"/>
      <c r="DU105" s="432"/>
      <c r="DV105" s="432"/>
      <c r="DW105" s="432"/>
      <c r="DX105" s="432"/>
      <c r="DY105" s="432"/>
      <c r="DZ105" s="432"/>
      <c r="EA105" s="432"/>
      <c r="EB105" s="432"/>
      <c r="EC105" s="432"/>
      <c r="ED105" s="432"/>
      <c r="EE105" s="432"/>
      <c r="EF105" s="432"/>
      <c r="EG105" s="432"/>
      <c r="EH105" s="432"/>
      <c r="EI105" s="432"/>
      <c r="EJ105" s="432"/>
      <c r="EK105" s="432"/>
      <c r="EL105" s="432"/>
      <c r="EM105" s="432"/>
      <c r="EN105" s="432"/>
      <c r="EO105" s="432"/>
      <c r="EP105" s="432"/>
      <c r="EQ105" s="432"/>
      <c r="ER105" s="432"/>
      <c r="ES105" s="432"/>
      <c r="ET105" s="432"/>
      <c r="EU105" s="432"/>
      <c r="EV105" s="432"/>
      <c r="EW105" s="432"/>
      <c r="EX105" s="432"/>
      <c r="EY105" s="432"/>
      <c r="EZ105" s="432"/>
      <c r="FA105" s="432"/>
      <c r="FB105" s="432"/>
      <c r="FC105" s="432"/>
      <c r="FD105" s="432"/>
      <c r="FE105" s="432"/>
      <c r="FF105" s="432"/>
      <c r="FG105" s="432"/>
      <c r="FH105" s="432"/>
      <c r="FI105" s="432"/>
      <c r="FJ105" s="432"/>
      <c r="FK105" s="432"/>
      <c r="FL105" s="432"/>
      <c r="FM105" s="432"/>
      <c r="FN105" s="432"/>
      <c r="FO105" s="432"/>
      <c r="FP105" s="432"/>
      <c r="FQ105" s="432"/>
      <c r="FR105" s="432"/>
      <c r="FS105" s="432"/>
      <c r="FT105" s="432"/>
      <c r="FU105" s="432"/>
      <c r="FV105" s="432"/>
      <c r="FW105" s="432"/>
      <c r="FX105" s="432"/>
      <c r="FY105" s="432"/>
      <c r="FZ105" s="432"/>
      <c r="GA105" s="432"/>
      <c r="GB105" s="432"/>
      <c r="GC105" s="432"/>
      <c r="GD105" s="432"/>
      <c r="GE105" s="432"/>
      <c r="GF105" s="432"/>
      <c r="GG105" s="432"/>
      <c r="GH105" s="432"/>
      <c r="GI105" s="432"/>
      <c r="GJ105" s="432"/>
      <c r="GK105" s="432"/>
      <c r="GL105" s="432"/>
      <c r="GM105" s="432"/>
      <c r="GN105" s="432"/>
      <c r="GO105" s="432"/>
      <c r="GP105" s="432"/>
      <c r="GQ105" s="432"/>
      <c r="GR105" s="432"/>
      <c r="GS105" s="432"/>
      <c r="GT105" s="432"/>
      <c r="GU105" s="432"/>
      <c r="GV105" s="432"/>
      <c r="GW105" s="432"/>
      <c r="GX105" s="432"/>
      <c r="GY105" s="432"/>
      <c r="GZ105" s="432"/>
      <c r="HA105" s="432"/>
      <c r="HB105" s="432"/>
      <c r="HC105" s="432"/>
      <c r="HD105" s="432"/>
      <c r="HE105" s="432"/>
      <c r="HF105" s="432"/>
      <c r="HG105" s="432"/>
      <c r="HH105" s="432"/>
      <c r="HI105" s="432"/>
      <c r="HJ105" s="432"/>
      <c r="HK105" s="432"/>
      <c r="HL105" s="432"/>
      <c r="HM105" s="432"/>
      <c r="HN105" s="432"/>
      <c r="HO105" s="432"/>
      <c r="HP105" s="432"/>
      <c r="HQ105" s="432"/>
      <c r="HR105" s="432"/>
      <c r="HS105" s="432"/>
      <c r="HT105" s="432"/>
      <c r="HU105" s="432"/>
      <c r="HV105" s="432"/>
      <c r="HW105" s="432"/>
      <c r="HX105" s="432"/>
      <c r="HY105" s="432"/>
      <c r="HZ105" s="432"/>
      <c r="IA105" s="432"/>
      <c r="IB105" s="432"/>
      <c r="IC105" s="432"/>
      <c r="ID105" s="432"/>
      <c r="IE105" s="432"/>
      <c r="IF105" s="432"/>
      <c r="IG105" s="432"/>
    </row>
    <row r="106" spans="1:256" s="108" customFormat="1">
      <c r="A106" s="517" t="s">
        <v>2588</v>
      </c>
      <c r="B106" s="518"/>
      <c r="C106" s="518"/>
      <c r="D106" s="518"/>
      <c r="E106" s="518"/>
      <c r="F106" s="518"/>
      <c r="G106" s="518"/>
      <c r="H106" s="518"/>
      <c r="I106" s="518"/>
      <c r="J106" s="519"/>
      <c r="K106" s="403">
        <f>SUM(K102:K105)</f>
        <v>31852.100000000002</v>
      </c>
    </row>
    <row r="107" spans="1:256" s="108" customFormat="1">
      <c r="A107" s="517" t="s">
        <v>2589</v>
      </c>
      <c r="B107" s="518"/>
      <c r="C107" s="518"/>
      <c r="D107" s="518"/>
      <c r="E107" s="518"/>
      <c r="F107" s="518"/>
      <c r="G107" s="518"/>
      <c r="H107" s="518"/>
      <c r="I107" s="518"/>
      <c r="J107" s="519"/>
      <c r="K107" s="403">
        <v>-0.1</v>
      </c>
    </row>
    <row r="108" spans="1:256" s="108" customFormat="1">
      <c r="A108" s="523" t="s">
        <v>2644</v>
      </c>
      <c r="B108" s="524"/>
      <c r="C108" s="524"/>
      <c r="D108" s="524"/>
      <c r="E108" s="524"/>
      <c r="F108" s="524"/>
      <c r="G108" s="524"/>
      <c r="H108" s="524"/>
      <c r="I108" s="524"/>
      <c r="J108" s="525"/>
      <c r="K108" s="403">
        <f>SUM(K106:K107)</f>
        <v>31852.000000000004</v>
      </c>
    </row>
    <row r="109" spans="1:256" s="108" customFormat="1">
      <c r="A109" s="428"/>
      <c r="B109" s="426"/>
      <c r="C109" s="426"/>
      <c r="D109" s="426"/>
      <c r="E109" s="427"/>
      <c r="F109" s="426"/>
      <c r="G109" s="459"/>
      <c r="H109" s="428"/>
      <c r="I109" s="426"/>
      <c r="J109" s="426"/>
      <c r="K109" s="429"/>
    </row>
    <row r="110" spans="1:256" s="108" customFormat="1">
      <c r="A110" s="38"/>
      <c r="C110" s="430"/>
      <c r="D110" s="430"/>
      <c r="F110" s="430"/>
      <c r="G110" s="460"/>
      <c r="H110" s="38"/>
      <c r="K110" s="431"/>
    </row>
    <row r="111" spans="1:256" s="108" customFormat="1" ht="45">
      <c r="A111" s="448" t="s">
        <v>0</v>
      </c>
      <c r="B111" s="409" t="s">
        <v>749</v>
      </c>
      <c r="C111" s="409" t="s">
        <v>750</v>
      </c>
      <c r="D111" s="409" t="s">
        <v>751</v>
      </c>
      <c r="E111" s="409" t="s">
        <v>3</v>
      </c>
      <c r="F111" s="409" t="s">
        <v>2609</v>
      </c>
      <c r="G111" s="411" t="s">
        <v>753</v>
      </c>
      <c r="H111" s="410" t="s">
        <v>754</v>
      </c>
      <c r="I111" s="411" t="s">
        <v>755</v>
      </c>
      <c r="J111" s="410" t="s">
        <v>756</v>
      </c>
      <c r="K111" s="412" t="s">
        <v>757</v>
      </c>
      <c r="M111" s="415" t="s">
        <v>2742</v>
      </c>
    </row>
    <row r="112" spans="1:256" s="38" customFormat="1" ht="30">
      <c r="A112" s="39">
        <v>1</v>
      </c>
      <c r="B112" s="172" t="s">
        <v>1794</v>
      </c>
      <c r="C112" s="40" t="s">
        <v>948</v>
      </c>
      <c r="D112" s="40" t="s">
        <v>949</v>
      </c>
      <c r="E112" s="105" t="s">
        <v>102</v>
      </c>
      <c r="F112" s="27" t="s">
        <v>890</v>
      </c>
      <c r="G112" s="461">
        <v>0.45</v>
      </c>
      <c r="H112" s="42">
        <v>800</v>
      </c>
      <c r="I112" s="41">
        <v>360</v>
      </c>
      <c r="J112" s="30">
        <v>0.12</v>
      </c>
      <c r="K112" s="31">
        <v>403.2</v>
      </c>
      <c r="L112" s="27" t="s">
        <v>769</v>
      </c>
      <c r="M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</row>
    <row r="113" spans="1:250" s="69" customFormat="1" ht="45">
      <c r="A113" s="63">
        <v>2</v>
      </c>
      <c r="B113" s="172" t="s">
        <v>1965</v>
      </c>
      <c r="C113" s="64" t="s">
        <v>1016</v>
      </c>
      <c r="D113" s="64" t="s">
        <v>1017</v>
      </c>
      <c r="E113" s="417" t="s">
        <v>877</v>
      </c>
      <c r="F113" s="64" t="s">
        <v>890</v>
      </c>
      <c r="G113" s="464">
        <v>8.1</v>
      </c>
      <c r="H113" s="66">
        <v>110</v>
      </c>
      <c r="I113" s="230">
        <v>891</v>
      </c>
      <c r="J113" s="67">
        <v>0.12</v>
      </c>
      <c r="K113" s="31">
        <v>997.92</v>
      </c>
      <c r="L113" s="64" t="s">
        <v>769</v>
      </c>
      <c r="M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8"/>
      <c r="GM113" s="68"/>
      <c r="GN113" s="68"/>
      <c r="GO113" s="68"/>
      <c r="GP113" s="68"/>
      <c r="GQ113" s="68"/>
      <c r="GR113" s="68"/>
      <c r="GS113" s="68"/>
      <c r="GT113" s="68"/>
      <c r="GU113" s="68"/>
      <c r="GV113" s="68"/>
      <c r="GW113" s="68"/>
      <c r="GX113" s="68"/>
      <c r="GY113" s="68"/>
      <c r="GZ113" s="68"/>
      <c r="HA113" s="68"/>
      <c r="HB113" s="68"/>
      <c r="HC113" s="68"/>
      <c r="HD113" s="68"/>
      <c r="HE113" s="68"/>
      <c r="HF113" s="68"/>
      <c r="HG113" s="68"/>
      <c r="HH113" s="68"/>
      <c r="HI113" s="68"/>
      <c r="HJ113" s="68"/>
      <c r="HK113" s="68"/>
      <c r="HL113" s="68"/>
      <c r="HM113" s="68"/>
      <c r="HN113" s="68"/>
      <c r="HO113" s="68"/>
      <c r="HP113" s="68"/>
      <c r="HQ113" s="68"/>
      <c r="HR113" s="68"/>
      <c r="HS113" s="68"/>
      <c r="HT113" s="68"/>
    </row>
    <row r="114" spans="1:250" s="433" customFormat="1" ht="30">
      <c r="A114" s="62">
        <v>3</v>
      </c>
      <c r="B114" s="172" t="s">
        <v>2056</v>
      </c>
      <c r="C114" s="27" t="s">
        <v>1068</v>
      </c>
      <c r="D114" s="27" t="s">
        <v>1069</v>
      </c>
      <c r="E114" s="71" t="s">
        <v>16</v>
      </c>
      <c r="F114" s="27" t="s">
        <v>890</v>
      </c>
      <c r="G114" s="463">
        <v>0.28000000000000003</v>
      </c>
      <c r="H114" s="424">
        <v>28200</v>
      </c>
      <c r="I114" s="41">
        <v>7896.0000000000009</v>
      </c>
      <c r="J114" s="30">
        <v>0.12</v>
      </c>
      <c r="K114" s="31">
        <v>8843.52</v>
      </c>
      <c r="L114" s="27" t="s">
        <v>769</v>
      </c>
      <c r="M114" s="432"/>
      <c r="O114" s="432"/>
      <c r="P114" s="432"/>
      <c r="Q114" s="432"/>
      <c r="R114" s="432"/>
      <c r="S114" s="432"/>
      <c r="T114" s="432"/>
      <c r="U114" s="432"/>
      <c r="V114" s="432"/>
      <c r="W114" s="432"/>
      <c r="X114" s="432"/>
      <c r="Y114" s="432"/>
      <c r="Z114" s="432"/>
      <c r="AA114" s="432"/>
      <c r="AB114" s="432"/>
      <c r="AC114" s="432"/>
      <c r="AD114" s="432"/>
      <c r="AE114" s="432"/>
      <c r="AF114" s="432"/>
      <c r="AG114" s="432"/>
      <c r="AH114" s="432"/>
      <c r="AI114" s="432"/>
      <c r="AJ114" s="432"/>
      <c r="AK114" s="432"/>
      <c r="AL114" s="432"/>
      <c r="AM114" s="432"/>
      <c r="AN114" s="432"/>
      <c r="AO114" s="432"/>
      <c r="AP114" s="432"/>
      <c r="AQ114" s="432"/>
      <c r="AR114" s="432"/>
      <c r="AS114" s="432"/>
      <c r="AT114" s="432"/>
      <c r="AU114" s="432"/>
      <c r="AV114" s="432"/>
      <c r="AW114" s="432"/>
      <c r="AX114" s="432"/>
      <c r="AY114" s="432"/>
      <c r="AZ114" s="432"/>
      <c r="BA114" s="432"/>
      <c r="BB114" s="432"/>
      <c r="BC114" s="432"/>
      <c r="BD114" s="432"/>
      <c r="BE114" s="432"/>
      <c r="BF114" s="432"/>
      <c r="BG114" s="432"/>
      <c r="BH114" s="432"/>
      <c r="BI114" s="432"/>
      <c r="BJ114" s="432"/>
      <c r="BK114" s="432"/>
      <c r="BL114" s="432"/>
      <c r="BM114" s="432"/>
      <c r="BN114" s="432"/>
      <c r="BO114" s="432"/>
      <c r="BP114" s="432"/>
      <c r="BQ114" s="432"/>
      <c r="BR114" s="432"/>
      <c r="BS114" s="432"/>
      <c r="BT114" s="432"/>
      <c r="BU114" s="432"/>
      <c r="BV114" s="432"/>
      <c r="BW114" s="432"/>
      <c r="BX114" s="432"/>
      <c r="BY114" s="432"/>
      <c r="BZ114" s="432"/>
      <c r="CA114" s="432"/>
      <c r="CB114" s="432"/>
      <c r="CC114" s="432"/>
      <c r="CD114" s="432"/>
      <c r="CE114" s="432"/>
      <c r="CF114" s="432"/>
      <c r="CG114" s="432"/>
      <c r="CH114" s="432"/>
      <c r="CI114" s="432"/>
      <c r="CJ114" s="432"/>
      <c r="CK114" s="432"/>
      <c r="CL114" s="432"/>
      <c r="CM114" s="432"/>
      <c r="CN114" s="432"/>
      <c r="CO114" s="432"/>
      <c r="CP114" s="432"/>
      <c r="CQ114" s="432"/>
      <c r="CR114" s="432"/>
      <c r="CS114" s="432"/>
      <c r="CT114" s="432"/>
      <c r="CU114" s="432"/>
      <c r="CV114" s="432"/>
      <c r="CW114" s="432"/>
      <c r="CX114" s="432"/>
      <c r="CY114" s="432"/>
      <c r="CZ114" s="432"/>
      <c r="DA114" s="432"/>
      <c r="DB114" s="432"/>
      <c r="DC114" s="432"/>
      <c r="DD114" s="432"/>
      <c r="DE114" s="432"/>
      <c r="DF114" s="432"/>
      <c r="DG114" s="432"/>
      <c r="DH114" s="432"/>
      <c r="DI114" s="432"/>
      <c r="DJ114" s="432"/>
      <c r="DK114" s="432"/>
      <c r="DL114" s="432"/>
      <c r="DM114" s="432"/>
      <c r="DN114" s="432"/>
      <c r="DO114" s="432"/>
      <c r="DP114" s="432"/>
      <c r="DQ114" s="432"/>
      <c r="DR114" s="432"/>
      <c r="DS114" s="432"/>
      <c r="DT114" s="432"/>
      <c r="DU114" s="432"/>
      <c r="DV114" s="432"/>
      <c r="DW114" s="432"/>
      <c r="DX114" s="432"/>
      <c r="DY114" s="432"/>
      <c r="DZ114" s="432"/>
      <c r="EA114" s="432"/>
      <c r="EB114" s="432"/>
      <c r="EC114" s="432"/>
      <c r="ED114" s="432"/>
      <c r="EE114" s="432"/>
      <c r="EF114" s="432"/>
      <c r="EG114" s="432"/>
      <c r="EH114" s="432"/>
      <c r="EI114" s="432"/>
      <c r="EJ114" s="432"/>
      <c r="EK114" s="432"/>
      <c r="EL114" s="432"/>
      <c r="EM114" s="432"/>
      <c r="EN114" s="432"/>
      <c r="EO114" s="432"/>
      <c r="EP114" s="432"/>
      <c r="EQ114" s="432"/>
      <c r="ER114" s="432"/>
      <c r="ES114" s="432"/>
      <c r="ET114" s="432"/>
      <c r="EU114" s="432"/>
      <c r="EV114" s="432"/>
      <c r="EW114" s="432"/>
      <c r="EX114" s="432"/>
      <c r="EY114" s="432"/>
      <c r="EZ114" s="432"/>
      <c r="FA114" s="432"/>
      <c r="FB114" s="432"/>
      <c r="FC114" s="432"/>
      <c r="FD114" s="432"/>
      <c r="FE114" s="432"/>
      <c r="FF114" s="432"/>
      <c r="FG114" s="432"/>
      <c r="FH114" s="432"/>
      <c r="FI114" s="432"/>
      <c r="FJ114" s="432"/>
      <c r="FK114" s="432"/>
      <c r="FL114" s="432"/>
      <c r="FM114" s="432"/>
      <c r="FN114" s="432"/>
      <c r="FO114" s="432"/>
      <c r="FP114" s="432"/>
      <c r="FQ114" s="432"/>
      <c r="FR114" s="432"/>
      <c r="FS114" s="432"/>
      <c r="FT114" s="432"/>
      <c r="FU114" s="432"/>
      <c r="FV114" s="432"/>
      <c r="FW114" s="432"/>
      <c r="FX114" s="432"/>
      <c r="FY114" s="432"/>
      <c r="FZ114" s="432"/>
      <c r="GA114" s="432"/>
      <c r="GB114" s="432"/>
      <c r="GC114" s="432"/>
      <c r="GD114" s="432"/>
      <c r="GE114" s="432"/>
      <c r="GF114" s="432"/>
      <c r="GG114" s="432"/>
      <c r="GH114" s="432"/>
      <c r="GI114" s="432"/>
      <c r="GJ114" s="432"/>
      <c r="GK114" s="432"/>
      <c r="GL114" s="432"/>
      <c r="GM114" s="432"/>
      <c r="GN114" s="432"/>
      <c r="GO114" s="432"/>
      <c r="GP114" s="432"/>
      <c r="GQ114" s="432"/>
      <c r="GR114" s="432"/>
      <c r="GS114" s="432"/>
      <c r="GT114" s="432"/>
      <c r="GU114" s="432"/>
      <c r="GV114" s="432"/>
      <c r="GW114" s="432"/>
      <c r="GX114" s="432"/>
      <c r="GY114" s="432"/>
      <c r="GZ114" s="432"/>
      <c r="HA114" s="432"/>
      <c r="HB114" s="432"/>
      <c r="HC114" s="432"/>
      <c r="HD114" s="432"/>
      <c r="HE114" s="432"/>
      <c r="HF114" s="432"/>
      <c r="HG114" s="432"/>
      <c r="HH114" s="432"/>
      <c r="HI114" s="432"/>
      <c r="HJ114" s="432"/>
      <c r="HK114" s="432"/>
      <c r="HL114" s="432"/>
      <c r="HM114" s="432"/>
      <c r="HN114" s="432"/>
      <c r="HO114" s="432"/>
      <c r="HP114" s="432"/>
      <c r="HQ114" s="432"/>
      <c r="HR114" s="432"/>
      <c r="HS114" s="432"/>
      <c r="HT114" s="432"/>
      <c r="HU114" s="432"/>
      <c r="HV114" s="432"/>
      <c r="HW114" s="432"/>
      <c r="HX114" s="432"/>
      <c r="HY114" s="432"/>
      <c r="HZ114" s="432"/>
      <c r="IA114" s="432"/>
      <c r="IB114" s="432"/>
      <c r="IC114" s="432"/>
      <c r="ID114" s="432"/>
      <c r="IE114" s="432"/>
      <c r="IF114" s="432"/>
      <c r="IG114" s="432"/>
    </row>
    <row r="115" spans="1:250" s="433" customFormat="1" ht="45">
      <c r="A115" s="62">
        <v>4</v>
      </c>
      <c r="B115" s="172" t="s">
        <v>2087</v>
      </c>
      <c r="C115" s="27" t="s">
        <v>1108</v>
      </c>
      <c r="D115" s="27" t="s">
        <v>1109</v>
      </c>
      <c r="E115" s="71" t="s">
        <v>16</v>
      </c>
      <c r="F115" s="71" t="s">
        <v>890</v>
      </c>
      <c r="G115" s="461">
        <v>7.25</v>
      </c>
      <c r="H115" s="36">
        <v>2000</v>
      </c>
      <c r="I115" s="41">
        <v>14500</v>
      </c>
      <c r="J115" s="30">
        <v>0.12</v>
      </c>
      <c r="K115" s="31">
        <v>16240</v>
      </c>
      <c r="L115" s="44" t="s">
        <v>1091</v>
      </c>
      <c r="M115" s="432"/>
      <c r="O115" s="432"/>
      <c r="P115" s="432"/>
      <c r="Q115" s="432"/>
      <c r="R115" s="432"/>
      <c r="S115" s="432"/>
      <c r="T115" s="432"/>
      <c r="U115" s="432"/>
      <c r="V115" s="432"/>
      <c r="W115" s="432"/>
      <c r="X115" s="432"/>
      <c r="Y115" s="432"/>
      <c r="Z115" s="432"/>
      <c r="AA115" s="432"/>
      <c r="AB115" s="432"/>
      <c r="AC115" s="432"/>
      <c r="AD115" s="432"/>
      <c r="AE115" s="432"/>
      <c r="AF115" s="432"/>
      <c r="AG115" s="432"/>
      <c r="AH115" s="432"/>
      <c r="AI115" s="432"/>
      <c r="AJ115" s="432"/>
      <c r="AK115" s="432"/>
      <c r="AL115" s="432"/>
      <c r="AM115" s="432"/>
      <c r="AN115" s="432"/>
      <c r="AO115" s="432"/>
      <c r="AP115" s="432"/>
      <c r="AQ115" s="432"/>
      <c r="AR115" s="432"/>
      <c r="AS115" s="432"/>
      <c r="AT115" s="432"/>
      <c r="AU115" s="432"/>
      <c r="AV115" s="432"/>
      <c r="AW115" s="432"/>
      <c r="AX115" s="432"/>
      <c r="AY115" s="432"/>
      <c r="AZ115" s="432"/>
      <c r="BA115" s="432"/>
      <c r="BB115" s="432"/>
      <c r="BC115" s="432"/>
      <c r="BD115" s="432"/>
      <c r="BE115" s="432"/>
      <c r="BF115" s="432"/>
      <c r="BG115" s="432"/>
      <c r="BH115" s="432"/>
      <c r="BI115" s="432"/>
      <c r="BJ115" s="432"/>
      <c r="BK115" s="432"/>
      <c r="BL115" s="432"/>
      <c r="BM115" s="432"/>
      <c r="BN115" s="432"/>
      <c r="BO115" s="432"/>
      <c r="BP115" s="432"/>
      <c r="BQ115" s="432"/>
      <c r="BR115" s="432"/>
      <c r="BS115" s="432"/>
      <c r="BT115" s="432"/>
      <c r="BU115" s="432"/>
      <c r="BV115" s="432"/>
      <c r="BW115" s="432"/>
      <c r="BX115" s="432"/>
      <c r="BY115" s="432"/>
      <c r="BZ115" s="432"/>
      <c r="CA115" s="432"/>
      <c r="CB115" s="432"/>
      <c r="CC115" s="432"/>
      <c r="CD115" s="432"/>
      <c r="CE115" s="432"/>
      <c r="CF115" s="432"/>
      <c r="CG115" s="432"/>
      <c r="CH115" s="432"/>
      <c r="CI115" s="432"/>
      <c r="CJ115" s="432"/>
      <c r="CK115" s="432"/>
      <c r="CL115" s="432"/>
      <c r="CM115" s="432"/>
      <c r="CN115" s="432"/>
      <c r="CO115" s="432"/>
      <c r="CP115" s="432"/>
      <c r="CQ115" s="432"/>
      <c r="CR115" s="432"/>
      <c r="CS115" s="432"/>
      <c r="CT115" s="432"/>
      <c r="CU115" s="432"/>
      <c r="CV115" s="432"/>
      <c r="CW115" s="432"/>
      <c r="CX115" s="432"/>
      <c r="CY115" s="432"/>
      <c r="CZ115" s="432"/>
      <c r="DA115" s="432"/>
      <c r="DB115" s="432"/>
      <c r="DC115" s="432"/>
      <c r="DD115" s="432"/>
      <c r="DE115" s="432"/>
      <c r="DF115" s="432"/>
      <c r="DG115" s="432"/>
      <c r="DH115" s="432"/>
      <c r="DI115" s="432"/>
      <c r="DJ115" s="432"/>
      <c r="DK115" s="432"/>
      <c r="DL115" s="432"/>
      <c r="DM115" s="432"/>
      <c r="DN115" s="432"/>
      <c r="DO115" s="432"/>
      <c r="DP115" s="432"/>
      <c r="DQ115" s="432"/>
      <c r="DR115" s="432"/>
      <c r="DS115" s="432"/>
      <c r="DT115" s="432"/>
      <c r="DU115" s="432"/>
      <c r="DV115" s="432"/>
      <c r="DW115" s="432"/>
      <c r="DX115" s="432"/>
      <c r="DY115" s="432"/>
      <c r="DZ115" s="432"/>
      <c r="EA115" s="432"/>
      <c r="EB115" s="432"/>
      <c r="EC115" s="432"/>
      <c r="ED115" s="432"/>
      <c r="EE115" s="432"/>
      <c r="EF115" s="432"/>
      <c r="EG115" s="432"/>
      <c r="EH115" s="432"/>
      <c r="EI115" s="432"/>
      <c r="EJ115" s="432"/>
      <c r="EK115" s="432"/>
      <c r="EL115" s="432"/>
      <c r="EM115" s="432"/>
      <c r="EN115" s="432"/>
      <c r="EO115" s="432"/>
      <c r="EP115" s="432"/>
      <c r="EQ115" s="432"/>
      <c r="ER115" s="432"/>
      <c r="ES115" s="432"/>
      <c r="ET115" s="432"/>
      <c r="EU115" s="432"/>
      <c r="EV115" s="432"/>
      <c r="EW115" s="432"/>
      <c r="EX115" s="432"/>
      <c r="EY115" s="432"/>
      <c r="EZ115" s="432"/>
      <c r="FA115" s="432"/>
      <c r="FB115" s="432"/>
      <c r="FC115" s="432"/>
      <c r="FD115" s="432"/>
      <c r="FE115" s="432"/>
      <c r="FF115" s="432"/>
      <c r="FG115" s="432"/>
      <c r="FH115" s="432"/>
      <c r="FI115" s="432"/>
      <c r="FJ115" s="432"/>
      <c r="FK115" s="432"/>
      <c r="FL115" s="432"/>
      <c r="FM115" s="432"/>
      <c r="FN115" s="432"/>
      <c r="FO115" s="432"/>
      <c r="FP115" s="432"/>
      <c r="FQ115" s="432"/>
      <c r="FR115" s="432"/>
      <c r="FS115" s="432"/>
      <c r="FT115" s="432"/>
      <c r="FU115" s="432"/>
      <c r="FV115" s="432"/>
      <c r="FW115" s="432"/>
      <c r="FX115" s="432"/>
      <c r="FY115" s="432"/>
      <c r="FZ115" s="432"/>
      <c r="GA115" s="432"/>
      <c r="GB115" s="432"/>
      <c r="GC115" s="432"/>
      <c r="GD115" s="432"/>
      <c r="GE115" s="432"/>
      <c r="GF115" s="432"/>
      <c r="GG115" s="432"/>
      <c r="GH115" s="432"/>
      <c r="GI115" s="432"/>
      <c r="GJ115" s="432"/>
      <c r="GK115" s="432"/>
      <c r="GL115" s="432"/>
      <c r="GM115" s="432"/>
      <c r="GN115" s="432"/>
      <c r="GO115" s="432"/>
      <c r="GP115" s="432"/>
      <c r="GQ115" s="432"/>
      <c r="GR115" s="432"/>
      <c r="GS115" s="432"/>
      <c r="GT115" s="432"/>
      <c r="GU115" s="432"/>
      <c r="GV115" s="432"/>
      <c r="GW115" s="432"/>
      <c r="GX115" s="432"/>
      <c r="GY115" s="432"/>
      <c r="GZ115" s="432"/>
      <c r="HA115" s="432"/>
      <c r="HB115" s="432"/>
      <c r="HC115" s="432"/>
      <c r="HD115" s="432"/>
      <c r="HE115" s="432"/>
      <c r="HF115" s="432"/>
      <c r="HG115" s="432"/>
      <c r="HH115" s="432"/>
      <c r="HI115" s="432"/>
      <c r="HJ115" s="432"/>
      <c r="HK115" s="432"/>
      <c r="HL115" s="432"/>
      <c r="HM115" s="432"/>
      <c r="HN115" s="432"/>
      <c r="HO115" s="432"/>
      <c r="HP115" s="432"/>
      <c r="HQ115" s="432"/>
      <c r="HR115" s="432"/>
      <c r="HS115" s="432"/>
      <c r="HT115" s="432"/>
      <c r="HU115" s="432"/>
      <c r="HV115" s="432"/>
      <c r="HW115" s="432"/>
      <c r="HX115" s="432"/>
      <c r="HY115" s="432"/>
      <c r="HZ115" s="432"/>
      <c r="IA115" s="432"/>
      <c r="IB115" s="432"/>
      <c r="IC115" s="432"/>
      <c r="ID115" s="432"/>
      <c r="IE115" s="432"/>
      <c r="IF115" s="432"/>
      <c r="IG115" s="432"/>
    </row>
    <row r="116" spans="1:250" s="108" customFormat="1">
      <c r="A116" s="517" t="s">
        <v>2588</v>
      </c>
      <c r="B116" s="518"/>
      <c r="C116" s="518"/>
      <c r="D116" s="518"/>
      <c r="E116" s="518"/>
      <c r="F116" s="518"/>
      <c r="G116" s="518"/>
      <c r="H116" s="518"/>
      <c r="I116" s="518"/>
      <c r="J116" s="519"/>
      <c r="K116" s="403">
        <f>SUM(K112:K115)</f>
        <v>26484.639999999999</v>
      </c>
    </row>
    <row r="117" spans="1:250" s="108" customFormat="1">
      <c r="A117" s="517" t="s">
        <v>2589</v>
      </c>
      <c r="B117" s="518"/>
      <c r="C117" s="518"/>
      <c r="D117" s="518"/>
      <c r="E117" s="518"/>
      <c r="F117" s="518"/>
      <c r="G117" s="518"/>
      <c r="H117" s="518"/>
      <c r="I117" s="518"/>
      <c r="J117" s="519"/>
      <c r="K117" s="403">
        <v>0.36</v>
      </c>
    </row>
    <row r="118" spans="1:250" s="108" customFormat="1">
      <c r="A118" s="523" t="s">
        <v>2645</v>
      </c>
      <c r="B118" s="524"/>
      <c r="C118" s="524"/>
      <c r="D118" s="524"/>
      <c r="E118" s="524"/>
      <c r="F118" s="524"/>
      <c r="G118" s="524"/>
      <c r="H118" s="524"/>
      <c r="I118" s="524"/>
      <c r="J118" s="525"/>
      <c r="K118" s="403">
        <f>SUM(K116:K117)</f>
        <v>26485</v>
      </c>
    </row>
    <row r="119" spans="1:250" s="108" customFormat="1">
      <c r="A119" s="428"/>
      <c r="B119" s="426"/>
      <c r="C119" s="426"/>
      <c r="D119" s="426"/>
      <c r="E119" s="427"/>
      <c r="F119" s="426"/>
      <c r="G119" s="459"/>
      <c r="H119" s="428"/>
      <c r="I119" s="426"/>
      <c r="J119" s="426"/>
      <c r="K119" s="429"/>
    </row>
    <row r="120" spans="1:250" s="108" customFormat="1">
      <c r="A120" s="38"/>
      <c r="C120" s="430"/>
      <c r="D120" s="430"/>
      <c r="F120" s="430"/>
      <c r="G120" s="460"/>
      <c r="H120" s="38"/>
      <c r="K120" s="431"/>
    </row>
    <row r="121" spans="1:250" s="108" customFormat="1" ht="45">
      <c r="A121" s="448" t="s">
        <v>0</v>
      </c>
      <c r="B121" s="409" t="s">
        <v>749</v>
      </c>
      <c r="C121" s="409" t="s">
        <v>750</v>
      </c>
      <c r="D121" s="409" t="s">
        <v>751</v>
      </c>
      <c r="E121" s="409" t="s">
        <v>3</v>
      </c>
      <c r="F121" s="409" t="s">
        <v>2609</v>
      </c>
      <c r="G121" s="411" t="s">
        <v>753</v>
      </c>
      <c r="H121" s="410" t="s">
        <v>754</v>
      </c>
      <c r="I121" s="411" t="s">
        <v>755</v>
      </c>
      <c r="J121" s="410" t="s">
        <v>756</v>
      </c>
      <c r="K121" s="412" t="s">
        <v>757</v>
      </c>
      <c r="M121" s="415" t="s">
        <v>2743</v>
      </c>
    </row>
    <row r="122" spans="1:250" s="38" customFormat="1" ht="30">
      <c r="A122" s="39">
        <v>1</v>
      </c>
      <c r="B122" s="26" t="s">
        <v>1453</v>
      </c>
      <c r="C122" s="27" t="s">
        <v>785</v>
      </c>
      <c r="D122" s="27" t="s">
        <v>786</v>
      </c>
      <c r="E122" s="71" t="s">
        <v>16</v>
      </c>
      <c r="F122" s="27" t="s">
        <v>787</v>
      </c>
      <c r="G122" s="463">
        <v>6.62</v>
      </c>
      <c r="H122" s="36">
        <v>2070</v>
      </c>
      <c r="I122" s="41">
        <v>13703.4</v>
      </c>
      <c r="J122" s="30">
        <v>0.12</v>
      </c>
      <c r="K122" s="31">
        <v>15347.807999999999</v>
      </c>
      <c r="L122" s="27" t="s">
        <v>769</v>
      </c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</row>
    <row r="123" spans="1:250" s="437" customFormat="1" ht="30">
      <c r="A123" s="20">
        <v>2</v>
      </c>
      <c r="B123" s="26" t="s">
        <v>1490</v>
      </c>
      <c r="C123" s="19" t="s">
        <v>1488</v>
      </c>
      <c r="D123" s="19" t="s">
        <v>1489</v>
      </c>
      <c r="E123" s="192" t="s">
        <v>16</v>
      </c>
      <c r="F123" s="19" t="s">
        <v>787</v>
      </c>
      <c r="G123" s="165">
        <v>0.23</v>
      </c>
      <c r="H123" s="451">
        <v>50000</v>
      </c>
      <c r="I123" s="228">
        <v>11500</v>
      </c>
      <c r="J123" s="166">
        <v>0.12</v>
      </c>
      <c r="K123" s="165">
        <v>12880</v>
      </c>
      <c r="L123" s="19" t="s">
        <v>769</v>
      </c>
      <c r="N123" s="526"/>
      <c r="O123" s="526"/>
      <c r="P123" s="526"/>
      <c r="Q123" s="526"/>
      <c r="R123" s="526"/>
      <c r="S123" s="436"/>
      <c r="T123" s="436"/>
      <c r="U123" s="436"/>
      <c r="V123" s="436"/>
      <c r="W123" s="436"/>
      <c r="X123" s="436"/>
      <c r="Y123" s="436"/>
      <c r="Z123" s="436"/>
      <c r="AA123" s="436"/>
      <c r="AB123" s="436"/>
      <c r="AC123" s="436"/>
      <c r="AD123" s="436"/>
      <c r="AE123" s="436"/>
      <c r="AF123" s="436"/>
      <c r="AG123" s="436"/>
      <c r="AH123" s="436"/>
      <c r="AI123" s="436"/>
      <c r="AJ123" s="436"/>
      <c r="AK123" s="436"/>
      <c r="AL123" s="436"/>
      <c r="AM123" s="436"/>
      <c r="AN123" s="436"/>
      <c r="AO123" s="436"/>
      <c r="AP123" s="436"/>
      <c r="AQ123" s="436"/>
      <c r="AR123" s="436"/>
      <c r="AS123" s="436"/>
      <c r="AT123" s="436"/>
      <c r="AU123" s="436"/>
      <c r="AV123" s="436"/>
      <c r="AW123" s="436"/>
      <c r="AX123" s="436"/>
      <c r="AY123" s="436"/>
      <c r="AZ123" s="436"/>
      <c r="BA123" s="436"/>
      <c r="BB123" s="436"/>
      <c r="BC123" s="436"/>
      <c r="BD123" s="436"/>
      <c r="BE123" s="436"/>
      <c r="BF123" s="436"/>
      <c r="BG123" s="436"/>
      <c r="BH123" s="436"/>
      <c r="BI123" s="436"/>
      <c r="BJ123" s="436"/>
      <c r="BK123" s="436"/>
      <c r="BL123" s="436"/>
      <c r="BM123" s="436"/>
      <c r="BN123" s="436"/>
      <c r="BO123" s="436"/>
      <c r="BP123" s="436"/>
      <c r="BQ123" s="436"/>
      <c r="BR123" s="436"/>
      <c r="BS123" s="436"/>
      <c r="BT123" s="436"/>
      <c r="BU123" s="436"/>
      <c r="BV123" s="436"/>
      <c r="BW123" s="436"/>
      <c r="BX123" s="436"/>
      <c r="BY123" s="436"/>
      <c r="BZ123" s="436"/>
      <c r="CA123" s="436"/>
      <c r="CB123" s="436"/>
      <c r="CC123" s="436"/>
      <c r="CD123" s="436"/>
      <c r="CE123" s="436"/>
      <c r="CF123" s="436"/>
      <c r="CG123" s="436"/>
      <c r="CH123" s="436"/>
      <c r="CI123" s="436"/>
      <c r="CJ123" s="436"/>
      <c r="CK123" s="436"/>
      <c r="CL123" s="436"/>
      <c r="CM123" s="436"/>
      <c r="CN123" s="436"/>
      <c r="CO123" s="436"/>
      <c r="CP123" s="436"/>
      <c r="CQ123" s="436"/>
      <c r="CR123" s="436"/>
      <c r="CS123" s="436"/>
      <c r="CT123" s="436"/>
      <c r="CU123" s="436"/>
      <c r="CV123" s="436"/>
      <c r="CW123" s="436"/>
      <c r="CX123" s="436"/>
      <c r="CY123" s="436"/>
      <c r="CZ123" s="436"/>
      <c r="DA123" s="436"/>
      <c r="DB123" s="436"/>
      <c r="DC123" s="436"/>
      <c r="DD123" s="436"/>
      <c r="DE123" s="436"/>
      <c r="DF123" s="436"/>
      <c r="DG123" s="436"/>
      <c r="DH123" s="436"/>
      <c r="DI123" s="436"/>
      <c r="DJ123" s="436"/>
      <c r="DK123" s="436"/>
      <c r="DL123" s="436"/>
      <c r="DM123" s="436"/>
      <c r="DN123" s="436"/>
      <c r="DO123" s="436"/>
      <c r="DP123" s="436"/>
      <c r="DQ123" s="436"/>
      <c r="DR123" s="436"/>
      <c r="DS123" s="436"/>
      <c r="DT123" s="436"/>
      <c r="DU123" s="436"/>
      <c r="DV123" s="436"/>
      <c r="DW123" s="436"/>
      <c r="DX123" s="436"/>
      <c r="DY123" s="436"/>
      <c r="DZ123" s="436"/>
      <c r="EA123" s="436"/>
      <c r="EB123" s="436"/>
      <c r="EC123" s="436"/>
      <c r="ED123" s="436"/>
      <c r="EE123" s="436"/>
      <c r="EF123" s="436"/>
      <c r="EG123" s="436"/>
      <c r="EH123" s="436"/>
      <c r="EI123" s="436"/>
      <c r="EJ123" s="436"/>
      <c r="EK123" s="436"/>
      <c r="EL123" s="436"/>
      <c r="EM123" s="436"/>
      <c r="EN123" s="436"/>
      <c r="EO123" s="436"/>
      <c r="EP123" s="436"/>
      <c r="EQ123" s="436"/>
      <c r="ER123" s="436"/>
      <c r="ES123" s="436"/>
      <c r="ET123" s="436"/>
      <c r="EU123" s="436"/>
      <c r="EV123" s="436"/>
      <c r="EW123" s="436"/>
      <c r="EX123" s="436"/>
      <c r="EY123" s="436"/>
      <c r="EZ123" s="436"/>
      <c r="FA123" s="436"/>
      <c r="FB123" s="436"/>
      <c r="FC123" s="436"/>
      <c r="FD123" s="436"/>
      <c r="FE123" s="436"/>
      <c r="FF123" s="436"/>
      <c r="FG123" s="436"/>
      <c r="FH123" s="436"/>
      <c r="FI123" s="436"/>
      <c r="FJ123" s="436"/>
      <c r="FK123" s="436"/>
      <c r="FL123" s="436"/>
      <c r="FM123" s="436"/>
      <c r="FN123" s="436"/>
      <c r="FO123" s="436"/>
      <c r="FP123" s="436"/>
      <c r="FQ123" s="436"/>
      <c r="FR123" s="436"/>
      <c r="FS123" s="436"/>
      <c r="FT123" s="436"/>
      <c r="FU123" s="436"/>
      <c r="FV123" s="436"/>
      <c r="FW123" s="436"/>
      <c r="FX123" s="436"/>
      <c r="FY123" s="436"/>
      <c r="FZ123" s="436"/>
      <c r="GA123" s="436"/>
      <c r="GB123" s="436"/>
      <c r="GC123" s="436"/>
      <c r="GD123" s="436"/>
      <c r="GE123" s="436"/>
      <c r="GF123" s="436"/>
      <c r="GG123" s="436"/>
      <c r="GH123" s="436"/>
      <c r="GI123" s="436"/>
      <c r="GJ123" s="436"/>
      <c r="GK123" s="436"/>
      <c r="GL123" s="436"/>
      <c r="GM123" s="436"/>
      <c r="GN123" s="436"/>
      <c r="GO123" s="436"/>
      <c r="GP123" s="436"/>
      <c r="GQ123" s="436"/>
      <c r="GR123" s="436"/>
      <c r="GS123" s="436"/>
      <c r="GT123" s="436"/>
      <c r="GU123" s="436"/>
      <c r="GV123" s="436"/>
      <c r="GW123" s="436"/>
      <c r="GX123" s="436"/>
      <c r="GY123" s="436"/>
      <c r="GZ123" s="436"/>
      <c r="HA123" s="436"/>
      <c r="HB123" s="436"/>
      <c r="HC123" s="436"/>
      <c r="HD123" s="436"/>
      <c r="HE123" s="436"/>
      <c r="HF123" s="436"/>
      <c r="HG123" s="436"/>
      <c r="HH123" s="436"/>
      <c r="HI123" s="436"/>
      <c r="HJ123" s="436"/>
      <c r="HK123" s="436"/>
      <c r="HL123" s="436"/>
      <c r="HM123" s="436"/>
      <c r="HN123" s="436"/>
      <c r="HO123" s="436"/>
      <c r="HP123" s="436"/>
      <c r="HQ123" s="436"/>
      <c r="HR123" s="436"/>
      <c r="HS123" s="436"/>
      <c r="HT123" s="436"/>
      <c r="HU123" s="436"/>
      <c r="HV123" s="436"/>
      <c r="HW123" s="436"/>
      <c r="HX123" s="436"/>
      <c r="HY123" s="436"/>
      <c r="HZ123" s="436"/>
      <c r="IA123" s="436"/>
      <c r="IB123" s="436"/>
      <c r="IC123" s="436"/>
      <c r="ID123" s="436"/>
      <c r="IE123" s="436"/>
      <c r="IF123" s="436"/>
      <c r="IG123" s="436"/>
      <c r="IH123" s="436"/>
      <c r="II123" s="436"/>
      <c r="IJ123" s="436"/>
      <c r="IK123" s="436"/>
      <c r="IL123" s="436"/>
      <c r="IM123" s="436"/>
      <c r="IN123" s="436"/>
      <c r="IO123" s="436"/>
      <c r="IP123" s="436"/>
    </row>
    <row r="124" spans="1:250" s="108" customFormat="1">
      <c r="A124" s="517" t="s">
        <v>2588</v>
      </c>
      <c r="B124" s="518"/>
      <c r="C124" s="518"/>
      <c r="D124" s="518"/>
      <c r="E124" s="518"/>
      <c r="F124" s="518"/>
      <c r="G124" s="518"/>
      <c r="H124" s="518"/>
      <c r="I124" s="518"/>
      <c r="J124" s="519"/>
      <c r="K124" s="403">
        <f>SUM(K122:K123)</f>
        <v>28227.807999999997</v>
      </c>
    </row>
    <row r="125" spans="1:250" s="108" customFormat="1">
      <c r="A125" s="517" t="s">
        <v>2589</v>
      </c>
      <c r="B125" s="518"/>
      <c r="C125" s="518"/>
      <c r="D125" s="518"/>
      <c r="E125" s="518"/>
      <c r="F125" s="518"/>
      <c r="G125" s="518"/>
      <c r="H125" s="518"/>
      <c r="I125" s="518"/>
      <c r="J125" s="519"/>
      <c r="K125" s="403">
        <v>0.19</v>
      </c>
    </row>
    <row r="126" spans="1:250" s="108" customFormat="1">
      <c r="A126" s="523" t="s">
        <v>2646</v>
      </c>
      <c r="B126" s="524"/>
      <c r="C126" s="524"/>
      <c r="D126" s="524"/>
      <c r="E126" s="524"/>
      <c r="F126" s="524"/>
      <c r="G126" s="524"/>
      <c r="H126" s="524"/>
      <c r="I126" s="524"/>
      <c r="J126" s="525"/>
      <c r="K126" s="403">
        <f>SUM(K124:K125)</f>
        <v>28227.997999999996</v>
      </c>
    </row>
    <row r="127" spans="1:250" s="108" customFormat="1">
      <c r="A127" s="428"/>
      <c r="B127" s="426"/>
      <c r="C127" s="426"/>
      <c r="D127" s="426"/>
      <c r="E127" s="427"/>
      <c r="F127" s="426"/>
      <c r="G127" s="459"/>
      <c r="H127" s="428"/>
      <c r="I127" s="426"/>
      <c r="J127" s="426"/>
      <c r="K127" s="429"/>
    </row>
    <row r="128" spans="1:250" s="108" customFormat="1">
      <c r="A128" s="38"/>
      <c r="C128" s="430"/>
      <c r="D128" s="430"/>
      <c r="F128" s="430"/>
      <c r="G128" s="460"/>
      <c r="H128" s="38"/>
      <c r="K128" s="431"/>
    </row>
    <row r="129" spans="1:241" s="108" customFormat="1" ht="45">
      <c r="A129" s="448" t="s">
        <v>0</v>
      </c>
      <c r="B129" s="409" t="s">
        <v>749</v>
      </c>
      <c r="C129" s="409" t="s">
        <v>750</v>
      </c>
      <c r="D129" s="409" t="s">
        <v>751</v>
      </c>
      <c r="E129" s="409" t="s">
        <v>3</v>
      </c>
      <c r="F129" s="409" t="s">
        <v>2609</v>
      </c>
      <c r="G129" s="411" t="s">
        <v>753</v>
      </c>
      <c r="H129" s="410" t="s">
        <v>754</v>
      </c>
      <c r="I129" s="411" t="s">
        <v>755</v>
      </c>
      <c r="J129" s="410" t="s">
        <v>756</v>
      </c>
      <c r="K129" s="412" t="s">
        <v>757</v>
      </c>
      <c r="M129" s="415" t="s">
        <v>2744</v>
      </c>
    </row>
    <row r="130" spans="1:241" s="38" customFormat="1" ht="30">
      <c r="A130" s="39">
        <v>1</v>
      </c>
      <c r="B130" s="172" t="s">
        <v>1734</v>
      </c>
      <c r="C130" s="27" t="s">
        <v>911</v>
      </c>
      <c r="D130" s="27" t="s">
        <v>912</v>
      </c>
      <c r="E130" s="71" t="s">
        <v>25</v>
      </c>
      <c r="F130" s="27" t="s">
        <v>2788</v>
      </c>
      <c r="G130" s="463">
        <v>11.39</v>
      </c>
      <c r="H130" s="36">
        <v>9</v>
      </c>
      <c r="I130" s="41">
        <v>102.51</v>
      </c>
      <c r="J130" s="30">
        <v>0.12</v>
      </c>
      <c r="K130" s="31">
        <v>114.8112</v>
      </c>
      <c r="L130" s="27" t="s">
        <v>864</v>
      </c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43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</row>
    <row r="131" spans="1:241" s="433" customFormat="1" ht="30">
      <c r="A131" s="62">
        <v>2</v>
      </c>
      <c r="B131" s="172" t="s">
        <v>2080</v>
      </c>
      <c r="C131" s="27" t="s">
        <v>1094</v>
      </c>
      <c r="D131" s="27" t="s">
        <v>1095</v>
      </c>
      <c r="E131" s="71" t="s">
        <v>937</v>
      </c>
      <c r="F131" s="27" t="s">
        <v>2788</v>
      </c>
      <c r="G131" s="465">
        <v>7.19</v>
      </c>
      <c r="H131" s="42">
        <v>20</v>
      </c>
      <c r="I131" s="41">
        <v>143.80000000000001</v>
      </c>
      <c r="J131" s="30">
        <v>0.12</v>
      </c>
      <c r="K131" s="31">
        <v>161.05600000000001</v>
      </c>
      <c r="L131" s="44" t="s">
        <v>864</v>
      </c>
      <c r="N131" s="432"/>
      <c r="O131" s="432"/>
      <c r="P131" s="432"/>
      <c r="Q131" s="432"/>
      <c r="R131" s="432"/>
      <c r="S131" s="432"/>
      <c r="T131" s="432"/>
      <c r="U131" s="432"/>
      <c r="V131" s="432"/>
      <c r="W131" s="432"/>
      <c r="X131" s="432"/>
      <c r="Y131" s="432"/>
      <c r="Z131" s="432"/>
      <c r="AA131" s="432"/>
      <c r="AB131" s="432"/>
      <c r="AC131" s="432"/>
      <c r="AD131" s="432"/>
      <c r="AE131" s="432"/>
      <c r="AF131" s="432"/>
      <c r="AG131" s="432"/>
      <c r="AH131" s="432"/>
      <c r="AI131" s="432"/>
      <c r="AJ131" s="432"/>
      <c r="AK131" s="432"/>
      <c r="AL131" s="432"/>
      <c r="AM131" s="432"/>
      <c r="AN131" s="432"/>
      <c r="AO131" s="432"/>
      <c r="AP131" s="432"/>
      <c r="AQ131" s="432"/>
      <c r="AR131" s="432"/>
      <c r="AS131" s="432"/>
      <c r="AT131" s="432"/>
      <c r="AU131" s="432"/>
      <c r="AV131" s="432"/>
      <c r="AW131" s="432"/>
      <c r="AX131" s="432"/>
      <c r="AY131" s="432"/>
      <c r="AZ131" s="432"/>
      <c r="BA131" s="432"/>
      <c r="BB131" s="432"/>
      <c r="BC131" s="432"/>
      <c r="BD131" s="432"/>
      <c r="BE131" s="432"/>
      <c r="BF131" s="432"/>
      <c r="BG131" s="432"/>
      <c r="BH131" s="432"/>
      <c r="BI131" s="432"/>
      <c r="BJ131" s="432"/>
      <c r="BK131" s="432"/>
      <c r="BL131" s="432"/>
      <c r="BM131" s="432"/>
      <c r="BN131" s="432"/>
      <c r="BO131" s="432"/>
      <c r="BP131" s="432"/>
      <c r="BQ131" s="432"/>
      <c r="BR131" s="432"/>
      <c r="BS131" s="432"/>
      <c r="BT131" s="432"/>
      <c r="BU131" s="432"/>
      <c r="BV131" s="432"/>
      <c r="BW131" s="432"/>
      <c r="BX131" s="432"/>
      <c r="BY131" s="432"/>
      <c r="BZ131" s="432"/>
      <c r="CA131" s="432"/>
      <c r="CB131" s="432"/>
      <c r="CC131" s="432"/>
      <c r="CD131" s="432"/>
      <c r="CE131" s="432"/>
      <c r="CF131" s="432"/>
      <c r="CG131" s="432"/>
      <c r="CH131" s="432"/>
      <c r="CI131" s="432"/>
      <c r="CJ131" s="432"/>
      <c r="CK131" s="432"/>
      <c r="CL131" s="432"/>
      <c r="CM131" s="432"/>
      <c r="CN131" s="432"/>
      <c r="CO131" s="432"/>
      <c r="CP131" s="432"/>
      <c r="CQ131" s="432"/>
      <c r="CR131" s="432"/>
      <c r="CS131" s="432"/>
      <c r="CT131" s="432"/>
      <c r="CU131" s="432"/>
      <c r="CV131" s="432"/>
      <c r="CW131" s="432"/>
      <c r="CX131" s="432"/>
      <c r="CY131" s="432"/>
      <c r="CZ131" s="432"/>
      <c r="DA131" s="432"/>
      <c r="DB131" s="432"/>
      <c r="DC131" s="432"/>
      <c r="DD131" s="432"/>
      <c r="DE131" s="432"/>
      <c r="DF131" s="432"/>
      <c r="DG131" s="432"/>
      <c r="DH131" s="432"/>
      <c r="DI131" s="432"/>
      <c r="DJ131" s="432"/>
      <c r="DK131" s="432"/>
      <c r="DL131" s="432"/>
      <c r="DM131" s="432"/>
      <c r="DN131" s="432"/>
      <c r="DO131" s="432"/>
      <c r="DP131" s="432"/>
      <c r="DQ131" s="432"/>
      <c r="DR131" s="432"/>
      <c r="DS131" s="432"/>
      <c r="DT131" s="432"/>
      <c r="DU131" s="432"/>
      <c r="DV131" s="432"/>
      <c r="DW131" s="432"/>
      <c r="DX131" s="432"/>
      <c r="DY131" s="432"/>
      <c r="DZ131" s="432"/>
      <c r="EA131" s="432"/>
      <c r="EB131" s="432"/>
      <c r="EC131" s="432"/>
      <c r="ED131" s="432"/>
      <c r="EE131" s="432"/>
      <c r="EF131" s="432"/>
      <c r="EG131" s="432"/>
      <c r="EH131" s="432"/>
      <c r="EI131" s="432"/>
      <c r="EJ131" s="432"/>
      <c r="EK131" s="432"/>
      <c r="EL131" s="432"/>
      <c r="EM131" s="432"/>
      <c r="EN131" s="432"/>
      <c r="EO131" s="432"/>
      <c r="EP131" s="432"/>
      <c r="EQ131" s="432"/>
      <c r="ER131" s="432"/>
      <c r="ES131" s="432"/>
      <c r="ET131" s="432"/>
      <c r="EU131" s="432"/>
      <c r="EV131" s="432"/>
      <c r="EW131" s="432"/>
      <c r="EX131" s="432"/>
      <c r="EY131" s="432"/>
      <c r="EZ131" s="432"/>
      <c r="FA131" s="432"/>
      <c r="FB131" s="432"/>
      <c r="FC131" s="432"/>
      <c r="FD131" s="432"/>
      <c r="FE131" s="432"/>
      <c r="FF131" s="432"/>
      <c r="FG131" s="432"/>
      <c r="FH131" s="432"/>
      <c r="FI131" s="432"/>
      <c r="FJ131" s="432"/>
      <c r="FK131" s="432"/>
      <c r="FL131" s="432"/>
      <c r="FM131" s="432"/>
      <c r="FN131" s="432"/>
      <c r="FO131" s="432"/>
      <c r="FP131" s="432"/>
      <c r="FQ131" s="432"/>
      <c r="FR131" s="432"/>
      <c r="FS131" s="432"/>
      <c r="FT131" s="432"/>
      <c r="FU131" s="432"/>
      <c r="FV131" s="432"/>
      <c r="FW131" s="432"/>
      <c r="FX131" s="432"/>
      <c r="FY131" s="432"/>
      <c r="FZ131" s="432"/>
      <c r="GA131" s="432"/>
      <c r="GB131" s="432"/>
      <c r="GC131" s="432"/>
      <c r="GD131" s="432"/>
      <c r="GE131" s="432"/>
      <c r="GF131" s="432"/>
      <c r="GG131" s="432"/>
      <c r="GH131" s="432"/>
      <c r="GI131" s="432"/>
      <c r="GJ131" s="432"/>
      <c r="GK131" s="432"/>
      <c r="GL131" s="432"/>
      <c r="GM131" s="432"/>
      <c r="GN131" s="432"/>
      <c r="GO131" s="432"/>
      <c r="GP131" s="432"/>
      <c r="GQ131" s="432"/>
      <c r="GR131" s="432"/>
      <c r="GS131" s="432"/>
      <c r="GT131" s="432"/>
      <c r="GU131" s="432"/>
      <c r="GV131" s="432"/>
      <c r="GW131" s="432"/>
      <c r="GX131" s="432"/>
      <c r="GY131" s="432"/>
      <c r="GZ131" s="432"/>
      <c r="HA131" s="432"/>
      <c r="HB131" s="432"/>
      <c r="HC131" s="432"/>
      <c r="HD131" s="432"/>
      <c r="HE131" s="432"/>
      <c r="HF131" s="432"/>
      <c r="HG131" s="432"/>
      <c r="HH131" s="432"/>
      <c r="HI131" s="432"/>
      <c r="HJ131" s="432"/>
      <c r="HK131" s="432"/>
      <c r="HL131" s="432"/>
      <c r="HM131" s="432"/>
      <c r="HN131" s="432"/>
      <c r="HO131" s="432"/>
      <c r="HP131" s="432"/>
      <c r="HQ131" s="432"/>
      <c r="HR131" s="432"/>
      <c r="HS131" s="432"/>
      <c r="HT131" s="432"/>
      <c r="HU131" s="432"/>
      <c r="HV131" s="432"/>
      <c r="HW131" s="432"/>
      <c r="HX131" s="432"/>
      <c r="HY131" s="432"/>
      <c r="HZ131" s="432"/>
      <c r="IA131" s="432"/>
      <c r="IB131" s="432"/>
      <c r="IC131" s="432"/>
      <c r="ID131" s="432"/>
      <c r="IE131" s="432"/>
      <c r="IF131" s="432"/>
      <c r="IG131" s="432"/>
    </row>
    <row r="132" spans="1:241" s="433" customFormat="1" ht="30">
      <c r="A132" s="39">
        <v>3</v>
      </c>
      <c r="B132" s="172" t="s">
        <v>2186</v>
      </c>
      <c r="C132" s="27" t="s">
        <v>1181</v>
      </c>
      <c r="D132" s="27" t="s">
        <v>1182</v>
      </c>
      <c r="E132" s="71" t="s">
        <v>937</v>
      </c>
      <c r="F132" s="27" t="s">
        <v>2788</v>
      </c>
      <c r="G132" s="465">
        <v>9.35</v>
      </c>
      <c r="H132" s="42">
        <v>90</v>
      </c>
      <c r="I132" s="41">
        <v>841.5</v>
      </c>
      <c r="J132" s="30">
        <v>0.12</v>
      </c>
      <c r="K132" s="31">
        <v>942.48</v>
      </c>
      <c r="L132" s="44" t="s">
        <v>864</v>
      </c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432"/>
      <c r="AA132" s="432"/>
      <c r="AB132" s="432"/>
      <c r="AC132" s="432"/>
      <c r="AD132" s="432"/>
      <c r="AE132" s="432"/>
      <c r="AF132" s="432"/>
      <c r="AG132" s="432"/>
      <c r="AH132" s="432"/>
      <c r="AI132" s="432"/>
      <c r="AJ132" s="432"/>
      <c r="AK132" s="432"/>
      <c r="AL132" s="432"/>
      <c r="AM132" s="432"/>
      <c r="AN132" s="432"/>
      <c r="AO132" s="432"/>
      <c r="AP132" s="432"/>
      <c r="AQ132" s="432"/>
      <c r="AR132" s="432"/>
      <c r="AS132" s="432"/>
      <c r="AT132" s="432"/>
      <c r="AU132" s="432"/>
      <c r="AV132" s="432"/>
      <c r="AW132" s="432"/>
      <c r="AX132" s="432"/>
      <c r="AY132" s="432"/>
      <c r="AZ132" s="432"/>
      <c r="BA132" s="432"/>
      <c r="BB132" s="432"/>
      <c r="BC132" s="432"/>
      <c r="BD132" s="432"/>
      <c r="BE132" s="432"/>
      <c r="BF132" s="432"/>
      <c r="BG132" s="432"/>
      <c r="BH132" s="432"/>
      <c r="BI132" s="432"/>
      <c r="BJ132" s="432"/>
      <c r="BK132" s="432"/>
      <c r="BL132" s="432"/>
      <c r="BM132" s="432"/>
      <c r="BN132" s="432"/>
      <c r="BO132" s="432"/>
      <c r="BP132" s="432"/>
      <c r="BQ132" s="432"/>
      <c r="BR132" s="432"/>
      <c r="BS132" s="432"/>
      <c r="BT132" s="432"/>
      <c r="BU132" s="432"/>
      <c r="BV132" s="432"/>
      <c r="BW132" s="432"/>
      <c r="BX132" s="432"/>
      <c r="BY132" s="432"/>
      <c r="BZ132" s="432"/>
      <c r="CA132" s="432"/>
      <c r="CB132" s="432"/>
      <c r="CC132" s="432"/>
      <c r="CD132" s="432"/>
      <c r="CE132" s="432"/>
      <c r="CF132" s="432"/>
      <c r="CG132" s="432"/>
      <c r="CH132" s="432"/>
      <c r="CI132" s="432"/>
      <c r="CJ132" s="432"/>
      <c r="CK132" s="432"/>
      <c r="CL132" s="432"/>
      <c r="CM132" s="432"/>
      <c r="CN132" s="432"/>
      <c r="CO132" s="432"/>
      <c r="CP132" s="432"/>
      <c r="CQ132" s="432"/>
      <c r="CR132" s="432"/>
      <c r="CS132" s="432"/>
      <c r="CT132" s="432"/>
      <c r="CU132" s="432"/>
      <c r="CV132" s="432"/>
      <c r="CW132" s="432"/>
      <c r="CX132" s="432"/>
      <c r="CY132" s="432"/>
      <c r="CZ132" s="432"/>
      <c r="DA132" s="432"/>
      <c r="DB132" s="432"/>
      <c r="DC132" s="432"/>
      <c r="DD132" s="432"/>
      <c r="DE132" s="432"/>
      <c r="DF132" s="432"/>
      <c r="DG132" s="432"/>
      <c r="DH132" s="432"/>
      <c r="DI132" s="432"/>
      <c r="DJ132" s="432"/>
      <c r="DK132" s="432"/>
      <c r="DL132" s="432"/>
      <c r="DM132" s="432"/>
      <c r="DN132" s="432"/>
      <c r="DO132" s="432"/>
      <c r="DP132" s="432"/>
      <c r="DQ132" s="432"/>
      <c r="DR132" s="432"/>
      <c r="DS132" s="432"/>
      <c r="DT132" s="432"/>
      <c r="DU132" s="432"/>
      <c r="DV132" s="432"/>
      <c r="DW132" s="432"/>
      <c r="DX132" s="432"/>
      <c r="DY132" s="432"/>
      <c r="DZ132" s="432"/>
      <c r="EA132" s="432"/>
      <c r="EB132" s="432"/>
      <c r="EC132" s="432"/>
      <c r="ED132" s="432"/>
      <c r="EE132" s="432"/>
      <c r="EF132" s="432"/>
      <c r="EG132" s="432"/>
      <c r="EH132" s="432"/>
      <c r="EI132" s="432"/>
      <c r="EJ132" s="432"/>
      <c r="EK132" s="432"/>
      <c r="EL132" s="432"/>
      <c r="EM132" s="432"/>
      <c r="EN132" s="432"/>
      <c r="EO132" s="432"/>
      <c r="EP132" s="432"/>
      <c r="EQ132" s="432"/>
      <c r="ER132" s="432"/>
      <c r="ES132" s="432"/>
      <c r="ET132" s="432"/>
      <c r="EU132" s="432"/>
      <c r="EV132" s="432"/>
      <c r="EW132" s="432"/>
      <c r="EX132" s="432"/>
      <c r="EY132" s="432"/>
      <c r="EZ132" s="432"/>
      <c r="FA132" s="432"/>
      <c r="FB132" s="432"/>
      <c r="FC132" s="432"/>
      <c r="FD132" s="432"/>
      <c r="FE132" s="432"/>
      <c r="FF132" s="432"/>
      <c r="FG132" s="432"/>
      <c r="FH132" s="432"/>
      <c r="FI132" s="432"/>
      <c r="FJ132" s="432"/>
      <c r="FK132" s="432"/>
      <c r="FL132" s="432"/>
      <c r="FM132" s="432"/>
      <c r="FN132" s="432"/>
      <c r="FO132" s="432"/>
      <c r="FP132" s="432"/>
      <c r="FQ132" s="432"/>
      <c r="FR132" s="432"/>
      <c r="FS132" s="432"/>
      <c r="FT132" s="432"/>
      <c r="FU132" s="432"/>
      <c r="FV132" s="432"/>
      <c r="FW132" s="432"/>
      <c r="FX132" s="432"/>
      <c r="FY132" s="432"/>
      <c r="FZ132" s="432"/>
      <c r="GA132" s="432"/>
      <c r="GB132" s="432"/>
      <c r="GC132" s="432"/>
      <c r="GD132" s="432"/>
      <c r="GE132" s="432"/>
      <c r="GF132" s="432"/>
      <c r="GG132" s="432"/>
      <c r="GH132" s="432"/>
      <c r="GI132" s="432"/>
      <c r="GJ132" s="432"/>
      <c r="GK132" s="432"/>
      <c r="GL132" s="432"/>
      <c r="GM132" s="432"/>
      <c r="GN132" s="432"/>
      <c r="GO132" s="432"/>
      <c r="GP132" s="432"/>
      <c r="GQ132" s="432"/>
      <c r="GR132" s="432"/>
      <c r="GS132" s="432"/>
      <c r="GT132" s="432"/>
      <c r="GU132" s="432"/>
      <c r="GV132" s="432"/>
      <c r="GW132" s="432"/>
      <c r="GX132" s="432"/>
      <c r="GY132" s="432"/>
      <c r="GZ132" s="432"/>
      <c r="HA132" s="432"/>
      <c r="HB132" s="432"/>
      <c r="HC132" s="432"/>
      <c r="HD132" s="432"/>
      <c r="HE132" s="432"/>
      <c r="HF132" s="432"/>
      <c r="HG132" s="432"/>
      <c r="HH132" s="432"/>
      <c r="HI132" s="432"/>
      <c r="HJ132" s="432"/>
      <c r="HK132" s="432"/>
      <c r="HL132" s="432"/>
      <c r="HM132" s="432"/>
      <c r="HN132" s="432"/>
      <c r="HO132" s="432"/>
      <c r="HP132" s="432"/>
      <c r="HQ132" s="432"/>
      <c r="HR132" s="432"/>
      <c r="HS132" s="432"/>
      <c r="HT132" s="432"/>
      <c r="HU132" s="432"/>
      <c r="HV132" s="432"/>
      <c r="HW132" s="432"/>
      <c r="HX132" s="432"/>
      <c r="HY132" s="432"/>
      <c r="HZ132" s="432"/>
      <c r="IA132" s="432"/>
      <c r="IB132" s="432"/>
      <c r="IC132" s="432"/>
      <c r="ID132" s="432"/>
      <c r="IE132" s="432"/>
      <c r="IF132" s="432"/>
      <c r="IG132" s="432"/>
    </row>
    <row r="133" spans="1:241" s="437" customFormat="1" ht="30">
      <c r="A133" s="62">
        <v>4</v>
      </c>
      <c r="B133" s="172" t="s">
        <v>2199</v>
      </c>
      <c r="C133" s="192" t="s">
        <v>2197</v>
      </c>
      <c r="D133" s="192" t="s">
        <v>2198</v>
      </c>
      <c r="E133" s="192" t="s">
        <v>102</v>
      </c>
      <c r="F133" s="19" t="s">
        <v>1143</v>
      </c>
      <c r="G133" s="165">
        <v>89</v>
      </c>
      <c r="H133" s="205">
        <v>160</v>
      </c>
      <c r="I133" s="231">
        <v>14240</v>
      </c>
      <c r="J133" s="22">
        <v>0.12</v>
      </c>
      <c r="K133" s="207">
        <v>15948.8</v>
      </c>
      <c r="L133" s="19" t="s">
        <v>864</v>
      </c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436"/>
      <c r="AA133" s="436"/>
      <c r="AB133" s="436"/>
      <c r="AC133" s="436"/>
      <c r="AD133" s="436"/>
      <c r="AE133" s="436"/>
      <c r="AF133" s="436"/>
      <c r="AG133" s="436"/>
      <c r="AH133" s="436"/>
      <c r="AI133" s="436"/>
      <c r="AJ133" s="436"/>
      <c r="AK133" s="436"/>
      <c r="AL133" s="436"/>
      <c r="AM133" s="436"/>
      <c r="AN133" s="436"/>
      <c r="AO133" s="436"/>
      <c r="AP133" s="436"/>
      <c r="AQ133" s="436"/>
      <c r="AR133" s="436"/>
      <c r="AS133" s="436"/>
      <c r="AT133" s="436"/>
      <c r="AU133" s="436"/>
      <c r="AV133" s="436"/>
      <c r="AW133" s="436"/>
      <c r="AX133" s="436"/>
      <c r="AY133" s="436"/>
      <c r="AZ133" s="436"/>
      <c r="BA133" s="436"/>
      <c r="BB133" s="436"/>
      <c r="BC133" s="436"/>
      <c r="BD133" s="436"/>
      <c r="BE133" s="436"/>
      <c r="BF133" s="436"/>
      <c r="BG133" s="436"/>
      <c r="BH133" s="436"/>
      <c r="BI133" s="436"/>
      <c r="BJ133" s="436"/>
      <c r="BK133" s="436"/>
      <c r="BL133" s="436"/>
      <c r="BM133" s="436"/>
      <c r="BN133" s="436"/>
      <c r="BO133" s="436"/>
      <c r="BP133" s="436"/>
      <c r="BQ133" s="436"/>
      <c r="BR133" s="436"/>
      <c r="BS133" s="436"/>
      <c r="BT133" s="436"/>
      <c r="BU133" s="436"/>
      <c r="BV133" s="436"/>
      <c r="BW133" s="436"/>
      <c r="BX133" s="436"/>
      <c r="BY133" s="436"/>
      <c r="BZ133" s="436"/>
      <c r="CA133" s="436"/>
      <c r="CB133" s="436"/>
      <c r="CC133" s="436"/>
      <c r="CD133" s="436"/>
      <c r="CE133" s="436"/>
      <c r="CF133" s="436"/>
      <c r="CG133" s="436"/>
      <c r="CH133" s="436"/>
      <c r="CI133" s="436"/>
      <c r="CJ133" s="436"/>
      <c r="CK133" s="436"/>
      <c r="CL133" s="436"/>
      <c r="CM133" s="436"/>
      <c r="CN133" s="436"/>
      <c r="CO133" s="436"/>
      <c r="CP133" s="436"/>
      <c r="CQ133" s="436"/>
      <c r="CR133" s="436"/>
      <c r="CS133" s="436"/>
      <c r="CT133" s="436"/>
      <c r="CU133" s="436"/>
      <c r="CV133" s="436"/>
      <c r="CW133" s="436"/>
      <c r="CX133" s="436"/>
      <c r="CY133" s="436"/>
      <c r="CZ133" s="436"/>
      <c r="DA133" s="436"/>
      <c r="DB133" s="436"/>
      <c r="DC133" s="436"/>
      <c r="DD133" s="436"/>
      <c r="DE133" s="436"/>
      <c r="DF133" s="436"/>
      <c r="DG133" s="436"/>
      <c r="DH133" s="436"/>
      <c r="DI133" s="436"/>
      <c r="DJ133" s="436"/>
      <c r="DK133" s="436"/>
      <c r="DL133" s="436"/>
      <c r="DM133" s="436"/>
      <c r="DN133" s="436"/>
      <c r="DO133" s="436"/>
      <c r="DP133" s="436"/>
      <c r="DQ133" s="436"/>
      <c r="DR133" s="436"/>
      <c r="DS133" s="436"/>
      <c r="DT133" s="436"/>
      <c r="DU133" s="436"/>
      <c r="DV133" s="436"/>
      <c r="DW133" s="436"/>
      <c r="DX133" s="436"/>
      <c r="DY133" s="436"/>
      <c r="DZ133" s="436"/>
      <c r="EA133" s="436"/>
      <c r="EB133" s="436"/>
      <c r="EC133" s="436"/>
      <c r="ED133" s="436"/>
      <c r="EE133" s="436"/>
      <c r="EF133" s="436"/>
      <c r="EG133" s="436"/>
      <c r="EH133" s="436"/>
      <c r="EI133" s="436"/>
      <c r="EJ133" s="436"/>
      <c r="EK133" s="436"/>
      <c r="EL133" s="436"/>
      <c r="EM133" s="436"/>
      <c r="EN133" s="436"/>
      <c r="EO133" s="436"/>
      <c r="EP133" s="436"/>
      <c r="EQ133" s="436"/>
      <c r="ER133" s="436"/>
      <c r="ES133" s="436"/>
      <c r="ET133" s="436"/>
      <c r="EU133" s="436"/>
      <c r="EV133" s="436"/>
      <c r="EW133" s="436"/>
      <c r="EX133" s="436"/>
      <c r="EY133" s="436"/>
      <c r="EZ133" s="436"/>
      <c r="FA133" s="436"/>
      <c r="FB133" s="436"/>
      <c r="FC133" s="436"/>
      <c r="FD133" s="436"/>
      <c r="FE133" s="436"/>
      <c r="FF133" s="436"/>
      <c r="FG133" s="436"/>
      <c r="FH133" s="436"/>
      <c r="FI133" s="436"/>
      <c r="FJ133" s="436"/>
      <c r="FK133" s="436"/>
      <c r="FL133" s="436"/>
      <c r="FM133" s="436"/>
      <c r="FN133" s="436"/>
      <c r="FO133" s="436"/>
      <c r="FP133" s="436"/>
      <c r="FQ133" s="436"/>
      <c r="FR133" s="436"/>
      <c r="FS133" s="436"/>
      <c r="FT133" s="436"/>
      <c r="FU133" s="436"/>
      <c r="FV133" s="436"/>
      <c r="FW133" s="436"/>
      <c r="FX133" s="436"/>
      <c r="FY133" s="436"/>
      <c r="FZ133" s="436"/>
      <c r="GA133" s="436"/>
      <c r="GB133" s="436"/>
      <c r="GC133" s="436"/>
      <c r="GD133" s="436"/>
      <c r="GE133" s="436"/>
      <c r="GF133" s="436"/>
      <c r="GG133" s="436"/>
      <c r="GH133" s="436"/>
      <c r="GI133" s="436"/>
      <c r="GJ133" s="436"/>
      <c r="GK133" s="436"/>
      <c r="GL133" s="436"/>
      <c r="GM133" s="436"/>
      <c r="GN133" s="436"/>
      <c r="GO133" s="436"/>
      <c r="GP133" s="436"/>
      <c r="GQ133" s="436"/>
      <c r="GR133" s="436"/>
      <c r="GS133" s="436"/>
      <c r="GT133" s="436"/>
      <c r="GU133" s="436"/>
      <c r="GV133" s="436"/>
      <c r="GW133" s="436"/>
      <c r="GX133" s="436"/>
      <c r="GY133" s="436"/>
      <c r="GZ133" s="436"/>
      <c r="HA133" s="436"/>
      <c r="HB133" s="436"/>
      <c r="HC133" s="436"/>
      <c r="HD133" s="436"/>
      <c r="HE133" s="436"/>
      <c r="HF133" s="436"/>
      <c r="HG133" s="436"/>
      <c r="HH133" s="436"/>
      <c r="HI133" s="436"/>
      <c r="HJ133" s="436"/>
      <c r="HK133" s="436"/>
      <c r="HL133" s="436"/>
      <c r="HM133" s="436"/>
      <c r="HN133" s="436"/>
      <c r="HO133" s="436"/>
      <c r="HP133" s="436"/>
      <c r="HQ133" s="436"/>
      <c r="HR133" s="436"/>
      <c r="HS133" s="436"/>
      <c r="HT133" s="436"/>
      <c r="HU133" s="436"/>
      <c r="HV133" s="436"/>
      <c r="HW133" s="436"/>
      <c r="HX133" s="436"/>
      <c r="HY133" s="436"/>
      <c r="HZ133" s="436"/>
      <c r="IA133" s="436"/>
      <c r="IB133" s="436"/>
      <c r="IC133" s="436"/>
      <c r="ID133" s="436"/>
      <c r="IE133" s="436"/>
      <c r="IF133" s="436"/>
      <c r="IG133" s="436"/>
    </row>
    <row r="134" spans="1:241" s="433" customFormat="1" ht="30">
      <c r="A134" s="39">
        <v>5</v>
      </c>
      <c r="B134" s="172" t="s">
        <v>2116</v>
      </c>
      <c r="C134" s="27" t="s">
        <v>1136</v>
      </c>
      <c r="D134" s="27" t="s">
        <v>1137</v>
      </c>
      <c r="E134" s="71" t="s">
        <v>102</v>
      </c>
      <c r="F134" s="72" t="s">
        <v>844</v>
      </c>
      <c r="G134" s="465">
        <v>1.45</v>
      </c>
      <c r="H134" s="42">
        <v>300</v>
      </c>
      <c r="I134" s="41">
        <v>435</v>
      </c>
      <c r="J134" s="30">
        <v>0.12</v>
      </c>
      <c r="K134" s="31">
        <v>487.2</v>
      </c>
      <c r="L134" s="44" t="s">
        <v>864</v>
      </c>
      <c r="N134" s="432"/>
      <c r="O134" s="432"/>
      <c r="P134" s="432"/>
      <c r="Q134" s="432"/>
      <c r="R134" s="432"/>
      <c r="S134" s="432"/>
      <c r="T134" s="432"/>
      <c r="U134" s="432"/>
      <c r="V134" s="432"/>
      <c r="W134" s="432"/>
      <c r="X134" s="432"/>
      <c r="Y134" s="432"/>
      <c r="Z134" s="432"/>
      <c r="AA134" s="432"/>
      <c r="AB134" s="432"/>
      <c r="AC134" s="432"/>
      <c r="AD134" s="432"/>
      <c r="AE134" s="432"/>
      <c r="AF134" s="432"/>
      <c r="AG134" s="432"/>
      <c r="AH134" s="432"/>
      <c r="AI134" s="432"/>
      <c r="AJ134" s="432"/>
      <c r="AK134" s="432"/>
      <c r="AL134" s="432"/>
      <c r="AM134" s="432"/>
      <c r="AN134" s="432"/>
      <c r="AO134" s="432"/>
      <c r="AP134" s="432"/>
      <c r="AQ134" s="432"/>
      <c r="AR134" s="432"/>
      <c r="AS134" s="432"/>
      <c r="AT134" s="432"/>
      <c r="AU134" s="432"/>
      <c r="AV134" s="432"/>
      <c r="AW134" s="432"/>
      <c r="AX134" s="432"/>
      <c r="AY134" s="432"/>
      <c r="AZ134" s="432"/>
      <c r="BA134" s="432"/>
      <c r="BB134" s="432"/>
      <c r="BC134" s="432"/>
      <c r="BD134" s="432"/>
      <c r="BE134" s="432"/>
      <c r="BF134" s="432"/>
      <c r="BG134" s="432"/>
      <c r="BH134" s="432"/>
      <c r="BI134" s="432"/>
      <c r="BJ134" s="432"/>
      <c r="BK134" s="432"/>
      <c r="BL134" s="432"/>
      <c r="BM134" s="432"/>
      <c r="BN134" s="432"/>
      <c r="BO134" s="432"/>
      <c r="BP134" s="432"/>
      <c r="BQ134" s="432"/>
      <c r="BR134" s="432"/>
      <c r="BS134" s="432"/>
      <c r="BT134" s="432"/>
      <c r="BU134" s="432"/>
      <c r="BV134" s="432"/>
      <c r="BW134" s="432"/>
      <c r="BX134" s="432"/>
      <c r="BY134" s="432"/>
      <c r="BZ134" s="432"/>
      <c r="CA134" s="432"/>
      <c r="CB134" s="432"/>
      <c r="CC134" s="432"/>
      <c r="CD134" s="432"/>
      <c r="CE134" s="432"/>
      <c r="CF134" s="432"/>
      <c r="CG134" s="432"/>
      <c r="CH134" s="432"/>
      <c r="CI134" s="432"/>
      <c r="CJ134" s="432"/>
      <c r="CK134" s="432"/>
      <c r="CL134" s="432"/>
      <c r="CM134" s="432"/>
      <c r="CN134" s="432"/>
      <c r="CO134" s="432"/>
      <c r="CP134" s="432"/>
      <c r="CQ134" s="432"/>
      <c r="CR134" s="432"/>
      <c r="CS134" s="432"/>
      <c r="CT134" s="432"/>
      <c r="CU134" s="432"/>
      <c r="CV134" s="432"/>
      <c r="CW134" s="432"/>
      <c r="CX134" s="432"/>
      <c r="CY134" s="432"/>
      <c r="CZ134" s="432"/>
      <c r="DA134" s="432"/>
      <c r="DB134" s="432"/>
      <c r="DC134" s="432"/>
      <c r="DD134" s="432"/>
      <c r="DE134" s="432"/>
      <c r="DF134" s="432"/>
      <c r="DG134" s="432"/>
      <c r="DH134" s="432"/>
      <c r="DI134" s="432"/>
      <c r="DJ134" s="432"/>
      <c r="DK134" s="432"/>
      <c r="DL134" s="432"/>
      <c r="DM134" s="432"/>
      <c r="DN134" s="432"/>
      <c r="DO134" s="432"/>
      <c r="DP134" s="432"/>
      <c r="DQ134" s="432"/>
      <c r="DR134" s="432"/>
      <c r="DS134" s="432"/>
      <c r="DT134" s="432"/>
      <c r="DU134" s="432"/>
      <c r="DV134" s="432"/>
      <c r="DW134" s="432"/>
      <c r="DX134" s="432"/>
      <c r="DY134" s="432"/>
      <c r="DZ134" s="432"/>
      <c r="EA134" s="432"/>
      <c r="EB134" s="432"/>
      <c r="EC134" s="432"/>
      <c r="ED134" s="432"/>
      <c r="EE134" s="432"/>
      <c r="EF134" s="432"/>
      <c r="EG134" s="432"/>
      <c r="EH134" s="432"/>
      <c r="EI134" s="432"/>
      <c r="EJ134" s="432"/>
      <c r="EK134" s="432"/>
      <c r="EL134" s="432"/>
      <c r="EM134" s="432"/>
      <c r="EN134" s="432"/>
      <c r="EO134" s="432"/>
      <c r="EP134" s="432"/>
      <c r="EQ134" s="432"/>
      <c r="ER134" s="432"/>
      <c r="ES134" s="432"/>
      <c r="ET134" s="432"/>
      <c r="EU134" s="432"/>
      <c r="EV134" s="432"/>
      <c r="EW134" s="432"/>
      <c r="EX134" s="432"/>
      <c r="EY134" s="432"/>
      <c r="EZ134" s="432"/>
      <c r="FA134" s="432"/>
      <c r="FB134" s="432"/>
      <c r="FC134" s="432"/>
      <c r="FD134" s="432"/>
      <c r="FE134" s="432"/>
      <c r="FF134" s="432"/>
      <c r="FG134" s="432"/>
      <c r="FH134" s="432"/>
      <c r="FI134" s="432"/>
      <c r="FJ134" s="432"/>
      <c r="FK134" s="432"/>
      <c r="FL134" s="432"/>
      <c r="FM134" s="432"/>
      <c r="FN134" s="432"/>
      <c r="FO134" s="432"/>
      <c r="FP134" s="432"/>
      <c r="FQ134" s="432"/>
      <c r="FR134" s="432"/>
      <c r="FS134" s="432"/>
      <c r="FT134" s="432"/>
      <c r="FU134" s="432"/>
      <c r="FV134" s="432"/>
      <c r="FW134" s="432"/>
      <c r="FX134" s="432"/>
      <c r="FY134" s="432"/>
      <c r="FZ134" s="432"/>
      <c r="GA134" s="432"/>
      <c r="GB134" s="432"/>
      <c r="GC134" s="432"/>
      <c r="GD134" s="432"/>
      <c r="GE134" s="432"/>
      <c r="GF134" s="432"/>
      <c r="GG134" s="432"/>
      <c r="GH134" s="432"/>
      <c r="GI134" s="432"/>
      <c r="GJ134" s="432"/>
      <c r="GK134" s="432"/>
      <c r="GL134" s="432"/>
      <c r="GM134" s="432"/>
      <c r="GN134" s="432"/>
      <c r="GO134" s="432"/>
      <c r="GP134" s="432"/>
      <c r="GQ134" s="432"/>
      <c r="GR134" s="432"/>
      <c r="GS134" s="432"/>
      <c r="GT134" s="432"/>
      <c r="GU134" s="432"/>
      <c r="GV134" s="432"/>
      <c r="GW134" s="432"/>
      <c r="GX134" s="432"/>
      <c r="GY134" s="432"/>
      <c r="GZ134" s="432"/>
      <c r="HA134" s="432"/>
      <c r="HB134" s="432"/>
      <c r="HC134" s="432"/>
      <c r="HD134" s="432"/>
      <c r="HE134" s="432"/>
      <c r="HF134" s="432"/>
      <c r="HG134" s="432"/>
      <c r="HH134" s="432"/>
      <c r="HI134" s="432"/>
      <c r="HJ134" s="432"/>
      <c r="HK134" s="432"/>
      <c r="HL134" s="432"/>
      <c r="HM134" s="432"/>
      <c r="HN134" s="432"/>
      <c r="HO134" s="432"/>
      <c r="HP134" s="432"/>
      <c r="HQ134" s="432"/>
      <c r="HR134" s="432"/>
      <c r="HS134" s="432"/>
      <c r="HT134" s="432"/>
      <c r="HU134" s="432"/>
      <c r="HV134" s="432"/>
      <c r="HW134" s="432"/>
      <c r="HX134" s="432"/>
      <c r="HY134" s="432"/>
      <c r="HZ134" s="432"/>
      <c r="IA134" s="432"/>
      <c r="IB134" s="432"/>
      <c r="IC134" s="432"/>
      <c r="ID134" s="432"/>
      <c r="IE134" s="432"/>
      <c r="IF134" s="432"/>
      <c r="IG134" s="432"/>
    </row>
    <row r="135" spans="1:241" s="108" customFormat="1">
      <c r="A135" s="517" t="s">
        <v>2588</v>
      </c>
      <c r="B135" s="518"/>
      <c r="C135" s="518"/>
      <c r="D135" s="518"/>
      <c r="E135" s="518"/>
      <c r="F135" s="518"/>
      <c r="G135" s="518"/>
      <c r="H135" s="518"/>
      <c r="I135" s="518"/>
      <c r="J135" s="519"/>
      <c r="K135" s="403">
        <f>SUM(K130:K134)</f>
        <v>17654.3472</v>
      </c>
    </row>
    <row r="136" spans="1:241" s="108" customFormat="1">
      <c r="A136" s="517" t="s">
        <v>2589</v>
      </c>
      <c r="B136" s="518"/>
      <c r="C136" s="518"/>
      <c r="D136" s="518"/>
      <c r="E136" s="518"/>
      <c r="F136" s="518"/>
      <c r="G136" s="518"/>
      <c r="H136" s="518"/>
      <c r="I136" s="518"/>
      <c r="J136" s="519"/>
      <c r="K136" s="403">
        <v>-0.35</v>
      </c>
    </row>
    <row r="137" spans="1:241" s="108" customFormat="1">
      <c r="A137" s="523" t="s">
        <v>2647</v>
      </c>
      <c r="B137" s="524"/>
      <c r="C137" s="524"/>
      <c r="D137" s="524"/>
      <c r="E137" s="524"/>
      <c r="F137" s="524"/>
      <c r="G137" s="524"/>
      <c r="H137" s="524"/>
      <c r="I137" s="524"/>
      <c r="J137" s="525"/>
      <c r="K137" s="403">
        <f>SUM(K135:K136)</f>
        <v>17653.997200000002</v>
      </c>
    </row>
    <row r="138" spans="1:241" s="108" customFormat="1">
      <c r="A138" s="428"/>
      <c r="B138" s="426"/>
      <c r="C138" s="426"/>
      <c r="D138" s="426"/>
      <c r="E138" s="427"/>
      <c r="F138" s="426"/>
      <c r="G138" s="459"/>
      <c r="H138" s="428"/>
      <c r="I138" s="426"/>
      <c r="J138" s="426"/>
      <c r="K138" s="429"/>
    </row>
    <row r="139" spans="1:241" s="108" customFormat="1">
      <c r="A139" s="38"/>
      <c r="C139" s="430"/>
      <c r="D139" s="430"/>
      <c r="F139" s="430"/>
      <c r="G139" s="460"/>
      <c r="H139" s="38"/>
      <c r="K139" s="431"/>
    </row>
    <row r="140" spans="1:241" s="108" customFormat="1" ht="45">
      <c r="A140" s="448" t="s">
        <v>0</v>
      </c>
      <c r="B140" s="409" t="s">
        <v>749</v>
      </c>
      <c r="C140" s="409" t="s">
        <v>750</v>
      </c>
      <c r="D140" s="409" t="s">
        <v>751</v>
      </c>
      <c r="E140" s="409" t="s">
        <v>3</v>
      </c>
      <c r="F140" s="409" t="s">
        <v>2609</v>
      </c>
      <c r="G140" s="411" t="s">
        <v>753</v>
      </c>
      <c r="H140" s="410" t="s">
        <v>754</v>
      </c>
      <c r="I140" s="411" t="s">
        <v>755</v>
      </c>
      <c r="J140" s="410" t="s">
        <v>756</v>
      </c>
      <c r="K140" s="412" t="s">
        <v>757</v>
      </c>
      <c r="M140" s="415" t="s">
        <v>2745</v>
      </c>
    </row>
    <row r="141" spans="1:241" s="38" customFormat="1" ht="30">
      <c r="A141" s="39">
        <v>1</v>
      </c>
      <c r="B141" s="172" t="s">
        <v>1778</v>
      </c>
      <c r="C141" s="27" t="s">
        <v>938</v>
      </c>
      <c r="D141" s="27" t="s">
        <v>939</v>
      </c>
      <c r="E141" s="71" t="s">
        <v>16</v>
      </c>
      <c r="F141" s="27" t="s">
        <v>2789</v>
      </c>
      <c r="G141" s="463">
        <v>0.17</v>
      </c>
      <c r="H141" s="36">
        <v>2900</v>
      </c>
      <c r="I141" s="41">
        <v>493.00000000000006</v>
      </c>
      <c r="J141" s="30">
        <v>0.12</v>
      </c>
      <c r="K141" s="31">
        <v>552.16000000000008</v>
      </c>
      <c r="L141" s="27" t="s">
        <v>941</v>
      </c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43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</row>
    <row r="142" spans="1:241" s="108" customFormat="1">
      <c r="A142" s="517" t="s">
        <v>2588</v>
      </c>
      <c r="B142" s="518"/>
      <c r="C142" s="518"/>
      <c r="D142" s="518"/>
      <c r="E142" s="518"/>
      <c r="F142" s="518"/>
      <c r="G142" s="518"/>
      <c r="H142" s="518"/>
      <c r="I142" s="518"/>
      <c r="J142" s="519"/>
      <c r="K142" s="403">
        <f>SUM(K139:K141)</f>
        <v>552.16000000000008</v>
      </c>
    </row>
    <row r="143" spans="1:241" s="108" customFormat="1">
      <c r="A143" s="517" t="s">
        <v>2589</v>
      </c>
      <c r="B143" s="518"/>
      <c r="C143" s="518"/>
      <c r="D143" s="518"/>
      <c r="E143" s="518"/>
      <c r="F143" s="518"/>
      <c r="G143" s="518"/>
      <c r="H143" s="518"/>
      <c r="I143" s="518"/>
      <c r="J143" s="519"/>
      <c r="K143" s="403">
        <v>-0.16</v>
      </c>
    </row>
    <row r="144" spans="1:241" s="108" customFormat="1">
      <c r="A144" s="523" t="s">
        <v>2648</v>
      </c>
      <c r="B144" s="524"/>
      <c r="C144" s="524"/>
      <c r="D144" s="524"/>
      <c r="E144" s="524"/>
      <c r="F144" s="524"/>
      <c r="G144" s="524"/>
      <c r="H144" s="524"/>
      <c r="I144" s="524"/>
      <c r="J144" s="525"/>
      <c r="K144" s="403">
        <f>SUM(K142:K143)</f>
        <v>552.00000000000011</v>
      </c>
    </row>
    <row r="145" spans="1:250" s="108" customFormat="1">
      <c r="A145" s="428"/>
      <c r="B145" s="426"/>
      <c r="C145" s="426"/>
      <c r="D145" s="426"/>
      <c r="E145" s="427"/>
      <c r="F145" s="426"/>
      <c r="G145" s="459"/>
      <c r="H145" s="428"/>
      <c r="I145" s="426"/>
      <c r="J145" s="426"/>
      <c r="K145" s="429"/>
    </row>
    <row r="146" spans="1:250" s="108" customFormat="1">
      <c r="A146" s="38"/>
      <c r="C146" s="430"/>
      <c r="D146" s="430"/>
      <c r="F146" s="430"/>
      <c r="G146" s="460"/>
      <c r="H146" s="38"/>
      <c r="K146" s="431"/>
    </row>
    <row r="147" spans="1:250" s="108" customFormat="1" ht="45">
      <c r="A147" s="448" t="s">
        <v>0</v>
      </c>
      <c r="B147" s="409" t="s">
        <v>749</v>
      </c>
      <c r="C147" s="409" t="s">
        <v>750</v>
      </c>
      <c r="D147" s="409" t="s">
        <v>751</v>
      </c>
      <c r="E147" s="409" t="s">
        <v>3</v>
      </c>
      <c r="F147" s="409" t="s">
        <v>2609</v>
      </c>
      <c r="G147" s="411" t="s">
        <v>753</v>
      </c>
      <c r="H147" s="410" t="s">
        <v>754</v>
      </c>
      <c r="I147" s="411" t="s">
        <v>755</v>
      </c>
      <c r="J147" s="410" t="s">
        <v>756</v>
      </c>
      <c r="K147" s="412" t="s">
        <v>757</v>
      </c>
      <c r="M147" s="425" t="s">
        <v>2746</v>
      </c>
    </row>
    <row r="148" spans="1:250" s="38" customFormat="1" ht="30">
      <c r="A148" s="34">
        <v>1</v>
      </c>
      <c r="B148" s="26" t="s">
        <v>1502</v>
      </c>
      <c r="C148" s="27" t="s">
        <v>805</v>
      </c>
      <c r="D148" s="27" t="s">
        <v>806</v>
      </c>
      <c r="E148" s="71" t="s">
        <v>16</v>
      </c>
      <c r="F148" s="27" t="s">
        <v>807</v>
      </c>
      <c r="G148" s="463">
        <v>25.85</v>
      </c>
      <c r="H148" s="36">
        <v>100</v>
      </c>
      <c r="I148" s="41">
        <v>2585</v>
      </c>
      <c r="J148" s="30">
        <v>0.12</v>
      </c>
      <c r="K148" s="31">
        <v>2895.2</v>
      </c>
      <c r="L148" s="27" t="s">
        <v>784</v>
      </c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  <c r="GA148" s="37"/>
      <c r="GB148" s="37"/>
      <c r="GC148" s="37"/>
      <c r="GD148" s="37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  <c r="HG148" s="37"/>
      <c r="HH148" s="37"/>
      <c r="HI148" s="37"/>
      <c r="HJ148" s="37"/>
      <c r="HK148" s="37"/>
      <c r="HL148" s="37"/>
      <c r="HM148" s="37"/>
    </row>
    <row r="149" spans="1:250" s="433" customFormat="1" ht="60">
      <c r="A149" s="62">
        <v>2</v>
      </c>
      <c r="B149" s="172" t="s">
        <v>2126</v>
      </c>
      <c r="C149" s="71" t="s">
        <v>1138</v>
      </c>
      <c r="D149" s="71" t="s">
        <v>1139</v>
      </c>
      <c r="E149" s="71" t="s">
        <v>102</v>
      </c>
      <c r="F149" s="27" t="s">
        <v>807</v>
      </c>
      <c r="G149" s="461">
        <v>86</v>
      </c>
      <c r="H149" s="42">
        <v>195</v>
      </c>
      <c r="I149" s="41">
        <v>16770</v>
      </c>
      <c r="J149" s="30">
        <v>0.12</v>
      </c>
      <c r="K149" s="31">
        <v>18782.400000000001</v>
      </c>
      <c r="L149" s="27" t="s">
        <v>784</v>
      </c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432"/>
      <c r="AA149" s="432"/>
      <c r="AB149" s="432"/>
      <c r="AC149" s="432"/>
      <c r="AD149" s="432"/>
      <c r="AE149" s="432"/>
      <c r="AF149" s="432"/>
      <c r="AG149" s="432"/>
      <c r="AH149" s="432"/>
      <c r="AI149" s="432"/>
      <c r="AJ149" s="432"/>
      <c r="AK149" s="432"/>
      <c r="AL149" s="432"/>
      <c r="AM149" s="432"/>
      <c r="AN149" s="432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32"/>
      <c r="BC149" s="432"/>
      <c r="BD149" s="432"/>
      <c r="BE149" s="432"/>
      <c r="BF149" s="432"/>
      <c r="BG149" s="432"/>
      <c r="BH149" s="432"/>
      <c r="BI149" s="432"/>
      <c r="BJ149" s="432"/>
      <c r="BK149" s="432"/>
      <c r="BL149" s="432"/>
      <c r="BM149" s="432"/>
      <c r="BN149" s="432"/>
      <c r="BO149" s="432"/>
      <c r="BP149" s="432"/>
      <c r="BQ149" s="432"/>
      <c r="BR149" s="432"/>
      <c r="BS149" s="432"/>
      <c r="BT149" s="432"/>
      <c r="BU149" s="432"/>
      <c r="BV149" s="432"/>
      <c r="BW149" s="432"/>
      <c r="BX149" s="432"/>
      <c r="BY149" s="432"/>
      <c r="BZ149" s="43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U149" s="432"/>
      <c r="CV149" s="432"/>
      <c r="CW149" s="432"/>
      <c r="CX149" s="432"/>
      <c r="CY149" s="432"/>
      <c r="CZ149" s="432"/>
      <c r="DA149" s="432"/>
      <c r="DB149" s="432"/>
      <c r="DC149" s="432"/>
      <c r="DD149" s="432"/>
      <c r="DE149" s="432"/>
      <c r="DF149" s="432"/>
      <c r="DG149" s="432"/>
      <c r="DH149" s="432"/>
      <c r="DI149" s="432"/>
      <c r="DJ149" s="432"/>
      <c r="DK149" s="432"/>
      <c r="DL149" s="432"/>
      <c r="DM149" s="432"/>
      <c r="DN149" s="432"/>
      <c r="DO149" s="432"/>
      <c r="DP149" s="432"/>
      <c r="DQ149" s="432"/>
      <c r="DR149" s="432"/>
      <c r="DS149" s="432"/>
      <c r="DT149" s="432"/>
      <c r="DU149" s="432"/>
      <c r="DV149" s="432"/>
      <c r="DW149" s="432"/>
      <c r="DX149" s="432"/>
      <c r="DY149" s="432"/>
      <c r="DZ149" s="432"/>
      <c r="EA149" s="432"/>
      <c r="EB149" s="432"/>
      <c r="EC149" s="432"/>
      <c r="ED149" s="432"/>
      <c r="EE149" s="432"/>
      <c r="EF149" s="432"/>
      <c r="EG149" s="432"/>
      <c r="EH149" s="432"/>
      <c r="EI149" s="432"/>
      <c r="EJ149" s="432"/>
      <c r="EK149" s="432"/>
      <c r="EL149" s="432"/>
      <c r="EM149" s="432"/>
      <c r="EN149" s="432"/>
      <c r="EO149" s="432"/>
      <c r="EP149" s="432"/>
      <c r="EQ149" s="432"/>
      <c r="ER149" s="432"/>
      <c r="ES149" s="432"/>
      <c r="ET149" s="432"/>
      <c r="EU149" s="432"/>
      <c r="EV149" s="432"/>
      <c r="EW149" s="432"/>
      <c r="EX149" s="432"/>
      <c r="EY149" s="432"/>
      <c r="EZ149" s="432"/>
      <c r="FA149" s="432"/>
      <c r="FB149" s="432"/>
      <c r="FC149" s="432"/>
      <c r="FD149" s="432"/>
      <c r="FE149" s="432"/>
      <c r="FF149" s="432"/>
      <c r="FG149" s="432"/>
      <c r="FH149" s="432"/>
      <c r="FI149" s="432"/>
      <c r="FJ149" s="432"/>
      <c r="FK149" s="432"/>
      <c r="FL149" s="432"/>
      <c r="FM149" s="432"/>
      <c r="FN149" s="432"/>
      <c r="FO149" s="432"/>
      <c r="FP149" s="432"/>
      <c r="FQ149" s="432"/>
      <c r="FR149" s="432"/>
      <c r="FS149" s="432"/>
      <c r="FT149" s="432"/>
      <c r="FU149" s="432"/>
      <c r="FV149" s="432"/>
      <c r="FW149" s="432"/>
      <c r="FX149" s="432"/>
      <c r="FY149" s="432"/>
      <c r="FZ149" s="432"/>
      <c r="GA149" s="432"/>
      <c r="GB149" s="432"/>
      <c r="GC149" s="432"/>
      <c r="GD149" s="432"/>
      <c r="GE149" s="432"/>
      <c r="GF149" s="432"/>
      <c r="GG149" s="432"/>
      <c r="GH149" s="432"/>
      <c r="GI149" s="432"/>
      <c r="GJ149" s="432"/>
      <c r="GK149" s="432"/>
      <c r="GL149" s="432"/>
      <c r="GM149" s="432"/>
      <c r="GN149" s="432"/>
      <c r="GO149" s="432"/>
      <c r="GP149" s="432"/>
      <c r="GQ149" s="432"/>
      <c r="GR149" s="432"/>
      <c r="GS149" s="432"/>
      <c r="GT149" s="432"/>
      <c r="GU149" s="432"/>
      <c r="GV149" s="432"/>
      <c r="GW149" s="432"/>
      <c r="GX149" s="432"/>
      <c r="GY149" s="432"/>
      <c r="GZ149" s="432"/>
      <c r="HA149" s="432"/>
      <c r="HB149" s="432"/>
      <c r="HC149" s="432"/>
      <c r="HD149" s="432"/>
      <c r="HE149" s="432"/>
      <c r="HF149" s="432"/>
      <c r="HG149" s="432"/>
      <c r="HH149" s="432"/>
      <c r="HI149" s="432"/>
      <c r="HJ149" s="432"/>
      <c r="HK149" s="432"/>
      <c r="HL149" s="432"/>
      <c r="HM149" s="432"/>
      <c r="HN149" s="432"/>
      <c r="HO149" s="432"/>
      <c r="HP149" s="432"/>
      <c r="HQ149" s="432"/>
      <c r="HR149" s="432"/>
      <c r="HS149" s="432"/>
      <c r="HT149" s="432"/>
      <c r="HU149" s="432"/>
      <c r="HV149" s="432"/>
      <c r="HW149" s="432"/>
      <c r="HX149" s="432"/>
      <c r="HY149" s="432"/>
      <c r="HZ149" s="432"/>
      <c r="IA149" s="432"/>
      <c r="IB149" s="432"/>
      <c r="IC149" s="432"/>
      <c r="ID149" s="432"/>
      <c r="IE149" s="432"/>
      <c r="IF149" s="432"/>
      <c r="IG149" s="432"/>
    </row>
    <row r="150" spans="1:250" s="433" customFormat="1" ht="30">
      <c r="A150" s="34">
        <v>3</v>
      </c>
      <c r="B150" s="172" t="s">
        <v>2161</v>
      </c>
      <c r="C150" s="71" t="s">
        <v>1156</v>
      </c>
      <c r="D150" s="71" t="s">
        <v>1157</v>
      </c>
      <c r="E150" s="71" t="s">
        <v>16</v>
      </c>
      <c r="F150" s="27" t="s">
        <v>807</v>
      </c>
      <c r="G150" s="461">
        <v>0.13</v>
      </c>
      <c r="H150" s="42">
        <v>800</v>
      </c>
      <c r="I150" s="41">
        <v>104</v>
      </c>
      <c r="J150" s="30">
        <v>0.12</v>
      </c>
      <c r="K150" s="31">
        <v>116.48</v>
      </c>
      <c r="L150" s="27" t="s">
        <v>784</v>
      </c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Z150" s="432"/>
      <c r="AA150" s="432"/>
      <c r="AB150" s="432"/>
      <c r="AC150" s="432"/>
      <c r="AD150" s="432"/>
      <c r="AE150" s="432"/>
      <c r="AF150" s="432"/>
      <c r="AG150" s="432"/>
      <c r="AH150" s="432"/>
      <c r="AI150" s="432"/>
      <c r="AJ150" s="432"/>
      <c r="AK150" s="432"/>
      <c r="AL150" s="432"/>
      <c r="AM150" s="432"/>
      <c r="AN150" s="432"/>
      <c r="AO150" s="432"/>
      <c r="AP150" s="432"/>
      <c r="AQ150" s="432"/>
      <c r="AR150" s="432"/>
      <c r="AS150" s="432"/>
      <c r="AT150" s="432"/>
      <c r="AU150" s="432"/>
      <c r="AV150" s="432"/>
      <c r="AW150" s="432"/>
      <c r="AX150" s="432"/>
      <c r="AY150" s="432"/>
      <c r="AZ150" s="432"/>
      <c r="BA150" s="432"/>
      <c r="BB150" s="432"/>
      <c r="BC150" s="432"/>
      <c r="BD150" s="432"/>
      <c r="BE150" s="432"/>
      <c r="BF150" s="432"/>
      <c r="BG150" s="432"/>
      <c r="BH150" s="432"/>
      <c r="BI150" s="432"/>
      <c r="BJ150" s="432"/>
      <c r="BK150" s="432"/>
      <c r="BL150" s="432"/>
      <c r="BM150" s="432"/>
      <c r="BN150" s="432"/>
      <c r="BO150" s="432"/>
      <c r="BP150" s="432"/>
      <c r="BQ150" s="432"/>
      <c r="BR150" s="432"/>
      <c r="BS150" s="432"/>
      <c r="BT150" s="432"/>
      <c r="BU150" s="432"/>
      <c r="BV150" s="432"/>
      <c r="BW150" s="432"/>
      <c r="BX150" s="432"/>
      <c r="BY150" s="432"/>
      <c r="BZ150" s="43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U150" s="432"/>
      <c r="CV150" s="432"/>
      <c r="CW150" s="432"/>
      <c r="CX150" s="432"/>
      <c r="CY150" s="432"/>
      <c r="CZ150" s="432"/>
      <c r="DA150" s="432"/>
      <c r="DB150" s="432"/>
      <c r="DC150" s="432"/>
      <c r="DD150" s="432"/>
      <c r="DE150" s="432"/>
      <c r="DF150" s="432"/>
      <c r="DG150" s="432"/>
      <c r="DH150" s="432"/>
      <c r="DI150" s="432"/>
      <c r="DJ150" s="432"/>
      <c r="DK150" s="432"/>
      <c r="DL150" s="432"/>
      <c r="DM150" s="432"/>
      <c r="DN150" s="432"/>
      <c r="DO150" s="432"/>
      <c r="DP150" s="432"/>
      <c r="DQ150" s="432"/>
      <c r="DR150" s="432"/>
      <c r="DS150" s="432"/>
      <c r="DT150" s="432"/>
      <c r="DU150" s="432"/>
      <c r="DV150" s="432"/>
      <c r="DW150" s="432"/>
      <c r="DX150" s="432"/>
      <c r="DY150" s="432"/>
      <c r="DZ150" s="432"/>
      <c r="EA150" s="432"/>
      <c r="EB150" s="432"/>
      <c r="EC150" s="432"/>
      <c r="ED150" s="432"/>
      <c r="EE150" s="432"/>
      <c r="EF150" s="432"/>
      <c r="EG150" s="432"/>
      <c r="EH150" s="432"/>
      <c r="EI150" s="432"/>
      <c r="EJ150" s="432"/>
      <c r="EK150" s="432"/>
      <c r="EL150" s="432"/>
      <c r="EM150" s="432"/>
      <c r="EN150" s="432"/>
      <c r="EO150" s="432"/>
      <c r="EP150" s="432"/>
      <c r="EQ150" s="432"/>
      <c r="ER150" s="432"/>
      <c r="ES150" s="432"/>
      <c r="ET150" s="432"/>
      <c r="EU150" s="432"/>
      <c r="EV150" s="432"/>
      <c r="EW150" s="432"/>
      <c r="EX150" s="432"/>
      <c r="EY150" s="432"/>
      <c r="EZ150" s="432"/>
      <c r="FA150" s="432"/>
      <c r="FB150" s="432"/>
      <c r="FC150" s="432"/>
      <c r="FD150" s="432"/>
      <c r="FE150" s="432"/>
      <c r="FF150" s="432"/>
      <c r="FG150" s="432"/>
      <c r="FH150" s="432"/>
      <c r="FI150" s="432"/>
      <c r="FJ150" s="432"/>
      <c r="FK150" s="432"/>
      <c r="FL150" s="432"/>
      <c r="FM150" s="432"/>
      <c r="FN150" s="432"/>
      <c r="FO150" s="432"/>
      <c r="FP150" s="432"/>
      <c r="FQ150" s="432"/>
      <c r="FR150" s="432"/>
      <c r="FS150" s="432"/>
      <c r="FT150" s="432"/>
      <c r="FU150" s="432"/>
      <c r="FV150" s="432"/>
      <c r="FW150" s="432"/>
      <c r="FX150" s="432"/>
      <c r="FY150" s="432"/>
      <c r="FZ150" s="432"/>
      <c r="GA150" s="432"/>
      <c r="GB150" s="432"/>
      <c r="GC150" s="432"/>
      <c r="GD150" s="432"/>
      <c r="GE150" s="432"/>
      <c r="GF150" s="432"/>
      <c r="GG150" s="432"/>
      <c r="GH150" s="432"/>
      <c r="GI150" s="432"/>
      <c r="GJ150" s="432"/>
      <c r="GK150" s="432"/>
      <c r="GL150" s="432"/>
      <c r="GM150" s="432"/>
      <c r="GN150" s="432"/>
      <c r="GO150" s="432"/>
      <c r="GP150" s="432"/>
      <c r="GQ150" s="432"/>
      <c r="GR150" s="432"/>
      <c r="GS150" s="432"/>
      <c r="GT150" s="432"/>
      <c r="GU150" s="432"/>
      <c r="GV150" s="432"/>
      <c r="GW150" s="432"/>
      <c r="GX150" s="432"/>
      <c r="GY150" s="432"/>
      <c r="GZ150" s="432"/>
      <c r="HA150" s="432"/>
      <c r="HB150" s="432"/>
      <c r="HC150" s="432"/>
      <c r="HD150" s="432"/>
      <c r="HE150" s="432"/>
      <c r="HF150" s="432"/>
      <c r="HG150" s="432"/>
      <c r="HH150" s="432"/>
      <c r="HI150" s="432"/>
      <c r="HJ150" s="432"/>
      <c r="HK150" s="432"/>
      <c r="HL150" s="432"/>
      <c r="HM150" s="432"/>
      <c r="HN150" s="432"/>
      <c r="HO150" s="432"/>
      <c r="HP150" s="432"/>
      <c r="HQ150" s="432"/>
      <c r="HR150" s="432"/>
      <c r="HS150" s="432"/>
      <c r="HT150" s="432"/>
      <c r="HU150" s="432"/>
      <c r="HV150" s="432"/>
      <c r="HW150" s="432"/>
      <c r="HX150" s="432"/>
      <c r="HY150" s="432"/>
      <c r="HZ150" s="432"/>
      <c r="IA150" s="432"/>
      <c r="IB150" s="432"/>
      <c r="IC150" s="432"/>
      <c r="ID150" s="432"/>
      <c r="IE150" s="432"/>
      <c r="IF150" s="432"/>
      <c r="IG150" s="432"/>
    </row>
    <row r="151" spans="1:250" s="433" customFormat="1" ht="30">
      <c r="A151" s="62">
        <v>4</v>
      </c>
      <c r="B151" s="172" t="s">
        <v>2178</v>
      </c>
      <c r="C151" s="71" t="s">
        <v>1166</v>
      </c>
      <c r="D151" s="71" t="s">
        <v>1167</v>
      </c>
      <c r="E151" s="71" t="s">
        <v>937</v>
      </c>
      <c r="F151" s="27" t="s">
        <v>807</v>
      </c>
      <c r="G151" s="461">
        <v>88</v>
      </c>
      <c r="H151" s="42">
        <v>130</v>
      </c>
      <c r="I151" s="41">
        <v>11440</v>
      </c>
      <c r="J151" s="30">
        <v>0.12</v>
      </c>
      <c r="K151" s="31">
        <v>12812.8</v>
      </c>
      <c r="L151" s="27" t="s">
        <v>784</v>
      </c>
      <c r="M151" s="108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432"/>
      <c r="AA151" s="432"/>
      <c r="AB151" s="432"/>
      <c r="AC151" s="432"/>
      <c r="AD151" s="432"/>
      <c r="AE151" s="432"/>
      <c r="AF151" s="432"/>
      <c r="AG151" s="432"/>
      <c r="AH151" s="432"/>
      <c r="AI151" s="432"/>
      <c r="AJ151" s="432"/>
      <c r="AK151" s="432"/>
      <c r="AL151" s="432"/>
      <c r="AM151" s="432"/>
      <c r="AN151" s="432"/>
      <c r="AO151" s="432"/>
      <c r="AP151" s="432"/>
      <c r="AQ151" s="432"/>
      <c r="AR151" s="432"/>
      <c r="AS151" s="432"/>
      <c r="AT151" s="432"/>
      <c r="AU151" s="432"/>
      <c r="AV151" s="432"/>
      <c r="AW151" s="432"/>
      <c r="AX151" s="432"/>
      <c r="AY151" s="432"/>
      <c r="AZ151" s="432"/>
      <c r="BA151" s="432"/>
      <c r="BB151" s="432"/>
      <c r="BC151" s="432"/>
      <c r="BD151" s="432"/>
      <c r="BE151" s="432"/>
      <c r="BF151" s="432"/>
      <c r="BG151" s="432"/>
      <c r="BH151" s="432"/>
      <c r="BI151" s="432"/>
      <c r="BJ151" s="432"/>
      <c r="BK151" s="432"/>
      <c r="BL151" s="432"/>
      <c r="BM151" s="432"/>
      <c r="BN151" s="432"/>
      <c r="BO151" s="432"/>
      <c r="BP151" s="432"/>
      <c r="BQ151" s="432"/>
      <c r="BR151" s="432"/>
      <c r="BS151" s="432"/>
      <c r="BT151" s="432"/>
      <c r="BU151" s="432"/>
      <c r="BV151" s="432"/>
      <c r="BW151" s="432"/>
      <c r="BX151" s="432"/>
      <c r="BY151" s="432"/>
      <c r="BZ151" s="43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U151" s="432"/>
      <c r="CV151" s="432"/>
      <c r="CW151" s="432"/>
      <c r="CX151" s="432"/>
      <c r="CY151" s="432"/>
      <c r="CZ151" s="432"/>
      <c r="DA151" s="432"/>
      <c r="DB151" s="432"/>
      <c r="DC151" s="432"/>
      <c r="DD151" s="432"/>
      <c r="DE151" s="432"/>
      <c r="DF151" s="432"/>
      <c r="DG151" s="432"/>
      <c r="DH151" s="432"/>
      <c r="DI151" s="432"/>
      <c r="DJ151" s="432"/>
      <c r="DK151" s="432"/>
      <c r="DL151" s="432"/>
      <c r="DM151" s="432"/>
      <c r="DN151" s="432"/>
      <c r="DO151" s="432"/>
      <c r="DP151" s="432"/>
      <c r="DQ151" s="432"/>
      <c r="DR151" s="432"/>
      <c r="DS151" s="432"/>
      <c r="DT151" s="432"/>
      <c r="DU151" s="432"/>
      <c r="DV151" s="432"/>
      <c r="DW151" s="432"/>
      <c r="DX151" s="432"/>
      <c r="DY151" s="432"/>
      <c r="DZ151" s="432"/>
      <c r="EA151" s="432"/>
      <c r="EB151" s="432"/>
      <c r="EC151" s="432"/>
      <c r="ED151" s="432"/>
      <c r="EE151" s="432"/>
      <c r="EF151" s="432"/>
      <c r="EG151" s="432"/>
      <c r="EH151" s="432"/>
      <c r="EI151" s="432"/>
      <c r="EJ151" s="432"/>
      <c r="EK151" s="432"/>
      <c r="EL151" s="432"/>
      <c r="EM151" s="432"/>
      <c r="EN151" s="432"/>
      <c r="EO151" s="432"/>
      <c r="EP151" s="432"/>
      <c r="EQ151" s="432"/>
      <c r="ER151" s="432"/>
      <c r="ES151" s="432"/>
      <c r="ET151" s="432"/>
      <c r="EU151" s="432"/>
      <c r="EV151" s="432"/>
      <c r="EW151" s="432"/>
      <c r="EX151" s="432"/>
      <c r="EY151" s="432"/>
      <c r="EZ151" s="432"/>
      <c r="FA151" s="432"/>
      <c r="FB151" s="432"/>
      <c r="FC151" s="432"/>
      <c r="FD151" s="432"/>
      <c r="FE151" s="432"/>
      <c r="FF151" s="432"/>
      <c r="FG151" s="432"/>
      <c r="FH151" s="432"/>
      <c r="FI151" s="432"/>
      <c r="FJ151" s="432"/>
      <c r="FK151" s="432"/>
      <c r="FL151" s="432"/>
      <c r="FM151" s="432"/>
      <c r="FN151" s="432"/>
      <c r="FO151" s="432"/>
      <c r="FP151" s="432"/>
      <c r="FQ151" s="432"/>
      <c r="FR151" s="432"/>
      <c r="FS151" s="432"/>
      <c r="FT151" s="432"/>
      <c r="FU151" s="432"/>
      <c r="FV151" s="432"/>
      <c r="FW151" s="432"/>
      <c r="FX151" s="432"/>
      <c r="FY151" s="432"/>
      <c r="FZ151" s="432"/>
      <c r="GA151" s="432"/>
      <c r="GB151" s="432"/>
      <c r="GC151" s="432"/>
      <c r="GD151" s="432"/>
      <c r="GE151" s="432"/>
      <c r="GF151" s="432"/>
      <c r="GG151" s="432"/>
      <c r="GH151" s="432"/>
      <c r="GI151" s="432"/>
      <c r="GJ151" s="432"/>
      <c r="GK151" s="432"/>
      <c r="GL151" s="432"/>
      <c r="GM151" s="432"/>
      <c r="GN151" s="432"/>
      <c r="GO151" s="432"/>
      <c r="GP151" s="432"/>
      <c r="GQ151" s="432"/>
      <c r="GR151" s="432"/>
      <c r="GS151" s="432"/>
      <c r="GT151" s="432"/>
      <c r="GU151" s="432"/>
      <c r="GV151" s="432"/>
      <c r="GW151" s="432"/>
      <c r="GX151" s="432"/>
      <c r="GY151" s="432"/>
      <c r="GZ151" s="432"/>
      <c r="HA151" s="432"/>
      <c r="HB151" s="432"/>
      <c r="HC151" s="432"/>
      <c r="HD151" s="432"/>
      <c r="HE151" s="432"/>
      <c r="HF151" s="432"/>
      <c r="HG151" s="432"/>
      <c r="HH151" s="432"/>
      <c r="HI151" s="432"/>
      <c r="HJ151" s="432"/>
      <c r="HK151" s="432"/>
      <c r="HL151" s="432"/>
      <c r="HM151" s="432"/>
      <c r="HN151" s="432"/>
      <c r="HO151" s="432"/>
      <c r="HP151" s="432"/>
      <c r="HQ151" s="432"/>
      <c r="HR151" s="432"/>
      <c r="HS151" s="432"/>
      <c r="HT151" s="432"/>
      <c r="HU151" s="432"/>
      <c r="HV151" s="432"/>
      <c r="HW151" s="432"/>
      <c r="HX151" s="432"/>
      <c r="HY151" s="432"/>
      <c r="HZ151" s="432"/>
      <c r="IA151" s="432"/>
      <c r="IB151" s="432"/>
      <c r="IC151" s="432"/>
      <c r="ID151" s="432"/>
      <c r="IE151" s="432"/>
      <c r="IF151" s="432"/>
      <c r="IG151" s="432"/>
    </row>
    <row r="152" spans="1:250" s="433" customFormat="1" ht="30">
      <c r="A152" s="62">
        <v>6</v>
      </c>
      <c r="B152" s="172" t="s">
        <v>2183</v>
      </c>
      <c r="C152" s="27" t="s">
        <v>1168</v>
      </c>
      <c r="D152" s="27" t="s">
        <v>1169</v>
      </c>
      <c r="E152" s="71" t="s">
        <v>937</v>
      </c>
      <c r="F152" s="27" t="s">
        <v>807</v>
      </c>
      <c r="G152" s="463">
        <v>71</v>
      </c>
      <c r="H152" s="36">
        <v>45</v>
      </c>
      <c r="I152" s="41">
        <v>3195</v>
      </c>
      <c r="J152" s="30">
        <v>0.12</v>
      </c>
      <c r="K152" s="31">
        <v>3578.4</v>
      </c>
      <c r="L152" s="27" t="s">
        <v>784</v>
      </c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Z152" s="432"/>
      <c r="AA152" s="432"/>
      <c r="AB152" s="432"/>
      <c r="AC152" s="432"/>
      <c r="AD152" s="432"/>
      <c r="AE152" s="432"/>
      <c r="AF152" s="432"/>
      <c r="AG152" s="432"/>
      <c r="AH152" s="432"/>
      <c r="AI152" s="432"/>
      <c r="AJ152" s="432"/>
      <c r="AK152" s="432"/>
      <c r="AL152" s="432"/>
      <c r="AM152" s="432"/>
      <c r="AN152" s="432"/>
      <c r="AO152" s="432"/>
      <c r="AP152" s="432"/>
      <c r="AQ152" s="432"/>
      <c r="AR152" s="432"/>
      <c r="AS152" s="432"/>
      <c r="AT152" s="432"/>
      <c r="AU152" s="432"/>
      <c r="AV152" s="432"/>
      <c r="AW152" s="432"/>
      <c r="AX152" s="432"/>
      <c r="AY152" s="432"/>
      <c r="AZ152" s="432"/>
      <c r="BA152" s="432"/>
      <c r="BB152" s="432"/>
      <c r="BC152" s="432"/>
      <c r="BD152" s="432"/>
      <c r="BE152" s="432"/>
      <c r="BF152" s="432"/>
      <c r="BG152" s="432"/>
      <c r="BH152" s="432"/>
      <c r="BI152" s="432"/>
      <c r="BJ152" s="432"/>
      <c r="BK152" s="432"/>
      <c r="BL152" s="432"/>
      <c r="BM152" s="432"/>
      <c r="BN152" s="432"/>
      <c r="BO152" s="432"/>
      <c r="BP152" s="432"/>
      <c r="BQ152" s="432"/>
      <c r="BR152" s="432"/>
      <c r="BS152" s="432"/>
      <c r="BT152" s="432"/>
      <c r="BU152" s="432"/>
      <c r="BV152" s="432"/>
      <c r="BW152" s="432"/>
      <c r="BX152" s="432"/>
      <c r="BY152" s="432"/>
      <c r="BZ152" s="43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U152" s="432"/>
      <c r="CV152" s="432"/>
      <c r="CW152" s="432"/>
      <c r="CX152" s="432"/>
      <c r="CY152" s="432"/>
      <c r="CZ152" s="432"/>
      <c r="DA152" s="432"/>
      <c r="DB152" s="432"/>
      <c r="DC152" s="432"/>
      <c r="DD152" s="432"/>
      <c r="DE152" s="432"/>
      <c r="DF152" s="432"/>
      <c r="DG152" s="432"/>
      <c r="DH152" s="432"/>
      <c r="DI152" s="432"/>
      <c r="DJ152" s="432"/>
      <c r="DK152" s="432"/>
      <c r="DL152" s="432"/>
      <c r="DM152" s="432"/>
      <c r="DN152" s="432"/>
      <c r="DO152" s="432"/>
      <c r="DP152" s="432"/>
      <c r="DQ152" s="432"/>
      <c r="DR152" s="432"/>
      <c r="DS152" s="432"/>
      <c r="DT152" s="432"/>
      <c r="DU152" s="432"/>
      <c r="DV152" s="432"/>
      <c r="DW152" s="432"/>
      <c r="DX152" s="432"/>
      <c r="DY152" s="432"/>
      <c r="DZ152" s="432"/>
      <c r="EA152" s="432"/>
      <c r="EB152" s="432"/>
      <c r="EC152" s="432"/>
      <c r="ED152" s="432"/>
      <c r="EE152" s="432"/>
      <c r="EF152" s="432"/>
      <c r="EG152" s="432"/>
      <c r="EH152" s="432"/>
      <c r="EI152" s="432"/>
      <c r="EJ152" s="432"/>
      <c r="EK152" s="432"/>
      <c r="EL152" s="432"/>
      <c r="EM152" s="432"/>
      <c r="EN152" s="432"/>
      <c r="EO152" s="432"/>
      <c r="EP152" s="432"/>
      <c r="EQ152" s="432"/>
      <c r="ER152" s="432"/>
      <c r="ES152" s="432"/>
      <c r="ET152" s="432"/>
      <c r="EU152" s="432"/>
      <c r="EV152" s="432"/>
      <c r="EW152" s="432"/>
      <c r="EX152" s="432"/>
      <c r="EY152" s="432"/>
      <c r="EZ152" s="432"/>
      <c r="FA152" s="432"/>
      <c r="FB152" s="432"/>
      <c r="FC152" s="432"/>
      <c r="FD152" s="432"/>
      <c r="FE152" s="432"/>
      <c r="FF152" s="432"/>
      <c r="FG152" s="432"/>
      <c r="FH152" s="432"/>
      <c r="FI152" s="432"/>
      <c r="FJ152" s="432"/>
      <c r="FK152" s="432"/>
      <c r="FL152" s="432"/>
      <c r="FM152" s="432"/>
      <c r="FN152" s="432"/>
      <c r="FO152" s="432"/>
      <c r="FP152" s="432"/>
      <c r="FQ152" s="432"/>
      <c r="FR152" s="432"/>
      <c r="FS152" s="432"/>
      <c r="FT152" s="432"/>
      <c r="FU152" s="432"/>
      <c r="FV152" s="432"/>
      <c r="FW152" s="432"/>
      <c r="FX152" s="432"/>
      <c r="FY152" s="432"/>
      <c r="FZ152" s="432"/>
      <c r="GA152" s="432"/>
      <c r="GB152" s="432"/>
      <c r="GC152" s="432"/>
      <c r="GD152" s="432"/>
      <c r="GE152" s="432"/>
      <c r="GF152" s="432"/>
      <c r="GG152" s="432"/>
      <c r="GH152" s="432"/>
      <c r="GI152" s="432"/>
      <c r="GJ152" s="432"/>
      <c r="GK152" s="432"/>
      <c r="GL152" s="432"/>
      <c r="GM152" s="432"/>
      <c r="GN152" s="432"/>
      <c r="GO152" s="432"/>
      <c r="GP152" s="432"/>
      <c r="GQ152" s="432"/>
      <c r="GR152" s="432"/>
      <c r="GS152" s="432"/>
      <c r="GT152" s="432"/>
      <c r="GU152" s="432"/>
      <c r="GV152" s="432"/>
      <c r="GW152" s="432"/>
      <c r="GX152" s="432"/>
      <c r="GY152" s="432"/>
      <c r="GZ152" s="432"/>
      <c r="HA152" s="432"/>
      <c r="HB152" s="432"/>
      <c r="HC152" s="432"/>
      <c r="HD152" s="432"/>
      <c r="HE152" s="432"/>
      <c r="HF152" s="432"/>
      <c r="HG152" s="432"/>
      <c r="HH152" s="432"/>
      <c r="HI152" s="432"/>
      <c r="HJ152" s="432"/>
      <c r="HK152" s="432"/>
      <c r="HL152" s="432"/>
      <c r="HM152" s="432"/>
      <c r="HN152" s="432"/>
      <c r="HO152" s="432"/>
      <c r="HP152" s="432"/>
      <c r="HQ152" s="432"/>
      <c r="HR152" s="432"/>
      <c r="HS152" s="432"/>
      <c r="HT152" s="432"/>
      <c r="HU152" s="432"/>
      <c r="HV152" s="432"/>
      <c r="HW152" s="432"/>
      <c r="HX152" s="432"/>
      <c r="HY152" s="432"/>
      <c r="HZ152" s="432"/>
      <c r="IA152" s="432"/>
      <c r="IB152" s="432"/>
      <c r="IC152" s="432"/>
      <c r="ID152" s="432"/>
      <c r="IE152" s="432"/>
      <c r="IF152" s="432"/>
      <c r="IG152" s="432"/>
    </row>
    <row r="153" spans="1:250" s="108" customFormat="1">
      <c r="A153" s="517" t="s">
        <v>2588</v>
      </c>
      <c r="B153" s="518"/>
      <c r="C153" s="518"/>
      <c r="D153" s="518"/>
      <c r="E153" s="518"/>
      <c r="F153" s="518"/>
      <c r="G153" s="518"/>
      <c r="H153" s="518"/>
      <c r="I153" s="518"/>
      <c r="J153" s="519"/>
      <c r="K153" s="403">
        <f>SUM(K148:K152)</f>
        <v>38185.280000000006</v>
      </c>
    </row>
    <row r="154" spans="1:250" s="108" customFormat="1">
      <c r="A154" s="517" t="s">
        <v>2589</v>
      </c>
      <c r="B154" s="518"/>
      <c r="C154" s="518"/>
      <c r="D154" s="518"/>
      <c r="E154" s="518"/>
      <c r="F154" s="518"/>
      <c r="G154" s="518"/>
      <c r="H154" s="518"/>
      <c r="I154" s="518"/>
      <c r="J154" s="519"/>
      <c r="K154" s="403">
        <v>-0.28000000000000003</v>
      </c>
    </row>
    <row r="155" spans="1:250" s="108" customFormat="1">
      <c r="A155" s="523" t="s">
        <v>2790</v>
      </c>
      <c r="B155" s="524"/>
      <c r="C155" s="524"/>
      <c r="D155" s="524"/>
      <c r="E155" s="524"/>
      <c r="F155" s="524"/>
      <c r="G155" s="524"/>
      <c r="H155" s="524"/>
      <c r="I155" s="524"/>
      <c r="J155" s="525"/>
      <c r="K155" s="403">
        <f>SUM(K153:K154)</f>
        <v>38185.000000000007</v>
      </c>
    </row>
    <row r="156" spans="1:250" s="108" customFormat="1">
      <c r="A156" s="428"/>
      <c r="B156" s="426"/>
      <c r="C156" s="426"/>
      <c r="D156" s="426"/>
      <c r="E156" s="427"/>
      <c r="F156" s="426"/>
      <c r="G156" s="459"/>
      <c r="H156" s="428"/>
      <c r="I156" s="426"/>
      <c r="J156" s="426"/>
      <c r="K156" s="429"/>
    </row>
    <row r="157" spans="1:250" s="108" customFormat="1">
      <c r="A157" s="38"/>
      <c r="C157" s="430"/>
      <c r="D157" s="430"/>
      <c r="F157" s="430"/>
      <c r="G157" s="460"/>
      <c r="H157" s="38"/>
      <c r="K157" s="431"/>
    </row>
    <row r="158" spans="1:250" s="108" customFormat="1" ht="45">
      <c r="A158" s="448" t="s">
        <v>0</v>
      </c>
      <c r="B158" s="409" t="s">
        <v>749</v>
      </c>
      <c r="C158" s="409" t="s">
        <v>750</v>
      </c>
      <c r="D158" s="409" t="s">
        <v>751</v>
      </c>
      <c r="E158" s="409" t="s">
        <v>3</v>
      </c>
      <c r="F158" s="409" t="s">
        <v>2609</v>
      </c>
      <c r="G158" s="411" t="s">
        <v>753</v>
      </c>
      <c r="H158" s="410" t="s">
        <v>754</v>
      </c>
      <c r="I158" s="411" t="s">
        <v>755</v>
      </c>
      <c r="J158" s="410" t="s">
        <v>756</v>
      </c>
      <c r="K158" s="412" t="s">
        <v>757</v>
      </c>
      <c r="M158" s="415" t="s">
        <v>2747</v>
      </c>
    </row>
    <row r="159" spans="1:250" s="437" customFormat="1" ht="48" customHeight="1">
      <c r="A159" s="20">
        <v>1</v>
      </c>
      <c r="B159" s="172" t="s">
        <v>1576</v>
      </c>
      <c r="C159" s="19" t="s">
        <v>867</v>
      </c>
      <c r="D159" s="19" t="s">
        <v>868</v>
      </c>
      <c r="E159" s="192" t="s">
        <v>16</v>
      </c>
      <c r="F159" s="19" t="s">
        <v>2501</v>
      </c>
      <c r="G159" s="165">
        <v>11</v>
      </c>
      <c r="H159" s="221">
        <v>300</v>
      </c>
      <c r="I159" s="228">
        <v>3300</v>
      </c>
      <c r="J159" s="166">
        <v>0.12</v>
      </c>
      <c r="K159" s="165">
        <v>3696</v>
      </c>
      <c r="L159" s="19" t="s">
        <v>784</v>
      </c>
      <c r="N159" s="526"/>
      <c r="O159" s="526"/>
      <c r="P159" s="526"/>
      <c r="Q159" s="526"/>
      <c r="R159" s="526"/>
      <c r="S159" s="436"/>
      <c r="T159" s="436"/>
      <c r="U159" s="436"/>
      <c r="V159" s="436"/>
      <c r="W159" s="436"/>
      <c r="X159" s="436"/>
      <c r="Y159" s="436"/>
      <c r="Z159" s="436"/>
      <c r="AA159" s="436"/>
      <c r="AB159" s="436"/>
      <c r="AC159" s="436"/>
      <c r="AD159" s="436"/>
      <c r="AE159" s="436"/>
      <c r="AF159" s="436"/>
      <c r="AG159" s="436"/>
      <c r="AH159" s="436"/>
      <c r="AI159" s="436"/>
      <c r="AJ159" s="436"/>
      <c r="AK159" s="436"/>
      <c r="AL159" s="436"/>
      <c r="AM159" s="436"/>
      <c r="AN159" s="436"/>
      <c r="AO159" s="436"/>
      <c r="AP159" s="436"/>
      <c r="AQ159" s="436"/>
      <c r="AR159" s="436"/>
      <c r="AS159" s="436"/>
      <c r="AT159" s="436"/>
      <c r="AU159" s="436"/>
      <c r="AV159" s="436"/>
      <c r="AW159" s="436"/>
      <c r="AX159" s="436"/>
      <c r="AY159" s="436"/>
      <c r="AZ159" s="436"/>
      <c r="BA159" s="436"/>
      <c r="BB159" s="436"/>
      <c r="BC159" s="436"/>
      <c r="BD159" s="436"/>
      <c r="BE159" s="436"/>
      <c r="BF159" s="436"/>
      <c r="BG159" s="436"/>
      <c r="BH159" s="436"/>
      <c r="BI159" s="436"/>
      <c r="BJ159" s="436"/>
      <c r="BK159" s="436"/>
      <c r="BL159" s="436"/>
      <c r="BM159" s="436"/>
      <c r="BN159" s="436"/>
      <c r="BO159" s="436"/>
      <c r="BP159" s="436"/>
      <c r="BQ159" s="436"/>
      <c r="BR159" s="436"/>
      <c r="BS159" s="436"/>
      <c r="BT159" s="436"/>
      <c r="BU159" s="436"/>
      <c r="BV159" s="436"/>
      <c r="BW159" s="436"/>
      <c r="BX159" s="436"/>
      <c r="BY159" s="436"/>
      <c r="BZ159" s="436"/>
      <c r="CA159" s="436"/>
      <c r="CB159" s="436"/>
      <c r="CC159" s="436"/>
      <c r="CD159" s="436"/>
      <c r="CE159" s="436"/>
      <c r="CF159" s="436"/>
      <c r="CG159" s="436"/>
      <c r="CH159" s="436"/>
      <c r="CI159" s="436"/>
      <c r="CJ159" s="436"/>
      <c r="CK159" s="436"/>
      <c r="CL159" s="436"/>
      <c r="CM159" s="436"/>
      <c r="CN159" s="436"/>
      <c r="CO159" s="436"/>
      <c r="CP159" s="436"/>
      <c r="CQ159" s="436"/>
      <c r="CR159" s="436"/>
      <c r="CS159" s="436"/>
      <c r="CT159" s="436"/>
      <c r="CU159" s="436"/>
      <c r="CV159" s="436"/>
      <c r="CW159" s="436"/>
      <c r="CX159" s="436"/>
      <c r="CY159" s="436"/>
      <c r="CZ159" s="436"/>
      <c r="DA159" s="436"/>
      <c r="DB159" s="436"/>
      <c r="DC159" s="436"/>
      <c r="DD159" s="436"/>
      <c r="DE159" s="436"/>
      <c r="DF159" s="436"/>
      <c r="DG159" s="436"/>
      <c r="DH159" s="436"/>
      <c r="DI159" s="436"/>
      <c r="DJ159" s="436"/>
      <c r="DK159" s="436"/>
      <c r="DL159" s="436"/>
      <c r="DM159" s="436"/>
      <c r="DN159" s="436"/>
      <c r="DO159" s="436"/>
      <c r="DP159" s="436"/>
      <c r="DQ159" s="436"/>
      <c r="DR159" s="436"/>
      <c r="DS159" s="436"/>
      <c r="DT159" s="436"/>
      <c r="DU159" s="436"/>
      <c r="DV159" s="436"/>
      <c r="DW159" s="436"/>
      <c r="DX159" s="436"/>
      <c r="DY159" s="436"/>
      <c r="DZ159" s="436"/>
      <c r="EA159" s="436"/>
      <c r="EB159" s="436"/>
      <c r="EC159" s="436"/>
      <c r="ED159" s="436"/>
      <c r="EE159" s="436"/>
      <c r="EF159" s="436"/>
      <c r="EG159" s="436"/>
      <c r="EH159" s="436"/>
      <c r="EI159" s="436"/>
      <c r="EJ159" s="436"/>
      <c r="EK159" s="436"/>
      <c r="EL159" s="436"/>
      <c r="EM159" s="436"/>
      <c r="EN159" s="436"/>
      <c r="EO159" s="436"/>
      <c r="EP159" s="436"/>
      <c r="EQ159" s="436"/>
      <c r="ER159" s="436"/>
      <c r="ES159" s="436"/>
      <c r="ET159" s="436"/>
      <c r="EU159" s="436"/>
      <c r="EV159" s="436"/>
      <c r="EW159" s="436"/>
      <c r="EX159" s="436"/>
      <c r="EY159" s="436"/>
      <c r="EZ159" s="436"/>
      <c r="FA159" s="436"/>
      <c r="FB159" s="436"/>
      <c r="FC159" s="436"/>
      <c r="FD159" s="436"/>
      <c r="FE159" s="436"/>
      <c r="FF159" s="436"/>
      <c r="FG159" s="436"/>
      <c r="FH159" s="436"/>
      <c r="FI159" s="436"/>
      <c r="FJ159" s="436"/>
      <c r="FK159" s="436"/>
      <c r="FL159" s="436"/>
      <c r="FM159" s="436"/>
      <c r="FN159" s="436"/>
      <c r="FO159" s="436"/>
      <c r="FP159" s="436"/>
      <c r="FQ159" s="436"/>
      <c r="FR159" s="436"/>
      <c r="FS159" s="436"/>
      <c r="FT159" s="436"/>
      <c r="FU159" s="436"/>
      <c r="FV159" s="436"/>
      <c r="FW159" s="436"/>
      <c r="FX159" s="436"/>
      <c r="FY159" s="436"/>
      <c r="FZ159" s="436"/>
      <c r="GA159" s="436"/>
      <c r="GB159" s="436"/>
      <c r="GC159" s="436"/>
      <c r="GD159" s="436"/>
      <c r="GE159" s="436"/>
      <c r="GF159" s="436"/>
      <c r="GG159" s="436"/>
      <c r="GH159" s="436"/>
      <c r="GI159" s="436"/>
      <c r="GJ159" s="436"/>
      <c r="GK159" s="436"/>
      <c r="GL159" s="436"/>
      <c r="GM159" s="436"/>
      <c r="GN159" s="436"/>
      <c r="GO159" s="436"/>
      <c r="GP159" s="436"/>
      <c r="GQ159" s="436"/>
      <c r="GR159" s="436"/>
      <c r="GS159" s="436"/>
      <c r="GT159" s="436"/>
      <c r="GU159" s="436"/>
      <c r="GV159" s="436"/>
      <c r="GW159" s="436"/>
      <c r="GX159" s="436"/>
      <c r="GY159" s="436"/>
      <c r="GZ159" s="436"/>
      <c r="HA159" s="436"/>
      <c r="HB159" s="436"/>
      <c r="HC159" s="436"/>
      <c r="HD159" s="436"/>
      <c r="HE159" s="436"/>
      <c r="HF159" s="436"/>
      <c r="HG159" s="436"/>
      <c r="HH159" s="436"/>
      <c r="HI159" s="436"/>
      <c r="HJ159" s="436"/>
      <c r="HK159" s="436"/>
      <c r="HL159" s="436"/>
      <c r="HM159" s="436"/>
      <c r="HN159" s="436"/>
      <c r="HO159" s="436"/>
      <c r="HP159" s="436"/>
      <c r="HQ159" s="436"/>
      <c r="HR159" s="436"/>
      <c r="HS159" s="436"/>
      <c r="HT159" s="436"/>
      <c r="HU159" s="436"/>
      <c r="HV159" s="436"/>
      <c r="HW159" s="436"/>
      <c r="HX159" s="436"/>
      <c r="HY159" s="436"/>
      <c r="HZ159" s="436"/>
      <c r="IA159" s="436"/>
      <c r="IB159" s="436"/>
      <c r="IC159" s="436"/>
      <c r="ID159" s="436"/>
      <c r="IE159" s="436"/>
      <c r="IF159" s="436"/>
      <c r="IG159" s="436"/>
      <c r="IH159" s="436"/>
      <c r="II159" s="436"/>
      <c r="IJ159" s="436"/>
      <c r="IK159" s="436"/>
      <c r="IL159" s="436"/>
      <c r="IM159" s="436"/>
      <c r="IN159" s="436"/>
      <c r="IO159" s="436"/>
      <c r="IP159" s="436"/>
    </row>
    <row r="160" spans="1:250" s="433" customFormat="1" ht="45">
      <c r="A160" s="62">
        <v>2</v>
      </c>
      <c r="B160" s="172" t="s">
        <v>2189</v>
      </c>
      <c r="C160" s="27" t="s">
        <v>1188</v>
      </c>
      <c r="D160" s="27" t="s">
        <v>1189</v>
      </c>
      <c r="E160" s="71" t="s">
        <v>937</v>
      </c>
      <c r="F160" s="19" t="s">
        <v>2501</v>
      </c>
      <c r="G160" s="31">
        <v>14.77</v>
      </c>
      <c r="H160" s="42">
        <v>20</v>
      </c>
      <c r="I160" s="41">
        <v>295.39999999999998</v>
      </c>
      <c r="J160" s="30">
        <v>0.12</v>
      </c>
      <c r="K160" s="31">
        <v>330.84799999999996</v>
      </c>
      <c r="L160" s="44" t="s">
        <v>784</v>
      </c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Z160" s="432"/>
      <c r="AA160" s="432"/>
      <c r="AB160" s="432"/>
      <c r="AC160" s="432"/>
      <c r="AD160" s="432"/>
      <c r="AE160" s="432"/>
      <c r="AF160" s="432"/>
      <c r="AG160" s="432"/>
      <c r="AH160" s="432"/>
      <c r="AI160" s="432"/>
      <c r="AJ160" s="432"/>
      <c r="AK160" s="432"/>
      <c r="AL160" s="432"/>
      <c r="AM160" s="432"/>
      <c r="AN160" s="432"/>
      <c r="AO160" s="432"/>
      <c r="AP160" s="432"/>
      <c r="AQ160" s="432"/>
      <c r="AR160" s="432"/>
      <c r="AS160" s="432"/>
      <c r="AT160" s="432"/>
      <c r="AU160" s="432"/>
      <c r="AV160" s="432"/>
      <c r="AW160" s="432"/>
      <c r="AX160" s="432"/>
      <c r="AY160" s="432"/>
      <c r="AZ160" s="432"/>
      <c r="BA160" s="432"/>
      <c r="BB160" s="432"/>
      <c r="BC160" s="432"/>
      <c r="BD160" s="432"/>
      <c r="BE160" s="432"/>
      <c r="BF160" s="432"/>
      <c r="BG160" s="432"/>
      <c r="BH160" s="432"/>
      <c r="BI160" s="432"/>
      <c r="BJ160" s="432"/>
      <c r="BK160" s="432"/>
      <c r="BL160" s="432"/>
      <c r="BM160" s="432"/>
      <c r="BN160" s="432"/>
      <c r="BO160" s="432"/>
      <c r="BP160" s="432"/>
      <c r="BQ160" s="432"/>
      <c r="BR160" s="432"/>
      <c r="BS160" s="432"/>
      <c r="BT160" s="432"/>
      <c r="BU160" s="432"/>
      <c r="BV160" s="432"/>
      <c r="BW160" s="432"/>
      <c r="BX160" s="432"/>
      <c r="BY160" s="432"/>
      <c r="BZ160" s="43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U160" s="432"/>
      <c r="CV160" s="432"/>
      <c r="CW160" s="432"/>
      <c r="CX160" s="432"/>
      <c r="CY160" s="432"/>
      <c r="CZ160" s="432"/>
      <c r="DA160" s="432"/>
      <c r="DB160" s="432"/>
      <c r="DC160" s="432"/>
      <c r="DD160" s="432"/>
      <c r="DE160" s="432"/>
      <c r="DF160" s="432"/>
      <c r="DG160" s="432"/>
      <c r="DH160" s="432"/>
      <c r="DI160" s="432"/>
      <c r="DJ160" s="432"/>
      <c r="DK160" s="432"/>
      <c r="DL160" s="432"/>
      <c r="DM160" s="432"/>
      <c r="DN160" s="432"/>
      <c r="DO160" s="432"/>
      <c r="DP160" s="432"/>
      <c r="DQ160" s="432"/>
      <c r="DR160" s="432"/>
      <c r="DS160" s="432"/>
      <c r="DT160" s="432"/>
      <c r="DU160" s="432"/>
      <c r="DV160" s="432"/>
      <c r="DW160" s="432"/>
      <c r="DX160" s="432"/>
      <c r="DY160" s="432"/>
      <c r="DZ160" s="432"/>
      <c r="EA160" s="432"/>
      <c r="EB160" s="432"/>
      <c r="EC160" s="432"/>
      <c r="ED160" s="432"/>
      <c r="EE160" s="432"/>
      <c r="EF160" s="432"/>
      <c r="EG160" s="432"/>
      <c r="EH160" s="432"/>
      <c r="EI160" s="432"/>
      <c r="EJ160" s="432"/>
      <c r="EK160" s="432"/>
      <c r="EL160" s="432"/>
      <c r="EM160" s="432"/>
      <c r="EN160" s="432"/>
      <c r="EO160" s="432"/>
      <c r="EP160" s="432"/>
      <c r="EQ160" s="432"/>
      <c r="ER160" s="432"/>
      <c r="ES160" s="432"/>
      <c r="ET160" s="432"/>
      <c r="EU160" s="432"/>
      <c r="EV160" s="432"/>
      <c r="EW160" s="432"/>
      <c r="EX160" s="432"/>
      <c r="EY160" s="432"/>
      <c r="EZ160" s="432"/>
      <c r="FA160" s="432"/>
      <c r="FB160" s="432"/>
      <c r="FC160" s="432"/>
      <c r="FD160" s="432"/>
      <c r="FE160" s="432"/>
      <c r="FF160" s="432"/>
      <c r="FG160" s="432"/>
      <c r="FH160" s="432"/>
      <c r="FI160" s="432"/>
      <c r="FJ160" s="432"/>
      <c r="FK160" s="432"/>
      <c r="FL160" s="432"/>
      <c r="FM160" s="432"/>
      <c r="FN160" s="432"/>
      <c r="FO160" s="432"/>
      <c r="FP160" s="432"/>
      <c r="FQ160" s="432"/>
      <c r="FR160" s="432"/>
      <c r="FS160" s="432"/>
      <c r="FT160" s="432"/>
      <c r="FU160" s="432"/>
      <c r="FV160" s="432"/>
      <c r="FW160" s="432"/>
      <c r="FX160" s="432"/>
      <c r="FY160" s="432"/>
      <c r="FZ160" s="432"/>
      <c r="GA160" s="432"/>
      <c r="GB160" s="432"/>
      <c r="GC160" s="432"/>
      <c r="GD160" s="432"/>
      <c r="GE160" s="432"/>
      <c r="GF160" s="432"/>
      <c r="GG160" s="432"/>
      <c r="GH160" s="432"/>
      <c r="GI160" s="432"/>
      <c r="GJ160" s="432"/>
      <c r="GK160" s="432"/>
      <c r="GL160" s="432"/>
      <c r="GM160" s="432"/>
      <c r="GN160" s="432"/>
      <c r="GO160" s="432"/>
      <c r="GP160" s="432"/>
      <c r="GQ160" s="432"/>
      <c r="GR160" s="432"/>
      <c r="GS160" s="432"/>
      <c r="GT160" s="432"/>
      <c r="GU160" s="432"/>
      <c r="GV160" s="432"/>
      <c r="GW160" s="432"/>
      <c r="GX160" s="432"/>
      <c r="GY160" s="432"/>
      <c r="GZ160" s="432"/>
      <c r="HA160" s="432"/>
      <c r="HB160" s="432"/>
      <c r="HC160" s="432"/>
      <c r="HD160" s="432"/>
      <c r="HE160" s="432"/>
      <c r="HF160" s="432"/>
      <c r="HG160" s="432"/>
      <c r="HH160" s="432"/>
      <c r="HI160" s="432"/>
      <c r="HJ160" s="432"/>
      <c r="HK160" s="432"/>
      <c r="HL160" s="432"/>
      <c r="HM160" s="432"/>
      <c r="HN160" s="432"/>
      <c r="HO160" s="432"/>
      <c r="HP160" s="432"/>
      <c r="HQ160" s="432"/>
      <c r="HR160" s="432"/>
      <c r="HS160" s="432"/>
      <c r="HT160" s="432"/>
      <c r="HU160" s="432"/>
      <c r="HV160" s="432"/>
      <c r="HW160" s="432"/>
      <c r="HX160" s="432"/>
      <c r="HY160" s="432"/>
      <c r="HZ160" s="432"/>
      <c r="IA160" s="432"/>
      <c r="IB160" s="432"/>
      <c r="IC160" s="432"/>
      <c r="ID160" s="432"/>
      <c r="IE160" s="432"/>
      <c r="IF160" s="432"/>
      <c r="IG160" s="432"/>
    </row>
    <row r="161" spans="1:256" s="437" customFormat="1" ht="30">
      <c r="A161" s="205">
        <v>3</v>
      </c>
      <c r="B161" s="172" t="s">
        <v>2302</v>
      </c>
      <c r="C161" s="19" t="s">
        <v>2300</v>
      </c>
      <c r="D161" s="19" t="s">
        <v>2301</v>
      </c>
      <c r="E161" s="192" t="s">
        <v>102</v>
      </c>
      <c r="F161" s="19" t="s">
        <v>2501</v>
      </c>
      <c r="G161" s="168">
        <v>3.7</v>
      </c>
      <c r="H161" s="21">
        <v>1300</v>
      </c>
      <c r="I161" s="52">
        <v>4810</v>
      </c>
      <c r="J161" s="22">
        <v>0.12</v>
      </c>
      <c r="K161" s="31">
        <v>5387.2</v>
      </c>
      <c r="L161" s="19" t="s">
        <v>784</v>
      </c>
      <c r="M161" s="436"/>
      <c r="N161" s="436"/>
      <c r="O161" s="436"/>
      <c r="P161" s="436"/>
      <c r="Q161" s="436"/>
      <c r="R161" s="436"/>
      <c r="S161" s="436"/>
      <c r="T161" s="436"/>
      <c r="U161" s="436"/>
      <c r="V161" s="436"/>
      <c r="W161" s="436"/>
      <c r="X161" s="436"/>
      <c r="Y161" s="436"/>
      <c r="Z161" s="436"/>
      <c r="AA161" s="436"/>
      <c r="AB161" s="436"/>
      <c r="AC161" s="436"/>
      <c r="AD161" s="436"/>
      <c r="AE161" s="436"/>
      <c r="AF161" s="436"/>
      <c r="AG161" s="436"/>
      <c r="AH161" s="436"/>
      <c r="AI161" s="436"/>
      <c r="AJ161" s="436"/>
      <c r="AK161" s="436"/>
      <c r="AL161" s="436"/>
      <c r="AM161" s="436"/>
      <c r="AN161" s="436"/>
      <c r="AO161" s="436"/>
      <c r="AP161" s="436"/>
      <c r="AQ161" s="436"/>
      <c r="AR161" s="436"/>
      <c r="AS161" s="436"/>
      <c r="AT161" s="436"/>
      <c r="AU161" s="436"/>
      <c r="AV161" s="436"/>
      <c r="AW161" s="436"/>
      <c r="AX161" s="436"/>
      <c r="AY161" s="436"/>
      <c r="AZ161" s="436"/>
      <c r="BA161" s="436"/>
      <c r="BB161" s="436"/>
      <c r="BC161" s="436"/>
      <c r="BD161" s="436"/>
      <c r="BE161" s="436"/>
      <c r="BF161" s="436"/>
      <c r="BG161" s="436"/>
      <c r="BH161" s="436"/>
      <c r="BI161" s="436"/>
      <c r="BJ161" s="436"/>
      <c r="BK161" s="436"/>
      <c r="BL161" s="436"/>
      <c r="BM161" s="436"/>
      <c r="BN161" s="436"/>
      <c r="BO161" s="436"/>
      <c r="BP161" s="436"/>
      <c r="BQ161" s="436"/>
      <c r="BR161" s="436"/>
      <c r="BS161" s="436"/>
      <c r="BT161" s="436"/>
      <c r="BU161" s="436"/>
      <c r="BV161" s="436"/>
      <c r="BW161" s="436"/>
      <c r="BX161" s="436"/>
      <c r="BY161" s="436"/>
      <c r="BZ161" s="436"/>
      <c r="CA161" s="436"/>
      <c r="CB161" s="436"/>
      <c r="CC161" s="436"/>
      <c r="CD161" s="436"/>
      <c r="CE161" s="436"/>
      <c r="CF161" s="436"/>
      <c r="CG161" s="436"/>
      <c r="CH161" s="436"/>
      <c r="CI161" s="436"/>
      <c r="CJ161" s="436"/>
      <c r="CK161" s="436"/>
      <c r="CL161" s="436"/>
      <c r="CM161" s="436"/>
      <c r="CN161" s="436"/>
      <c r="CO161" s="436"/>
      <c r="CP161" s="436"/>
      <c r="CQ161" s="436"/>
      <c r="CR161" s="436"/>
      <c r="CS161" s="436"/>
      <c r="CT161" s="436"/>
      <c r="CU161" s="436"/>
      <c r="CV161" s="436"/>
      <c r="CW161" s="436"/>
      <c r="CX161" s="436"/>
      <c r="CY161" s="436"/>
      <c r="CZ161" s="436"/>
      <c r="DA161" s="436"/>
      <c r="DB161" s="436"/>
      <c r="DC161" s="436"/>
      <c r="DD161" s="436"/>
      <c r="DE161" s="436"/>
      <c r="DF161" s="436"/>
      <c r="DG161" s="436"/>
      <c r="DH161" s="436"/>
      <c r="DI161" s="436"/>
      <c r="DJ161" s="436"/>
      <c r="DK161" s="436"/>
      <c r="DL161" s="436"/>
      <c r="DM161" s="436"/>
      <c r="DN161" s="436"/>
      <c r="DO161" s="436"/>
      <c r="DP161" s="436"/>
      <c r="DQ161" s="436"/>
      <c r="DR161" s="436"/>
      <c r="DS161" s="436"/>
      <c r="DT161" s="436"/>
      <c r="DU161" s="436"/>
      <c r="DV161" s="436"/>
      <c r="DW161" s="436"/>
      <c r="DX161" s="436"/>
      <c r="DY161" s="436"/>
      <c r="DZ161" s="436"/>
      <c r="EA161" s="436"/>
      <c r="EB161" s="436"/>
      <c r="EC161" s="436"/>
      <c r="ED161" s="436"/>
      <c r="EE161" s="436"/>
      <c r="EF161" s="436"/>
      <c r="EG161" s="436"/>
      <c r="EH161" s="436"/>
      <c r="EI161" s="436"/>
      <c r="EJ161" s="436"/>
      <c r="EK161" s="436"/>
      <c r="EL161" s="436"/>
      <c r="EM161" s="436"/>
      <c r="EN161" s="436"/>
      <c r="EO161" s="436"/>
      <c r="EP161" s="436"/>
      <c r="EQ161" s="436"/>
      <c r="ER161" s="436"/>
      <c r="ES161" s="436"/>
      <c r="ET161" s="436"/>
      <c r="EU161" s="436"/>
      <c r="EV161" s="436"/>
      <c r="EW161" s="436"/>
      <c r="EX161" s="436"/>
      <c r="EY161" s="436"/>
      <c r="EZ161" s="436"/>
      <c r="FA161" s="436"/>
      <c r="FB161" s="436"/>
      <c r="FC161" s="436"/>
      <c r="FD161" s="436"/>
      <c r="FE161" s="436"/>
      <c r="FF161" s="436"/>
      <c r="FG161" s="436"/>
      <c r="FH161" s="436"/>
      <c r="FI161" s="436"/>
      <c r="FJ161" s="436"/>
      <c r="FK161" s="436"/>
      <c r="FL161" s="436"/>
      <c r="FM161" s="436"/>
      <c r="FN161" s="436"/>
      <c r="FO161" s="436"/>
      <c r="FP161" s="436"/>
      <c r="FQ161" s="436"/>
      <c r="FR161" s="436"/>
      <c r="FS161" s="436"/>
      <c r="FT161" s="436"/>
      <c r="FU161" s="436"/>
      <c r="FV161" s="436"/>
      <c r="FW161" s="436"/>
      <c r="FX161" s="436"/>
      <c r="FY161" s="436"/>
      <c r="FZ161" s="436"/>
      <c r="GA161" s="436"/>
      <c r="GB161" s="436"/>
      <c r="GC161" s="436"/>
      <c r="GD161" s="436"/>
      <c r="GE161" s="436"/>
      <c r="GF161" s="436"/>
      <c r="GG161" s="436"/>
      <c r="GH161" s="436"/>
      <c r="GI161" s="436"/>
      <c r="GJ161" s="436"/>
      <c r="GK161" s="436"/>
      <c r="GL161" s="436"/>
      <c r="GM161" s="436"/>
      <c r="GN161" s="436"/>
      <c r="GO161" s="436"/>
      <c r="GP161" s="436"/>
      <c r="GQ161" s="436"/>
      <c r="GR161" s="436"/>
      <c r="GS161" s="436"/>
      <c r="GT161" s="436"/>
      <c r="GU161" s="436"/>
      <c r="GV161" s="436"/>
      <c r="GW161" s="436"/>
      <c r="GX161" s="436"/>
      <c r="GY161" s="436"/>
      <c r="GZ161" s="436"/>
      <c r="HA161" s="436"/>
      <c r="HB161" s="436"/>
      <c r="HC161" s="436"/>
      <c r="HD161" s="436"/>
      <c r="HE161" s="436"/>
      <c r="HF161" s="436"/>
      <c r="HG161" s="436"/>
      <c r="HH161" s="436"/>
      <c r="HI161" s="436"/>
      <c r="HJ161" s="436"/>
      <c r="HK161" s="436"/>
      <c r="HL161" s="436"/>
      <c r="HM161" s="436"/>
      <c r="HN161" s="436"/>
      <c r="HO161" s="436"/>
      <c r="HP161" s="436"/>
      <c r="HQ161" s="436"/>
      <c r="HR161" s="436"/>
      <c r="HS161" s="436"/>
      <c r="HT161" s="436"/>
      <c r="HU161" s="436"/>
      <c r="HV161" s="436"/>
      <c r="HW161" s="436"/>
      <c r="HX161" s="436"/>
      <c r="HY161" s="436"/>
      <c r="HZ161" s="436"/>
      <c r="IA161" s="436"/>
      <c r="IB161" s="436"/>
      <c r="IC161" s="436"/>
      <c r="ID161" s="436"/>
      <c r="IE161" s="436"/>
      <c r="IF161" s="436"/>
      <c r="IG161" s="436"/>
      <c r="IH161" s="436"/>
      <c r="II161" s="436"/>
      <c r="IJ161" s="436"/>
      <c r="IK161" s="436"/>
      <c r="IL161" s="436"/>
      <c r="IM161" s="436"/>
      <c r="IN161" s="436"/>
      <c r="IO161" s="436"/>
      <c r="IP161" s="436"/>
      <c r="IQ161" s="436"/>
      <c r="IR161" s="436"/>
      <c r="IS161" s="436"/>
      <c r="IT161" s="436"/>
      <c r="IU161" s="436"/>
      <c r="IV161" s="436"/>
    </row>
    <row r="162" spans="1:256" s="108" customFormat="1">
      <c r="A162" s="517" t="s">
        <v>2588</v>
      </c>
      <c r="B162" s="518"/>
      <c r="C162" s="518"/>
      <c r="D162" s="518"/>
      <c r="E162" s="518"/>
      <c r="F162" s="518"/>
      <c r="G162" s="518"/>
      <c r="H162" s="518"/>
      <c r="I162" s="518"/>
      <c r="J162" s="519"/>
      <c r="K162" s="403">
        <f>SUM(K159:K161)</f>
        <v>9414.0479999999989</v>
      </c>
    </row>
    <row r="163" spans="1:256" s="108" customFormat="1">
      <c r="A163" s="517" t="s">
        <v>2589</v>
      </c>
      <c r="B163" s="518"/>
      <c r="C163" s="518"/>
      <c r="D163" s="518"/>
      <c r="E163" s="518"/>
      <c r="F163" s="518"/>
      <c r="G163" s="518"/>
      <c r="H163" s="518"/>
      <c r="I163" s="518"/>
      <c r="J163" s="519"/>
      <c r="K163" s="403">
        <v>-0.05</v>
      </c>
    </row>
    <row r="164" spans="1:256" s="108" customFormat="1">
      <c r="A164" s="523" t="s">
        <v>2649</v>
      </c>
      <c r="B164" s="524"/>
      <c r="C164" s="524"/>
      <c r="D164" s="524"/>
      <c r="E164" s="524"/>
      <c r="F164" s="524"/>
      <c r="G164" s="524"/>
      <c r="H164" s="524"/>
      <c r="I164" s="524"/>
      <c r="J164" s="525"/>
      <c r="K164" s="403">
        <f>SUM(K162:K163)</f>
        <v>9413.9979999999996</v>
      </c>
    </row>
    <row r="165" spans="1:256" s="108" customFormat="1">
      <c r="A165" s="428"/>
      <c r="B165" s="426"/>
      <c r="C165" s="426"/>
      <c r="D165" s="426"/>
      <c r="E165" s="427"/>
      <c r="F165" s="426"/>
      <c r="G165" s="459"/>
      <c r="H165" s="428"/>
      <c r="I165" s="426"/>
      <c r="J165" s="426"/>
      <c r="K165" s="429"/>
    </row>
    <row r="166" spans="1:256" s="108" customFormat="1">
      <c r="A166" s="38"/>
      <c r="C166" s="430"/>
      <c r="D166" s="430"/>
      <c r="F166" s="430"/>
      <c r="G166" s="460"/>
      <c r="H166" s="38"/>
      <c r="K166" s="431"/>
    </row>
    <row r="167" spans="1:256" s="108" customFormat="1" ht="45">
      <c r="A167" s="448" t="s">
        <v>0</v>
      </c>
      <c r="B167" s="409" t="s">
        <v>749</v>
      </c>
      <c r="C167" s="409" t="s">
        <v>750</v>
      </c>
      <c r="D167" s="409" t="s">
        <v>751</v>
      </c>
      <c r="E167" s="409" t="s">
        <v>3</v>
      </c>
      <c r="F167" s="409" t="s">
        <v>2609</v>
      </c>
      <c r="G167" s="411" t="s">
        <v>753</v>
      </c>
      <c r="H167" s="410" t="s">
        <v>754</v>
      </c>
      <c r="I167" s="411" t="s">
        <v>755</v>
      </c>
      <c r="J167" s="410" t="s">
        <v>756</v>
      </c>
      <c r="K167" s="412" t="s">
        <v>757</v>
      </c>
      <c r="N167" s="415" t="s">
        <v>2748</v>
      </c>
    </row>
    <row r="168" spans="1:256" s="38" customFormat="1" ht="30">
      <c r="A168" s="45">
        <v>1</v>
      </c>
      <c r="B168" s="26" t="s">
        <v>1463</v>
      </c>
      <c r="C168" s="27" t="s">
        <v>818</v>
      </c>
      <c r="D168" s="27" t="s">
        <v>819</v>
      </c>
      <c r="E168" s="71" t="s">
        <v>16</v>
      </c>
      <c r="F168" s="47" t="s">
        <v>841</v>
      </c>
      <c r="G168" s="461">
        <v>0.45</v>
      </c>
      <c r="H168" s="36">
        <v>2310</v>
      </c>
      <c r="I168" s="41">
        <v>1039.5</v>
      </c>
      <c r="J168" s="46">
        <v>0.12</v>
      </c>
      <c r="K168" s="31">
        <v>1164.24</v>
      </c>
      <c r="L168" s="27" t="s">
        <v>784</v>
      </c>
      <c r="M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43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</row>
    <row r="169" spans="1:256" s="176" customFormat="1" ht="30">
      <c r="A169" s="171">
        <v>2</v>
      </c>
      <c r="B169" s="172" t="s">
        <v>1470</v>
      </c>
      <c r="C169" s="47" t="s">
        <v>839</v>
      </c>
      <c r="D169" s="47" t="s">
        <v>840</v>
      </c>
      <c r="E169" s="416" t="s">
        <v>16</v>
      </c>
      <c r="F169" s="47" t="s">
        <v>841</v>
      </c>
      <c r="G169" s="466">
        <v>3</v>
      </c>
      <c r="H169" s="174">
        <v>500</v>
      </c>
      <c r="I169" s="229">
        <v>1500</v>
      </c>
      <c r="J169" s="175">
        <v>0.12</v>
      </c>
      <c r="K169" s="239">
        <v>1680</v>
      </c>
      <c r="L169" s="47" t="s">
        <v>784</v>
      </c>
      <c r="M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  <c r="BN169" s="161"/>
      <c r="BO169" s="161"/>
      <c r="BP169" s="161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161"/>
      <c r="CA169" s="161"/>
      <c r="CB169" s="161"/>
      <c r="CC169" s="161"/>
      <c r="CD169" s="161"/>
      <c r="CE169" s="161"/>
      <c r="CF169" s="161"/>
      <c r="CG169" s="161"/>
      <c r="CH169" s="161"/>
      <c r="CI169" s="161"/>
      <c r="CJ169" s="161"/>
      <c r="CK169" s="161"/>
      <c r="CL169" s="161"/>
      <c r="CM169" s="161"/>
      <c r="CN169" s="161"/>
      <c r="CO169" s="161"/>
      <c r="CP169" s="161"/>
      <c r="CQ169" s="161"/>
      <c r="CR169" s="161"/>
      <c r="CS169" s="161"/>
      <c r="CT169" s="161"/>
      <c r="CU169" s="161"/>
      <c r="CV169" s="161"/>
      <c r="CW169" s="161"/>
      <c r="CX169" s="161"/>
      <c r="CY169" s="161"/>
      <c r="CZ169" s="161"/>
      <c r="DA169" s="161"/>
      <c r="DB169" s="161"/>
      <c r="DC169" s="161"/>
      <c r="DD169" s="161"/>
      <c r="DE169" s="161"/>
      <c r="DF169" s="161"/>
      <c r="DG169" s="161"/>
      <c r="DH169" s="161"/>
      <c r="DI169" s="161"/>
      <c r="DJ169" s="161"/>
      <c r="DK169" s="161"/>
      <c r="DL169" s="161"/>
      <c r="DM169" s="161"/>
      <c r="DN169" s="161"/>
      <c r="DO169" s="161"/>
      <c r="DP169" s="161"/>
      <c r="DQ169" s="161"/>
      <c r="DR169" s="161"/>
      <c r="DS169" s="161"/>
      <c r="DT169" s="161"/>
      <c r="DU169" s="161"/>
      <c r="DV169" s="161"/>
      <c r="DW169" s="161"/>
      <c r="DX169" s="161"/>
      <c r="DY169" s="161"/>
      <c r="DZ169" s="161"/>
      <c r="EA169" s="161"/>
      <c r="EB169" s="161"/>
      <c r="EC169" s="161"/>
      <c r="ED169" s="161"/>
      <c r="EE169" s="161"/>
      <c r="EF169" s="161"/>
      <c r="EG169" s="161"/>
      <c r="EH169" s="161"/>
      <c r="EI169" s="161"/>
      <c r="EJ169" s="161"/>
      <c r="EK169" s="161"/>
      <c r="EL169" s="161"/>
      <c r="EM169" s="161"/>
      <c r="EN169" s="161"/>
      <c r="EO169" s="161"/>
      <c r="EP169" s="161"/>
      <c r="EQ169" s="161"/>
      <c r="ER169" s="161"/>
      <c r="ES169" s="161"/>
      <c r="ET169" s="161"/>
      <c r="EU169" s="161"/>
      <c r="EV169" s="161"/>
      <c r="EW169" s="161"/>
      <c r="EX169" s="161"/>
      <c r="EY169" s="161"/>
      <c r="EZ169" s="161"/>
      <c r="FA169" s="161"/>
      <c r="FB169" s="161"/>
      <c r="FC169" s="161"/>
      <c r="FD169" s="161"/>
      <c r="FE169" s="161"/>
      <c r="FF169" s="161"/>
      <c r="FG169" s="161"/>
      <c r="FH169" s="161"/>
      <c r="FI169" s="161"/>
      <c r="FJ169" s="161"/>
      <c r="FK169" s="161"/>
      <c r="FL169" s="161"/>
      <c r="FM169" s="161"/>
      <c r="FN169" s="161"/>
      <c r="FO169" s="161"/>
      <c r="FP169" s="161"/>
      <c r="FQ169" s="161"/>
      <c r="FR169" s="161"/>
      <c r="FS169" s="161"/>
      <c r="FT169" s="161"/>
      <c r="FU169" s="161"/>
      <c r="FV169" s="161"/>
      <c r="FW169" s="161"/>
      <c r="FX169" s="161"/>
      <c r="FY169" s="161"/>
      <c r="FZ169" s="161"/>
      <c r="GA169" s="161"/>
      <c r="GB169" s="161"/>
      <c r="GC169" s="161"/>
      <c r="GD169" s="161"/>
      <c r="GE169" s="161"/>
      <c r="GF169" s="161"/>
      <c r="GG169" s="161"/>
      <c r="GH169" s="161"/>
      <c r="GI169" s="161"/>
      <c r="GJ169" s="161"/>
      <c r="GK169" s="161"/>
      <c r="GL169" s="161"/>
      <c r="GM169" s="161"/>
      <c r="GN169" s="161"/>
      <c r="GO169" s="161"/>
      <c r="GP169" s="161"/>
      <c r="GQ169" s="161"/>
      <c r="GR169" s="161"/>
      <c r="GS169" s="161"/>
      <c r="GT169" s="161"/>
      <c r="GU169" s="161"/>
      <c r="GV169" s="161"/>
      <c r="GW169" s="161"/>
      <c r="GX169" s="161"/>
      <c r="GY169" s="161"/>
      <c r="GZ169" s="161"/>
      <c r="HA169" s="161"/>
      <c r="HB169" s="161"/>
      <c r="HC169" s="161"/>
      <c r="HD169" s="161"/>
      <c r="HE169" s="161"/>
      <c r="HF169" s="161"/>
      <c r="HG169" s="161"/>
      <c r="HH169" s="161"/>
      <c r="HI169" s="161"/>
      <c r="HJ169" s="161"/>
      <c r="HK169" s="161"/>
      <c r="HL169" s="161"/>
      <c r="HM169" s="161"/>
    </row>
    <row r="170" spans="1:256" s="437" customFormat="1" ht="30">
      <c r="A170" s="45">
        <v>3</v>
      </c>
      <c r="B170" s="172" t="s">
        <v>1574</v>
      </c>
      <c r="C170" s="19" t="s">
        <v>865</v>
      </c>
      <c r="D170" s="19" t="s">
        <v>866</v>
      </c>
      <c r="E170" s="192" t="s">
        <v>102</v>
      </c>
      <c r="F170" s="47" t="s">
        <v>841</v>
      </c>
      <c r="G170" s="168">
        <v>0.61</v>
      </c>
      <c r="H170" s="21">
        <v>3000</v>
      </c>
      <c r="I170" s="228">
        <v>1830</v>
      </c>
      <c r="J170" s="22">
        <v>0.12</v>
      </c>
      <c r="K170" s="207">
        <v>2049.6</v>
      </c>
      <c r="L170" s="19" t="s">
        <v>784</v>
      </c>
      <c r="M170" s="436"/>
      <c r="O170" s="436"/>
      <c r="P170" s="436"/>
      <c r="Q170" s="436"/>
      <c r="R170" s="436"/>
      <c r="S170" s="436"/>
      <c r="T170" s="436"/>
      <c r="U170" s="436"/>
      <c r="V170" s="436"/>
      <c r="W170" s="436"/>
      <c r="X170" s="436"/>
      <c r="Y170" s="436"/>
      <c r="Z170" s="436"/>
      <c r="AA170" s="436"/>
      <c r="AB170" s="436"/>
      <c r="AC170" s="436"/>
      <c r="AD170" s="436"/>
      <c r="AE170" s="436"/>
      <c r="AF170" s="436"/>
      <c r="AG170" s="436"/>
      <c r="AH170" s="436"/>
      <c r="AI170" s="436"/>
      <c r="AJ170" s="436"/>
      <c r="AK170" s="436"/>
      <c r="AL170" s="436"/>
      <c r="AM170" s="436"/>
      <c r="AN170" s="436"/>
      <c r="AO170" s="436"/>
      <c r="AP170" s="436"/>
      <c r="AQ170" s="436"/>
      <c r="AR170" s="436"/>
      <c r="AS170" s="436"/>
      <c r="AT170" s="436"/>
      <c r="AU170" s="436"/>
      <c r="AV170" s="436"/>
      <c r="AW170" s="436"/>
      <c r="AX170" s="436"/>
      <c r="AY170" s="436"/>
      <c r="AZ170" s="436"/>
      <c r="BA170" s="436"/>
      <c r="BB170" s="436"/>
      <c r="BC170" s="436"/>
      <c r="BD170" s="436"/>
      <c r="BE170" s="436"/>
      <c r="BF170" s="436"/>
      <c r="BG170" s="436"/>
      <c r="BH170" s="436"/>
      <c r="BI170" s="436"/>
      <c r="BJ170" s="436"/>
      <c r="BK170" s="436"/>
      <c r="BL170" s="436"/>
      <c r="BM170" s="436"/>
      <c r="BN170" s="436"/>
      <c r="BO170" s="436"/>
      <c r="BP170" s="436"/>
      <c r="BQ170" s="436"/>
      <c r="BR170" s="436"/>
      <c r="BS170" s="436"/>
      <c r="BT170" s="436"/>
      <c r="BU170" s="436"/>
      <c r="BV170" s="436"/>
      <c r="BW170" s="436"/>
      <c r="BX170" s="436"/>
      <c r="BY170" s="436"/>
      <c r="BZ170" s="436"/>
      <c r="CA170" s="436"/>
      <c r="CB170" s="436"/>
      <c r="CC170" s="436"/>
      <c r="CD170" s="436"/>
      <c r="CE170" s="436"/>
      <c r="CF170" s="436"/>
      <c r="CG170" s="436"/>
      <c r="CH170" s="436"/>
      <c r="CI170" s="436"/>
      <c r="CJ170" s="436"/>
      <c r="CK170" s="436"/>
      <c r="CL170" s="436"/>
      <c r="CM170" s="436"/>
      <c r="CN170" s="436"/>
      <c r="CO170" s="436"/>
      <c r="CP170" s="436"/>
      <c r="CQ170" s="436"/>
      <c r="CR170" s="436"/>
      <c r="CS170" s="436"/>
      <c r="CT170" s="436"/>
      <c r="CU170" s="436"/>
      <c r="CV170" s="436"/>
      <c r="CW170" s="436"/>
      <c r="CX170" s="436"/>
      <c r="CY170" s="436"/>
      <c r="CZ170" s="436"/>
      <c r="DA170" s="436"/>
      <c r="DB170" s="436"/>
      <c r="DC170" s="436"/>
      <c r="DD170" s="436"/>
      <c r="DE170" s="436"/>
      <c r="DF170" s="436"/>
      <c r="DG170" s="436"/>
      <c r="DH170" s="436"/>
      <c r="DI170" s="436"/>
      <c r="DJ170" s="436"/>
      <c r="DK170" s="436"/>
      <c r="DL170" s="436"/>
      <c r="DM170" s="436"/>
      <c r="DN170" s="436"/>
      <c r="DO170" s="436"/>
      <c r="DP170" s="436"/>
      <c r="DQ170" s="436"/>
      <c r="DR170" s="436"/>
      <c r="DS170" s="436"/>
      <c r="DT170" s="436"/>
      <c r="DU170" s="436"/>
      <c r="DV170" s="436"/>
      <c r="DW170" s="436"/>
      <c r="DX170" s="436"/>
      <c r="DY170" s="436"/>
      <c r="DZ170" s="436"/>
      <c r="EA170" s="436"/>
      <c r="EB170" s="436"/>
      <c r="EC170" s="436"/>
      <c r="ED170" s="436"/>
      <c r="EE170" s="436"/>
      <c r="EF170" s="436"/>
      <c r="EG170" s="436"/>
      <c r="EH170" s="436"/>
      <c r="EI170" s="436"/>
      <c r="EJ170" s="436"/>
      <c r="EK170" s="436"/>
      <c r="EL170" s="436"/>
      <c r="EM170" s="436"/>
      <c r="EN170" s="436"/>
      <c r="EO170" s="436"/>
      <c r="EP170" s="436"/>
      <c r="EQ170" s="436"/>
      <c r="ER170" s="436"/>
      <c r="ES170" s="436"/>
      <c r="ET170" s="436"/>
      <c r="EU170" s="436"/>
      <c r="EV170" s="436"/>
      <c r="EW170" s="436"/>
      <c r="EX170" s="436"/>
      <c r="EY170" s="436"/>
      <c r="EZ170" s="436"/>
      <c r="FA170" s="436"/>
      <c r="FB170" s="436"/>
      <c r="FC170" s="436"/>
      <c r="FD170" s="436"/>
      <c r="FE170" s="436"/>
      <c r="FF170" s="436"/>
      <c r="FG170" s="436"/>
      <c r="FH170" s="436"/>
      <c r="FI170" s="436"/>
      <c r="FJ170" s="436"/>
      <c r="FK170" s="436"/>
      <c r="FL170" s="436"/>
      <c r="FM170" s="436"/>
      <c r="FN170" s="436"/>
      <c r="FO170" s="436"/>
      <c r="FP170" s="436"/>
      <c r="FQ170" s="436"/>
      <c r="FR170" s="436"/>
      <c r="FS170" s="436"/>
      <c r="FT170" s="436"/>
      <c r="FU170" s="436"/>
      <c r="FV170" s="436"/>
      <c r="FW170" s="436"/>
      <c r="FX170" s="436"/>
      <c r="FY170" s="436"/>
      <c r="FZ170" s="436"/>
      <c r="GA170" s="436"/>
      <c r="GB170" s="436"/>
      <c r="GC170" s="436"/>
      <c r="GD170" s="436"/>
      <c r="GE170" s="436"/>
      <c r="GF170" s="436"/>
      <c r="GG170" s="436"/>
      <c r="GH170" s="436"/>
      <c r="GI170" s="436"/>
      <c r="GJ170" s="436"/>
      <c r="GK170" s="436"/>
      <c r="GL170" s="436"/>
      <c r="GM170" s="436"/>
      <c r="GN170" s="436"/>
      <c r="GO170" s="436"/>
      <c r="GP170" s="436"/>
      <c r="GQ170" s="436"/>
      <c r="GR170" s="436"/>
      <c r="GS170" s="436"/>
      <c r="GT170" s="436"/>
      <c r="GU170" s="436"/>
      <c r="GV170" s="436"/>
      <c r="GW170" s="436"/>
      <c r="GX170" s="436"/>
      <c r="GY170" s="436"/>
      <c r="GZ170" s="436"/>
      <c r="HA170" s="436"/>
      <c r="HB170" s="436"/>
      <c r="HC170" s="436"/>
      <c r="HD170" s="436"/>
      <c r="HE170" s="436"/>
      <c r="HF170" s="436"/>
      <c r="HG170" s="436"/>
      <c r="HH170" s="436"/>
      <c r="HI170" s="436"/>
      <c r="HJ170" s="436"/>
      <c r="HK170" s="436"/>
      <c r="HL170" s="436"/>
      <c r="HM170" s="436"/>
      <c r="HN170" s="436"/>
      <c r="HO170" s="436"/>
      <c r="HP170" s="436"/>
      <c r="HQ170" s="436"/>
      <c r="HR170" s="436"/>
      <c r="HS170" s="436"/>
      <c r="HT170" s="436"/>
      <c r="HU170" s="436"/>
      <c r="HV170" s="436"/>
      <c r="HW170" s="436"/>
      <c r="HX170" s="436"/>
      <c r="HY170" s="436"/>
      <c r="HZ170" s="436"/>
      <c r="IA170" s="436"/>
      <c r="IB170" s="436"/>
      <c r="IC170" s="436"/>
      <c r="ID170" s="436"/>
      <c r="IE170" s="436"/>
      <c r="IF170" s="436"/>
      <c r="IG170" s="436"/>
      <c r="IH170" s="436"/>
      <c r="II170" s="436"/>
      <c r="IJ170" s="436"/>
      <c r="IK170" s="436"/>
      <c r="IL170" s="436"/>
      <c r="IM170" s="436"/>
      <c r="IN170" s="436"/>
      <c r="IO170" s="436"/>
      <c r="IP170" s="436"/>
      <c r="IQ170" s="436"/>
      <c r="IR170" s="436"/>
      <c r="IS170" s="436"/>
      <c r="IT170" s="436"/>
      <c r="IU170" s="436"/>
      <c r="IV170" s="436"/>
    </row>
    <row r="171" spans="1:256" s="437" customFormat="1" ht="30">
      <c r="A171" s="171">
        <v>4</v>
      </c>
      <c r="B171" s="172" t="s">
        <v>1578</v>
      </c>
      <c r="C171" s="19" t="s">
        <v>872</v>
      </c>
      <c r="D171" s="19" t="s">
        <v>980</v>
      </c>
      <c r="E171" s="192" t="s">
        <v>102</v>
      </c>
      <c r="F171" s="47" t="s">
        <v>841</v>
      </c>
      <c r="G171" s="168">
        <v>0.62</v>
      </c>
      <c r="H171" s="21">
        <v>500</v>
      </c>
      <c r="I171" s="228">
        <v>310</v>
      </c>
      <c r="J171" s="22">
        <v>0.12</v>
      </c>
      <c r="K171" s="165">
        <v>347.2</v>
      </c>
      <c r="L171" s="19" t="s">
        <v>784</v>
      </c>
      <c r="M171" s="436" t="s">
        <v>1669</v>
      </c>
      <c r="N171" s="436"/>
      <c r="O171" s="436"/>
      <c r="P171" s="436"/>
      <c r="Q171" s="436"/>
      <c r="R171" s="436"/>
      <c r="S171" s="436"/>
      <c r="T171" s="436"/>
      <c r="U171" s="436"/>
      <c r="V171" s="436"/>
      <c r="W171" s="436"/>
      <c r="X171" s="436"/>
      <c r="Y171" s="436"/>
      <c r="Z171" s="436"/>
      <c r="AA171" s="436"/>
      <c r="AB171" s="436"/>
      <c r="AC171" s="436"/>
      <c r="AD171" s="436"/>
      <c r="AE171" s="436"/>
      <c r="AF171" s="436"/>
      <c r="AG171" s="436"/>
      <c r="AH171" s="436"/>
      <c r="AI171" s="436"/>
      <c r="AJ171" s="436"/>
      <c r="AK171" s="436"/>
      <c r="AL171" s="436"/>
      <c r="AM171" s="436"/>
      <c r="AN171" s="436"/>
      <c r="AO171" s="436"/>
      <c r="AP171" s="436"/>
      <c r="AQ171" s="436"/>
      <c r="AR171" s="436"/>
      <c r="AS171" s="436"/>
      <c r="AT171" s="436"/>
      <c r="AU171" s="436"/>
      <c r="AV171" s="436"/>
      <c r="AW171" s="436"/>
      <c r="AX171" s="436"/>
      <c r="AY171" s="436"/>
      <c r="AZ171" s="436"/>
      <c r="BA171" s="436"/>
      <c r="BB171" s="436"/>
      <c r="BC171" s="436"/>
      <c r="BD171" s="436"/>
      <c r="BE171" s="436"/>
      <c r="BF171" s="436"/>
      <c r="BG171" s="436"/>
      <c r="BH171" s="436"/>
      <c r="BI171" s="436"/>
      <c r="BJ171" s="436"/>
      <c r="BK171" s="436"/>
      <c r="BL171" s="436"/>
      <c r="BM171" s="436"/>
      <c r="BN171" s="436"/>
      <c r="BO171" s="436"/>
      <c r="BP171" s="436"/>
      <c r="BQ171" s="436"/>
      <c r="BR171" s="436"/>
      <c r="BS171" s="436"/>
      <c r="BT171" s="436"/>
      <c r="BU171" s="436"/>
      <c r="BV171" s="436"/>
      <c r="BW171" s="436"/>
      <c r="BX171" s="436"/>
      <c r="BY171" s="436"/>
      <c r="BZ171" s="436"/>
      <c r="CA171" s="436"/>
      <c r="CB171" s="436"/>
      <c r="CC171" s="436"/>
      <c r="CD171" s="436"/>
      <c r="CE171" s="436"/>
      <c r="CF171" s="436"/>
      <c r="CG171" s="436"/>
      <c r="CH171" s="436"/>
      <c r="CI171" s="436"/>
      <c r="CJ171" s="436"/>
      <c r="CK171" s="436"/>
      <c r="CL171" s="436"/>
      <c r="CM171" s="436"/>
      <c r="CN171" s="436"/>
      <c r="CO171" s="436"/>
      <c r="CP171" s="436"/>
      <c r="CQ171" s="436"/>
      <c r="CR171" s="436"/>
      <c r="CS171" s="436"/>
      <c r="CT171" s="436"/>
      <c r="CU171" s="436"/>
      <c r="CV171" s="436"/>
      <c r="CW171" s="436"/>
      <c r="CX171" s="436"/>
      <c r="CY171" s="436"/>
      <c r="CZ171" s="436"/>
      <c r="DA171" s="436"/>
      <c r="DB171" s="436"/>
      <c r="DC171" s="436"/>
      <c r="DD171" s="436"/>
      <c r="DE171" s="436"/>
      <c r="DF171" s="436"/>
      <c r="DG171" s="436"/>
      <c r="DH171" s="436"/>
      <c r="DI171" s="436"/>
      <c r="DJ171" s="436"/>
      <c r="DK171" s="436"/>
      <c r="DL171" s="436"/>
      <c r="DM171" s="436"/>
      <c r="DN171" s="436"/>
      <c r="DO171" s="436"/>
      <c r="DP171" s="436"/>
      <c r="DQ171" s="436"/>
      <c r="DR171" s="436"/>
      <c r="DS171" s="436"/>
      <c r="DT171" s="436"/>
      <c r="DU171" s="436"/>
      <c r="DV171" s="436"/>
      <c r="DW171" s="436"/>
      <c r="DX171" s="436"/>
      <c r="DY171" s="436"/>
      <c r="DZ171" s="436"/>
      <c r="EA171" s="436"/>
      <c r="EB171" s="436"/>
      <c r="EC171" s="436"/>
      <c r="ED171" s="436"/>
      <c r="EE171" s="436"/>
      <c r="EF171" s="436"/>
      <c r="EG171" s="436"/>
      <c r="EH171" s="436"/>
      <c r="EI171" s="436"/>
      <c r="EJ171" s="436"/>
      <c r="EK171" s="436"/>
      <c r="EL171" s="436"/>
      <c r="EM171" s="436"/>
      <c r="EN171" s="436"/>
      <c r="EO171" s="436"/>
      <c r="EP171" s="436"/>
      <c r="EQ171" s="436"/>
      <c r="ER171" s="436"/>
      <c r="ES171" s="436"/>
      <c r="ET171" s="436"/>
      <c r="EU171" s="436"/>
      <c r="EV171" s="436"/>
      <c r="EW171" s="436"/>
      <c r="EX171" s="436"/>
      <c r="EY171" s="436"/>
      <c r="EZ171" s="436"/>
      <c r="FA171" s="436"/>
      <c r="FB171" s="436"/>
      <c r="FC171" s="436"/>
      <c r="FD171" s="436"/>
      <c r="FE171" s="436"/>
      <c r="FF171" s="436"/>
      <c r="FG171" s="436"/>
      <c r="FH171" s="436"/>
      <c r="FI171" s="436"/>
      <c r="FJ171" s="436"/>
      <c r="FK171" s="436"/>
      <c r="FL171" s="436"/>
      <c r="FM171" s="436"/>
      <c r="FN171" s="436"/>
      <c r="FO171" s="436"/>
      <c r="FP171" s="436"/>
      <c r="FQ171" s="436"/>
      <c r="FR171" s="436"/>
      <c r="FS171" s="436"/>
      <c r="FT171" s="436"/>
      <c r="FU171" s="436"/>
      <c r="FV171" s="436"/>
      <c r="FW171" s="436"/>
      <c r="FX171" s="436"/>
      <c r="FY171" s="436"/>
      <c r="FZ171" s="436"/>
      <c r="GA171" s="436"/>
      <c r="GB171" s="436"/>
      <c r="GC171" s="436"/>
      <c r="GD171" s="436"/>
      <c r="GE171" s="436"/>
      <c r="GF171" s="436"/>
      <c r="GG171" s="436"/>
      <c r="GH171" s="436"/>
      <c r="GI171" s="436"/>
      <c r="GJ171" s="436"/>
      <c r="GK171" s="436"/>
      <c r="GL171" s="436"/>
      <c r="GM171" s="436"/>
      <c r="GN171" s="436"/>
      <c r="GO171" s="436"/>
      <c r="GP171" s="436"/>
      <c r="GQ171" s="436"/>
      <c r="GR171" s="436"/>
      <c r="GS171" s="436"/>
      <c r="GT171" s="436"/>
      <c r="GU171" s="436"/>
      <c r="GV171" s="436"/>
      <c r="GW171" s="436"/>
      <c r="GX171" s="436"/>
      <c r="GY171" s="436"/>
      <c r="GZ171" s="436"/>
      <c r="HA171" s="436"/>
      <c r="HB171" s="436"/>
      <c r="HC171" s="436"/>
      <c r="HD171" s="436"/>
      <c r="HE171" s="436"/>
      <c r="HF171" s="436"/>
      <c r="HG171" s="436"/>
      <c r="HH171" s="436"/>
      <c r="HI171" s="436"/>
      <c r="HJ171" s="436"/>
      <c r="HK171" s="436"/>
      <c r="HL171" s="436"/>
      <c r="HM171" s="436"/>
      <c r="HN171" s="436"/>
      <c r="HO171" s="436"/>
      <c r="HP171" s="436"/>
      <c r="HQ171" s="436"/>
      <c r="HR171" s="436"/>
      <c r="HS171" s="436"/>
      <c r="HT171" s="436"/>
      <c r="HU171" s="436"/>
      <c r="HV171" s="436"/>
      <c r="HW171" s="436"/>
      <c r="HX171" s="436"/>
      <c r="HY171" s="436"/>
      <c r="HZ171" s="436"/>
      <c r="IA171" s="436"/>
      <c r="IB171" s="436"/>
      <c r="IC171" s="436"/>
      <c r="ID171" s="436"/>
      <c r="IE171" s="436"/>
      <c r="IF171" s="436"/>
      <c r="IG171" s="436"/>
      <c r="IH171" s="436"/>
      <c r="II171" s="436"/>
      <c r="IJ171" s="436"/>
      <c r="IK171" s="436"/>
      <c r="IL171" s="436"/>
      <c r="IM171" s="436"/>
      <c r="IN171" s="436"/>
      <c r="IO171" s="436"/>
      <c r="IP171" s="436"/>
      <c r="IQ171" s="436"/>
      <c r="IR171" s="436"/>
      <c r="IS171" s="436"/>
      <c r="IT171" s="436"/>
      <c r="IU171" s="436"/>
      <c r="IV171" s="436"/>
    </row>
    <row r="172" spans="1:256" s="38" customFormat="1" ht="30">
      <c r="A172" s="45">
        <v>5</v>
      </c>
      <c r="B172" s="172" t="s">
        <v>1587</v>
      </c>
      <c r="C172" s="27" t="s">
        <v>879</v>
      </c>
      <c r="D172" s="27" t="s">
        <v>880</v>
      </c>
      <c r="E172" s="71" t="s">
        <v>102</v>
      </c>
      <c r="F172" s="47" t="s">
        <v>841</v>
      </c>
      <c r="G172" s="463">
        <v>0.25</v>
      </c>
      <c r="H172" s="36">
        <v>2700</v>
      </c>
      <c r="I172" s="41">
        <v>675</v>
      </c>
      <c r="J172" s="30">
        <v>0.12</v>
      </c>
      <c r="K172" s="31">
        <v>756</v>
      </c>
      <c r="L172" s="27" t="s">
        <v>784</v>
      </c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43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</row>
    <row r="173" spans="1:256" s="38" customFormat="1" ht="45">
      <c r="A173" s="171">
        <v>6</v>
      </c>
      <c r="B173" s="172" t="s">
        <v>1732</v>
      </c>
      <c r="C173" s="27" t="s">
        <v>909</v>
      </c>
      <c r="D173" s="27" t="s">
        <v>910</v>
      </c>
      <c r="E173" s="71" t="s">
        <v>877</v>
      </c>
      <c r="F173" s="47" t="s">
        <v>841</v>
      </c>
      <c r="G173" s="463">
        <v>4.4000000000000004</v>
      </c>
      <c r="H173" s="36">
        <v>60</v>
      </c>
      <c r="I173" s="41">
        <v>264</v>
      </c>
      <c r="J173" s="30">
        <v>0.12</v>
      </c>
      <c r="K173" s="31">
        <v>295.68</v>
      </c>
      <c r="L173" s="27" t="s">
        <v>784</v>
      </c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43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</row>
    <row r="174" spans="1:256" s="108" customFormat="1">
      <c r="A174" s="517" t="s">
        <v>2588</v>
      </c>
      <c r="B174" s="518"/>
      <c r="C174" s="518"/>
      <c r="D174" s="518"/>
      <c r="E174" s="518"/>
      <c r="F174" s="518"/>
      <c r="G174" s="518"/>
      <c r="H174" s="518"/>
      <c r="I174" s="518"/>
      <c r="J174" s="519"/>
      <c r="K174" s="403">
        <f>SUM(K168:K173)</f>
        <v>6292.72</v>
      </c>
    </row>
    <row r="175" spans="1:256" s="108" customFormat="1">
      <c r="A175" s="517" t="s">
        <v>2589</v>
      </c>
      <c r="B175" s="518"/>
      <c r="C175" s="518"/>
      <c r="D175" s="518"/>
      <c r="E175" s="518"/>
      <c r="F175" s="518"/>
      <c r="G175" s="518"/>
      <c r="H175" s="518"/>
      <c r="I175" s="518"/>
      <c r="J175" s="519"/>
      <c r="K175" s="403">
        <v>0.28000000000000003</v>
      </c>
    </row>
    <row r="176" spans="1:256" s="108" customFormat="1">
      <c r="A176" s="523" t="s">
        <v>2650</v>
      </c>
      <c r="B176" s="524"/>
      <c r="C176" s="524"/>
      <c r="D176" s="524"/>
      <c r="E176" s="524"/>
      <c r="F176" s="524"/>
      <c r="G176" s="524"/>
      <c r="H176" s="524"/>
      <c r="I176" s="524"/>
      <c r="J176" s="525"/>
      <c r="K176" s="403">
        <f>SUM(K174:K175)</f>
        <v>6293</v>
      </c>
    </row>
    <row r="177" spans="1:256" s="108" customFormat="1">
      <c r="A177" s="428"/>
      <c r="B177" s="426"/>
      <c r="C177" s="426"/>
      <c r="D177" s="426"/>
      <c r="E177" s="427"/>
      <c r="F177" s="426"/>
      <c r="G177" s="459"/>
      <c r="H177" s="428"/>
      <c r="I177" s="426"/>
      <c r="J177" s="426"/>
      <c r="K177" s="429"/>
    </row>
    <row r="178" spans="1:256" s="108" customFormat="1">
      <c r="A178" s="38"/>
      <c r="C178" s="430"/>
      <c r="D178" s="430"/>
      <c r="F178" s="430"/>
      <c r="G178" s="460"/>
      <c r="H178" s="38"/>
      <c r="K178" s="431"/>
    </row>
    <row r="179" spans="1:256" s="108" customFormat="1" ht="45">
      <c r="A179" s="448" t="s">
        <v>0</v>
      </c>
      <c r="B179" s="409" t="s">
        <v>749</v>
      </c>
      <c r="C179" s="409" t="s">
        <v>750</v>
      </c>
      <c r="D179" s="409" t="s">
        <v>751</v>
      </c>
      <c r="E179" s="409" t="s">
        <v>3</v>
      </c>
      <c r="F179" s="409" t="s">
        <v>2609</v>
      </c>
      <c r="G179" s="411" t="s">
        <v>753</v>
      </c>
      <c r="H179" s="410" t="s">
        <v>754</v>
      </c>
      <c r="I179" s="411" t="s">
        <v>755</v>
      </c>
      <c r="J179" s="410" t="s">
        <v>756</v>
      </c>
      <c r="K179" s="412" t="s">
        <v>757</v>
      </c>
      <c r="M179" s="415" t="s">
        <v>2749</v>
      </c>
    </row>
    <row r="180" spans="1:256" s="38" customFormat="1" ht="30">
      <c r="A180" s="45">
        <v>1</v>
      </c>
      <c r="B180" s="172" t="s">
        <v>1746</v>
      </c>
      <c r="C180" s="27" t="s">
        <v>914</v>
      </c>
      <c r="D180" s="27" t="s">
        <v>915</v>
      </c>
      <c r="E180" s="71" t="s">
        <v>102</v>
      </c>
      <c r="F180" s="47" t="s">
        <v>841</v>
      </c>
      <c r="G180" s="461">
        <v>1.5</v>
      </c>
      <c r="H180" s="36">
        <v>2300</v>
      </c>
      <c r="I180" s="41">
        <v>3450</v>
      </c>
      <c r="J180" s="46">
        <v>0.05</v>
      </c>
      <c r="K180" s="31">
        <v>3622.5</v>
      </c>
      <c r="L180" s="27" t="s">
        <v>784</v>
      </c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43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</row>
    <row r="181" spans="1:256" s="38" customFormat="1" ht="30">
      <c r="A181" s="39">
        <v>2</v>
      </c>
      <c r="B181" s="172" t="s">
        <v>1749</v>
      </c>
      <c r="C181" s="40" t="s">
        <v>920</v>
      </c>
      <c r="D181" s="40" t="s">
        <v>921</v>
      </c>
      <c r="E181" s="105" t="s">
        <v>16</v>
      </c>
      <c r="F181" s="47" t="s">
        <v>841</v>
      </c>
      <c r="G181" s="461">
        <v>0.5</v>
      </c>
      <c r="H181" s="42">
        <v>2300</v>
      </c>
      <c r="I181" s="41">
        <v>1150</v>
      </c>
      <c r="J181" s="46">
        <v>0.12</v>
      </c>
      <c r="K181" s="31">
        <v>1288</v>
      </c>
      <c r="L181" s="27" t="s">
        <v>784</v>
      </c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</row>
    <row r="182" spans="1:256" s="437" customFormat="1" ht="36" customHeight="1">
      <c r="A182" s="45">
        <v>3</v>
      </c>
      <c r="B182" s="172" t="s">
        <v>1777</v>
      </c>
      <c r="C182" s="19" t="s">
        <v>1775</v>
      </c>
      <c r="D182" s="19" t="s">
        <v>1776</v>
      </c>
      <c r="E182" s="192" t="s">
        <v>877</v>
      </c>
      <c r="F182" s="47" t="s">
        <v>841</v>
      </c>
      <c r="G182" s="168">
        <v>5.5</v>
      </c>
      <c r="H182" s="21">
        <v>3</v>
      </c>
      <c r="I182" s="228">
        <v>16.5</v>
      </c>
      <c r="J182" s="22">
        <v>0.12</v>
      </c>
      <c r="K182" s="207">
        <v>18.48</v>
      </c>
      <c r="L182" s="19" t="s">
        <v>784</v>
      </c>
      <c r="M182" s="436"/>
      <c r="N182" s="436"/>
      <c r="O182" s="436"/>
      <c r="P182" s="436"/>
      <c r="Q182" s="436"/>
      <c r="R182" s="436"/>
      <c r="S182" s="436"/>
      <c r="T182" s="436"/>
      <c r="U182" s="436"/>
      <c r="V182" s="436"/>
      <c r="W182" s="436"/>
      <c r="X182" s="436"/>
      <c r="Y182" s="436"/>
      <c r="Z182" s="436"/>
      <c r="AA182" s="436"/>
      <c r="AB182" s="436"/>
      <c r="AC182" s="436"/>
      <c r="AD182" s="436"/>
      <c r="AE182" s="436"/>
      <c r="AF182" s="436"/>
      <c r="AG182" s="436"/>
      <c r="AH182" s="436"/>
      <c r="AI182" s="436"/>
      <c r="AJ182" s="436"/>
      <c r="AK182" s="436"/>
      <c r="AL182" s="436"/>
      <c r="AM182" s="436"/>
      <c r="AN182" s="436"/>
      <c r="AO182" s="436"/>
      <c r="AP182" s="436"/>
      <c r="AQ182" s="436"/>
      <c r="AR182" s="436"/>
      <c r="AS182" s="436"/>
      <c r="AT182" s="436"/>
      <c r="AU182" s="436"/>
      <c r="AV182" s="436"/>
      <c r="AW182" s="436"/>
      <c r="AX182" s="436"/>
      <c r="AY182" s="436"/>
      <c r="AZ182" s="436"/>
      <c r="BA182" s="436"/>
      <c r="BB182" s="436"/>
      <c r="BC182" s="436"/>
      <c r="BD182" s="436"/>
      <c r="BE182" s="436"/>
      <c r="BF182" s="436"/>
      <c r="BG182" s="436"/>
      <c r="BH182" s="436"/>
      <c r="BI182" s="436"/>
      <c r="BJ182" s="436"/>
      <c r="BK182" s="436"/>
      <c r="BL182" s="436"/>
      <c r="BM182" s="436"/>
      <c r="BN182" s="436"/>
      <c r="BO182" s="436"/>
      <c r="BP182" s="436"/>
      <c r="BQ182" s="436"/>
      <c r="BR182" s="436"/>
      <c r="BS182" s="436"/>
      <c r="BT182" s="436"/>
      <c r="BU182" s="436"/>
      <c r="BV182" s="436"/>
      <c r="BW182" s="436"/>
      <c r="BX182" s="436"/>
      <c r="BY182" s="436"/>
      <c r="BZ182" s="436"/>
      <c r="CA182" s="436"/>
      <c r="CB182" s="436"/>
      <c r="CC182" s="436"/>
      <c r="CD182" s="436"/>
      <c r="CE182" s="436"/>
      <c r="CF182" s="436"/>
      <c r="CG182" s="436"/>
      <c r="CH182" s="436"/>
      <c r="CI182" s="436"/>
      <c r="CJ182" s="436"/>
      <c r="CK182" s="436"/>
      <c r="CL182" s="436"/>
      <c r="CM182" s="436"/>
      <c r="CN182" s="436"/>
      <c r="CO182" s="436"/>
      <c r="CP182" s="436"/>
      <c r="CQ182" s="436"/>
      <c r="CR182" s="436"/>
      <c r="CS182" s="436"/>
      <c r="CT182" s="436"/>
      <c r="CU182" s="436"/>
      <c r="CV182" s="436"/>
      <c r="CW182" s="436"/>
      <c r="CX182" s="436"/>
      <c r="CY182" s="436"/>
      <c r="CZ182" s="436"/>
      <c r="DA182" s="436"/>
      <c r="DB182" s="436"/>
      <c r="DC182" s="436"/>
      <c r="DD182" s="436"/>
      <c r="DE182" s="436"/>
      <c r="DF182" s="436"/>
      <c r="DG182" s="436"/>
      <c r="DH182" s="436"/>
      <c r="DI182" s="436"/>
      <c r="DJ182" s="436"/>
      <c r="DK182" s="436"/>
      <c r="DL182" s="436"/>
      <c r="DM182" s="436"/>
      <c r="DN182" s="436"/>
      <c r="DO182" s="436"/>
      <c r="DP182" s="436"/>
      <c r="DQ182" s="436"/>
      <c r="DR182" s="436"/>
      <c r="DS182" s="436"/>
      <c r="DT182" s="436"/>
      <c r="DU182" s="436"/>
      <c r="DV182" s="436"/>
      <c r="DW182" s="436"/>
      <c r="DX182" s="436"/>
      <c r="DY182" s="436"/>
      <c r="DZ182" s="436"/>
      <c r="EA182" s="436"/>
      <c r="EB182" s="436"/>
      <c r="EC182" s="436"/>
      <c r="ED182" s="436"/>
      <c r="EE182" s="436"/>
      <c r="EF182" s="436"/>
      <c r="EG182" s="436"/>
      <c r="EH182" s="436"/>
      <c r="EI182" s="436"/>
      <c r="EJ182" s="436"/>
      <c r="EK182" s="436"/>
      <c r="EL182" s="436"/>
      <c r="EM182" s="436"/>
      <c r="EN182" s="436"/>
      <c r="EO182" s="436"/>
      <c r="EP182" s="436"/>
      <c r="EQ182" s="436"/>
      <c r="ER182" s="436"/>
      <c r="ES182" s="436"/>
      <c r="ET182" s="436"/>
      <c r="EU182" s="436"/>
      <c r="EV182" s="436"/>
      <c r="EW182" s="436"/>
      <c r="EX182" s="436"/>
      <c r="EY182" s="436"/>
      <c r="EZ182" s="436"/>
      <c r="FA182" s="436"/>
      <c r="FB182" s="436"/>
      <c r="FC182" s="436"/>
      <c r="FD182" s="436"/>
      <c r="FE182" s="436"/>
      <c r="FF182" s="436"/>
      <c r="FG182" s="436"/>
      <c r="FH182" s="436"/>
      <c r="FI182" s="436"/>
      <c r="FJ182" s="436"/>
      <c r="FK182" s="436"/>
      <c r="FL182" s="436"/>
      <c r="FM182" s="436"/>
      <c r="FN182" s="436"/>
      <c r="FO182" s="436"/>
      <c r="FP182" s="436"/>
      <c r="FQ182" s="436"/>
      <c r="FR182" s="436"/>
      <c r="FS182" s="436"/>
      <c r="FT182" s="436"/>
      <c r="FU182" s="436"/>
      <c r="FV182" s="436"/>
      <c r="FW182" s="436"/>
      <c r="FX182" s="436"/>
      <c r="FY182" s="436"/>
      <c r="FZ182" s="436"/>
      <c r="GA182" s="436"/>
      <c r="GB182" s="436"/>
      <c r="GC182" s="436"/>
      <c r="GD182" s="436"/>
      <c r="GE182" s="436"/>
      <c r="GF182" s="436"/>
      <c r="GG182" s="436"/>
      <c r="GH182" s="436"/>
      <c r="GI182" s="436"/>
      <c r="GJ182" s="436"/>
      <c r="GK182" s="436"/>
      <c r="GL182" s="436"/>
      <c r="GM182" s="436"/>
      <c r="GN182" s="436"/>
      <c r="GO182" s="436"/>
      <c r="GP182" s="436"/>
      <c r="GQ182" s="436"/>
      <c r="GR182" s="436"/>
      <c r="GS182" s="436"/>
      <c r="GT182" s="436"/>
      <c r="GU182" s="436"/>
      <c r="GV182" s="436"/>
      <c r="GW182" s="436"/>
      <c r="GX182" s="436"/>
      <c r="GY182" s="436"/>
      <c r="GZ182" s="436"/>
      <c r="HA182" s="436"/>
      <c r="HB182" s="436"/>
      <c r="HC182" s="436"/>
      <c r="HD182" s="436"/>
      <c r="HE182" s="436"/>
      <c r="HF182" s="436"/>
      <c r="HG182" s="436"/>
      <c r="HH182" s="436"/>
      <c r="HI182" s="436"/>
      <c r="HJ182" s="436"/>
      <c r="HK182" s="436"/>
      <c r="HL182" s="436"/>
      <c r="HM182" s="436"/>
      <c r="HN182" s="436"/>
      <c r="HO182" s="436"/>
      <c r="HP182" s="436"/>
      <c r="HQ182" s="436"/>
      <c r="HR182" s="436"/>
      <c r="HS182" s="436"/>
      <c r="HT182" s="436"/>
      <c r="HU182" s="436"/>
      <c r="HV182" s="436"/>
      <c r="HW182" s="436"/>
      <c r="HX182" s="436"/>
      <c r="HY182" s="436"/>
      <c r="HZ182" s="436"/>
      <c r="IA182" s="436"/>
      <c r="IB182" s="436"/>
      <c r="IC182" s="436"/>
      <c r="ID182" s="436"/>
      <c r="IE182" s="436"/>
      <c r="IF182" s="436"/>
      <c r="IG182" s="436"/>
      <c r="IH182" s="436"/>
      <c r="II182" s="436"/>
      <c r="IJ182" s="436"/>
      <c r="IK182" s="436"/>
      <c r="IL182" s="436"/>
      <c r="IM182" s="436"/>
      <c r="IN182" s="436"/>
      <c r="IO182" s="436"/>
      <c r="IP182" s="436"/>
      <c r="IQ182" s="436"/>
      <c r="IR182" s="436"/>
      <c r="IS182" s="436"/>
      <c r="IT182" s="436"/>
      <c r="IU182" s="436"/>
      <c r="IV182" s="436"/>
    </row>
    <row r="183" spans="1:256" s="38" customFormat="1" ht="30">
      <c r="A183" s="39">
        <v>4</v>
      </c>
      <c r="B183" s="172" t="s">
        <v>1792</v>
      </c>
      <c r="C183" s="27" t="s">
        <v>944</v>
      </c>
      <c r="D183" s="27" t="s">
        <v>945</v>
      </c>
      <c r="E183" s="71" t="s">
        <v>16</v>
      </c>
      <c r="F183" s="47" t="s">
        <v>841</v>
      </c>
      <c r="G183" s="463">
        <v>0.88</v>
      </c>
      <c r="H183" s="36">
        <v>2900</v>
      </c>
      <c r="I183" s="41">
        <v>2552</v>
      </c>
      <c r="J183" s="30">
        <v>0.12</v>
      </c>
      <c r="K183" s="31">
        <v>2858.24</v>
      </c>
      <c r="L183" s="27" t="s">
        <v>784</v>
      </c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43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</row>
    <row r="184" spans="1:256" s="38" customFormat="1" ht="30">
      <c r="A184" s="45">
        <v>5</v>
      </c>
      <c r="B184" s="172" t="s">
        <v>1806</v>
      </c>
      <c r="C184" s="27" t="s">
        <v>950</v>
      </c>
      <c r="D184" s="27" t="s">
        <v>951</v>
      </c>
      <c r="E184" s="71" t="s">
        <v>102</v>
      </c>
      <c r="F184" s="47" t="s">
        <v>841</v>
      </c>
      <c r="G184" s="463">
        <v>0.4</v>
      </c>
      <c r="H184" s="36">
        <v>230</v>
      </c>
      <c r="I184" s="41">
        <v>92</v>
      </c>
      <c r="J184" s="30">
        <v>0.12</v>
      </c>
      <c r="K184" s="31">
        <v>103.03999999999999</v>
      </c>
      <c r="L184" s="27" t="s">
        <v>784</v>
      </c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</row>
    <row r="185" spans="1:256" s="437" customFormat="1" ht="30">
      <c r="A185" s="39">
        <v>6</v>
      </c>
      <c r="B185" s="172" t="s">
        <v>2430</v>
      </c>
      <c r="C185" s="19" t="s">
        <v>2579</v>
      </c>
      <c r="D185" s="19" t="s">
        <v>2580</v>
      </c>
      <c r="E185" s="192" t="s">
        <v>102</v>
      </c>
      <c r="F185" s="47" t="s">
        <v>841</v>
      </c>
      <c r="G185" s="165">
        <v>0.78</v>
      </c>
      <c r="H185" s="221">
        <v>3060</v>
      </c>
      <c r="I185" s="165">
        <v>2386.8000000000002</v>
      </c>
      <c r="J185" s="166">
        <v>0.12</v>
      </c>
      <c r="K185" s="168">
        <v>2673.2160000000003</v>
      </c>
      <c r="L185" s="19" t="s">
        <v>784</v>
      </c>
      <c r="M185" s="439"/>
      <c r="N185" s="442"/>
      <c r="O185" s="442"/>
      <c r="P185" s="442"/>
      <c r="Q185" s="442"/>
      <c r="R185" s="442"/>
      <c r="S185" s="436"/>
      <c r="T185" s="436"/>
      <c r="U185" s="436"/>
      <c r="V185" s="436"/>
      <c r="W185" s="436"/>
      <c r="X185" s="436"/>
      <c r="Y185" s="436"/>
      <c r="Z185" s="436"/>
      <c r="AA185" s="436"/>
      <c r="AB185" s="436"/>
      <c r="AC185" s="436"/>
      <c r="AD185" s="436"/>
      <c r="AE185" s="436"/>
      <c r="AF185" s="436"/>
      <c r="AG185" s="436"/>
      <c r="AH185" s="436"/>
      <c r="AI185" s="436"/>
      <c r="AJ185" s="436"/>
      <c r="AK185" s="436"/>
      <c r="AL185" s="436"/>
      <c r="AM185" s="436"/>
      <c r="AN185" s="436"/>
      <c r="AO185" s="436"/>
      <c r="AP185" s="436"/>
      <c r="AQ185" s="436"/>
      <c r="AR185" s="436"/>
      <c r="AS185" s="436"/>
      <c r="AT185" s="436"/>
      <c r="AU185" s="436"/>
      <c r="AV185" s="436"/>
      <c r="AW185" s="436"/>
      <c r="AX185" s="436"/>
      <c r="AY185" s="436"/>
      <c r="AZ185" s="436"/>
      <c r="BA185" s="436"/>
      <c r="BB185" s="436"/>
      <c r="BC185" s="436"/>
      <c r="BD185" s="436"/>
      <c r="BE185" s="436"/>
      <c r="BF185" s="436"/>
      <c r="BG185" s="436"/>
      <c r="BH185" s="436"/>
      <c r="BI185" s="436"/>
      <c r="BJ185" s="436"/>
      <c r="BK185" s="436"/>
      <c r="BL185" s="436"/>
      <c r="BM185" s="436"/>
      <c r="BN185" s="436"/>
      <c r="BO185" s="436"/>
      <c r="BP185" s="436"/>
      <c r="BQ185" s="436"/>
      <c r="BR185" s="436"/>
      <c r="BS185" s="436"/>
      <c r="BT185" s="436"/>
      <c r="BU185" s="436"/>
      <c r="BV185" s="436"/>
      <c r="BW185" s="436"/>
      <c r="BX185" s="436"/>
      <c r="BY185" s="436"/>
      <c r="BZ185" s="436"/>
      <c r="CA185" s="436"/>
      <c r="CB185" s="436"/>
      <c r="CC185" s="436"/>
      <c r="CD185" s="436"/>
      <c r="CE185" s="436"/>
      <c r="CF185" s="436"/>
      <c r="CG185" s="436"/>
      <c r="CH185" s="436"/>
      <c r="CI185" s="436"/>
      <c r="CJ185" s="436"/>
      <c r="CK185" s="436"/>
      <c r="CL185" s="436"/>
      <c r="CM185" s="436"/>
      <c r="CN185" s="436"/>
      <c r="CO185" s="436"/>
      <c r="CP185" s="436"/>
      <c r="CQ185" s="436"/>
      <c r="CR185" s="436"/>
      <c r="CS185" s="436"/>
      <c r="CT185" s="436"/>
      <c r="CU185" s="436"/>
      <c r="CV185" s="436"/>
      <c r="CW185" s="436"/>
      <c r="CX185" s="436"/>
      <c r="CY185" s="436"/>
      <c r="CZ185" s="436"/>
      <c r="DA185" s="436"/>
      <c r="DB185" s="436"/>
      <c r="DC185" s="436"/>
      <c r="DD185" s="436"/>
      <c r="DE185" s="436"/>
      <c r="DF185" s="436"/>
      <c r="DG185" s="436"/>
      <c r="DH185" s="436"/>
      <c r="DI185" s="436"/>
      <c r="DJ185" s="436"/>
      <c r="DK185" s="436"/>
      <c r="DL185" s="436"/>
      <c r="DM185" s="436"/>
      <c r="DN185" s="436"/>
      <c r="DO185" s="436"/>
      <c r="DP185" s="436"/>
      <c r="DQ185" s="436"/>
      <c r="DR185" s="436"/>
      <c r="DS185" s="436"/>
      <c r="DT185" s="436"/>
      <c r="DU185" s="436"/>
      <c r="DV185" s="436"/>
      <c r="DW185" s="436"/>
      <c r="DX185" s="436"/>
      <c r="DY185" s="436"/>
      <c r="DZ185" s="436"/>
      <c r="EA185" s="436"/>
      <c r="EB185" s="436"/>
      <c r="EC185" s="436"/>
      <c r="ED185" s="436"/>
      <c r="EE185" s="436"/>
      <c r="EF185" s="436"/>
      <c r="EG185" s="436"/>
      <c r="EH185" s="436"/>
      <c r="EI185" s="436"/>
      <c r="EJ185" s="436"/>
      <c r="EK185" s="436"/>
      <c r="EL185" s="436"/>
      <c r="EM185" s="436"/>
      <c r="EN185" s="436"/>
      <c r="EO185" s="436"/>
      <c r="EP185" s="436"/>
      <c r="EQ185" s="436"/>
      <c r="ER185" s="436"/>
      <c r="ES185" s="436"/>
      <c r="ET185" s="436"/>
      <c r="EU185" s="436"/>
      <c r="EV185" s="436"/>
      <c r="EW185" s="436"/>
      <c r="EX185" s="436"/>
      <c r="EY185" s="436"/>
      <c r="EZ185" s="436"/>
      <c r="FA185" s="436"/>
      <c r="FB185" s="436"/>
      <c r="FC185" s="436"/>
      <c r="FD185" s="436"/>
      <c r="FE185" s="436"/>
      <c r="FF185" s="436"/>
      <c r="FG185" s="436"/>
      <c r="FH185" s="436"/>
      <c r="FI185" s="436"/>
      <c r="FJ185" s="436"/>
      <c r="FK185" s="436"/>
      <c r="FL185" s="436"/>
      <c r="FM185" s="436"/>
      <c r="FN185" s="436"/>
      <c r="FO185" s="436"/>
      <c r="FP185" s="436"/>
      <c r="FQ185" s="436"/>
      <c r="FR185" s="436"/>
      <c r="FS185" s="436"/>
      <c r="FT185" s="436"/>
      <c r="FU185" s="436"/>
      <c r="FV185" s="436"/>
      <c r="FW185" s="436"/>
      <c r="FX185" s="436"/>
      <c r="FY185" s="436"/>
      <c r="FZ185" s="436"/>
      <c r="GA185" s="436"/>
      <c r="GB185" s="436"/>
      <c r="GC185" s="436"/>
      <c r="GD185" s="436"/>
      <c r="GE185" s="436"/>
      <c r="GF185" s="436"/>
      <c r="GG185" s="436"/>
      <c r="GH185" s="436"/>
      <c r="GI185" s="436"/>
      <c r="GJ185" s="436"/>
      <c r="GK185" s="436"/>
      <c r="GL185" s="436"/>
      <c r="GM185" s="436"/>
      <c r="GN185" s="436"/>
      <c r="GO185" s="436"/>
      <c r="GP185" s="436"/>
      <c r="GQ185" s="436"/>
      <c r="GR185" s="436"/>
      <c r="GS185" s="436"/>
      <c r="GT185" s="436"/>
      <c r="GU185" s="436"/>
      <c r="GV185" s="436"/>
      <c r="GW185" s="436"/>
      <c r="GX185" s="436"/>
      <c r="GY185" s="436"/>
      <c r="GZ185" s="436"/>
      <c r="HA185" s="436"/>
      <c r="HB185" s="436"/>
      <c r="HC185" s="436"/>
      <c r="HD185" s="436"/>
      <c r="HE185" s="436"/>
      <c r="HF185" s="436"/>
      <c r="HG185" s="436"/>
      <c r="HH185" s="436"/>
      <c r="HI185" s="436"/>
      <c r="HJ185" s="436"/>
      <c r="HK185" s="436"/>
      <c r="HL185" s="436"/>
      <c r="HM185" s="436"/>
      <c r="HN185" s="436"/>
      <c r="HO185" s="436"/>
      <c r="HP185" s="436"/>
      <c r="HQ185" s="436"/>
      <c r="HR185" s="436"/>
      <c r="HS185" s="436"/>
      <c r="HT185" s="436"/>
      <c r="HU185" s="436"/>
      <c r="HV185" s="436"/>
      <c r="HW185" s="436"/>
      <c r="HX185" s="436"/>
      <c r="HY185" s="436"/>
      <c r="HZ185" s="436"/>
      <c r="IA185" s="436"/>
      <c r="IB185" s="436"/>
      <c r="IC185" s="436"/>
      <c r="ID185" s="436"/>
      <c r="IE185" s="436"/>
      <c r="IF185" s="436"/>
      <c r="IG185" s="436"/>
      <c r="IH185" s="436"/>
      <c r="II185" s="436"/>
      <c r="IJ185" s="436"/>
      <c r="IK185" s="436"/>
      <c r="IL185" s="436"/>
      <c r="IM185" s="436"/>
      <c r="IN185" s="436"/>
      <c r="IO185" s="436"/>
      <c r="IP185" s="436"/>
    </row>
    <row r="186" spans="1:256" s="38" customFormat="1" ht="30">
      <c r="A186" s="45">
        <v>7</v>
      </c>
      <c r="B186" s="172" t="s">
        <v>1820</v>
      </c>
      <c r="C186" s="27" t="s">
        <v>954</v>
      </c>
      <c r="D186" s="27" t="s">
        <v>955</v>
      </c>
      <c r="E186" s="71" t="s">
        <v>16</v>
      </c>
      <c r="F186" s="47" t="s">
        <v>841</v>
      </c>
      <c r="G186" s="463">
        <v>0.28000000000000003</v>
      </c>
      <c r="H186" s="36">
        <v>100</v>
      </c>
      <c r="I186" s="41">
        <v>28.000000000000004</v>
      </c>
      <c r="J186" s="30">
        <v>0.12</v>
      </c>
      <c r="K186" s="31">
        <v>31.360000000000003</v>
      </c>
      <c r="L186" s="27" t="s">
        <v>784</v>
      </c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</row>
    <row r="187" spans="1:256" s="108" customFormat="1">
      <c r="A187" s="517" t="s">
        <v>2588</v>
      </c>
      <c r="B187" s="518"/>
      <c r="C187" s="518"/>
      <c r="D187" s="518"/>
      <c r="E187" s="518"/>
      <c r="F187" s="518"/>
      <c r="G187" s="518"/>
      <c r="H187" s="518"/>
      <c r="I187" s="518"/>
      <c r="J187" s="519"/>
      <c r="K187" s="403">
        <f>SUM(K180:K186)</f>
        <v>10594.835999999999</v>
      </c>
    </row>
    <row r="188" spans="1:256" s="108" customFormat="1">
      <c r="A188" s="517" t="s">
        <v>2589</v>
      </c>
      <c r="B188" s="518"/>
      <c r="C188" s="518"/>
      <c r="D188" s="518"/>
      <c r="E188" s="518"/>
      <c r="F188" s="518"/>
      <c r="G188" s="518"/>
      <c r="H188" s="518"/>
      <c r="I188" s="518"/>
      <c r="J188" s="519"/>
      <c r="K188" s="403">
        <v>0.16</v>
      </c>
    </row>
    <row r="189" spans="1:256" s="108" customFormat="1">
      <c r="A189" s="523" t="s">
        <v>2651</v>
      </c>
      <c r="B189" s="524"/>
      <c r="C189" s="524"/>
      <c r="D189" s="524"/>
      <c r="E189" s="524"/>
      <c r="F189" s="524"/>
      <c r="G189" s="524"/>
      <c r="H189" s="524"/>
      <c r="I189" s="524"/>
      <c r="J189" s="525"/>
      <c r="K189" s="403">
        <f>SUM(K187:K188)</f>
        <v>10594.995999999999</v>
      </c>
    </row>
    <row r="190" spans="1:256" s="108" customFormat="1">
      <c r="A190" s="428"/>
      <c r="B190" s="426"/>
      <c r="C190" s="426"/>
      <c r="D190" s="426"/>
      <c r="E190" s="427"/>
      <c r="F190" s="426"/>
      <c r="G190" s="459"/>
      <c r="H190" s="428"/>
      <c r="I190" s="426"/>
      <c r="J190" s="426"/>
      <c r="K190" s="429"/>
    </row>
    <row r="191" spans="1:256" s="108" customFormat="1">
      <c r="A191" s="38"/>
      <c r="C191" s="430"/>
      <c r="D191" s="430"/>
      <c r="F191" s="430"/>
      <c r="G191" s="460"/>
      <c r="H191" s="38"/>
      <c r="K191" s="431"/>
    </row>
    <row r="192" spans="1:256" s="108" customFormat="1" ht="45">
      <c r="A192" s="448" t="s">
        <v>0</v>
      </c>
      <c r="B192" s="409" t="s">
        <v>749</v>
      </c>
      <c r="C192" s="409" t="s">
        <v>750</v>
      </c>
      <c r="D192" s="409" t="s">
        <v>751</v>
      </c>
      <c r="E192" s="409" t="s">
        <v>3</v>
      </c>
      <c r="F192" s="409" t="s">
        <v>2609</v>
      </c>
      <c r="G192" s="411" t="s">
        <v>753</v>
      </c>
      <c r="H192" s="410" t="s">
        <v>754</v>
      </c>
      <c r="I192" s="411" t="s">
        <v>755</v>
      </c>
      <c r="J192" s="410" t="s">
        <v>756</v>
      </c>
      <c r="K192" s="412" t="s">
        <v>757</v>
      </c>
      <c r="M192" s="415" t="s">
        <v>2750</v>
      </c>
    </row>
    <row r="193" spans="1:256" s="38" customFormat="1" ht="30">
      <c r="A193" s="39">
        <v>1</v>
      </c>
      <c r="B193" s="172" t="s">
        <v>1825</v>
      </c>
      <c r="C193" s="27" t="s">
        <v>960</v>
      </c>
      <c r="D193" s="27" t="s">
        <v>961</v>
      </c>
      <c r="E193" s="71" t="s">
        <v>16</v>
      </c>
      <c r="F193" s="47" t="s">
        <v>841</v>
      </c>
      <c r="G193" s="463">
        <v>0.35</v>
      </c>
      <c r="H193" s="36">
        <v>1100</v>
      </c>
      <c r="I193" s="41">
        <v>385</v>
      </c>
      <c r="J193" s="30">
        <v>0.12</v>
      </c>
      <c r="K193" s="31">
        <v>431.2</v>
      </c>
      <c r="L193" s="27" t="s">
        <v>784</v>
      </c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43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</row>
    <row r="194" spans="1:256" s="38" customFormat="1" ht="30">
      <c r="A194" s="39">
        <v>2</v>
      </c>
      <c r="B194" s="172" t="s">
        <v>1842</v>
      </c>
      <c r="C194" s="40" t="s">
        <v>964</v>
      </c>
      <c r="D194" s="40" t="s">
        <v>965</v>
      </c>
      <c r="E194" s="105" t="s">
        <v>102</v>
      </c>
      <c r="F194" s="47" t="s">
        <v>841</v>
      </c>
      <c r="G194" s="461">
        <v>0.55000000000000004</v>
      </c>
      <c r="H194" s="42">
        <v>1000</v>
      </c>
      <c r="I194" s="41">
        <v>550</v>
      </c>
      <c r="J194" s="46">
        <v>0.12</v>
      </c>
      <c r="K194" s="31">
        <v>616</v>
      </c>
      <c r="L194" s="27" t="s">
        <v>784</v>
      </c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43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</row>
    <row r="195" spans="1:256" s="38" customFormat="1" ht="30">
      <c r="A195" s="39">
        <v>3</v>
      </c>
      <c r="B195" s="172" t="s">
        <v>1843</v>
      </c>
      <c r="C195" s="40" t="s">
        <v>966</v>
      </c>
      <c r="D195" s="40" t="s">
        <v>967</v>
      </c>
      <c r="E195" s="105" t="s">
        <v>16</v>
      </c>
      <c r="F195" s="47" t="s">
        <v>841</v>
      </c>
      <c r="G195" s="461">
        <v>0.33</v>
      </c>
      <c r="H195" s="42">
        <v>300</v>
      </c>
      <c r="I195" s="41">
        <v>99</v>
      </c>
      <c r="J195" s="46">
        <v>0.12</v>
      </c>
      <c r="K195" s="31">
        <v>110.88</v>
      </c>
      <c r="L195" s="27" t="s">
        <v>784</v>
      </c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43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</row>
    <row r="196" spans="1:256" s="38" customFormat="1" ht="30">
      <c r="A196" s="39">
        <v>4</v>
      </c>
      <c r="B196" s="172" t="s">
        <v>1846</v>
      </c>
      <c r="C196" s="27" t="s">
        <v>972</v>
      </c>
      <c r="D196" s="27" t="s">
        <v>973</v>
      </c>
      <c r="E196" s="71" t="s">
        <v>102</v>
      </c>
      <c r="F196" s="47" t="s">
        <v>841</v>
      </c>
      <c r="G196" s="463">
        <v>0.5</v>
      </c>
      <c r="H196" s="36">
        <v>300</v>
      </c>
      <c r="I196" s="41">
        <v>150</v>
      </c>
      <c r="J196" s="30">
        <v>0.12</v>
      </c>
      <c r="K196" s="31">
        <v>168</v>
      </c>
      <c r="L196" s="27" t="s">
        <v>784</v>
      </c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43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</row>
    <row r="197" spans="1:256" s="53" customFormat="1" ht="30">
      <c r="A197" s="39">
        <v>5</v>
      </c>
      <c r="B197" s="172" t="s">
        <v>1870</v>
      </c>
      <c r="C197" s="27" t="s">
        <v>872</v>
      </c>
      <c r="D197" s="27" t="s">
        <v>980</v>
      </c>
      <c r="E197" s="71" t="s">
        <v>102</v>
      </c>
      <c r="F197" s="47" t="s">
        <v>841</v>
      </c>
      <c r="G197" s="463">
        <v>0.62</v>
      </c>
      <c r="H197" s="36">
        <v>400</v>
      </c>
      <c r="I197" s="41">
        <v>248</v>
      </c>
      <c r="J197" s="30">
        <v>0.12</v>
      </c>
      <c r="K197" s="31">
        <v>277.76</v>
      </c>
      <c r="L197" s="27" t="s">
        <v>784</v>
      </c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X197" s="37"/>
      <c r="EY197" s="37"/>
      <c r="EZ197" s="37"/>
      <c r="FA197" s="37"/>
      <c r="FB197" s="37"/>
      <c r="FC197" s="37"/>
      <c r="FD197" s="37"/>
      <c r="FE197" s="37"/>
      <c r="FF197" s="37"/>
      <c r="FG197" s="37"/>
      <c r="FH197" s="37"/>
      <c r="FI197" s="37"/>
      <c r="FJ197" s="37"/>
      <c r="FK197" s="37"/>
      <c r="FL197" s="37"/>
      <c r="FM197" s="37"/>
      <c r="FN197" s="37"/>
      <c r="FO197" s="37"/>
      <c r="FP197" s="37"/>
      <c r="FQ197" s="37"/>
      <c r="FR197" s="37"/>
      <c r="FS197" s="37"/>
      <c r="FT197" s="37"/>
      <c r="FU197" s="37"/>
      <c r="FV197" s="37"/>
      <c r="FW197" s="37"/>
      <c r="FX197" s="37"/>
      <c r="FY197" s="37"/>
      <c r="FZ197" s="37"/>
      <c r="GA197" s="37"/>
      <c r="GB197" s="37"/>
      <c r="GC197" s="37"/>
      <c r="GD197" s="37"/>
      <c r="GE197" s="37"/>
      <c r="GF197" s="37"/>
      <c r="GG197" s="37"/>
      <c r="GH197" s="37"/>
      <c r="GI197" s="37"/>
      <c r="GJ197" s="37"/>
      <c r="GK197" s="37"/>
      <c r="GL197" s="37"/>
      <c r="GM197" s="37"/>
      <c r="GN197" s="37"/>
      <c r="GO197" s="37"/>
      <c r="GP197" s="37"/>
      <c r="GQ197" s="37"/>
      <c r="GR197" s="37"/>
      <c r="GS197" s="37"/>
      <c r="GT197" s="37"/>
      <c r="GU197" s="37"/>
      <c r="GV197" s="37"/>
      <c r="GW197" s="37"/>
      <c r="GX197" s="37"/>
      <c r="GY197" s="37"/>
      <c r="GZ197" s="37"/>
      <c r="HA197" s="37"/>
      <c r="HB197" s="37"/>
      <c r="HC197" s="37"/>
      <c r="HD197" s="37"/>
      <c r="HE197" s="37"/>
      <c r="HF197" s="37"/>
      <c r="HG197" s="37"/>
      <c r="HH197" s="37"/>
      <c r="HI197" s="37"/>
      <c r="HJ197" s="37"/>
      <c r="HK197" s="37"/>
      <c r="HL197" s="37"/>
      <c r="HM197" s="37"/>
      <c r="HN197" s="37"/>
      <c r="HO197" s="37"/>
      <c r="HP197" s="37"/>
      <c r="HQ197" s="37"/>
      <c r="HR197" s="37"/>
      <c r="HS197" s="37"/>
      <c r="HT197" s="37"/>
    </row>
    <row r="198" spans="1:256" s="437" customFormat="1" ht="30">
      <c r="A198" s="39">
        <v>6</v>
      </c>
      <c r="B198" s="172" t="s">
        <v>1873</v>
      </c>
      <c r="C198" s="19" t="s">
        <v>1871</v>
      </c>
      <c r="D198" s="19" t="s">
        <v>1872</v>
      </c>
      <c r="E198" s="192" t="s">
        <v>16</v>
      </c>
      <c r="F198" s="47" t="s">
        <v>841</v>
      </c>
      <c r="G198" s="168">
        <v>0.89</v>
      </c>
      <c r="H198" s="21">
        <v>3800</v>
      </c>
      <c r="I198" s="228">
        <v>3382</v>
      </c>
      <c r="J198" s="22">
        <v>0.12</v>
      </c>
      <c r="K198" s="207">
        <v>3787.84</v>
      </c>
      <c r="L198" s="19" t="s">
        <v>784</v>
      </c>
      <c r="N198" s="436"/>
      <c r="O198" s="436"/>
      <c r="P198" s="436"/>
      <c r="Q198" s="436"/>
      <c r="R198" s="436"/>
      <c r="S198" s="436"/>
      <c r="T198" s="436"/>
      <c r="U198" s="436"/>
      <c r="V198" s="436"/>
      <c r="W198" s="436"/>
      <c r="X198" s="436"/>
      <c r="Y198" s="436"/>
      <c r="Z198" s="436"/>
      <c r="AA198" s="436"/>
      <c r="AB198" s="436"/>
      <c r="AC198" s="436"/>
      <c r="AD198" s="436"/>
      <c r="AE198" s="436"/>
      <c r="AF198" s="436"/>
      <c r="AG198" s="436"/>
      <c r="AH198" s="436"/>
      <c r="AI198" s="436"/>
      <c r="AJ198" s="436"/>
      <c r="AK198" s="436"/>
      <c r="AL198" s="436"/>
      <c r="AM198" s="436"/>
      <c r="AN198" s="436"/>
      <c r="AO198" s="436"/>
      <c r="AP198" s="436"/>
      <c r="AQ198" s="436"/>
      <c r="AR198" s="436"/>
      <c r="AS198" s="436"/>
      <c r="AT198" s="436"/>
      <c r="AU198" s="436"/>
      <c r="AV198" s="436"/>
      <c r="AW198" s="436"/>
      <c r="AX198" s="436"/>
      <c r="AY198" s="436"/>
      <c r="AZ198" s="436"/>
      <c r="BA198" s="436"/>
      <c r="BB198" s="436"/>
      <c r="BC198" s="436"/>
      <c r="BD198" s="436"/>
      <c r="BE198" s="436"/>
      <c r="BF198" s="436"/>
      <c r="BG198" s="436"/>
      <c r="BH198" s="436"/>
      <c r="BI198" s="436"/>
      <c r="BJ198" s="436"/>
      <c r="BK198" s="436"/>
      <c r="BL198" s="436"/>
      <c r="BM198" s="436"/>
      <c r="BN198" s="436"/>
      <c r="BO198" s="436"/>
      <c r="BP198" s="436"/>
      <c r="BQ198" s="436"/>
      <c r="BR198" s="436"/>
      <c r="BS198" s="436"/>
      <c r="BT198" s="436"/>
      <c r="BU198" s="436"/>
      <c r="BV198" s="436"/>
      <c r="BW198" s="436"/>
      <c r="BX198" s="436"/>
      <c r="BY198" s="436"/>
      <c r="BZ198" s="436"/>
      <c r="CA198" s="436"/>
      <c r="CB198" s="436"/>
      <c r="CC198" s="436"/>
      <c r="CD198" s="436"/>
      <c r="CE198" s="436"/>
      <c r="CF198" s="436"/>
      <c r="CG198" s="436"/>
      <c r="CH198" s="436"/>
      <c r="CI198" s="436"/>
      <c r="CJ198" s="436"/>
      <c r="CK198" s="436"/>
      <c r="CL198" s="436"/>
      <c r="CM198" s="436"/>
      <c r="CN198" s="436"/>
      <c r="CO198" s="436"/>
      <c r="CP198" s="436"/>
      <c r="CQ198" s="436"/>
      <c r="CR198" s="436"/>
      <c r="CS198" s="436"/>
      <c r="CT198" s="436"/>
      <c r="CU198" s="436"/>
      <c r="CV198" s="436"/>
      <c r="CW198" s="436"/>
      <c r="CX198" s="436"/>
      <c r="CY198" s="436"/>
      <c r="CZ198" s="436"/>
      <c r="DA198" s="436"/>
      <c r="DB198" s="436"/>
      <c r="DC198" s="436"/>
      <c r="DD198" s="436"/>
      <c r="DE198" s="436"/>
      <c r="DF198" s="436"/>
      <c r="DG198" s="436"/>
      <c r="DH198" s="436"/>
      <c r="DI198" s="436"/>
      <c r="DJ198" s="436"/>
      <c r="DK198" s="436"/>
      <c r="DL198" s="436"/>
      <c r="DM198" s="436"/>
      <c r="DN198" s="436"/>
      <c r="DO198" s="436"/>
      <c r="DP198" s="436"/>
      <c r="DQ198" s="436"/>
      <c r="DR198" s="436"/>
      <c r="DS198" s="436"/>
      <c r="DT198" s="436"/>
      <c r="DU198" s="436"/>
      <c r="DV198" s="436"/>
      <c r="DW198" s="436"/>
      <c r="DX198" s="436"/>
      <c r="DY198" s="436"/>
      <c r="DZ198" s="436"/>
      <c r="EA198" s="436"/>
      <c r="EB198" s="436"/>
      <c r="EC198" s="436"/>
      <c r="ED198" s="436"/>
      <c r="EE198" s="436"/>
      <c r="EF198" s="436"/>
      <c r="EG198" s="436"/>
      <c r="EH198" s="436"/>
      <c r="EI198" s="436"/>
      <c r="EJ198" s="436"/>
      <c r="EK198" s="436"/>
      <c r="EL198" s="436"/>
      <c r="EM198" s="436"/>
      <c r="EN198" s="436"/>
      <c r="EO198" s="436"/>
      <c r="EP198" s="436"/>
      <c r="EQ198" s="436"/>
      <c r="ER198" s="436"/>
      <c r="ES198" s="436"/>
      <c r="ET198" s="436"/>
      <c r="EU198" s="436"/>
      <c r="EV198" s="436"/>
      <c r="EW198" s="436"/>
      <c r="EX198" s="436"/>
      <c r="EY198" s="436"/>
      <c r="EZ198" s="436"/>
      <c r="FA198" s="436"/>
      <c r="FB198" s="436"/>
      <c r="FC198" s="436"/>
      <c r="FD198" s="436"/>
      <c r="FE198" s="436"/>
      <c r="FF198" s="436"/>
      <c r="FG198" s="436"/>
      <c r="FH198" s="436"/>
      <c r="FI198" s="436"/>
      <c r="FJ198" s="436"/>
      <c r="FK198" s="436"/>
      <c r="FL198" s="436"/>
      <c r="FM198" s="436"/>
      <c r="FN198" s="436"/>
      <c r="FO198" s="436"/>
      <c r="FP198" s="436"/>
      <c r="FQ198" s="436"/>
      <c r="FR198" s="436"/>
      <c r="FS198" s="436"/>
      <c r="FT198" s="436"/>
      <c r="FU198" s="436"/>
      <c r="FV198" s="436"/>
      <c r="FW198" s="436"/>
      <c r="FX198" s="436"/>
      <c r="FY198" s="436"/>
      <c r="FZ198" s="436"/>
      <c r="GA198" s="436"/>
      <c r="GB198" s="436"/>
      <c r="GC198" s="436"/>
      <c r="GD198" s="436"/>
      <c r="GE198" s="436"/>
      <c r="GF198" s="436"/>
      <c r="GG198" s="436"/>
      <c r="GH198" s="436"/>
      <c r="GI198" s="436"/>
      <c r="GJ198" s="436"/>
      <c r="GK198" s="436"/>
      <c r="GL198" s="436"/>
      <c r="GM198" s="436"/>
      <c r="GN198" s="436"/>
      <c r="GO198" s="436"/>
      <c r="GP198" s="436"/>
      <c r="GQ198" s="436"/>
      <c r="GR198" s="436"/>
      <c r="GS198" s="436"/>
      <c r="GT198" s="436"/>
      <c r="GU198" s="436"/>
      <c r="GV198" s="436"/>
      <c r="GW198" s="436"/>
      <c r="GX198" s="436"/>
      <c r="GY198" s="436"/>
      <c r="GZ198" s="436"/>
      <c r="HA198" s="436"/>
      <c r="HB198" s="436"/>
      <c r="HC198" s="436"/>
      <c r="HD198" s="436"/>
      <c r="HE198" s="436"/>
      <c r="HF198" s="436"/>
      <c r="HG198" s="436"/>
      <c r="HH198" s="436"/>
      <c r="HI198" s="436"/>
      <c r="HJ198" s="436"/>
      <c r="HK198" s="436"/>
      <c r="HL198" s="436"/>
      <c r="HM198" s="436"/>
      <c r="HN198" s="436"/>
      <c r="HO198" s="436"/>
      <c r="HP198" s="436"/>
      <c r="HQ198" s="436"/>
      <c r="HR198" s="436"/>
      <c r="HS198" s="436"/>
      <c r="HT198" s="436"/>
      <c r="HU198" s="436"/>
      <c r="HV198" s="436"/>
      <c r="HW198" s="436"/>
      <c r="HX198" s="436"/>
      <c r="HY198" s="436"/>
      <c r="HZ198" s="436"/>
      <c r="IA198" s="436"/>
      <c r="IB198" s="436"/>
      <c r="IC198" s="436"/>
      <c r="ID198" s="436"/>
      <c r="IE198" s="436"/>
      <c r="IF198" s="436"/>
      <c r="IG198" s="436"/>
      <c r="IH198" s="436"/>
      <c r="II198" s="436"/>
      <c r="IJ198" s="436"/>
      <c r="IK198" s="436"/>
      <c r="IL198" s="436"/>
      <c r="IM198" s="436"/>
      <c r="IN198" s="436"/>
      <c r="IO198" s="436"/>
      <c r="IP198" s="436"/>
      <c r="IQ198" s="436"/>
      <c r="IR198" s="436"/>
      <c r="IS198" s="436"/>
      <c r="IT198" s="436"/>
      <c r="IU198" s="436"/>
      <c r="IV198" s="436"/>
    </row>
    <row r="199" spans="1:256" s="53" customFormat="1" ht="30">
      <c r="A199" s="39">
        <v>7</v>
      </c>
      <c r="B199" s="172" t="s">
        <v>1886</v>
      </c>
      <c r="C199" s="27" t="s">
        <v>983</v>
      </c>
      <c r="D199" s="27" t="s">
        <v>984</v>
      </c>
      <c r="E199" s="71" t="s">
        <v>102</v>
      </c>
      <c r="F199" s="47" t="s">
        <v>841</v>
      </c>
      <c r="G199" s="461">
        <v>0.22</v>
      </c>
      <c r="H199" s="42">
        <v>2200</v>
      </c>
      <c r="I199" s="41">
        <v>484</v>
      </c>
      <c r="J199" s="30">
        <v>0.12</v>
      </c>
      <c r="K199" s="31">
        <v>542.08000000000004</v>
      </c>
      <c r="L199" s="27" t="s">
        <v>784</v>
      </c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  <c r="EO199" s="37"/>
      <c r="EP199" s="37"/>
      <c r="EQ199" s="37"/>
      <c r="ER199" s="37"/>
      <c r="ES199" s="37"/>
      <c r="ET199" s="37"/>
      <c r="EU199" s="37"/>
      <c r="EV199" s="37"/>
      <c r="EW199" s="37"/>
      <c r="EX199" s="37"/>
      <c r="EY199" s="37"/>
      <c r="EZ199" s="37"/>
      <c r="FA199" s="37"/>
      <c r="FB199" s="37"/>
      <c r="FC199" s="37"/>
      <c r="FD199" s="37"/>
      <c r="FE199" s="37"/>
      <c r="FF199" s="37"/>
      <c r="FG199" s="37"/>
      <c r="FH199" s="37"/>
      <c r="FI199" s="37"/>
      <c r="FJ199" s="37"/>
      <c r="FK199" s="37"/>
      <c r="FL199" s="37"/>
      <c r="FM199" s="37"/>
      <c r="FN199" s="37"/>
      <c r="FO199" s="37"/>
      <c r="FP199" s="37"/>
      <c r="FQ199" s="37"/>
      <c r="FR199" s="37"/>
      <c r="FS199" s="37"/>
      <c r="FT199" s="37"/>
      <c r="FU199" s="37"/>
      <c r="FV199" s="37"/>
      <c r="FW199" s="37"/>
      <c r="FX199" s="37"/>
      <c r="FY199" s="37"/>
      <c r="FZ199" s="37"/>
      <c r="GA199" s="37"/>
      <c r="GB199" s="37"/>
      <c r="GC199" s="37"/>
      <c r="GD199" s="37"/>
      <c r="GE199" s="37"/>
      <c r="GF199" s="37"/>
      <c r="GG199" s="37"/>
      <c r="GH199" s="37"/>
      <c r="GI199" s="37"/>
      <c r="GJ199" s="37"/>
      <c r="GK199" s="37"/>
      <c r="GL199" s="37"/>
      <c r="GM199" s="37"/>
      <c r="GN199" s="37"/>
      <c r="GO199" s="37"/>
      <c r="GP199" s="37"/>
      <c r="GQ199" s="37"/>
      <c r="GR199" s="37"/>
      <c r="GS199" s="37"/>
      <c r="GT199" s="37"/>
      <c r="GU199" s="37"/>
      <c r="GV199" s="37"/>
      <c r="GW199" s="37"/>
      <c r="GX199" s="37"/>
      <c r="GY199" s="37"/>
      <c r="GZ199" s="37"/>
      <c r="HA199" s="37"/>
      <c r="HB199" s="37"/>
      <c r="HC199" s="37"/>
      <c r="HD199" s="37"/>
      <c r="HE199" s="37"/>
      <c r="HF199" s="37"/>
      <c r="HG199" s="37"/>
      <c r="HH199" s="37"/>
      <c r="HI199" s="37"/>
      <c r="HJ199" s="37"/>
      <c r="HK199" s="37"/>
      <c r="HL199" s="37"/>
      <c r="HM199" s="37"/>
      <c r="HN199" s="37"/>
      <c r="HO199" s="37"/>
      <c r="HP199" s="37"/>
      <c r="HQ199" s="37"/>
      <c r="HR199" s="37"/>
      <c r="HS199" s="37"/>
      <c r="HT199" s="37"/>
    </row>
    <row r="200" spans="1:256" s="108" customFormat="1">
      <c r="A200" s="517" t="s">
        <v>2588</v>
      </c>
      <c r="B200" s="518"/>
      <c r="C200" s="518"/>
      <c r="D200" s="518"/>
      <c r="E200" s="518"/>
      <c r="F200" s="518"/>
      <c r="G200" s="518"/>
      <c r="H200" s="518"/>
      <c r="I200" s="518"/>
      <c r="J200" s="519"/>
      <c r="K200" s="403">
        <f>SUM(K193:K199)</f>
        <v>5933.76</v>
      </c>
    </row>
    <row r="201" spans="1:256" s="108" customFormat="1">
      <c r="A201" s="517" t="s">
        <v>2589</v>
      </c>
      <c r="B201" s="518"/>
      <c r="C201" s="518"/>
      <c r="D201" s="518"/>
      <c r="E201" s="518"/>
      <c r="F201" s="518"/>
      <c r="G201" s="518"/>
      <c r="H201" s="518"/>
      <c r="I201" s="518"/>
      <c r="J201" s="519"/>
      <c r="K201" s="403">
        <v>0.24</v>
      </c>
    </row>
    <row r="202" spans="1:256" s="108" customFormat="1">
      <c r="A202" s="523" t="s">
        <v>2652</v>
      </c>
      <c r="B202" s="524"/>
      <c r="C202" s="524"/>
      <c r="D202" s="524"/>
      <c r="E202" s="524"/>
      <c r="F202" s="524"/>
      <c r="G202" s="524"/>
      <c r="H202" s="524"/>
      <c r="I202" s="524"/>
      <c r="J202" s="525"/>
      <c r="K202" s="403">
        <f>SUM(K200:K201)</f>
        <v>5934</v>
      </c>
    </row>
    <row r="203" spans="1:256" s="108" customFormat="1">
      <c r="A203" s="428"/>
      <c r="B203" s="426"/>
      <c r="C203" s="426"/>
      <c r="D203" s="426"/>
      <c r="E203" s="427"/>
      <c r="F203" s="426"/>
      <c r="G203" s="459"/>
      <c r="H203" s="428"/>
      <c r="I203" s="426"/>
      <c r="J203" s="426"/>
      <c r="K203" s="429"/>
    </row>
    <row r="204" spans="1:256" s="108" customFormat="1">
      <c r="A204" s="38"/>
      <c r="C204" s="430"/>
      <c r="D204" s="430"/>
      <c r="F204" s="430"/>
      <c r="G204" s="460"/>
      <c r="H204" s="38"/>
      <c r="K204" s="431"/>
    </row>
    <row r="205" spans="1:256" s="108" customFormat="1" ht="45">
      <c r="A205" s="448" t="s">
        <v>0</v>
      </c>
      <c r="B205" s="409" t="s">
        <v>749</v>
      </c>
      <c r="C205" s="409" t="s">
        <v>750</v>
      </c>
      <c r="D205" s="409" t="s">
        <v>751</v>
      </c>
      <c r="E205" s="409" t="s">
        <v>3</v>
      </c>
      <c r="F205" s="409" t="s">
        <v>2609</v>
      </c>
      <c r="G205" s="411" t="s">
        <v>753</v>
      </c>
      <c r="H205" s="410" t="s">
        <v>754</v>
      </c>
      <c r="I205" s="411" t="s">
        <v>755</v>
      </c>
      <c r="J205" s="410" t="s">
        <v>756</v>
      </c>
      <c r="K205" s="412" t="s">
        <v>757</v>
      </c>
      <c r="M205" s="415" t="s">
        <v>2751</v>
      </c>
    </row>
    <row r="206" spans="1:256" s="53" customFormat="1" ht="30">
      <c r="A206" s="62">
        <v>1</v>
      </c>
      <c r="B206" s="172" t="s">
        <v>1900</v>
      </c>
      <c r="C206" s="27" t="s">
        <v>985</v>
      </c>
      <c r="D206" s="27" t="s">
        <v>986</v>
      </c>
      <c r="E206" s="71" t="s">
        <v>102</v>
      </c>
      <c r="F206" s="47" t="s">
        <v>841</v>
      </c>
      <c r="G206" s="461">
        <v>0.44</v>
      </c>
      <c r="H206" s="42">
        <v>300</v>
      </c>
      <c r="I206" s="41">
        <v>132</v>
      </c>
      <c r="J206" s="30">
        <v>0.12</v>
      </c>
      <c r="K206" s="31">
        <v>147.84</v>
      </c>
      <c r="L206" s="27" t="s">
        <v>784</v>
      </c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  <c r="FB206" s="37"/>
      <c r="FC206" s="37"/>
      <c r="FD206" s="37"/>
      <c r="FE206" s="37"/>
      <c r="FF206" s="37"/>
      <c r="FG206" s="37"/>
      <c r="FH206" s="37"/>
      <c r="FI206" s="37"/>
      <c r="FJ206" s="37"/>
      <c r="FK206" s="37"/>
      <c r="FL206" s="37"/>
      <c r="FM206" s="37"/>
      <c r="FN206" s="37"/>
      <c r="FO206" s="37"/>
      <c r="FP206" s="37"/>
      <c r="FQ206" s="37"/>
      <c r="FR206" s="37"/>
      <c r="FS206" s="37"/>
      <c r="FT206" s="37"/>
      <c r="FU206" s="37"/>
      <c r="FV206" s="37"/>
      <c r="FW206" s="37"/>
      <c r="FX206" s="37"/>
      <c r="FY206" s="37"/>
      <c r="FZ206" s="37"/>
      <c r="GA206" s="37"/>
      <c r="GB206" s="37"/>
      <c r="GC206" s="37"/>
      <c r="GD206" s="37"/>
      <c r="GE206" s="37"/>
      <c r="GF206" s="37"/>
      <c r="GG206" s="37"/>
      <c r="GH206" s="37"/>
      <c r="GI206" s="37"/>
      <c r="GJ206" s="37"/>
      <c r="GK206" s="37"/>
      <c r="GL206" s="37"/>
      <c r="GM206" s="37"/>
      <c r="GN206" s="37"/>
      <c r="GO206" s="37"/>
      <c r="GP206" s="37"/>
      <c r="GQ206" s="37"/>
      <c r="GR206" s="37"/>
      <c r="GS206" s="37"/>
      <c r="GT206" s="37"/>
      <c r="GU206" s="37"/>
      <c r="GV206" s="37"/>
      <c r="GW206" s="37"/>
      <c r="GX206" s="37"/>
      <c r="GY206" s="37"/>
      <c r="GZ206" s="37"/>
      <c r="HA206" s="37"/>
      <c r="HB206" s="37"/>
      <c r="HC206" s="37"/>
      <c r="HD206" s="37"/>
      <c r="HE206" s="37"/>
      <c r="HF206" s="37"/>
      <c r="HG206" s="37"/>
      <c r="HH206" s="37"/>
      <c r="HI206" s="37"/>
      <c r="HJ206" s="37"/>
      <c r="HK206" s="37"/>
      <c r="HL206" s="37"/>
      <c r="HM206" s="37"/>
      <c r="HN206" s="37"/>
      <c r="HO206" s="37"/>
      <c r="HP206" s="37"/>
      <c r="HQ206" s="37"/>
      <c r="HR206" s="37"/>
      <c r="HS206" s="37"/>
      <c r="HT206" s="37"/>
    </row>
    <row r="207" spans="1:256" s="53" customFormat="1" ht="30">
      <c r="A207" s="62">
        <v>2</v>
      </c>
      <c r="B207" s="172" t="s">
        <v>1901</v>
      </c>
      <c r="C207" s="27" t="s">
        <v>987</v>
      </c>
      <c r="D207" s="27" t="s">
        <v>988</v>
      </c>
      <c r="E207" s="71" t="s">
        <v>16</v>
      </c>
      <c r="F207" s="47" t="s">
        <v>841</v>
      </c>
      <c r="G207" s="461">
        <v>0.28000000000000003</v>
      </c>
      <c r="H207" s="42">
        <v>300</v>
      </c>
      <c r="I207" s="41">
        <v>84.000000000000014</v>
      </c>
      <c r="J207" s="30">
        <v>0.12</v>
      </c>
      <c r="K207" s="31">
        <v>94.080000000000013</v>
      </c>
      <c r="L207" s="27" t="s">
        <v>784</v>
      </c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  <c r="FB207" s="37"/>
      <c r="FC207" s="37"/>
      <c r="FD207" s="37"/>
      <c r="FE207" s="37"/>
      <c r="FF207" s="37"/>
      <c r="FG207" s="37"/>
      <c r="FH207" s="37"/>
      <c r="FI207" s="37"/>
      <c r="FJ207" s="37"/>
      <c r="FK207" s="37"/>
      <c r="FL207" s="37"/>
      <c r="FM207" s="37"/>
      <c r="FN207" s="37"/>
      <c r="FO207" s="37"/>
      <c r="FP207" s="37"/>
      <c r="FQ207" s="37"/>
      <c r="FR207" s="37"/>
      <c r="FS207" s="37"/>
      <c r="FT207" s="37"/>
      <c r="FU207" s="37"/>
      <c r="FV207" s="37"/>
      <c r="FW207" s="37"/>
      <c r="FX207" s="37"/>
      <c r="FY207" s="37"/>
      <c r="FZ207" s="37"/>
      <c r="GA207" s="37"/>
      <c r="GB207" s="37"/>
      <c r="GC207" s="37"/>
      <c r="GD207" s="37"/>
      <c r="GE207" s="37"/>
      <c r="GF207" s="37"/>
      <c r="GG207" s="37"/>
      <c r="GH207" s="37"/>
      <c r="GI207" s="37"/>
      <c r="GJ207" s="37"/>
      <c r="GK207" s="37"/>
      <c r="GL207" s="37"/>
      <c r="GM207" s="37"/>
      <c r="GN207" s="37"/>
      <c r="GO207" s="37"/>
      <c r="GP207" s="37"/>
      <c r="GQ207" s="37"/>
      <c r="GR207" s="37"/>
      <c r="GS207" s="37"/>
      <c r="GT207" s="37"/>
      <c r="GU207" s="37"/>
      <c r="GV207" s="37"/>
      <c r="GW207" s="37"/>
      <c r="GX207" s="37"/>
      <c r="GY207" s="37"/>
      <c r="GZ207" s="37"/>
      <c r="HA207" s="37"/>
      <c r="HB207" s="37"/>
      <c r="HC207" s="37"/>
      <c r="HD207" s="37"/>
      <c r="HE207" s="37"/>
      <c r="HF207" s="37"/>
      <c r="HG207" s="37"/>
      <c r="HH207" s="37"/>
      <c r="HI207" s="37"/>
      <c r="HJ207" s="37"/>
      <c r="HK207" s="37"/>
      <c r="HL207" s="37"/>
      <c r="HM207" s="37"/>
      <c r="HN207" s="37"/>
      <c r="HO207" s="37"/>
      <c r="HP207" s="37"/>
      <c r="HQ207" s="37"/>
      <c r="HR207" s="37"/>
      <c r="HS207" s="37"/>
      <c r="HT207" s="37"/>
    </row>
    <row r="208" spans="1:256" s="53" customFormat="1" ht="30">
      <c r="A208" s="62">
        <v>3</v>
      </c>
      <c r="B208" s="172" t="s">
        <v>1929</v>
      </c>
      <c r="C208" s="27" t="s">
        <v>995</v>
      </c>
      <c r="D208" s="27" t="s">
        <v>996</v>
      </c>
      <c r="E208" s="71" t="s">
        <v>102</v>
      </c>
      <c r="F208" s="47" t="s">
        <v>841</v>
      </c>
      <c r="G208" s="31">
        <v>0.99</v>
      </c>
      <c r="H208" s="42">
        <v>300</v>
      </c>
      <c r="I208" s="52">
        <v>297</v>
      </c>
      <c r="J208" s="30">
        <v>0.12</v>
      </c>
      <c r="K208" s="31">
        <v>332.64</v>
      </c>
      <c r="L208" s="44" t="s">
        <v>784</v>
      </c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X208" s="37"/>
      <c r="EY208" s="37"/>
      <c r="EZ208" s="37"/>
      <c r="FA208" s="37"/>
      <c r="FB208" s="37"/>
      <c r="FC208" s="37"/>
      <c r="FD208" s="37"/>
      <c r="FE208" s="37"/>
      <c r="FF208" s="37"/>
      <c r="FG208" s="37"/>
      <c r="FH208" s="37"/>
      <c r="FI208" s="37"/>
      <c r="FJ208" s="37"/>
      <c r="FK208" s="37"/>
      <c r="FL208" s="37"/>
      <c r="FM208" s="37"/>
      <c r="FN208" s="37"/>
      <c r="FO208" s="37"/>
      <c r="FP208" s="37"/>
      <c r="FQ208" s="37"/>
      <c r="FR208" s="37"/>
      <c r="FS208" s="37"/>
      <c r="FT208" s="37"/>
      <c r="FU208" s="37"/>
      <c r="FV208" s="37"/>
      <c r="FW208" s="37"/>
      <c r="FX208" s="37"/>
      <c r="FY208" s="37"/>
      <c r="FZ208" s="37"/>
      <c r="GA208" s="37"/>
      <c r="GB208" s="37"/>
      <c r="GC208" s="37"/>
      <c r="GD208" s="37"/>
      <c r="GE208" s="37"/>
      <c r="GF208" s="37"/>
      <c r="GG208" s="37"/>
      <c r="GH208" s="37"/>
      <c r="GI208" s="37"/>
      <c r="GJ208" s="37"/>
      <c r="GK208" s="37"/>
      <c r="GL208" s="37"/>
      <c r="GM208" s="37"/>
      <c r="GN208" s="37"/>
      <c r="GO208" s="37"/>
      <c r="GP208" s="37"/>
      <c r="GQ208" s="37"/>
      <c r="GR208" s="37"/>
      <c r="GS208" s="37"/>
      <c r="GT208" s="37"/>
      <c r="GU208" s="37"/>
      <c r="GV208" s="37"/>
      <c r="GW208" s="37"/>
      <c r="GX208" s="37"/>
      <c r="GY208" s="37"/>
      <c r="GZ208" s="37"/>
      <c r="HA208" s="37"/>
      <c r="HB208" s="37"/>
      <c r="HC208" s="37"/>
      <c r="HD208" s="37"/>
      <c r="HE208" s="37"/>
      <c r="HF208" s="37"/>
      <c r="HG208" s="37"/>
      <c r="HH208" s="37"/>
      <c r="HI208" s="37"/>
      <c r="HJ208" s="37"/>
      <c r="HK208" s="37"/>
      <c r="HL208" s="37"/>
      <c r="HM208" s="37"/>
      <c r="HN208" s="37"/>
      <c r="HO208" s="37"/>
      <c r="HP208" s="37"/>
      <c r="HQ208" s="37"/>
      <c r="HR208" s="37"/>
      <c r="HS208" s="37"/>
      <c r="HT208" s="37"/>
    </row>
    <row r="209" spans="1:256" s="53" customFormat="1" ht="30">
      <c r="A209" s="62">
        <v>4</v>
      </c>
      <c r="B209" s="172" t="s">
        <v>1930</v>
      </c>
      <c r="C209" s="27" t="s">
        <v>997</v>
      </c>
      <c r="D209" s="27" t="s">
        <v>998</v>
      </c>
      <c r="E209" s="71" t="s">
        <v>102</v>
      </c>
      <c r="F209" s="47" t="s">
        <v>841</v>
      </c>
      <c r="G209" s="461">
        <v>0.5</v>
      </c>
      <c r="H209" s="42">
        <v>2100</v>
      </c>
      <c r="I209" s="52">
        <v>1050</v>
      </c>
      <c r="J209" s="30">
        <v>0.12</v>
      </c>
      <c r="K209" s="31">
        <v>1176</v>
      </c>
      <c r="L209" s="27" t="s">
        <v>784</v>
      </c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X209" s="37"/>
      <c r="EY209" s="37"/>
      <c r="EZ209" s="37"/>
      <c r="FA209" s="37"/>
      <c r="FB209" s="37"/>
      <c r="FC209" s="37"/>
      <c r="FD209" s="37"/>
      <c r="FE209" s="37"/>
      <c r="FF209" s="37"/>
      <c r="FG209" s="37"/>
      <c r="FH209" s="37"/>
      <c r="FI209" s="37"/>
      <c r="FJ209" s="37"/>
      <c r="FK209" s="37"/>
      <c r="FL209" s="37"/>
      <c r="FM209" s="37"/>
      <c r="FN209" s="37"/>
      <c r="FO209" s="37"/>
      <c r="FP209" s="37"/>
      <c r="FQ209" s="37"/>
      <c r="FR209" s="37"/>
      <c r="FS209" s="37"/>
      <c r="FT209" s="37"/>
      <c r="FU209" s="37"/>
      <c r="FV209" s="37"/>
      <c r="FW209" s="37"/>
      <c r="FX209" s="37"/>
      <c r="FY209" s="37"/>
      <c r="FZ209" s="37"/>
      <c r="GA209" s="37"/>
      <c r="GB209" s="37"/>
      <c r="GC209" s="37"/>
      <c r="GD209" s="37"/>
      <c r="GE209" s="37"/>
      <c r="GF209" s="37"/>
      <c r="GG209" s="37"/>
      <c r="GH209" s="37"/>
      <c r="GI209" s="37"/>
      <c r="GJ209" s="37"/>
      <c r="GK209" s="37"/>
      <c r="GL209" s="37"/>
      <c r="GM209" s="37"/>
      <c r="GN209" s="37"/>
      <c r="GO209" s="37"/>
      <c r="GP209" s="37"/>
      <c r="GQ209" s="37"/>
      <c r="GR209" s="37"/>
      <c r="GS209" s="37"/>
      <c r="GT209" s="37"/>
      <c r="GU209" s="37"/>
      <c r="GV209" s="37"/>
      <c r="GW209" s="37"/>
      <c r="GX209" s="37"/>
      <c r="GY209" s="37"/>
      <c r="GZ209" s="37"/>
      <c r="HA209" s="37"/>
      <c r="HB209" s="37"/>
      <c r="HC209" s="37"/>
      <c r="HD209" s="37"/>
      <c r="HE209" s="37"/>
      <c r="HF209" s="37"/>
      <c r="HG209" s="37"/>
      <c r="HH209" s="37"/>
      <c r="HI209" s="37"/>
      <c r="HJ209" s="37"/>
      <c r="HK209" s="37"/>
      <c r="HL209" s="37"/>
      <c r="HM209" s="37"/>
      <c r="HN209" s="37"/>
      <c r="HO209" s="37"/>
      <c r="HP209" s="37"/>
      <c r="HQ209" s="37"/>
      <c r="HR209" s="37"/>
      <c r="HS209" s="37"/>
      <c r="HT209" s="37"/>
    </row>
    <row r="210" spans="1:256" s="53" customFormat="1" ht="30">
      <c r="A210" s="62">
        <v>5</v>
      </c>
      <c r="B210" s="172" t="s">
        <v>1931</v>
      </c>
      <c r="C210" s="27" t="s">
        <v>999</v>
      </c>
      <c r="D210" s="27" t="s">
        <v>1000</v>
      </c>
      <c r="E210" s="71" t="s">
        <v>102</v>
      </c>
      <c r="F210" s="47" t="s">
        <v>841</v>
      </c>
      <c r="G210" s="461">
        <v>0.83</v>
      </c>
      <c r="H210" s="42">
        <v>3900</v>
      </c>
      <c r="I210" s="52">
        <v>3237</v>
      </c>
      <c r="J210" s="30">
        <v>0.12</v>
      </c>
      <c r="K210" s="31">
        <v>3625.44</v>
      </c>
      <c r="L210" s="27" t="s">
        <v>784</v>
      </c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  <c r="GD210" s="37"/>
      <c r="GE210" s="37"/>
      <c r="GF210" s="37"/>
      <c r="GG210" s="37"/>
      <c r="GH210" s="37"/>
      <c r="GI210" s="37"/>
      <c r="GJ210" s="37"/>
      <c r="GK210" s="37"/>
      <c r="GL210" s="37"/>
      <c r="GM210" s="37"/>
      <c r="GN210" s="37"/>
      <c r="GO210" s="37"/>
      <c r="GP210" s="37"/>
      <c r="GQ210" s="37"/>
      <c r="GR210" s="37"/>
      <c r="GS210" s="37"/>
      <c r="GT210" s="37"/>
      <c r="GU210" s="37"/>
      <c r="GV210" s="37"/>
      <c r="GW210" s="37"/>
      <c r="GX210" s="37"/>
      <c r="GY210" s="37"/>
      <c r="GZ210" s="37"/>
      <c r="HA210" s="37"/>
      <c r="HB210" s="37"/>
      <c r="HC210" s="37"/>
      <c r="HD210" s="37"/>
      <c r="HE210" s="37"/>
      <c r="HF210" s="37"/>
      <c r="HG210" s="37"/>
      <c r="HH210" s="37"/>
      <c r="HI210" s="37"/>
      <c r="HJ210" s="37"/>
      <c r="HK210" s="37"/>
      <c r="HL210" s="37"/>
      <c r="HM210" s="37"/>
      <c r="HN210" s="37"/>
      <c r="HO210" s="37"/>
      <c r="HP210" s="37"/>
      <c r="HQ210" s="37"/>
      <c r="HR210" s="37"/>
      <c r="HS210" s="37"/>
      <c r="HT210" s="37"/>
    </row>
    <row r="211" spans="1:256" s="53" customFormat="1" ht="45">
      <c r="A211" s="62">
        <v>6</v>
      </c>
      <c r="B211" s="172" t="s">
        <v>1962</v>
      </c>
      <c r="C211" s="27" t="s">
        <v>1010</v>
      </c>
      <c r="D211" s="27" t="s">
        <v>1011</v>
      </c>
      <c r="E211" s="71" t="s">
        <v>877</v>
      </c>
      <c r="F211" s="47" t="s">
        <v>841</v>
      </c>
      <c r="G211" s="463">
        <v>1.87</v>
      </c>
      <c r="H211" s="36">
        <v>35</v>
      </c>
      <c r="I211" s="52">
        <v>65.45</v>
      </c>
      <c r="J211" s="30">
        <v>0.12</v>
      </c>
      <c r="K211" s="31">
        <v>73.304000000000002</v>
      </c>
      <c r="L211" s="27" t="s">
        <v>784</v>
      </c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X211" s="37"/>
      <c r="EY211" s="37"/>
      <c r="EZ211" s="37"/>
      <c r="FA211" s="37"/>
      <c r="FB211" s="37"/>
      <c r="FC211" s="37"/>
      <c r="FD211" s="37"/>
      <c r="FE211" s="37"/>
      <c r="FF211" s="37"/>
      <c r="FG211" s="37"/>
      <c r="FH211" s="37"/>
      <c r="FI211" s="37"/>
      <c r="FJ211" s="37"/>
      <c r="FK211" s="37"/>
      <c r="FL211" s="37"/>
      <c r="FM211" s="37"/>
      <c r="FN211" s="37"/>
      <c r="FO211" s="37"/>
      <c r="FP211" s="37"/>
      <c r="FQ211" s="37"/>
      <c r="FR211" s="37"/>
      <c r="FS211" s="37"/>
      <c r="FT211" s="37"/>
      <c r="FU211" s="37"/>
      <c r="FV211" s="37"/>
      <c r="FW211" s="37"/>
      <c r="FX211" s="37"/>
      <c r="FY211" s="37"/>
      <c r="FZ211" s="37"/>
      <c r="GA211" s="37"/>
      <c r="GB211" s="37"/>
      <c r="GC211" s="37"/>
      <c r="GD211" s="37"/>
      <c r="GE211" s="37"/>
      <c r="GF211" s="37"/>
      <c r="GG211" s="37"/>
      <c r="GH211" s="37"/>
      <c r="GI211" s="37"/>
      <c r="GJ211" s="37"/>
      <c r="GK211" s="37"/>
      <c r="GL211" s="37"/>
      <c r="GM211" s="37"/>
      <c r="GN211" s="37"/>
      <c r="GO211" s="37"/>
      <c r="GP211" s="37"/>
      <c r="GQ211" s="37"/>
      <c r="GR211" s="37"/>
      <c r="GS211" s="37"/>
      <c r="GT211" s="37"/>
      <c r="GU211" s="37"/>
      <c r="GV211" s="37"/>
      <c r="GW211" s="37"/>
      <c r="GX211" s="37"/>
      <c r="GY211" s="37"/>
      <c r="GZ211" s="37"/>
      <c r="HA211" s="37"/>
      <c r="HB211" s="37"/>
      <c r="HC211" s="37"/>
      <c r="HD211" s="37"/>
      <c r="HE211" s="37"/>
      <c r="HF211" s="37"/>
      <c r="HG211" s="37"/>
      <c r="HH211" s="37"/>
      <c r="HI211" s="37"/>
      <c r="HJ211" s="37"/>
      <c r="HK211" s="37"/>
      <c r="HL211" s="37"/>
      <c r="HM211" s="37"/>
      <c r="HN211" s="37"/>
      <c r="HO211" s="37"/>
      <c r="HP211" s="37"/>
      <c r="HQ211" s="37"/>
      <c r="HR211" s="37"/>
      <c r="HS211" s="37"/>
      <c r="HT211" s="37"/>
    </row>
    <row r="212" spans="1:256" s="53" customFormat="1" ht="30">
      <c r="A212" s="62">
        <v>7</v>
      </c>
      <c r="B212" s="172" t="s">
        <v>1964</v>
      </c>
      <c r="C212" s="27" t="s">
        <v>1014</v>
      </c>
      <c r="D212" s="27" t="s">
        <v>1015</v>
      </c>
      <c r="E212" s="71" t="s">
        <v>762</v>
      </c>
      <c r="F212" s="47" t="s">
        <v>841</v>
      </c>
      <c r="G212" s="461">
        <v>3.3</v>
      </c>
      <c r="H212" s="42">
        <v>70</v>
      </c>
      <c r="I212" s="52">
        <v>231</v>
      </c>
      <c r="J212" s="30">
        <v>0.12</v>
      </c>
      <c r="K212" s="31">
        <v>258.72000000000003</v>
      </c>
      <c r="L212" s="27" t="s">
        <v>1005</v>
      </c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  <c r="FB212" s="37"/>
      <c r="FC212" s="37"/>
      <c r="FD212" s="37"/>
      <c r="FE212" s="37"/>
      <c r="FF212" s="37"/>
      <c r="FG212" s="37"/>
      <c r="FH212" s="37"/>
      <c r="FI212" s="37"/>
      <c r="FJ212" s="37"/>
      <c r="FK212" s="37"/>
      <c r="FL212" s="37"/>
      <c r="FM212" s="37"/>
      <c r="FN212" s="37"/>
      <c r="FO212" s="37"/>
      <c r="FP212" s="37"/>
      <c r="FQ212" s="37"/>
      <c r="FR212" s="37"/>
      <c r="FS212" s="37"/>
      <c r="FT212" s="37"/>
      <c r="FU212" s="37"/>
      <c r="FV212" s="37"/>
      <c r="FW212" s="37"/>
      <c r="FX212" s="37"/>
      <c r="FY212" s="37"/>
      <c r="FZ212" s="37"/>
      <c r="GA212" s="37"/>
      <c r="GB212" s="37"/>
      <c r="GC212" s="37"/>
      <c r="GD212" s="37"/>
      <c r="GE212" s="37"/>
      <c r="GF212" s="37"/>
      <c r="GG212" s="37"/>
      <c r="GH212" s="37"/>
      <c r="GI212" s="37"/>
      <c r="GJ212" s="37"/>
      <c r="GK212" s="37"/>
      <c r="GL212" s="37"/>
      <c r="GM212" s="37"/>
      <c r="GN212" s="37"/>
      <c r="GO212" s="37"/>
      <c r="GP212" s="37"/>
      <c r="GQ212" s="37"/>
      <c r="GR212" s="37"/>
      <c r="GS212" s="37"/>
      <c r="GT212" s="37"/>
      <c r="GU212" s="37"/>
      <c r="GV212" s="37"/>
      <c r="GW212" s="37"/>
      <c r="GX212" s="37"/>
      <c r="GY212" s="37"/>
      <c r="GZ212" s="37"/>
      <c r="HA212" s="37"/>
      <c r="HB212" s="37"/>
      <c r="HC212" s="37"/>
      <c r="HD212" s="37"/>
      <c r="HE212" s="37"/>
      <c r="HF212" s="37"/>
      <c r="HG212" s="37"/>
      <c r="HH212" s="37"/>
      <c r="HI212" s="37"/>
      <c r="HJ212" s="37"/>
      <c r="HK212" s="37"/>
      <c r="HL212" s="37"/>
      <c r="HM212" s="37"/>
      <c r="HN212" s="37"/>
      <c r="HO212" s="37"/>
      <c r="HP212" s="37"/>
      <c r="HQ212" s="37"/>
      <c r="HR212" s="37"/>
      <c r="HS212" s="37"/>
      <c r="HT212" s="37"/>
    </row>
    <row r="213" spans="1:256" s="108" customFormat="1">
      <c r="A213" s="517" t="s">
        <v>2588</v>
      </c>
      <c r="B213" s="518"/>
      <c r="C213" s="518"/>
      <c r="D213" s="518"/>
      <c r="E213" s="518"/>
      <c r="F213" s="518"/>
      <c r="G213" s="518"/>
      <c r="H213" s="518"/>
      <c r="I213" s="518"/>
      <c r="J213" s="519"/>
      <c r="K213" s="403">
        <f>SUM(K206:K212)</f>
        <v>5708.0240000000003</v>
      </c>
    </row>
    <row r="214" spans="1:256" s="108" customFormat="1">
      <c r="A214" s="517" t="s">
        <v>2589</v>
      </c>
      <c r="B214" s="518"/>
      <c r="C214" s="518"/>
      <c r="D214" s="518"/>
      <c r="E214" s="518"/>
      <c r="F214" s="518"/>
      <c r="G214" s="518"/>
      <c r="H214" s="518"/>
      <c r="I214" s="518"/>
      <c r="J214" s="519"/>
      <c r="K214" s="403">
        <v>-0.02</v>
      </c>
    </row>
    <row r="215" spans="1:256" s="108" customFormat="1">
      <c r="A215" s="523" t="s">
        <v>2653</v>
      </c>
      <c r="B215" s="524"/>
      <c r="C215" s="524"/>
      <c r="D215" s="524"/>
      <c r="E215" s="524"/>
      <c r="F215" s="524"/>
      <c r="G215" s="524"/>
      <c r="H215" s="524"/>
      <c r="I215" s="524"/>
      <c r="J215" s="525"/>
      <c r="K215" s="403">
        <f>SUM(K213:K214)</f>
        <v>5708.0039999999999</v>
      </c>
    </row>
    <row r="216" spans="1:256" s="108" customFormat="1">
      <c r="A216" s="428"/>
      <c r="B216" s="426"/>
      <c r="C216" s="426"/>
      <c r="D216" s="426"/>
      <c r="E216" s="427"/>
      <c r="F216" s="426"/>
      <c r="G216" s="459"/>
      <c r="H216" s="428"/>
      <c r="I216" s="426"/>
      <c r="J216" s="426"/>
      <c r="K216" s="429"/>
    </row>
    <row r="217" spans="1:256" s="108" customFormat="1">
      <c r="A217" s="38"/>
      <c r="C217" s="430"/>
      <c r="D217" s="430"/>
      <c r="F217" s="430"/>
      <c r="G217" s="460"/>
      <c r="H217" s="38"/>
      <c r="K217" s="431"/>
    </row>
    <row r="218" spans="1:256" s="108" customFormat="1" ht="45">
      <c r="A218" s="448" t="s">
        <v>2590</v>
      </c>
      <c r="B218" s="409" t="s">
        <v>749</v>
      </c>
      <c r="C218" s="409" t="s">
        <v>750</v>
      </c>
      <c r="D218" s="409" t="s">
        <v>751</v>
      </c>
      <c r="E218" s="409" t="s">
        <v>3</v>
      </c>
      <c r="F218" s="409" t="s">
        <v>2609</v>
      </c>
      <c r="G218" s="411" t="s">
        <v>753</v>
      </c>
      <c r="H218" s="410" t="s">
        <v>754</v>
      </c>
      <c r="I218" s="411" t="s">
        <v>755</v>
      </c>
      <c r="J218" s="410" t="s">
        <v>756</v>
      </c>
      <c r="K218" s="412" t="s">
        <v>757</v>
      </c>
      <c r="M218" s="425" t="s">
        <v>2752</v>
      </c>
    </row>
    <row r="219" spans="1:256" s="437" customFormat="1" ht="30">
      <c r="A219" s="205">
        <v>1</v>
      </c>
      <c r="B219" s="172" t="s">
        <v>1968</v>
      </c>
      <c r="C219" s="192" t="s">
        <v>1966</v>
      </c>
      <c r="D219" s="192" t="s">
        <v>1967</v>
      </c>
      <c r="E219" s="192" t="s">
        <v>25</v>
      </c>
      <c r="F219" s="47" t="s">
        <v>841</v>
      </c>
      <c r="G219" s="165">
        <v>1.76</v>
      </c>
      <c r="H219" s="205">
        <v>90</v>
      </c>
      <c r="I219" s="231">
        <v>158.4</v>
      </c>
      <c r="J219" s="22">
        <v>0.12</v>
      </c>
      <c r="K219" s="207">
        <v>177.40800000000002</v>
      </c>
      <c r="L219" s="19" t="s">
        <v>784</v>
      </c>
      <c r="N219" s="436"/>
      <c r="O219" s="436"/>
      <c r="P219" s="436"/>
      <c r="Q219" s="436"/>
      <c r="R219" s="436"/>
      <c r="S219" s="436"/>
      <c r="T219" s="436"/>
      <c r="U219" s="436"/>
      <c r="V219" s="436"/>
      <c r="W219" s="436"/>
      <c r="X219" s="436"/>
      <c r="Y219" s="436"/>
      <c r="Z219" s="436"/>
      <c r="AA219" s="436"/>
      <c r="AB219" s="436"/>
      <c r="AC219" s="436"/>
      <c r="AD219" s="436"/>
      <c r="AE219" s="436"/>
      <c r="AF219" s="436"/>
      <c r="AG219" s="436"/>
      <c r="AH219" s="436"/>
      <c r="AI219" s="436"/>
      <c r="AJ219" s="436"/>
      <c r="AK219" s="436"/>
      <c r="AL219" s="436"/>
      <c r="AM219" s="436"/>
      <c r="AN219" s="436"/>
      <c r="AO219" s="436"/>
      <c r="AP219" s="436"/>
      <c r="AQ219" s="436"/>
      <c r="AR219" s="436"/>
      <c r="AS219" s="436"/>
      <c r="AT219" s="436"/>
      <c r="AU219" s="436"/>
      <c r="AV219" s="436"/>
      <c r="AW219" s="436"/>
      <c r="AX219" s="436"/>
      <c r="AY219" s="436"/>
      <c r="AZ219" s="436"/>
      <c r="BA219" s="436"/>
      <c r="BB219" s="436"/>
      <c r="BC219" s="436"/>
      <c r="BD219" s="436"/>
      <c r="BE219" s="436"/>
      <c r="BF219" s="436"/>
      <c r="BG219" s="436"/>
      <c r="BH219" s="436"/>
      <c r="BI219" s="436"/>
      <c r="BJ219" s="436"/>
      <c r="BK219" s="436"/>
      <c r="BL219" s="436"/>
      <c r="BM219" s="436"/>
      <c r="BN219" s="436"/>
      <c r="BO219" s="436"/>
      <c r="BP219" s="436"/>
      <c r="BQ219" s="436"/>
      <c r="BR219" s="436"/>
      <c r="BS219" s="436"/>
      <c r="BT219" s="436"/>
      <c r="BU219" s="436"/>
      <c r="BV219" s="436"/>
      <c r="BW219" s="436"/>
      <c r="BX219" s="436"/>
      <c r="BY219" s="436"/>
      <c r="BZ219" s="436"/>
      <c r="CA219" s="436"/>
      <c r="CB219" s="436"/>
      <c r="CC219" s="436"/>
      <c r="CD219" s="436"/>
      <c r="CE219" s="436"/>
      <c r="CF219" s="436"/>
      <c r="CG219" s="436"/>
      <c r="CH219" s="436"/>
      <c r="CI219" s="436"/>
      <c r="CJ219" s="436"/>
      <c r="CK219" s="436"/>
      <c r="CL219" s="436"/>
      <c r="CM219" s="436"/>
      <c r="CN219" s="436"/>
      <c r="CO219" s="436"/>
      <c r="CP219" s="436"/>
      <c r="CQ219" s="436"/>
      <c r="CR219" s="436"/>
      <c r="CS219" s="436"/>
      <c r="CT219" s="436"/>
      <c r="CU219" s="436"/>
      <c r="CV219" s="436"/>
      <c r="CW219" s="436"/>
      <c r="CX219" s="436"/>
      <c r="CY219" s="436"/>
      <c r="CZ219" s="436"/>
      <c r="DA219" s="436"/>
      <c r="DB219" s="436"/>
      <c r="DC219" s="436"/>
      <c r="DD219" s="436"/>
      <c r="DE219" s="436"/>
      <c r="DF219" s="436"/>
      <c r="DG219" s="436"/>
      <c r="DH219" s="436"/>
      <c r="DI219" s="436"/>
      <c r="DJ219" s="436"/>
      <c r="DK219" s="436"/>
      <c r="DL219" s="436"/>
      <c r="DM219" s="436"/>
      <c r="DN219" s="436"/>
      <c r="DO219" s="436"/>
      <c r="DP219" s="436"/>
      <c r="DQ219" s="436"/>
      <c r="DR219" s="436"/>
      <c r="DS219" s="436"/>
      <c r="DT219" s="436"/>
      <c r="DU219" s="436"/>
      <c r="DV219" s="436"/>
      <c r="DW219" s="436"/>
      <c r="DX219" s="436"/>
      <c r="DY219" s="436"/>
      <c r="DZ219" s="436"/>
      <c r="EA219" s="436"/>
      <c r="EB219" s="436"/>
      <c r="EC219" s="436"/>
      <c r="ED219" s="436"/>
      <c r="EE219" s="436"/>
      <c r="EF219" s="436"/>
      <c r="EG219" s="436"/>
      <c r="EH219" s="436"/>
      <c r="EI219" s="436"/>
      <c r="EJ219" s="436"/>
      <c r="EK219" s="436"/>
      <c r="EL219" s="436"/>
      <c r="EM219" s="436"/>
      <c r="EN219" s="436"/>
      <c r="EO219" s="436"/>
      <c r="EP219" s="436"/>
      <c r="EQ219" s="436"/>
      <c r="ER219" s="436"/>
      <c r="ES219" s="436"/>
      <c r="ET219" s="436"/>
      <c r="EU219" s="436"/>
      <c r="EV219" s="436"/>
      <c r="EW219" s="436"/>
      <c r="EX219" s="436"/>
      <c r="EY219" s="436"/>
      <c r="EZ219" s="436"/>
      <c r="FA219" s="436"/>
      <c r="FB219" s="436"/>
      <c r="FC219" s="436"/>
      <c r="FD219" s="436"/>
      <c r="FE219" s="436"/>
      <c r="FF219" s="436"/>
      <c r="FG219" s="436"/>
      <c r="FH219" s="436"/>
      <c r="FI219" s="436"/>
      <c r="FJ219" s="436"/>
      <c r="FK219" s="436"/>
      <c r="FL219" s="436"/>
      <c r="FM219" s="436"/>
      <c r="FN219" s="436"/>
      <c r="FO219" s="436"/>
      <c r="FP219" s="436"/>
      <c r="FQ219" s="436"/>
      <c r="FR219" s="436"/>
      <c r="FS219" s="436"/>
      <c r="FT219" s="436"/>
      <c r="FU219" s="436"/>
      <c r="FV219" s="436"/>
      <c r="FW219" s="436"/>
      <c r="FX219" s="436"/>
      <c r="FY219" s="436"/>
      <c r="FZ219" s="436"/>
      <c r="GA219" s="436"/>
      <c r="GB219" s="436"/>
      <c r="GC219" s="436"/>
      <c r="GD219" s="436"/>
      <c r="GE219" s="436"/>
      <c r="GF219" s="436"/>
      <c r="GG219" s="436"/>
      <c r="GH219" s="436"/>
      <c r="GI219" s="436"/>
      <c r="GJ219" s="436"/>
      <c r="GK219" s="436"/>
      <c r="GL219" s="436"/>
      <c r="GM219" s="436"/>
      <c r="GN219" s="436"/>
      <c r="GO219" s="436"/>
      <c r="GP219" s="436"/>
      <c r="GQ219" s="436"/>
      <c r="GR219" s="436"/>
      <c r="GS219" s="436"/>
      <c r="GT219" s="436"/>
      <c r="GU219" s="436"/>
      <c r="GV219" s="436"/>
      <c r="GW219" s="436"/>
      <c r="GX219" s="436"/>
      <c r="GY219" s="436"/>
      <c r="GZ219" s="436"/>
      <c r="HA219" s="436"/>
      <c r="HB219" s="436"/>
      <c r="HC219" s="436"/>
      <c r="HD219" s="436"/>
      <c r="HE219" s="436"/>
      <c r="HF219" s="436"/>
      <c r="HG219" s="436"/>
      <c r="HH219" s="436"/>
      <c r="HI219" s="436"/>
      <c r="HJ219" s="436"/>
      <c r="HK219" s="436"/>
      <c r="HL219" s="436"/>
      <c r="HM219" s="436"/>
      <c r="HN219" s="436"/>
      <c r="HO219" s="436"/>
      <c r="HP219" s="436"/>
      <c r="HQ219" s="436"/>
      <c r="HR219" s="436"/>
      <c r="HS219" s="436"/>
      <c r="HT219" s="436"/>
      <c r="HU219" s="436"/>
      <c r="HV219" s="436"/>
      <c r="HW219" s="436"/>
      <c r="HX219" s="436"/>
      <c r="HY219" s="436"/>
      <c r="HZ219" s="436"/>
      <c r="IA219" s="436"/>
      <c r="IB219" s="436"/>
      <c r="IC219" s="436"/>
      <c r="ID219" s="436"/>
      <c r="IE219" s="436"/>
      <c r="IF219" s="436"/>
      <c r="IG219" s="436"/>
    </row>
    <row r="220" spans="1:256" s="53" customFormat="1" ht="30">
      <c r="A220" s="28">
        <v>2</v>
      </c>
      <c r="B220" s="172" t="s">
        <v>2548</v>
      </c>
      <c r="C220" s="27" t="s">
        <v>1035</v>
      </c>
      <c r="D220" s="27" t="s">
        <v>1036</v>
      </c>
      <c r="E220" s="71" t="s">
        <v>102</v>
      </c>
      <c r="F220" s="47" t="s">
        <v>841</v>
      </c>
      <c r="G220" s="461">
        <v>0.2</v>
      </c>
      <c r="H220" s="36">
        <v>400</v>
      </c>
      <c r="I220" s="52">
        <v>80</v>
      </c>
      <c r="J220" s="46">
        <v>0.12</v>
      </c>
      <c r="K220" s="31">
        <v>89.6</v>
      </c>
      <c r="L220" s="27" t="s">
        <v>784</v>
      </c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  <c r="FB220" s="37"/>
      <c r="FC220" s="37"/>
      <c r="FD220" s="37"/>
      <c r="FE220" s="37"/>
      <c r="FF220" s="37"/>
      <c r="FG220" s="37"/>
      <c r="FH220" s="37"/>
      <c r="FI220" s="37"/>
      <c r="FJ220" s="37"/>
      <c r="FK220" s="37"/>
      <c r="FL220" s="37"/>
      <c r="FM220" s="37"/>
      <c r="FN220" s="37"/>
      <c r="FO220" s="37"/>
      <c r="FP220" s="37"/>
      <c r="FQ220" s="37"/>
      <c r="FR220" s="37"/>
      <c r="FS220" s="37"/>
      <c r="FT220" s="37"/>
      <c r="FU220" s="37"/>
      <c r="FV220" s="37"/>
      <c r="FW220" s="37"/>
      <c r="FX220" s="37"/>
      <c r="FY220" s="37"/>
      <c r="FZ220" s="37"/>
      <c r="GA220" s="37"/>
      <c r="GB220" s="37"/>
      <c r="GC220" s="37"/>
      <c r="GD220" s="37"/>
      <c r="GE220" s="37"/>
      <c r="GF220" s="37"/>
      <c r="GG220" s="37"/>
      <c r="GH220" s="37"/>
      <c r="GI220" s="37"/>
      <c r="GJ220" s="37"/>
      <c r="GK220" s="37"/>
      <c r="GL220" s="37"/>
      <c r="GM220" s="37"/>
      <c r="GN220" s="37"/>
      <c r="GO220" s="37"/>
      <c r="GP220" s="37"/>
      <c r="GQ220" s="37"/>
      <c r="GR220" s="37"/>
      <c r="GS220" s="37"/>
      <c r="GT220" s="37"/>
      <c r="GU220" s="37"/>
      <c r="GV220" s="37"/>
      <c r="GW220" s="37"/>
      <c r="GX220" s="37"/>
      <c r="GY220" s="37"/>
      <c r="GZ220" s="37"/>
      <c r="HA220" s="37"/>
      <c r="HB220" s="37"/>
      <c r="HC220" s="37"/>
      <c r="HD220" s="37"/>
      <c r="HE220" s="37"/>
      <c r="HF220" s="37"/>
      <c r="HG220" s="37"/>
      <c r="HH220" s="37"/>
      <c r="HI220" s="37"/>
      <c r="HJ220" s="37"/>
      <c r="HK220" s="37"/>
      <c r="HL220" s="37"/>
      <c r="HM220" s="37"/>
      <c r="HN220" s="37"/>
      <c r="HO220" s="37"/>
      <c r="HP220" s="37"/>
      <c r="HQ220" s="37"/>
      <c r="HR220" s="37"/>
      <c r="HS220" s="37"/>
      <c r="HT220" s="37"/>
      <c r="HU220" s="37"/>
      <c r="HV220" s="37"/>
      <c r="HW220" s="37"/>
      <c r="HX220" s="37"/>
      <c r="HY220" s="37"/>
      <c r="HZ220" s="37"/>
      <c r="IA220" s="37"/>
    </row>
    <row r="221" spans="1:256" s="53" customFormat="1" ht="30">
      <c r="A221" s="205">
        <v>3</v>
      </c>
      <c r="B221" s="172" t="s">
        <v>2002</v>
      </c>
      <c r="C221" s="27" t="s">
        <v>1037</v>
      </c>
      <c r="D221" s="27" t="s">
        <v>1038</v>
      </c>
      <c r="E221" s="71" t="s">
        <v>102</v>
      </c>
      <c r="F221" s="47" t="s">
        <v>841</v>
      </c>
      <c r="G221" s="461">
        <v>0.5</v>
      </c>
      <c r="H221" s="42">
        <v>600</v>
      </c>
      <c r="I221" s="52">
        <v>300</v>
      </c>
      <c r="J221" s="30">
        <v>0.05</v>
      </c>
      <c r="K221" s="31">
        <v>315</v>
      </c>
      <c r="L221" s="27" t="s">
        <v>1005</v>
      </c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  <c r="GA221" s="37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7"/>
      <c r="GQ221" s="37"/>
      <c r="GR221" s="37"/>
      <c r="GS221" s="37"/>
      <c r="GT221" s="37"/>
      <c r="GU221" s="37"/>
      <c r="GV221" s="37"/>
      <c r="GW221" s="37"/>
      <c r="GX221" s="37"/>
      <c r="GY221" s="37"/>
      <c r="GZ221" s="37"/>
      <c r="HA221" s="37"/>
      <c r="HB221" s="37"/>
      <c r="HC221" s="37"/>
      <c r="HD221" s="37"/>
      <c r="HE221" s="37"/>
      <c r="HF221" s="37"/>
      <c r="HG221" s="37"/>
      <c r="HH221" s="37"/>
      <c r="HI221" s="37"/>
      <c r="HJ221" s="37"/>
      <c r="HK221" s="37"/>
      <c r="HL221" s="37"/>
      <c r="HM221" s="37"/>
      <c r="HN221" s="37"/>
      <c r="HO221" s="37"/>
      <c r="HP221" s="37"/>
      <c r="HQ221" s="37"/>
      <c r="HR221" s="37"/>
      <c r="HS221" s="37"/>
      <c r="HT221" s="37"/>
      <c r="HU221" s="37"/>
      <c r="HV221" s="37"/>
      <c r="HW221" s="37"/>
      <c r="HX221" s="37"/>
      <c r="HY221" s="37"/>
      <c r="HZ221" s="37"/>
      <c r="IA221" s="37"/>
      <c r="IB221" s="37"/>
      <c r="IC221" s="37"/>
      <c r="ID221" s="37"/>
      <c r="IE221" s="37"/>
      <c r="IF221" s="37"/>
      <c r="IG221" s="37"/>
    </row>
    <row r="222" spans="1:256" s="53" customFormat="1" ht="30">
      <c r="A222" s="28">
        <v>4</v>
      </c>
      <c r="B222" s="172" t="s">
        <v>2004</v>
      </c>
      <c r="C222" s="27" t="s">
        <v>1041</v>
      </c>
      <c r="D222" s="27" t="s">
        <v>1042</v>
      </c>
      <c r="E222" s="71" t="s">
        <v>16</v>
      </c>
      <c r="F222" s="47" t="s">
        <v>841</v>
      </c>
      <c r="G222" s="461">
        <v>0.5</v>
      </c>
      <c r="H222" s="420">
        <v>18000</v>
      </c>
      <c r="I222" s="52">
        <v>9000</v>
      </c>
      <c r="J222" s="30">
        <v>0.12</v>
      </c>
      <c r="K222" s="31">
        <v>10080</v>
      </c>
      <c r="L222" s="27" t="s">
        <v>784</v>
      </c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  <c r="FB222" s="37"/>
      <c r="FC222" s="37"/>
      <c r="FD222" s="37"/>
      <c r="FE222" s="37"/>
      <c r="FF222" s="37"/>
      <c r="FG222" s="37"/>
      <c r="FH222" s="37"/>
      <c r="FI222" s="37"/>
      <c r="FJ222" s="37"/>
      <c r="FK222" s="37"/>
      <c r="FL222" s="37"/>
      <c r="FM222" s="37"/>
      <c r="FN222" s="37"/>
      <c r="FO222" s="37"/>
      <c r="FP222" s="37"/>
      <c r="FQ222" s="37"/>
      <c r="FR222" s="37"/>
      <c r="FS222" s="37"/>
      <c r="FT222" s="37"/>
      <c r="FU222" s="37"/>
      <c r="FV222" s="37"/>
      <c r="FW222" s="37"/>
      <c r="FX222" s="37"/>
      <c r="FY222" s="37"/>
      <c r="FZ222" s="37"/>
      <c r="GA222" s="37"/>
      <c r="GB222" s="37"/>
      <c r="GC222" s="37"/>
      <c r="GD222" s="37"/>
      <c r="GE222" s="37"/>
      <c r="GF222" s="37"/>
      <c r="GG222" s="37"/>
      <c r="GH222" s="37"/>
      <c r="GI222" s="37"/>
      <c r="GJ222" s="37"/>
      <c r="GK222" s="37"/>
      <c r="GL222" s="37"/>
      <c r="GM222" s="37"/>
      <c r="GN222" s="37"/>
      <c r="GO222" s="37"/>
      <c r="GP222" s="37"/>
      <c r="GQ222" s="37"/>
      <c r="GR222" s="37"/>
      <c r="GS222" s="37"/>
      <c r="GT222" s="37"/>
      <c r="GU222" s="37"/>
      <c r="GV222" s="37"/>
      <c r="GW222" s="37"/>
      <c r="GX222" s="37"/>
      <c r="GY222" s="37"/>
      <c r="GZ222" s="37"/>
      <c r="HA222" s="37"/>
      <c r="HB222" s="37"/>
      <c r="HC222" s="37"/>
      <c r="HD222" s="37"/>
      <c r="HE222" s="37"/>
      <c r="HF222" s="37"/>
      <c r="HG222" s="37"/>
      <c r="HH222" s="37"/>
      <c r="HI222" s="37"/>
      <c r="HJ222" s="37"/>
      <c r="HK222" s="37"/>
      <c r="HL222" s="37"/>
      <c r="HM222" s="37"/>
      <c r="HN222" s="37"/>
      <c r="HO222" s="37"/>
      <c r="HP222" s="37"/>
      <c r="HQ222" s="37"/>
      <c r="HR222" s="37"/>
      <c r="HS222" s="37"/>
      <c r="HT222" s="37"/>
      <c r="HU222" s="37"/>
      <c r="HV222" s="37"/>
      <c r="HW222" s="37"/>
      <c r="HX222" s="37"/>
      <c r="HY222" s="37"/>
      <c r="HZ222" s="37"/>
      <c r="IA222" s="37"/>
      <c r="IB222" s="37"/>
      <c r="IC222" s="37"/>
      <c r="ID222" s="37"/>
      <c r="IE222" s="37"/>
      <c r="IF222" s="37"/>
      <c r="IG222" s="37"/>
    </row>
    <row r="223" spans="1:256" s="433" customFormat="1" ht="33.75" customHeight="1">
      <c r="A223" s="205">
        <v>5</v>
      </c>
      <c r="B223" s="172" t="s">
        <v>2040</v>
      </c>
      <c r="C223" s="27" t="s">
        <v>1057</v>
      </c>
      <c r="D223" s="27" t="s">
        <v>1058</v>
      </c>
      <c r="E223" s="71" t="s">
        <v>577</v>
      </c>
      <c r="F223" s="47" t="s">
        <v>841</v>
      </c>
      <c r="G223" s="463">
        <v>2</v>
      </c>
      <c r="H223" s="36">
        <v>230</v>
      </c>
      <c r="I223" s="41">
        <v>460</v>
      </c>
      <c r="J223" s="30">
        <v>0.12</v>
      </c>
      <c r="K223" s="31">
        <v>515.20000000000005</v>
      </c>
      <c r="L223" s="27" t="s">
        <v>784</v>
      </c>
      <c r="N223" s="432"/>
      <c r="O223" s="432"/>
      <c r="P223" s="432"/>
      <c r="Q223" s="432"/>
      <c r="R223" s="432"/>
      <c r="S223" s="432"/>
      <c r="T223" s="432"/>
      <c r="U223" s="432"/>
      <c r="V223" s="432"/>
      <c r="W223" s="432"/>
      <c r="X223" s="432"/>
      <c r="Y223" s="432"/>
      <c r="Z223" s="432"/>
      <c r="AA223" s="432"/>
      <c r="AB223" s="432"/>
      <c r="AC223" s="432"/>
      <c r="AD223" s="432"/>
      <c r="AE223" s="432"/>
      <c r="AF223" s="432"/>
      <c r="AG223" s="432"/>
      <c r="AH223" s="432"/>
      <c r="AI223" s="432"/>
      <c r="AJ223" s="432"/>
      <c r="AK223" s="432"/>
      <c r="AL223" s="432"/>
      <c r="AM223" s="432"/>
      <c r="AN223" s="432"/>
      <c r="AO223" s="432"/>
      <c r="AP223" s="432"/>
      <c r="AQ223" s="432"/>
      <c r="AR223" s="432"/>
      <c r="AS223" s="432"/>
      <c r="AT223" s="432"/>
      <c r="AU223" s="432"/>
      <c r="AV223" s="432"/>
      <c r="AW223" s="432"/>
      <c r="AX223" s="432"/>
      <c r="AY223" s="432"/>
      <c r="AZ223" s="432"/>
      <c r="BA223" s="432"/>
      <c r="BB223" s="432"/>
      <c r="BC223" s="432"/>
      <c r="BD223" s="432"/>
      <c r="BE223" s="432"/>
      <c r="BF223" s="432"/>
      <c r="BG223" s="432"/>
      <c r="BH223" s="432"/>
      <c r="BI223" s="432"/>
      <c r="BJ223" s="432"/>
      <c r="BK223" s="432"/>
      <c r="BL223" s="432"/>
      <c r="BM223" s="432"/>
      <c r="BN223" s="432"/>
      <c r="BO223" s="432"/>
      <c r="BP223" s="432"/>
      <c r="BQ223" s="432"/>
      <c r="BR223" s="432"/>
      <c r="BS223" s="432"/>
      <c r="BT223" s="432"/>
      <c r="BU223" s="432"/>
      <c r="BV223" s="432"/>
      <c r="BW223" s="432"/>
      <c r="BX223" s="432"/>
      <c r="BY223" s="432"/>
      <c r="BZ223" s="432"/>
      <c r="CA223" s="432"/>
      <c r="CB223" s="432"/>
      <c r="CC223" s="432"/>
      <c r="CD223" s="432"/>
      <c r="CE223" s="432"/>
      <c r="CF223" s="432"/>
      <c r="CG223" s="432"/>
      <c r="CH223" s="432"/>
      <c r="CI223" s="432"/>
      <c r="CJ223" s="432"/>
      <c r="CK223" s="432"/>
      <c r="CL223" s="432"/>
      <c r="CM223" s="432"/>
      <c r="CN223" s="432"/>
      <c r="CO223" s="432"/>
      <c r="CP223" s="432"/>
      <c r="CQ223" s="432"/>
      <c r="CR223" s="432"/>
      <c r="CS223" s="432"/>
      <c r="CT223" s="432"/>
      <c r="CU223" s="432"/>
      <c r="CV223" s="432"/>
      <c r="CW223" s="432"/>
      <c r="CX223" s="432"/>
      <c r="CY223" s="432"/>
      <c r="CZ223" s="432"/>
      <c r="DA223" s="432"/>
      <c r="DB223" s="432"/>
      <c r="DC223" s="432"/>
      <c r="DD223" s="432"/>
      <c r="DE223" s="432"/>
      <c r="DF223" s="432"/>
      <c r="DG223" s="432"/>
      <c r="DH223" s="432"/>
      <c r="DI223" s="432"/>
      <c r="DJ223" s="432"/>
      <c r="DK223" s="432"/>
      <c r="DL223" s="432"/>
      <c r="DM223" s="432"/>
      <c r="DN223" s="432"/>
      <c r="DO223" s="432"/>
      <c r="DP223" s="432"/>
      <c r="DQ223" s="432"/>
      <c r="DR223" s="432"/>
      <c r="DS223" s="432"/>
      <c r="DT223" s="432"/>
      <c r="DU223" s="432"/>
      <c r="DV223" s="432"/>
      <c r="DW223" s="432"/>
      <c r="DX223" s="432"/>
      <c r="DY223" s="432"/>
      <c r="DZ223" s="432"/>
      <c r="EA223" s="432"/>
      <c r="EB223" s="432"/>
      <c r="EC223" s="432"/>
      <c r="ED223" s="432"/>
      <c r="EE223" s="432"/>
      <c r="EF223" s="432"/>
      <c r="EG223" s="432"/>
      <c r="EH223" s="432"/>
      <c r="EI223" s="432"/>
      <c r="EJ223" s="432"/>
      <c r="EK223" s="432"/>
      <c r="EL223" s="432"/>
      <c r="EM223" s="432"/>
      <c r="EN223" s="432"/>
      <c r="EO223" s="432"/>
      <c r="EP223" s="432"/>
      <c r="EQ223" s="432"/>
      <c r="ER223" s="432"/>
      <c r="ES223" s="432"/>
      <c r="ET223" s="432"/>
      <c r="EU223" s="432"/>
      <c r="EV223" s="432"/>
      <c r="EW223" s="432"/>
      <c r="EX223" s="432"/>
      <c r="EY223" s="432"/>
      <c r="EZ223" s="432"/>
      <c r="FA223" s="432"/>
      <c r="FB223" s="432"/>
      <c r="FC223" s="432"/>
      <c r="FD223" s="432"/>
      <c r="FE223" s="432"/>
      <c r="FF223" s="432"/>
      <c r="FG223" s="432"/>
      <c r="FH223" s="432"/>
      <c r="FI223" s="432"/>
      <c r="FJ223" s="432"/>
      <c r="FK223" s="432"/>
      <c r="FL223" s="432"/>
      <c r="FM223" s="432"/>
      <c r="FN223" s="432"/>
      <c r="FO223" s="432"/>
      <c r="FP223" s="432"/>
      <c r="FQ223" s="432"/>
      <c r="FR223" s="432"/>
      <c r="FS223" s="432"/>
      <c r="FT223" s="432"/>
      <c r="FU223" s="432"/>
      <c r="FV223" s="432"/>
      <c r="FW223" s="432"/>
      <c r="FX223" s="432"/>
      <c r="FY223" s="432"/>
      <c r="FZ223" s="432"/>
      <c r="GA223" s="432"/>
      <c r="GB223" s="432"/>
      <c r="GC223" s="432"/>
      <c r="GD223" s="432"/>
      <c r="GE223" s="432"/>
      <c r="GF223" s="432"/>
      <c r="GG223" s="432"/>
      <c r="GH223" s="432"/>
      <c r="GI223" s="432"/>
      <c r="GJ223" s="432"/>
      <c r="GK223" s="432"/>
      <c r="GL223" s="432"/>
      <c r="GM223" s="432"/>
      <c r="GN223" s="432"/>
      <c r="GO223" s="432"/>
      <c r="GP223" s="432"/>
      <c r="GQ223" s="432"/>
      <c r="GR223" s="432"/>
      <c r="GS223" s="432"/>
      <c r="GT223" s="432"/>
      <c r="GU223" s="432"/>
      <c r="GV223" s="432"/>
      <c r="GW223" s="432"/>
      <c r="GX223" s="432"/>
      <c r="GY223" s="432"/>
      <c r="GZ223" s="432"/>
      <c r="HA223" s="432"/>
      <c r="HB223" s="432"/>
      <c r="HC223" s="432"/>
      <c r="HD223" s="432"/>
      <c r="HE223" s="432"/>
      <c r="HF223" s="432"/>
      <c r="HG223" s="432"/>
      <c r="HH223" s="432"/>
      <c r="HI223" s="432"/>
      <c r="HJ223" s="432"/>
      <c r="HK223" s="432"/>
      <c r="HL223" s="432"/>
      <c r="HM223" s="432"/>
      <c r="HN223" s="432"/>
      <c r="HO223" s="432"/>
      <c r="HP223" s="432"/>
      <c r="HQ223" s="432"/>
      <c r="HR223" s="432"/>
      <c r="HS223" s="432"/>
      <c r="HT223" s="432"/>
      <c r="HU223" s="432"/>
      <c r="HV223" s="432"/>
      <c r="HW223" s="432"/>
      <c r="HX223" s="432"/>
      <c r="HY223" s="432"/>
      <c r="HZ223" s="432"/>
      <c r="IA223" s="432"/>
      <c r="IB223" s="432"/>
      <c r="IC223" s="432"/>
      <c r="ID223" s="432"/>
      <c r="IE223" s="432"/>
      <c r="IF223" s="432"/>
      <c r="IG223" s="432"/>
    </row>
    <row r="224" spans="1:256" s="437" customFormat="1" ht="30">
      <c r="A224" s="28">
        <v>6</v>
      </c>
      <c r="B224" s="172" t="s">
        <v>2049</v>
      </c>
      <c r="C224" s="19" t="s">
        <v>2047</v>
      </c>
      <c r="D224" s="19" t="s">
        <v>2048</v>
      </c>
      <c r="E224" s="192" t="s">
        <v>16</v>
      </c>
      <c r="F224" s="47" t="s">
        <v>841</v>
      </c>
      <c r="G224" s="168">
        <v>0.39</v>
      </c>
      <c r="H224" s="21">
        <v>300</v>
      </c>
      <c r="I224" s="228">
        <v>117</v>
      </c>
      <c r="J224" s="22">
        <v>0.12</v>
      </c>
      <c r="K224" s="207">
        <v>131.04</v>
      </c>
      <c r="L224" s="19" t="s">
        <v>784</v>
      </c>
      <c r="M224" s="436"/>
      <c r="N224" s="436"/>
      <c r="O224" s="436"/>
      <c r="P224" s="436"/>
      <c r="Q224" s="436"/>
      <c r="R224" s="436"/>
      <c r="S224" s="436"/>
      <c r="T224" s="436"/>
      <c r="U224" s="436"/>
      <c r="V224" s="436"/>
      <c r="W224" s="436"/>
      <c r="X224" s="436"/>
      <c r="Y224" s="436"/>
      <c r="Z224" s="436"/>
      <c r="AA224" s="436"/>
      <c r="AB224" s="436"/>
      <c r="AC224" s="436"/>
      <c r="AD224" s="436"/>
      <c r="AE224" s="436"/>
      <c r="AF224" s="436"/>
      <c r="AG224" s="436"/>
      <c r="AH224" s="436"/>
      <c r="AI224" s="436"/>
      <c r="AJ224" s="436"/>
      <c r="AK224" s="436"/>
      <c r="AL224" s="436"/>
      <c r="AM224" s="436"/>
      <c r="AN224" s="436"/>
      <c r="AO224" s="436"/>
      <c r="AP224" s="436"/>
      <c r="AQ224" s="436"/>
      <c r="AR224" s="436"/>
      <c r="AS224" s="436"/>
      <c r="AT224" s="436"/>
      <c r="AU224" s="436"/>
      <c r="AV224" s="436"/>
      <c r="AW224" s="436"/>
      <c r="AX224" s="436"/>
      <c r="AY224" s="436"/>
      <c r="AZ224" s="436"/>
      <c r="BA224" s="436"/>
      <c r="BB224" s="436"/>
      <c r="BC224" s="436"/>
      <c r="BD224" s="436"/>
      <c r="BE224" s="436"/>
      <c r="BF224" s="436"/>
      <c r="BG224" s="436"/>
      <c r="BH224" s="436"/>
      <c r="BI224" s="436"/>
      <c r="BJ224" s="436"/>
      <c r="BK224" s="436"/>
      <c r="BL224" s="436"/>
      <c r="BM224" s="436"/>
      <c r="BN224" s="436"/>
      <c r="BO224" s="436"/>
      <c r="BP224" s="436"/>
      <c r="BQ224" s="436"/>
      <c r="BR224" s="436"/>
      <c r="BS224" s="436"/>
      <c r="BT224" s="436"/>
      <c r="BU224" s="436"/>
      <c r="BV224" s="436"/>
      <c r="BW224" s="436"/>
      <c r="BX224" s="436"/>
      <c r="BY224" s="436"/>
      <c r="BZ224" s="436"/>
      <c r="CA224" s="436"/>
      <c r="CB224" s="436"/>
      <c r="CC224" s="436"/>
      <c r="CD224" s="436"/>
      <c r="CE224" s="436"/>
      <c r="CF224" s="436"/>
      <c r="CG224" s="436"/>
      <c r="CH224" s="436"/>
      <c r="CI224" s="436"/>
      <c r="CJ224" s="436"/>
      <c r="CK224" s="436"/>
      <c r="CL224" s="436"/>
      <c r="CM224" s="436"/>
      <c r="CN224" s="436"/>
      <c r="CO224" s="436"/>
      <c r="CP224" s="436"/>
      <c r="CQ224" s="436"/>
      <c r="CR224" s="436"/>
      <c r="CS224" s="436"/>
      <c r="CT224" s="436"/>
      <c r="CU224" s="436"/>
      <c r="CV224" s="436"/>
      <c r="CW224" s="436"/>
      <c r="CX224" s="436"/>
      <c r="CY224" s="436"/>
      <c r="CZ224" s="436"/>
      <c r="DA224" s="436"/>
      <c r="DB224" s="436"/>
      <c r="DC224" s="436"/>
      <c r="DD224" s="436"/>
      <c r="DE224" s="436"/>
      <c r="DF224" s="436"/>
      <c r="DG224" s="436"/>
      <c r="DH224" s="436"/>
      <c r="DI224" s="436"/>
      <c r="DJ224" s="436"/>
      <c r="DK224" s="436"/>
      <c r="DL224" s="436"/>
      <c r="DM224" s="436"/>
      <c r="DN224" s="436"/>
      <c r="DO224" s="436"/>
      <c r="DP224" s="436"/>
      <c r="DQ224" s="436"/>
      <c r="DR224" s="436"/>
      <c r="DS224" s="436"/>
      <c r="DT224" s="436"/>
      <c r="DU224" s="436"/>
      <c r="DV224" s="436"/>
      <c r="DW224" s="436"/>
      <c r="DX224" s="436"/>
      <c r="DY224" s="436"/>
      <c r="DZ224" s="436"/>
      <c r="EA224" s="436"/>
      <c r="EB224" s="436"/>
      <c r="EC224" s="436"/>
      <c r="ED224" s="436"/>
      <c r="EE224" s="436"/>
      <c r="EF224" s="436"/>
      <c r="EG224" s="436"/>
      <c r="EH224" s="436"/>
      <c r="EI224" s="436"/>
      <c r="EJ224" s="436"/>
      <c r="EK224" s="436"/>
      <c r="EL224" s="436"/>
      <c r="EM224" s="436"/>
      <c r="EN224" s="436"/>
      <c r="EO224" s="436"/>
      <c r="EP224" s="436"/>
      <c r="EQ224" s="436"/>
      <c r="ER224" s="436"/>
      <c r="ES224" s="436"/>
      <c r="ET224" s="436"/>
      <c r="EU224" s="436"/>
      <c r="EV224" s="436"/>
      <c r="EW224" s="436"/>
      <c r="EX224" s="436"/>
      <c r="EY224" s="436"/>
      <c r="EZ224" s="436"/>
      <c r="FA224" s="436"/>
      <c r="FB224" s="436"/>
      <c r="FC224" s="436"/>
      <c r="FD224" s="436"/>
      <c r="FE224" s="436"/>
      <c r="FF224" s="436"/>
      <c r="FG224" s="436"/>
      <c r="FH224" s="436"/>
      <c r="FI224" s="436"/>
      <c r="FJ224" s="436"/>
      <c r="FK224" s="436"/>
      <c r="FL224" s="436"/>
      <c r="FM224" s="436"/>
      <c r="FN224" s="436"/>
      <c r="FO224" s="436"/>
      <c r="FP224" s="436"/>
      <c r="FQ224" s="436"/>
      <c r="FR224" s="436"/>
      <c r="FS224" s="436"/>
      <c r="FT224" s="436"/>
      <c r="FU224" s="436"/>
      <c r="FV224" s="436"/>
      <c r="FW224" s="436"/>
      <c r="FX224" s="436"/>
      <c r="FY224" s="436"/>
      <c r="FZ224" s="436"/>
      <c r="GA224" s="436"/>
      <c r="GB224" s="436"/>
      <c r="GC224" s="436"/>
      <c r="GD224" s="436"/>
      <c r="GE224" s="436"/>
      <c r="GF224" s="436"/>
      <c r="GG224" s="436"/>
      <c r="GH224" s="436"/>
      <c r="GI224" s="436"/>
      <c r="GJ224" s="436"/>
      <c r="GK224" s="436"/>
      <c r="GL224" s="436"/>
      <c r="GM224" s="436"/>
      <c r="GN224" s="436"/>
      <c r="GO224" s="436"/>
      <c r="GP224" s="436"/>
      <c r="GQ224" s="436"/>
      <c r="GR224" s="436"/>
      <c r="GS224" s="436"/>
      <c r="GT224" s="436"/>
      <c r="GU224" s="436"/>
      <c r="GV224" s="436"/>
      <c r="GW224" s="436"/>
      <c r="GX224" s="436"/>
      <c r="GY224" s="436"/>
      <c r="GZ224" s="436"/>
      <c r="HA224" s="436"/>
      <c r="HB224" s="436"/>
      <c r="HC224" s="436"/>
      <c r="HD224" s="436"/>
      <c r="HE224" s="436"/>
      <c r="HF224" s="436"/>
      <c r="HG224" s="436"/>
      <c r="HH224" s="436"/>
      <c r="HI224" s="436"/>
      <c r="HJ224" s="436"/>
      <c r="HK224" s="436"/>
      <c r="HL224" s="436"/>
      <c r="HM224" s="436"/>
      <c r="HN224" s="436"/>
      <c r="HO224" s="436"/>
      <c r="HP224" s="436"/>
      <c r="HQ224" s="436"/>
      <c r="HR224" s="436"/>
      <c r="HS224" s="436"/>
      <c r="HT224" s="436"/>
      <c r="HU224" s="436"/>
      <c r="HV224" s="436"/>
      <c r="HW224" s="436"/>
      <c r="HX224" s="436"/>
      <c r="HY224" s="436"/>
      <c r="HZ224" s="436"/>
      <c r="IA224" s="436"/>
      <c r="IB224" s="436"/>
      <c r="IC224" s="436"/>
      <c r="ID224" s="436"/>
      <c r="IE224" s="436"/>
      <c r="IF224" s="436"/>
      <c r="IG224" s="436"/>
      <c r="IH224" s="436"/>
      <c r="II224" s="436"/>
      <c r="IJ224" s="436"/>
      <c r="IK224" s="436"/>
      <c r="IL224" s="436"/>
      <c r="IM224" s="436"/>
      <c r="IN224" s="436"/>
      <c r="IO224" s="436"/>
      <c r="IP224" s="436"/>
      <c r="IQ224" s="436"/>
      <c r="IR224" s="436"/>
      <c r="IS224" s="436"/>
      <c r="IT224" s="436"/>
      <c r="IU224" s="436"/>
      <c r="IV224" s="436"/>
    </row>
    <row r="225" spans="1:256" s="433" customFormat="1" ht="30">
      <c r="A225" s="205">
        <v>7</v>
      </c>
      <c r="B225" s="172" t="s">
        <v>2062</v>
      </c>
      <c r="C225" s="27" t="s">
        <v>1079</v>
      </c>
      <c r="D225" s="27" t="s">
        <v>1080</v>
      </c>
      <c r="E225" s="71" t="s">
        <v>16</v>
      </c>
      <c r="F225" s="47" t="s">
        <v>841</v>
      </c>
      <c r="G225" s="31">
        <v>6.6</v>
      </c>
      <c r="H225" s="42">
        <v>400</v>
      </c>
      <c r="I225" s="41">
        <v>2640</v>
      </c>
      <c r="J225" s="30">
        <v>0.12</v>
      </c>
      <c r="K225" s="31">
        <v>2956.8</v>
      </c>
      <c r="L225" s="44" t="s">
        <v>784</v>
      </c>
      <c r="M225" s="432"/>
      <c r="N225" s="432"/>
      <c r="O225" s="432"/>
      <c r="P225" s="432"/>
      <c r="Q225" s="432"/>
      <c r="R225" s="432"/>
      <c r="S225" s="432"/>
      <c r="T225" s="432"/>
      <c r="U225" s="432"/>
      <c r="V225" s="432"/>
      <c r="W225" s="432"/>
      <c r="X225" s="432"/>
      <c r="Y225" s="432"/>
      <c r="Z225" s="432"/>
      <c r="AA225" s="432"/>
      <c r="AB225" s="432"/>
      <c r="AC225" s="432"/>
      <c r="AD225" s="432"/>
      <c r="AE225" s="432"/>
      <c r="AF225" s="432"/>
      <c r="AG225" s="432"/>
      <c r="AH225" s="432"/>
      <c r="AI225" s="432"/>
      <c r="AJ225" s="432"/>
      <c r="AK225" s="432"/>
      <c r="AL225" s="432"/>
      <c r="AM225" s="432"/>
      <c r="AN225" s="432"/>
      <c r="AO225" s="432"/>
      <c r="AP225" s="432"/>
      <c r="AQ225" s="432"/>
      <c r="AR225" s="432"/>
      <c r="AS225" s="432"/>
      <c r="AT225" s="432"/>
      <c r="AU225" s="432"/>
      <c r="AV225" s="432"/>
      <c r="AW225" s="432"/>
      <c r="AX225" s="432"/>
      <c r="AY225" s="432"/>
      <c r="AZ225" s="432"/>
      <c r="BA225" s="432"/>
      <c r="BB225" s="432"/>
      <c r="BC225" s="432"/>
      <c r="BD225" s="432"/>
      <c r="BE225" s="432"/>
      <c r="BF225" s="432"/>
      <c r="BG225" s="432"/>
      <c r="BH225" s="432"/>
      <c r="BI225" s="432"/>
      <c r="BJ225" s="432"/>
      <c r="BK225" s="432"/>
      <c r="BL225" s="432"/>
      <c r="BM225" s="432"/>
      <c r="BN225" s="432"/>
      <c r="BO225" s="432"/>
      <c r="BP225" s="432"/>
      <c r="BQ225" s="432"/>
      <c r="BR225" s="432"/>
      <c r="BS225" s="432"/>
      <c r="BT225" s="432"/>
      <c r="BU225" s="432"/>
      <c r="BV225" s="432"/>
      <c r="BW225" s="432"/>
      <c r="BX225" s="432"/>
      <c r="BY225" s="432"/>
      <c r="BZ225" s="432"/>
      <c r="CA225" s="432"/>
      <c r="CB225" s="432"/>
      <c r="CC225" s="432"/>
      <c r="CD225" s="432"/>
      <c r="CE225" s="432"/>
      <c r="CF225" s="432"/>
      <c r="CG225" s="432"/>
      <c r="CH225" s="432"/>
      <c r="CI225" s="432"/>
      <c r="CJ225" s="432"/>
      <c r="CK225" s="432"/>
      <c r="CL225" s="432"/>
      <c r="CM225" s="432"/>
      <c r="CN225" s="432"/>
      <c r="CO225" s="432"/>
      <c r="CP225" s="432"/>
      <c r="CQ225" s="432"/>
      <c r="CR225" s="432"/>
      <c r="CS225" s="432"/>
      <c r="CT225" s="432"/>
      <c r="CU225" s="432"/>
      <c r="CV225" s="432"/>
      <c r="CW225" s="432"/>
      <c r="CX225" s="432"/>
      <c r="CY225" s="432"/>
      <c r="CZ225" s="432"/>
      <c r="DA225" s="432"/>
      <c r="DB225" s="432"/>
      <c r="DC225" s="432"/>
      <c r="DD225" s="432"/>
      <c r="DE225" s="432"/>
      <c r="DF225" s="432"/>
      <c r="DG225" s="432"/>
      <c r="DH225" s="432"/>
      <c r="DI225" s="432"/>
      <c r="DJ225" s="432"/>
      <c r="DK225" s="432"/>
      <c r="DL225" s="432"/>
      <c r="DM225" s="432"/>
      <c r="DN225" s="432"/>
      <c r="DO225" s="432"/>
      <c r="DP225" s="432"/>
      <c r="DQ225" s="432"/>
      <c r="DR225" s="432"/>
      <c r="DS225" s="432"/>
      <c r="DT225" s="432"/>
      <c r="DU225" s="432"/>
      <c r="DV225" s="432"/>
      <c r="DW225" s="432"/>
      <c r="DX225" s="432"/>
      <c r="DY225" s="432"/>
      <c r="DZ225" s="432"/>
      <c r="EA225" s="432"/>
      <c r="EB225" s="432"/>
      <c r="EC225" s="432"/>
      <c r="ED225" s="432"/>
      <c r="EE225" s="432"/>
      <c r="EF225" s="432"/>
      <c r="EG225" s="432"/>
      <c r="EH225" s="432"/>
      <c r="EI225" s="432"/>
      <c r="EJ225" s="432"/>
      <c r="EK225" s="432"/>
      <c r="EL225" s="432"/>
      <c r="EM225" s="432"/>
      <c r="EN225" s="432"/>
      <c r="EO225" s="432"/>
      <c r="EP225" s="432"/>
      <c r="EQ225" s="432"/>
      <c r="ER225" s="432"/>
      <c r="ES225" s="432"/>
      <c r="ET225" s="432"/>
      <c r="EU225" s="432"/>
      <c r="EV225" s="432"/>
      <c r="EW225" s="432"/>
      <c r="EX225" s="432"/>
      <c r="EY225" s="432"/>
      <c r="EZ225" s="432"/>
      <c r="FA225" s="432"/>
      <c r="FB225" s="432"/>
      <c r="FC225" s="432"/>
      <c r="FD225" s="432"/>
      <c r="FE225" s="432"/>
      <c r="FF225" s="432"/>
      <c r="FG225" s="432"/>
      <c r="FH225" s="432"/>
      <c r="FI225" s="432"/>
      <c r="FJ225" s="432"/>
      <c r="FK225" s="432"/>
      <c r="FL225" s="432"/>
      <c r="FM225" s="432"/>
      <c r="FN225" s="432"/>
      <c r="FO225" s="432"/>
      <c r="FP225" s="432"/>
      <c r="FQ225" s="432"/>
      <c r="FR225" s="432"/>
      <c r="FS225" s="432"/>
      <c r="FT225" s="432"/>
      <c r="FU225" s="432"/>
      <c r="FV225" s="432"/>
      <c r="FW225" s="432"/>
      <c r="FX225" s="432"/>
      <c r="FY225" s="432"/>
      <c r="FZ225" s="432"/>
      <c r="GA225" s="432"/>
      <c r="GB225" s="432"/>
      <c r="GC225" s="432"/>
      <c r="GD225" s="432"/>
      <c r="GE225" s="432"/>
      <c r="GF225" s="432"/>
      <c r="GG225" s="432"/>
      <c r="GH225" s="432"/>
      <c r="GI225" s="432"/>
      <c r="GJ225" s="432"/>
      <c r="GK225" s="432"/>
      <c r="GL225" s="432"/>
      <c r="GM225" s="432"/>
      <c r="GN225" s="432"/>
      <c r="GO225" s="432"/>
      <c r="GP225" s="432"/>
      <c r="GQ225" s="432"/>
      <c r="GR225" s="432"/>
      <c r="GS225" s="432"/>
      <c r="GT225" s="432"/>
      <c r="GU225" s="432"/>
      <c r="GV225" s="432"/>
      <c r="GW225" s="432"/>
      <c r="GX225" s="432"/>
      <c r="GY225" s="432"/>
      <c r="GZ225" s="432"/>
      <c r="HA225" s="432"/>
      <c r="HB225" s="432"/>
      <c r="HC225" s="432"/>
      <c r="HD225" s="432"/>
      <c r="HE225" s="432"/>
      <c r="HF225" s="432"/>
      <c r="HG225" s="432"/>
      <c r="HH225" s="432"/>
      <c r="HI225" s="432"/>
      <c r="HJ225" s="432"/>
      <c r="HK225" s="432"/>
      <c r="HL225" s="432"/>
      <c r="HM225" s="432"/>
      <c r="HN225" s="432"/>
      <c r="HO225" s="432"/>
      <c r="HP225" s="432"/>
      <c r="HQ225" s="432"/>
      <c r="HR225" s="432"/>
      <c r="HS225" s="432"/>
      <c r="HT225" s="432"/>
      <c r="HU225" s="432"/>
      <c r="HV225" s="432"/>
      <c r="HW225" s="432"/>
      <c r="HX225" s="432"/>
      <c r="HY225" s="432"/>
      <c r="HZ225" s="432"/>
      <c r="IA225" s="432"/>
      <c r="IB225" s="432"/>
      <c r="IC225" s="432"/>
      <c r="ID225" s="432"/>
      <c r="IE225" s="432"/>
      <c r="IF225" s="432"/>
      <c r="IG225" s="432"/>
    </row>
    <row r="226" spans="1:256" s="108" customFormat="1">
      <c r="A226" s="517" t="s">
        <v>2588</v>
      </c>
      <c r="B226" s="518"/>
      <c r="C226" s="518"/>
      <c r="D226" s="518"/>
      <c r="E226" s="518"/>
      <c r="F226" s="518"/>
      <c r="G226" s="518"/>
      <c r="H226" s="518"/>
      <c r="I226" s="518"/>
      <c r="J226" s="519"/>
      <c r="K226" s="403">
        <f>SUM(K219:K225)</f>
        <v>14265.048000000003</v>
      </c>
    </row>
    <row r="227" spans="1:256" s="108" customFormat="1">
      <c r="A227" s="517" t="s">
        <v>2589</v>
      </c>
      <c r="B227" s="518"/>
      <c r="C227" s="518"/>
      <c r="D227" s="518"/>
      <c r="E227" s="518"/>
      <c r="F227" s="518"/>
      <c r="G227" s="518"/>
      <c r="H227" s="518"/>
      <c r="I227" s="518"/>
      <c r="J227" s="519"/>
      <c r="K227" s="403">
        <v>-0.05</v>
      </c>
    </row>
    <row r="228" spans="1:256" s="108" customFormat="1">
      <c r="A228" s="523" t="s">
        <v>2654</v>
      </c>
      <c r="B228" s="524"/>
      <c r="C228" s="524"/>
      <c r="D228" s="524"/>
      <c r="E228" s="524"/>
      <c r="F228" s="524"/>
      <c r="G228" s="524"/>
      <c r="H228" s="524"/>
      <c r="I228" s="524"/>
      <c r="J228" s="525"/>
      <c r="K228" s="403">
        <f>SUM(K226:K227)</f>
        <v>14264.998000000003</v>
      </c>
    </row>
    <row r="229" spans="1:256" s="108" customFormat="1">
      <c r="A229" s="428"/>
      <c r="B229" s="426"/>
      <c r="C229" s="426"/>
      <c r="D229" s="426"/>
      <c r="E229" s="427"/>
      <c r="F229" s="426"/>
      <c r="G229" s="459"/>
      <c r="H229" s="428"/>
      <c r="I229" s="426"/>
      <c r="J229" s="426"/>
      <c r="K229" s="429"/>
    </row>
    <row r="230" spans="1:256" s="108" customFormat="1">
      <c r="A230" s="38"/>
      <c r="C230" s="430"/>
      <c r="D230" s="430"/>
      <c r="F230" s="430"/>
      <c r="G230" s="460"/>
      <c r="H230" s="38"/>
      <c r="K230" s="431"/>
    </row>
    <row r="231" spans="1:256" s="108" customFormat="1" ht="45">
      <c r="A231" s="448" t="s">
        <v>2590</v>
      </c>
      <c r="B231" s="409" t="s">
        <v>749</v>
      </c>
      <c r="C231" s="409" t="s">
        <v>750</v>
      </c>
      <c r="D231" s="409" t="s">
        <v>751</v>
      </c>
      <c r="E231" s="409" t="s">
        <v>3</v>
      </c>
      <c r="F231" s="409" t="s">
        <v>2609</v>
      </c>
      <c r="G231" s="411" t="s">
        <v>753</v>
      </c>
      <c r="H231" s="410" t="s">
        <v>754</v>
      </c>
      <c r="I231" s="411" t="s">
        <v>755</v>
      </c>
      <c r="J231" s="410" t="s">
        <v>756</v>
      </c>
      <c r="K231" s="412" t="s">
        <v>757</v>
      </c>
      <c r="N231" s="425" t="s">
        <v>2753</v>
      </c>
    </row>
    <row r="232" spans="1:256" s="433" customFormat="1" ht="30">
      <c r="A232" s="62">
        <v>1</v>
      </c>
      <c r="B232" s="172" t="s">
        <v>2063</v>
      </c>
      <c r="C232" s="27" t="s">
        <v>1081</v>
      </c>
      <c r="D232" s="27" t="s">
        <v>1082</v>
      </c>
      <c r="E232" s="71" t="s">
        <v>16</v>
      </c>
      <c r="F232" s="47" t="s">
        <v>841</v>
      </c>
      <c r="G232" s="31">
        <v>0.82499999999999996</v>
      </c>
      <c r="H232" s="42">
        <v>950</v>
      </c>
      <c r="I232" s="41">
        <v>783.75</v>
      </c>
      <c r="J232" s="30">
        <v>0.12</v>
      </c>
      <c r="K232" s="31">
        <v>877.8</v>
      </c>
      <c r="L232" s="44" t="s">
        <v>784</v>
      </c>
      <c r="M232" s="432"/>
      <c r="O232" s="432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32"/>
      <c r="AH232" s="432"/>
      <c r="AI232" s="432"/>
      <c r="AJ232" s="432"/>
      <c r="AK232" s="432"/>
      <c r="AL232" s="432"/>
      <c r="AM232" s="432"/>
      <c r="AN232" s="432"/>
      <c r="AO232" s="432"/>
      <c r="AP232" s="432"/>
      <c r="AQ232" s="432"/>
      <c r="AR232" s="432"/>
      <c r="AS232" s="432"/>
      <c r="AT232" s="432"/>
      <c r="AU232" s="432"/>
      <c r="AV232" s="432"/>
      <c r="AW232" s="432"/>
      <c r="AX232" s="432"/>
      <c r="AY232" s="432"/>
      <c r="AZ232" s="432"/>
      <c r="BA232" s="432"/>
      <c r="BB232" s="432"/>
      <c r="BC232" s="432"/>
      <c r="BD232" s="432"/>
      <c r="BE232" s="432"/>
      <c r="BF232" s="432"/>
      <c r="BG232" s="432"/>
      <c r="BH232" s="432"/>
      <c r="BI232" s="432"/>
      <c r="BJ232" s="432"/>
      <c r="BK232" s="432"/>
      <c r="BL232" s="432"/>
      <c r="BM232" s="432"/>
      <c r="BN232" s="432"/>
      <c r="BO232" s="432"/>
      <c r="BP232" s="432"/>
      <c r="BQ232" s="432"/>
      <c r="BR232" s="432"/>
      <c r="BS232" s="432"/>
      <c r="BT232" s="432"/>
      <c r="BU232" s="432"/>
      <c r="BV232" s="432"/>
      <c r="BW232" s="432"/>
      <c r="BX232" s="432"/>
      <c r="BY232" s="432"/>
      <c r="BZ232" s="432"/>
      <c r="CA232" s="432"/>
      <c r="CB232" s="432"/>
      <c r="CC232" s="432"/>
      <c r="CD232" s="432"/>
      <c r="CE232" s="432"/>
      <c r="CF232" s="432"/>
      <c r="CG232" s="432"/>
      <c r="CH232" s="432"/>
      <c r="CI232" s="432"/>
      <c r="CJ232" s="432"/>
      <c r="CK232" s="432"/>
      <c r="CL232" s="432"/>
      <c r="CM232" s="432"/>
      <c r="CN232" s="432"/>
      <c r="CO232" s="432"/>
      <c r="CP232" s="432"/>
      <c r="CQ232" s="432"/>
      <c r="CR232" s="432"/>
      <c r="CS232" s="432"/>
      <c r="CT232" s="432"/>
      <c r="CU232" s="432"/>
      <c r="CV232" s="432"/>
      <c r="CW232" s="432"/>
      <c r="CX232" s="432"/>
      <c r="CY232" s="432"/>
      <c r="CZ232" s="432"/>
      <c r="DA232" s="432"/>
      <c r="DB232" s="432"/>
      <c r="DC232" s="432"/>
      <c r="DD232" s="432"/>
      <c r="DE232" s="432"/>
      <c r="DF232" s="432"/>
      <c r="DG232" s="432"/>
      <c r="DH232" s="432"/>
      <c r="DI232" s="432"/>
      <c r="DJ232" s="432"/>
      <c r="DK232" s="432"/>
      <c r="DL232" s="432"/>
      <c r="DM232" s="432"/>
      <c r="DN232" s="432"/>
      <c r="DO232" s="432"/>
      <c r="DP232" s="432"/>
      <c r="DQ232" s="432"/>
      <c r="DR232" s="432"/>
      <c r="DS232" s="432"/>
      <c r="DT232" s="432"/>
      <c r="DU232" s="432"/>
      <c r="DV232" s="432"/>
      <c r="DW232" s="432"/>
      <c r="DX232" s="432"/>
      <c r="DY232" s="432"/>
      <c r="DZ232" s="432"/>
      <c r="EA232" s="432"/>
      <c r="EB232" s="432"/>
      <c r="EC232" s="432"/>
      <c r="ED232" s="432"/>
      <c r="EE232" s="432"/>
      <c r="EF232" s="432"/>
      <c r="EG232" s="432"/>
      <c r="EH232" s="432"/>
      <c r="EI232" s="432"/>
      <c r="EJ232" s="432"/>
      <c r="EK232" s="432"/>
      <c r="EL232" s="432"/>
      <c r="EM232" s="432"/>
      <c r="EN232" s="432"/>
      <c r="EO232" s="432"/>
      <c r="EP232" s="432"/>
      <c r="EQ232" s="432"/>
      <c r="ER232" s="432"/>
      <c r="ES232" s="432"/>
      <c r="ET232" s="432"/>
      <c r="EU232" s="432"/>
      <c r="EV232" s="432"/>
      <c r="EW232" s="432"/>
      <c r="EX232" s="432"/>
      <c r="EY232" s="432"/>
      <c r="EZ232" s="432"/>
      <c r="FA232" s="432"/>
      <c r="FB232" s="432"/>
      <c r="FC232" s="432"/>
      <c r="FD232" s="432"/>
      <c r="FE232" s="432"/>
      <c r="FF232" s="432"/>
      <c r="FG232" s="432"/>
      <c r="FH232" s="432"/>
      <c r="FI232" s="432"/>
      <c r="FJ232" s="432"/>
      <c r="FK232" s="432"/>
      <c r="FL232" s="432"/>
      <c r="FM232" s="432"/>
      <c r="FN232" s="432"/>
      <c r="FO232" s="432"/>
      <c r="FP232" s="432"/>
      <c r="FQ232" s="432"/>
      <c r="FR232" s="432"/>
      <c r="FS232" s="432"/>
      <c r="FT232" s="432"/>
      <c r="FU232" s="432"/>
      <c r="FV232" s="432"/>
      <c r="FW232" s="432"/>
      <c r="FX232" s="432"/>
      <c r="FY232" s="432"/>
      <c r="FZ232" s="432"/>
      <c r="GA232" s="432"/>
      <c r="GB232" s="432"/>
      <c r="GC232" s="432"/>
      <c r="GD232" s="432"/>
      <c r="GE232" s="432"/>
      <c r="GF232" s="432"/>
      <c r="GG232" s="432"/>
      <c r="GH232" s="432"/>
      <c r="GI232" s="432"/>
      <c r="GJ232" s="432"/>
      <c r="GK232" s="432"/>
      <c r="GL232" s="432"/>
      <c r="GM232" s="432"/>
      <c r="GN232" s="432"/>
      <c r="GO232" s="432"/>
      <c r="GP232" s="432"/>
      <c r="GQ232" s="432"/>
      <c r="GR232" s="432"/>
      <c r="GS232" s="432"/>
      <c r="GT232" s="432"/>
      <c r="GU232" s="432"/>
      <c r="GV232" s="432"/>
      <c r="GW232" s="432"/>
      <c r="GX232" s="432"/>
      <c r="GY232" s="432"/>
      <c r="GZ232" s="432"/>
      <c r="HA232" s="432"/>
      <c r="HB232" s="432"/>
      <c r="HC232" s="432"/>
      <c r="HD232" s="432"/>
      <c r="HE232" s="432"/>
      <c r="HF232" s="432"/>
      <c r="HG232" s="432"/>
      <c r="HH232" s="432"/>
      <c r="HI232" s="432"/>
      <c r="HJ232" s="432"/>
      <c r="HK232" s="432"/>
      <c r="HL232" s="432"/>
      <c r="HM232" s="432"/>
      <c r="HN232" s="432"/>
      <c r="HO232" s="432"/>
      <c r="HP232" s="432"/>
      <c r="HQ232" s="432"/>
      <c r="HR232" s="432"/>
      <c r="HS232" s="432"/>
      <c r="HT232" s="432"/>
      <c r="HU232" s="432"/>
      <c r="HV232" s="432"/>
      <c r="HW232" s="432"/>
      <c r="HX232" s="432"/>
      <c r="HY232" s="432"/>
      <c r="HZ232" s="432"/>
      <c r="IA232" s="432"/>
      <c r="IB232" s="432"/>
      <c r="IC232" s="432"/>
      <c r="ID232" s="432"/>
      <c r="IE232" s="432"/>
      <c r="IF232" s="432"/>
      <c r="IG232" s="432"/>
    </row>
    <row r="233" spans="1:256" s="437" customFormat="1" ht="45">
      <c r="A233" s="205">
        <v>2</v>
      </c>
      <c r="B233" s="172" t="s">
        <v>2079</v>
      </c>
      <c r="C233" s="19" t="s">
        <v>2077</v>
      </c>
      <c r="D233" s="19" t="s">
        <v>2078</v>
      </c>
      <c r="E233" s="192" t="s">
        <v>16</v>
      </c>
      <c r="F233" s="47" t="s">
        <v>841</v>
      </c>
      <c r="G233" s="207">
        <v>0.77</v>
      </c>
      <c r="H233" s="209">
        <v>400</v>
      </c>
      <c r="I233" s="41">
        <v>308</v>
      </c>
      <c r="J233" s="22">
        <v>0.12</v>
      </c>
      <c r="K233" s="31">
        <v>344.96</v>
      </c>
      <c r="L233" s="199" t="s">
        <v>784</v>
      </c>
      <c r="M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436"/>
      <c r="AA233" s="436"/>
      <c r="AB233" s="436"/>
      <c r="AC233" s="436"/>
      <c r="AD233" s="436"/>
      <c r="AE233" s="436"/>
      <c r="AF233" s="436"/>
      <c r="AG233" s="436"/>
      <c r="AH233" s="436"/>
      <c r="AI233" s="436"/>
      <c r="AJ233" s="436"/>
      <c r="AK233" s="436"/>
      <c r="AL233" s="436"/>
      <c r="AM233" s="436"/>
      <c r="AN233" s="436"/>
      <c r="AO233" s="436"/>
      <c r="AP233" s="436"/>
      <c r="AQ233" s="436"/>
      <c r="AR233" s="436"/>
      <c r="AS233" s="436"/>
      <c r="AT233" s="436"/>
      <c r="AU233" s="436"/>
      <c r="AV233" s="436"/>
      <c r="AW233" s="436"/>
      <c r="AX233" s="436"/>
      <c r="AY233" s="436"/>
      <c r="AZ233" s="436"/>
      <c r="BA233" s="436"/>
      <c r="BB233" s="436"/>
      <c r="BC233" s="436"/>
      <c r="BD233" s="436"/>
      <c r="BE233" s="436"/>
      <c r="BF233" s="436"/>
      <c r="BG233" s="436"/>
      <c r="BH233" s="436"/>
      <c r="BI233" s="436"/>
      <c r="BJ233" s="436"/>
      <c r="BK233" s="436"/>
      <c r="BL233" s="436"/>
      <c r="BM233" s="436"/>
      <c r="BN233" s="436"/>
      <c r="BO233" s="436"/>
      <c r="BP233" s="436"/>
      <c r="BQ233" s="436"/>
      <c r="BR233" s="436"/>
      <c r="BS233" s="436"/>
      <c r="BT233" s="436"/>
      <c r="BU233" s="436"/>
      <c r="BV233" s="436"/>
      <c r="BW233" s="436"/>
      <c r="BX233" s="436"/>
      <c r="BY233" s="436"/>
      <c r="BZ233" s="436"/>
      <c r="CA233" s="436"/>
      <c r="CB233" s="436"/>
      <c r="CC233" s="436"/>
      <c r="CD233" s="436"/>
      <c r="CE233" s="436"/>
      <c r="CF233" s="436"/>
      <c r="CG233" s="436"/>
      <c r="CH233" s="436"/>
      <c r="CI233" s="436"/>
      <c r="CJ233" s="436"/>
      <c r="CK233" s="436"/>
      <c r="CL233" s="436"/>
      <c r="CM233" s="436"/>
      <c r="CN233" s="436"/>
      <c r="CO233" s="436"/>
      <c r="CP233" s="436"/>
      <c r="CQ233" s="436"/>
      <c r="CR233" s="436"/>
      <c r="CS233" s="436"/>
      <c r="CT233" s="436"/>
      <c r="CU233" s="436"/>
      <c r="CV233" s="436"/>
      <c r="CW233" s="436"/>
      <c r="CX233" s="436"/>
      <c r="CY233" s="436"/>
      <c r="CZ233" s="436"/>
      <c r="DA233" s="436"/>
      <c r="DB233" s="436"/>
      <c r="DC233" s="436"/>
      <c r="DD233" s="436"/>
      <c r="DE233" s="436"/>
      <c r="DF233" s="436"/>
      <c r="DG233" s="436"/>
      <c r="DH233" s="436"/>
      <c r="DI233" s="436"/>
      <c r="DJ233" s="436"/>
      <c r="DK233" s="436"/>
      <c r="DL233" s="436"/>
      <c r="DM233" s="436"/>
      <c r="DN233" s="436"/>
      <c r="DO233" s="436"/>
      <c r="DP233" s="436"/>
      <c r="DQ233" s="436"/>
      <c r="DR233" s="436"/>
      <c r="DS233" s="436"/>
      <c r="DT233" s="436"/>
      <c r="DU233" s="436"/>
      <c r="DV233" s="436"/>
      <c r="DW233" s="436"/>
      <c r="DX233" s="436"/>
      <c r="DY233" s="436"/>
      <c r="DZ233" s="436"/>
      <c r="EA233" s="436"/>
      <c r="EB233" s="436"/>
      <c r="EC233" s="436"/>
      <c r="ED233" s="436"/>
      <c r="EE233" s="436"/>
      <c r="EF233" s="436"/>
      <c r="EG233" s="436"/>
      <c r="EH233" s="436"/>
      <c r="EI233" s="436"/>
      <c r="EJ233" s="436"/>
      <c r="EK233" s="436"/>
      <c r="EL233" s="436"/>
      <c r="EM233" s="436"/>
      <c r="EN233" s="436"/>
      <c r="EO233" s="436"/>
      <c r="EP233" s="436"/>
      <c r="EQ233" s="436"/>
      <c r="ER233" s="436"/>
      <c r="ES233" s="436"/>
      <c r="ET233" s="436"/>
      <c r="EU233" s="436"/>
      <c r="EV233" s="436"/>
      <c r="EW233" s="436"/>
      <c r="EX233" s="436"/>
      <c r="EY233" s="436"/>
      <c r="EZ233" s="436"/>
      <c r="FA233" s="436"/>
      <c r="FB233" s="436"/>
      <c r="FC233" s="436"/>
      <c r="FD233" s="436"/>
      <c r="FE233" s="436"/>
      <c r="FF233" s="436"/>
      <c r="FG233" s="436"/>
      <c r="FH233" s="436"/>
      <c r="FI233" s="436"/>
      <c r="FJ233" s="436"/>
      <c r="FK233" s="436"/>
      <c r="FL233" s="436"/>
      <c r="FM233" s="436"/>
      <c r="FN233" s="436"/>
      <c r="FO233" s="436"/>
      <c r="FP233" s="436"/>
      <c r="FQ233" s="436"/>
      <c r="FR233" s="436"/>
      <c r="FS233" s="436"/>
      <c r="FT233" s="436"/>
      <c r="FU233" s="436"/>
      <c r="FV233" s="436"/>
      <c r="FW233" s="436"/>
      <c r="FX233" s="436"/>
      <c r="FY233" s="436"/>
      <c r="FZ233" s="436"/>
      <c r="GA233" s="436"/>
      <c r="GB233" s="436"/>
      <c r="GC233" s="436"/>
      <c r="GD233" s="436"/>
      <c r="GE233" s="436"/>
      <c r="GF233" s="436"/>
      <c r="GG233" s="436"/>
      <c r="GH233" s="436"/>
      <c r="GI233" s="436"/>
      <c r="GJ233" s="436"/>
      <c r="GK233" s="436"/>
      <c r="GL233" s="436"/>
      <c r="GM233" s="436"/>
      <c r="GN233" s="436"/>
      <c r="GO233" s="436"/>
      <c r="GP233" s="436"/>
      <c r="GQ233" s="436"/>
      <c r="GR233" s="436"/>
      <c r="GS233" s="436"/>
      <c r="GT233" s="436"/>
      <c r="GU233" s="436"/>
      <c r="GV233" s="436"/>
      <c r="GW233" s="436"/>
      <c r="GX233" s="436"/>
      <c r="GY233" s="436"/>
      <c r="GZ233" s="436"/>
      <c r="HA233" s="436"/>
      <c r="HB233" s="436"/>
      <c r="HC233" s="436"/>
      <c r="HD233" s="436"/>
      <c r="HE233" s="436"/>
      <c r="HF233" s="436"/>
      <c r="HG233" s="436"/>
      <c r="HH233" s="436"/>
      <c r="HI233" s="436"/>
      <c r="HJ233" s="436"/>
      <c r="HK233" s="436"/>
      <c r="HL233" s="436"/>
      <c r="HM233" s="436"/>
      <c r="HN233" s="436"/>
      <c r="HO233" s="436"/>
      <c r="HP233" s="436"/>
      <c r="HQ233" s="436"/>
      <c r="HR233" s="436"/>
      <c r="HS233" s="436"/>
      <c r="HT233" s="436"/>
      <c r="HU233" s="436"/>
      <c r="HV233" s="436"/>
      <c r="HW233" s="436"/>
      <c r="HX233" s="436"/>
      <c r="HY233" s="436"/>
      <c r="HZ233" s="436"/>
      <c r="IA233" s="436"/>
      <c r="IB233" s="436"/>
      <c r="IC233" s="436"/>
      <c r="ID233" s="436"/>
      <c r="IE233" s="436"/>
      <c r="IF233" s="436"/>
      <c r="IG233" s="436"/>
      <c r="IH233" s="436"/>
      <c r="II233" s="436"/>
      <c r="IJ233" s="436"/>
      <c r="IK233" s="436"/>
      <c r="IL233" s="436"/>
      <c r="IM233" s="436"/>
      <c r="IN233" s="436"/>
      <c r="IO233" s="436"/>
      <c r="IP233" s="436"/>
      <c r="IQ233" s="436"/>
      <c r="IR233" s="436"/>
      <c r="IS233" s="436"/>
      <c r="IT233" s="436"/>
      <c r="IU233" s="436"/>
      <c r="IV233" s="436"/>
    </row>
    <row r="234" spans="1:256" s="433" customFormat="1" ht="30">
      <c r="A234" s="62">
        <v>3</v>
      </c>
      <c r="B234" s="172" t="s">
        <v>2083</v>
      </c>
      <c r="C234" s="27" t="s">
        <v>1100</v>
      </c>
      <c r="D234" s="27" t="s">
        <v>1101</v>
      </c>
      <c r="E234" s="71" t="s">
        <v>102</v>
      </c>
      <c r="F234" s="47" t="s">
        <v>841</v>
      </c>
      <c r="G234" s="31">
        <v>1.5</v>
      </c>
      <c r="H234" s="42">
        <v>200</v>
      </c>
      <c r="I234" s="41">
        <v>300</v>
      </c>
      <c r="J234" s="30">
        <v>0.12</v>
      </c>
      <c r="K234" s="31">
        <v>336</v>
      </c>
      <c r="L234" s="44" t="s">
        <v>784</v>
      </c>
      <c r="M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432"/>
      <c r="AA234" s="432"/>
      <c r="AB234" s="432"/>
      <c r="AC234" s="432"/>
      <c r="AD234" s="432"/>
      <c r="AE234" s="432"/>
      <c r="AF234" s="432"/>
      <c r="AG234" s="432"/>
      <c r="AH234" s="432"/>
      <c r="AI234" s="432"/>
      <c r="AJ234" s="432"/>
      <c r="AK234" s="432"/>
      <c r="AL234" s="432"/>
      <c r="AM234" s="432"/>
      <c r="AN234" s="432"/>
      <c r="AO234" s="432"/>
      <c r="AP234" s="432"/>
      <c r="AQ234" s="432"/>
      <c r="AR234" s="432"/>
      <c r="AS234" s="432"/>
      <c r="AT234" s="432"/>
      <c r="AU234" s="432"/>
      <c r="AV234" s="432"/>
      <c r="AW234" s="432"/>
      <c r="AX234" s="432"/>
      <c r="AY234" s="432"/>
      <c r="AZ234" s="432"/>
      <c r="BA234" s="432"/>
      <c r="BB234" s="432"/>
      <c r="BC234" s="432"/>
      <c r="BD234" s="432"/>
      <c r="BE234" s="432"/>
      <c r="BF234" s="432"/>
      <c r="BG234" s="432"/>
      <c r="BH234" s="432"/>
      <c r="BI234" s="432"/>
      <c r="BJ234" s="432"/>
      <c r="BK234" s="432"/>
      <c r="BL234" s="432"/>
      <c r="BM234" s="432"/>
      <c r="BN234" s="432"/>
      <c r="BO234" s="432"/>
      <c r="BP234" s="432"/>
      <c r="BQ234" s="432"/>
      <c r="BR234" s="432"/>
      <c r="BS234" s="432"/>
      <c r="BT234" s="432"/>
      <c r="BU234" s="432"/>
      <c r="BV234" s="432"/>
      <c r="BW234" s="432"/>
      <c r="BX234" s="432"/>
      <c r="BY234" s="432"/>
      <c r="BZ234" s="432"/>
      <c r="CA234" s="432"/>
      <c r="CB234" s="432"/>
      <c r="CC234" s="432"/>
      <c r="CD234" s="432"/>
      <c r="CE234" s="432"/>
      <c r="CF234" s="432"/>
      <c r="CG234" s="432"/>
      <c r="CH234" s="432"/>
      <c r="CI234" s="432"/>
      <c r="CJ234" s="432"/>
      <c r="CK234" s="432"/>
      <c r="CL234" s="432"/>
      <c r="CM234" s="432"/>
      <c r="CN234" s="432"/>
      <c r="CO234" s="432"/>
      <c r="CP234" s="432"/>
      <c r="CQ234" s="432"/>
      <c r="CR234" s="432"/>
      <c r="CS234" s="432"/>
      <c r="CT234" s="432"/>
      <c r="CU234" s="432"/>
      <c r="CV234" s="432"/>
      <c r="CW234" s="432"/>
      <c r="CX234" s="432"/>
      <c r="CY234" s="432"/>
      <c r="CZ234" s="432"/>
      <c r="DA234" s="432"/>
      <c r="DB234" s="432"/>
      <c r="DC234" s="432"/>
      <c r="DD234" s="432"/>
      <c r="DE234" s="432"/>
      <c r="DF234" s="432"/>
      <c r="DG234" s="432"/>
      <c r="DH234" s="432"/>
      <c r="DI234" s="432"/>
      <c r="DJ234" s="432"/>
      <c r="DK234" s="432"/>
      <c r="DL234" s="432"/>
      <c r="DM234" s="432"/>
      <c r="DN234" s="432"/>
      <c r="DO234" s="432"/>
      <c r="DP234" s="432"/>
      <c r="DQ234" s="432"/>
      <c r="DR234" s="432"/>
      <c r="DS234" s="432"/>
      <c r="DT234" s="432"/>
      <c r="DU234" s="432"/>
      <c r="DV234" s="432"/>
      <c r="DW234" s="432"/>
      <c r="DX234" s="432"/>
      <c r="DY234" s="432"/>
      <c r="DZ234" s="432"/>
      <c r="EA234" s="432"/>
      <c r="EB234" s="432"/>
      <c r="EC234" s="432"/>
      <c r="ED234" s="432"/>
      <c r="EE234" s="432"/>
      <c r="EF234" s="432"/>
      <c r="EG234" s="432"/>
      <c r="EH234" s="432"/>
      <c r="EI234" s="432"/>
      <c r="EJ234" s="432"/>
      <c r="EK234" s="432"/>
      <c r="EL234" s="432"/>
      <c r="EM234" s="432"/>
      <c r="EN234" s="432"/>
      <c r="EO234" s="432"/>
      <c r="EP234" s="432"/>
      <c r="EQ234" s="432"/>
      <c r="ER234" s="432"/>
      <c r="ES234" s="432"/>
      <c r="ET234" s="432"/>
      <c r="EU234" s="432"/>
      <c r="EV234" s="432"/>
      <c r="EW234" s="432"/>
      <c r="EX234" s="432"/>
      <c r="EY234" s="432"/>
      <c r="EZ234" s="432"/>
      <c r="FA234" s="432"/>
      <c r="FB234" s="432"/>
      <c r="FC234" s="432"/>
      <c r="FD234" s="432"/>
      <c r="FE234" s="432"/>
      <c r="FF234" s="432"/>
      <c r="FG234" s="432"/>
      <c r="FH234" s="432"/>
      <c r="FI234" s="432"/>
      <c r="FJ234" s="432"/>
      <c r="FK234" s="432"/>
      <c r="FL234" s="432"/>
      <c r="FM234" s="432"/>
      <c r="FN234" s="432"/>
      <c r="FO234" s="432"/>
      <c r="FP234" s="432"/>
      <c r="FQ234" s="432"/>
      <c r="FR234" s="432"/>
      <c r="FS234" s="432"/>
      <c r="FT234" s="432"/>
      <c r="FU234" s="432"/>
      <c r="FV234" s="432"/>
      <c r="FW234" s="432"/>
      <c r="FX234" s="432"/>
      <c r="FY234" s="432"/>
      <c r="FZ234" s="432"/>
      <c r="GA234" s="432"/>
      <c r="GB234" s="432"/>
      <c r="GC234" s="432"/>
      <c r="GD234" s="432"/>
      <c r="GE234" s="432"/>
      <c r="GF234" s="432"/>
      <c r="GG234" s="432"/>
      <c r="GH234" s="432"/>
      <c r="GI234" s="432"/>
      <c r="GJ234" s="432"/>
      <c r="GK234" s="432"/>
      <c r="GL234" s="432"/>
      <c r="GM234" s="432"/>
      <c r="GN234" s="432"/>
      <c r="GO234" s="432"/>
      <c r="GP234" s="432"/>
      <c r="GQ234" s="432"/>
      <c r="GR234" s="432"/>
      <c r="GS234" s="432"/>
      <c r="GT234" s="432"/>
      <c r="GU234" s="432"/>
      <c r="GV234" s="432"/>
      <c r="GW234" s="432"/>
      <c r="GX234" s="432"/>
      <c r="GY234" s="432"/>
      <c r="GZ234" s="432"/>
      <c r="HA234" s="432"/>
      <c r="HB234" s="432"/>
      <c r="HC234" s="432"/>
      <c r="HD234" s="432"/>
      <c r="HE234" s="432"/>
      <c r="HF234" s="432"/>
      <c r="HG234" s="432"/>
      <c r="HH234" s="432"/>
      <c r="HI234" s="432"/>
      <c r="HJ234" s="432"/>
      <c r="HK234" s="432"/>
      <c r="HL234" s="432"/>
      <c r="HM234" s="432"/>
      <c r="HN234" s="432"/>
      <c r="HO234" s="432"/>
      <c r="HP234" s="432"/>
      <c r="HQ234" s="432"/>
      <c r="HR234" s="432"/>
      <c r="HS234" s="432"/>
      <c r="HT234" s="432"/>
      <c r="HU234" s="432"/>
      <c r="HV234" s="432"/>
      <c r="HW234" s="432"/>
      <c r="HX234" s="432"/>
      <c r="HY234" s="432"/>
      <c r="HZ234" s="432"/>
      <c r="IA234" s="432"/>
      <c r="IB234" s="432"/>
      <c r="IC234" s="432"/>
      <c r="ID234" s="432"/>
      <c r="IE234" s="432"/>
      <c r="IF234" s="432"/>
      <c r="IG234" s="432"/>
    </row>
    <row r="235" spans="1:256" s="433" customFormat="1" ht="45">
      <c r="A235" s="62">
        <v>4</v>
      </c>
      <c r="B235" s="172" t="s">
        <v>2090</v>
      </c>
      <c r="C235" s="27" t="s">
        <v>1112</v>
      </c>
      <c r="D235" s="27" t="s">
        <v>1113</v>
      </c>
      <c r="E235" s="71" t="s">
        <v>16</v>
      </c>
      <c r="F235" s="47" t="s">
        <v>841</v>
      </c>
      <c r="G235" s="31">
        <v>1.65</v>
      </c>
      <c r="H235" s="42">
        <v>6400</v>
      </c>
      <c r="I235" s="41">
        <v>10560</v>
      </c>
      <c r="J235" s="30">
        <v>0.12</v>
      </c>
      <c r="K235" s="31">
        <v>11827.2</v>
      </c>
      <c r="L235" s="44" t="s">
        <v>784</v>
      </c>
      <c r="M235" s="432" t="s">
        <v>2091</v>
      </c>
      <c r="O235" s="432"/>
      <c r="P235" s="432"/>
      <c r="Q235" s="432"/>
      <c r="R235" s="432"/>
      <c r="S235" s="432"/>
      <c r="T235" s="432"/>
      <c r="U235" s="432"/>
      <c r="V235" s="432"/>
      <c r="W235" s="432"/>
      <c r="X235" s="432"/>
      <c r="Y235" s="432"/>
      <c r="Z235" s="432"/>
      <c r="AA235" s="432"/>
      <c r="AB235" s="432"/>
      <c r="AC235" s="432"/>
      <c r="AD235" s="432"/>
      <c r="AE235" s="432"/>
      <c r="AF235" s="432"/>
      <c r="AG235" s="432"/>
      <c r="AH235" s="432"/>
      <c r="AI235" s="432"/>
      <c r="AJ235" s="432"/>
      <c r="AK235" s="432"/>
      <c r="AL235" s="432"/>
      <c r="AM235" s="432"/>
      <c r="AN235" s="432"/>
      <c r="AO235" s="432"/>
      <c r="AP235" s="432"/>
      <c r="AQ235" s="432"/>
      <c r="AR235" s="432"/>
      <c r="AS235" s="432"/>
      <c r="AT235" s="432"/>
      <c r="AU235" s="432"/>
      <c r="AV235" s="432"/>
      <c r="AW235" s="432"/>
      <c r="AX235" s="432"/>
      <c r="AY235" s="432"/>
      <c r="AZ235" s="432"/>
      <c r="BA235" s="432"/>
      <c r="BB235" s="432"/>
      <c r="BC235" s="432"/>
      <c r="BD235" s="432"/>
      <c r="BE235" s="432"/>
      <c r="BF235" s="432"/>
      <c r="BG235" s="432"/>
      <c r="BH235" s="432"/>
      <c r="BI235" s="432"/>
      <c r="BJ235" s="432"/>
      <c r="BK235" s="432"/>
      <c r="BL235" s="432"/>
      <c r="BM235" s="432"/>
      <c r="BN235" s="432"/>
      <c r="BO235" s="432"/>
      <c r="BP235" s="432"/>
      <c r="BQ235" s="432"/>
      <c r="BR235" s="432"/>
      <c r="BS235" s="432"/>
      <c r="BT235" s="432"/>
      <c r="BU235" s="432"/>
      <c r="BV235" s="432"/>
      <c r="BW235" s="432"/>
      <c r="BX235" s="432"/>
      <c r="BY235" s="432"/>
      <c r="BZ235" s="432"/>
      <c r="CA235" s="432"/>
      <c r="CB235" s="432"/>
      <c r="CC235" s="432"/>
      <c r="CD235" s="432"/>
      <c r="CE235" s="432"/>
      <c r="CF235" s="432"/>
      <c r="CG235" s="432"/>
      <c r="CH235" s="432"/>
      <c r="CI235" s="432"/>
      <c r="CJ235" s="432"/>
      <c r="CK235" s="432"/>
      <c r="CL235" s="432"/>
      <c r="CM235" s="432"/>
      <c r="CN235" s="432"/>
      <c r="CO235" s="432"/>
      <c r="CP235" s="432"/>
      <c r="CQ235" s="432"/>
      <c r="CR235" s="432"/>
      <c r="CS235" s="432"/>
      <c r="CT235" s="432"/>
      <c r="CU235" s="432"/>
      <c r="CV235" s="432"/>
      <c r="CW235" s="432"/>
      <c r="CX235" s="432"/>
      <c r="CY235" s="432"/>
      <c r="CZ235" s="432"/>
      <c r="DA235" s="432"/>
      <c r="DB235" s="432"/>
      <c r="DC235" s="432"/>
      <c r="DD235" s="432"/>
      <c r="DE235" s="432"/>
      <c r="DF235" s="432"/>
      <c r="DG235" s="432"/>
      <c r="DH235" s="432"/>
      <c r="DI235" s="432"/>
      <c r="DJ235" s="432"/>
      <c r="DK235" s="432"/>
      <c r="DL235" s="432"/>
      <c r="DM235" s="432"/>
      <c r="DN235" s="432"/>
      <c r="DO235" s="432"/>
      <c r="DP235" s="432"/>
      <c r="DQ235" s="432"/>
      <c r="DR235" s="432"/>
      <c r="DS235" s="432"/>
      <c r="DT235" s="432"/>
      <c r="DU235" s="432"/>
      <c r="DV235" s="432"/>
      <c r="DW235" s="432"/>
      <c r="DX235" s="432"/>
      <c r="DY235" s="432"/>
      <c r="DZ235" s="432"/>
      <c r="EA235" s="432"/>
      <c r="EB235" s="432"/>
      <c r="EC235" s="432"/>
      <c r="ED235" s="432"/>
      <c r="EE235" s="432"/>
      <c r="EF235" s="432"/>
      <c r="EG235" s="432"/>
      <c r="EH235" s="432"/>
      <c r="EI235" s="432"/>
      <c r="EJ235" s="432"/>
      <c r="EK235" s="432"/>
      <c r="EL235" s="432"/>
      <c r="EM235" s="432"/>
      <c r="EN235" s="432"/>
      <c r="EO235" s="432"/>
      <c r="EP235" s="432"/>
      <c r="EQ235" s="432"/>
      <c r="ER235" s="432"/>
      <c r="ES235" s="432"/>
      <c r="ET235" s="432"/>
      <c r="EU235" s="432"/>
      <c r="EV235" s="432"/>
      <c r="EW235" s="432"/>
      <c r="EX235" s="432"/>
      <c r="EY235" s="432"/>
      <c r="EZ235" s="432"/>
      <c r="FA235" s="432"/>
      <c r="FB235" s="432"/>
      <c r="FC235" s="432"/>
      <c r="FD235" s="432"/>
      <c r="FE235" s="432"/>
      <c r="FF235" s="432"/>
      <c r="FG235" s="432"/>
      <c r="FH235" s="432"/>
      <c r="FI235" s="432"/>
      <c r="FJ235" s="432"/>
      <c r="FK235" s="432"/>
      <c r="FL235" s="432"/>
      <c r="FM235" s="432"/>
      <c r="FN235" s="432"/>
      <c r="FO235" s="432"/>
      <c r="FP235" s="432"/>
      <c r="FQ235" s="432"/>
      <c r="FR235" s="432"/>
      <c r="FS235" s="432"/>
      <c r="FT235" s="432"/>
      <c r="FU235" s="432"/>
      <c r="FV235" s="432"/>
      <c r="FW235" s="432"/>
      <c r="FX235" s="432"/>
      <c r="FY235" s="432"/>
      <c r="FZ235" s="432"/>
      <c r="GA235" s="432"/>
      <c r="GB235" s="432"/>
      <c r="GC235" s="432"/>
      <c r="GD235" s="432"/>
      <c r="GE235" s="432"/>
      <c r="GF235" s="432"/>
      <c r="GG235" s="432"/>
      <c r="GH235" s="432"/>
      <c r="GI235" s="432"/>
      <c r="GJ235" s="432"/>
      <c r="GK235" s="432"/>
      <c r="GL235" s="432"/>
      <c r="GM235" s="432"/>
      <c r="GN235" s="432"/>
      <c r="GO235" s="432"/>
      <c r="GP235" s="432"/>
      <c r="GQ235" s="432"/>
      <c r="GR235" s="432"/>
      <c r="GS235" s="432"/>
      <c r="GT235" s="432"/>
      <c r="GU235" s="432"/>
      <c r="GV235" s="432"/>
      <c r="GW235" s="432"/>
      <c r="GX235" s="432"/>
      <c r="GY235" s="432"/>
      <c r="GZ235" s="432"/>
      <c r="HA235" s="432"/>
      <c r="HB235" s="432"/>
      <c r="HC235" s="432"/>
      <c r="HD235" s="432"/>
      <c r="HE235" s="432"/>
      <c r="HF235" s="432"/>
      <c r="HG235" s="432"/>
      <c r="HH235" s="432"/>
      <c r="HI235" s="432"/>
      <c r="HJ235" s="432"/>
      <c r="HK235" s="432"/>
      <c r="HL235" s="432"/>
      <c r="HM235" s="432"/>
      <c r="HN235" s="432"/>
      <c r="HO235" s="432"/>
      <c r="HP235" s="432"/>
      <c r="HQ235" s="432"/>
      <c r="HR235" s="432"/>
      <c r="HS235" s="432"/>
      <c r="HT235" s="432"/>
      <c r="HU235" s="432"/>
      <c r="HV235" s="432"/>
      <c r="HW235" s="432"/>
      <c r="HX235" s="432"/>
      <c r="HY235" s="432"/>
      <c r="HZ235" s="432"/>
      <c r="IA235" s="432"/>
      <c r="IB235" s="432"/>
      <c r="IC235" s="432"/>
      <c r="ID235" s="432"/>
      <c r="IE235" s="432"/>
      <c r="IF235" s="432"/>
      <c r="IG235" s="432"/>
    </row>
    <row r="236" spans="1:256" s="433" customFormat="1" ht="45">
      <c r="A236" s="450">
        <v>5</v>
      </c>
      <c r="B236" s="172" t="s">
        <v>2093</v>
      </c>
      <c r="C236" s="75" t="s">
        <v>1116</v>
      </c>
      <c r="D236" s="75" t="s">
        <v>1117</v>
      </c>
      <c r="E236" s="76" t="s">
        <v>16</v>
      </c>
      <c r="F236" s="47" t="s">
        <v>841</v>
      </c>
      <c r="G236" s="467">
        <v>0.77</v>
      </c>
      <c r="H236" s="78">
        <v>7400</v>
      </c>
      <c r="I236" s="41">
        <v>5698</v>
      </c>
      <c r="J236" s="79">
        <v>0.12</v>
      </c>
      <c r="K236" s="31">
        <v>6381.76</v>
      </c>
      <c r="L236" s="80" t="s">
        <v>784</v>
      </c>
      <c r="M236" s="432" t="s">
        <v>2094</v>
      </c>
      <c r="N236" s="432"/>
      <c r="O236" s="432"/>
      <c r="P236" s="432"/>
      <c r="Q236" s="432"/>
      <c r="R236" s="432"/>
      <c r="S236" s="432"/>
      <c r="T236" s="432"/>
      <c r="U236" s="432"/>
      <c r="V236" s="432"/>
      <c r="W236" s="432"/>
      <c r="X236" s="432"/>
      <c r="Y236" s="432"/>
      <c r="Z236" s="432"/>
      <c r="AA236" s="432"/>
      <c r="AB236" s="432"/>
      <c r="AC236" s="432"/>
      <c r="AD236" s="432"/>
      <c r="AE236" s="432"/>
      <c r="AF236" s="432"/>
      <c r="AG236" s="432"/>
      <c r="AH236" s="432"/>
      <c r="AI236" s="432"/>
      <c r="AJ236" s="432"/>
      <c r="AK236" s="432"/>
      <c r="AL236" s="432"/>
      <c r="AM236" s="432"/>
      <c r="AN236" s="432"/>
      <c r="AO236" s="432"/>
      <c r="AP236" s="432"/>
      <c r="AQ236" s="432"/>
      <c r="AR236" s="432"/>
      <c r="AS236" s="432"/>
      <c r="AT236" s="432"/>
      <c r="AU236" s="432"/>
      <c r="AV236" s="432"/>
      <c r="AW236" s="432"/>
      <c r="AX236" s="432"/>
      <c r="AY236" s="432"/>
      <c r="AZ236" s="432"/>
      <c r="BA236" s="432"/>
      <c r="BB236" s="432"/>
      <c r="BC236" s="432"/>
      <c r="BD236" s="432"/>
      <c r="BE236" s="432"/>
      <c r="BF236" s="432"/>
      <c r="BG236" s="432"/>
      <c r="BH236" s="432"/>
      <c r="BI236" s="432"/>
      <c r="BJ236" s="432"/>
      <c r="BK236" s="432"/>
      <c r="BL236" s="432"/>
      <c r="BM236" s="432"/>
      <c r="BN236" s="432"/>
      <c r="BO236" s="432"/>
      <c r="BP236" s="432"/>
      <c r="BQ236" s="432"/>
      <c r="BR236" s="432"/>
      <c r="BS236" s="432"/>
      <c r="BT236" s="432"/>
      <c r="BU236" s="432"/>
      <c r="BV236" s="432"/>
      <c r="BW236" s="432"/>
      <c r="BX236" s="432"/>
      <c r="BY236" s="432"/>
      <c r="BZ236" s="432"/>
      <c r="CA236" s="432"/>
      <c r="CB236" s="432"/>
      <c r="CC236" s="432"/>
      <c r="CD236" s="432"/>
      <c r="CE236" s="432"/>
      <c r="CF236" s="432"/>
      <c r="CG236" s="432"/>
      <c r="CH236" s="432"/>
      <c r="CI236" s="432"/>
      <c r="CJ236" s="432"/>
      <c r="CK236" s="432"/>
      <c r="CL236" s="432"/>
      <c r="CM236" s="432"/>
      <c r="CN236" s="432"/>
      <c r="CO236" s="432"/>
      <c r="CP236" s="432"/>
      <c r="CQ236" s="432"/>
      <c r="CR236" s="432"/>
      <c r="CS236" s="432"/>
      <c r="CT236" s="432"/>
      <c r="CU236" s="432"/>
      <c r="CV236" s="432"/>
      <c r="CW236" s="432"/>
      <c r="CX236" s="432"/>
      <c r="CY236" s="432"/>
      <c r="CZ236" s="432"/>
      <c r="DA236" s="432"/>
      <c r="DB236" s="432"/>
      <c r="DC236" s="432"/>
      <c r="DD236" s="432"/>
      <c r="DE236" s="432"/>
      <c r="DF236" s="432"/>
      <c r="DG236" s="432"/>
      <c r="DH236" s="432"/>
      <c r="DI236" s="432"/>
      <c r="DJ236" s="432"/>
      <c r="DK236" s="432"/>
      <c r="DL236" s="432"/>
      <c r="DM236" s="432"/>
      <c r="DN236" s="432"/>
      <c r="DO236" s="432"/>
      <c r="DP236" s="432"/>
      <c r="DQ236" s="432"/>
      <c r="DR236" s="432"/>
      <c r="DS236" s="432"/>
      <c r="DT236" s="432"/>
      <c r="DU236" s="432"/>
      <c r="DV236" s="432"/>
      <c r="DW236" s="432"/>
      <c r="DX236" s="432"/>
      <c r="DY236" s="432"/>
      <c r="DZ236" s="432"/>
      <c r="EA236" s="432"/>
      <c r="EB236" s="432"/>
      <c r="EC236" s="432"/>
      <c r="ED236" s="432"/>
      <c r="EE236" s="432"/>
      <c r="EF236" s="432"/>
      <c r="EG236" s="432"/>
      <c r="EH236" s="432"/>
      <c r="EI236" s="432"/>
      <c r="EJ236" s="432"/>
      <c r="EK236" s="432"/>
      <c r="EL236" s="432"/>
      <c r="EM236" s="432"/>
      <c r="EN236" s="432"/>
      <c r="EO236" s="432"/>
      <c r="EP236" s="432"/>
      <c r="EQ236" s="432"/>
      <c r="ER236" s="432"/>
      <c r="ES236" s="432"/>
      <c r="ET236" s="432"/>
      <c r="EU236" s="432"/>
      <c r="EV236" s="432"/>
      <c r="EW236" s="432"/>
      <c r="EX236" s="432"/>
      <c r="EY236" s="432"/>
      <c r="EZ236" s="432"/>
      <c r="FA236" s="432"/>
      <c r="FB236" s="432"/>
      <c r="FC236" s="432"/>
      <c r="FD236" s="432"/>
      <c r="FE236" s="432"/>
      <c r="FF236" s="432"/>
      <c r="FG236" s="432"/>
      <c r="FH236" s="432"/>
      <c r="FI236" s="432"/>
      <c r="FJ236" s="432"/>
      <c r="FK236" s="432"/>
      <c r="FL236" s="432"/>
      <c r="FM236" s="432"/>
      <c r="FN236" s="432"/>
      <c r="FO236" s="432"/>
      <c r="FP236" s="432"/>
      <c r="FQ236" s="432"/>
      <c r="FR236" s="432"/>
      <c r="FS236" s="432"/>
      <c r="FT236" s="432"/>
      <c r="FU236" s="432"/>
      <c r="FV236" s="432"/>
      <c r="FW236" s="432"/>
      <c r="FX236" s="432"/>
      <c r="FY236" s="432"/>
      <c r="FZ236" s="432"/>
      <c r="GA236" s="432"/>
      <c r="GB236" s="432"/>
      <c r="GC236" s="432"/>
      <c r="GD236" s="432"/>
      <c r="GE236" s="432"/>
      <c r="GF236" s="432"/>
      <c r="GG236" s="432"/>
      <c r="GH236" s="432"/>
      <c r="GI236" s="432"/>
      <c r="GJ236" s="432"/>
      <c r="GK236" s="432"/>
      <c r="GL236" s="432"/>
      <c r="GM236" s="432"/>
      <c r="GN236" s="432"/>
      <c r="GO236" s="432"/>
      <c r="GP236" s="432"/>
      <c r="GQ236" s="432"/>
      <c r="GR236" s="432"/>
      <c r="GS236" s="432"/>
      <c r="GT236" s="432"/>
      <c r="GU236" s="432"/>
      <c r="GV236" s="432"/>
      <c r="GW236" s="432"/>
      <c r="GX236" s="432"/>
      <c r="GY236" s="432"/>
      <c r="GZ236" s="432"/>
      <c r="HA236" s="432"/>
      <c r="HB236" s="432"/>
      <c r="HC236" s="432"/>
      <c r="HD236" s="432"/>
      <c r="HE236" s="432"/>
      <c r="HF236" s="432"/>
      <c r="HG236" s="432"/>
      <c r="HH236" s="432"/>
      <c r="HI236" s="432"/>
      <c r="HJ236" s="432"/>
      <c r="HK236" s="432"/>
      <c r="HL236" s="432"/>
      <c r="HM236" s="432"/>
      <c r="HN236" s="432"/>
      <c r="HO236" s="432"/>
      <c r="HP236" s="432"/>
      <c r="HQ236" s="432"/>
      <c r="HR236" s="432"/>
      <c r="HS236" s="432"/>
      <c r="HT236" s="432"/>
      <c r="HU236" s="432"/>
      <c r="HV236" s="432"/>
      <c r="HW236" s="432"/>
      <c r="HX236" s="432"/>
      <c r="HY236" s="432"/>
      <c r="HZ236" s="432"/>
      <c r="IA236" s="432"/>
      <c r="IB236" s="432"/>
      <c r="IC236" s="432"/>
      <c r="ID236" s="432"/>
      <c r="IE236" s="432"/>
      <c r="IF236" s="432"/>
      <c r="IG236" s="432"/>
    </row>
    <row r="237" spans="1:256" s="433" customFormat="1" ht="30">
      <c r="A237" s="62">
        <v>6</v>
      </c>
      <c r="B237" s="172" t="s">
        <v>2101</v>
      </c>
      <c r="C237" s="27" t="s">
        <v>1119</v>
      </c>
      <c r="D237" s="27" t="s">
        <v>1120</v>
      </c>
      <c r="E237" s="71" t="s">
        <v>102</v>
      </c>
      <c r="F237" s="47" t="s">
        <v>841</v>
      </c>
      <c r="G237" s="31">
        <v>1.43</v>
      </c>
      <c r="H237" s="42">
        <v>1600</v>
      </c>
      <c r="I237" s="41">
        <v>2288</v>
      </c>
      <c r="J237" s="30">
        <v>0.12</v>
      </c>
      <c r="K237" s="31">
        <v>2562.56</v>
      </c>
      <c r="L237" s="44" t="s">
        <v>784</v>
      </c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432"/>
      <c r="AA237" s="432"/>
      <c r="AB237" s="432"/>
      <c r="AC237" s="432"/>
      <c r="AD237" s="432"/>
      <c r="AE237" s="432"/>
      <c r="AF237" s="432"/>
      <c r="AG237" s="432"/>
      <c r="AH237" s="432"/>
      <c r="AI237" s="432"/>
      <c r="AJ237" s="432"/>
      <c r="AK237" s="432"/>
      <c r="AL237" s="432"/>
      <c r="AM237" s="432"/>
      <c r="AN237" s="432"/>
      <c r="AO237" s="432"/>
      <c r="AP237" s="432"/>
      <c r="AQ237" s="432"/>
      <c r="AR237" s="432"/>
      <c r="AS237" s="432"/>
      <c r="AT237" s="432"/>
      <c r="AU237" s="432"/>
      <c r="AV237" s="432"/>
      <c r="AW237" s="432"/>
      <c r="AX237" s="432"/>
      <c r="AY237" s="432"/>
      <c r="AZ237" s="432"/>
      <c r="BA237" s="432"/>
      <c r="BB237" s="432"/>
      <c r="BC237" s="432"/>
      <c r="BD237" s="432"/>
      <c r="BE237" s="432"/>
      <c r="BF237" s="432"/>
      <c r="BG237" s="432"/>
      <c r="BH237" s="432"/>
      <c r="BI237" s="432"/>
      <c r="BJ237" s="432"/>
      <c r="BK237" s="432"/>
      <c r="BL237" s="432"/>
      <c r="BM237" s="432"/>
      <c r="BN237" s="432"/>
      <c r="BO237" s="432"/>
      <c r="BP237" s="432"/>
      <c r="BQ237" s="432"/>
      <c r="BR237" s="432"/>
      <c r="BS237" s="432"/>
      <c r="BT237" s="432"/>
      <c r="BU237" s="432"/>
      <c r="BV237" s="432"/>
      <c r="BW237" s="432"/>
      <c r="BX237" s="432"/>
      <c r="BY237" s="432"/>
      <c r="BZ237" s="432"/>
      <c r="CA237" s="432"/>
      <c r="CB237" s="432"/>
      <c r="CC237" s="432"/>
      <c r="CD237" s="432"/>
      <c r="CE237" s="432"/>
      <c r="CF237" s="432"/>
      <c r="CG237" s="432"/>
      <c r="CH237" s="432"/>
      <c r="CI237" s="432"/>
      <c r="CJ237" s="432"/>
      <c r="CK237" s="432"/>
      <c r="CL237" s="432"/>
      <c r="CM237" s="432"/>
      <c r="CN237" s="432"/>
      <c r="CO237" s="432"/>
      <c r="CP237" s="432"/>
      <c r="CQ237" s="432"/>
      <c r="CR237" s="432"/>
      <c r="CS237" s="432"/>
      <c r="CT237" s="432"/>
      <c r="CU237" s="432"/>
      <c r="CV237" s="432"/>
      <c r="CW237" s="432"/>
      <c r="CX237" s="432"/>
      <c r="CY237" s="432"/>
      <c r="CZ237" s="432"/>
      <c r="DA237" s="432"/>
      <c r="DB237" s="432"/>
      <c r="DC237" s="432"/>
      <c r="DD237" s="432"/>
      <c r="DE237" s="432"/>
      <c r="DF237" s="432"/>
      <c r="DG237" s="432"/>
      <c r="DH237" s="432"/>
      <c r="DI237" s="432"/>
      <c r="DJ237" s="432"/>
      <c r="DK237" s="432"/>
      <c r="DL237" s="432"/>
      <c r="DM237" s="432"/>
      <c r="DN237" s="432"/>
      <c r="DO237" s="432"/>
      <c r="DP237" s="432"/>
      <c r="DQ237" s="432"/>
      <c r="DR237" s="432"/>
      <c r="DS237" s="432"/>
      <c r="DT237" s="432"/>
      <c r="DU237" s="432"/>
      <c r="DV237" s="432"/>
      <c r="DW237" s="432"/>
      <c r="DX237" s="432"/>
      <c r="DY237" s="432"/>
      <c r="DZ237" s="432"/>
      <c r="EA237" s="432"/>
      <c r="EB237" s="432"/>
      <c r="EC237" s="432"/>
      <c r="ED237" s="432"/>
      <c r="EE237" s="432"/>
      <c r="EF237" s="432"/>
      <c r="EG237" s="432"/>
      <c r="EH237" s="432"/>
      <c r="EI237" s="432"/>
      <c r="EJ237" s="432"/>
      <c r="EK237" s="432"/>
      <c r="EL237" s="432"/>
      <c r="EM237" s="432"/>
      <c r="EN237" s="432"/>
      <c r="EO237" s="432"/>
      <c r="EP237" s="432"/>
      <c r="EQ237" s="432"/>
      <c r="ER237" s="432"/>
      <c r="ES237" s="432"/>
      <c r="ET237" s="432"/>
      <c r="EU237" s="432"/>
      <c r="EV237" s="432"/>
      <c r="EW237" s="432"/>
      <c r="EX237" s="432"/>
      <c r="EY237" s="432"/>
      <c r="EZ237" s="432"/>
      <c r="FA237" s="432"/>
      <c r="FB237" s="432"/>
      <c r="FC237" s="432"/>
      <c r="FD237" s="432"/>
      <c r="FE237" s="432"/>
      <c r="FF237" s="432"/>
      <c r="FG237" s="432"/>
      <c r="FH237" s="432"/>
      <c r="FI237" s="432"/>
      <c r="FJ237" s="432"/>
      <c r="FK237" s="432"/>
      <c r="FL237" s="432"/>
      <c r="FM237" s="432"/>
      <c r="FN237" s="432"/>
      <c r="FO237" s="432"/>
      <c r="FP237" s="432"/>
      <c r="FQ237" s="432"/>
      <c r="FR237" s="432"/>
      <c r="FS237" s="432"/>
      <c r="FT237" s="432"/>
      <c r="FU237" s="432"/>
      <c r="FV237" s="432"/>
      <c r="FW237" s="432"/>
      <c r="FX237" s="432"/>
      <c r="FY237" s="432"/>
      <c r="FZ237" s="432"/>
      <c r="GA237" s="432"/>
      <c r="GB237" s="432"/>
      <c r="GC237" s="432"/>
      <c r="GD237" s="432"/>
      <c r="GE237" s="432"/>
      <c r="GF237" s="432"/>
      <c r="GG237" s="432"/>
      <c r="GH237" s="432"/>
      <c r="GI237" s="432"/>
      <c r="GJ237" s="432"/>
      <c r="GK237" s="432"/>
      <c r="GL237" s="432"/>
      <c r="GM237" s="432"/>
      <c r="GN237" s="432"/>
      <c r="GO237" s="432"/>
      <c r="GP237" s="432"/>
      <c r="GQ237" s="432"/>
      <c r="GR237" s="432"/>
      <c r="GS237" s="432"/>
      <c r="GT237" s="432"/>
      <c r="GU237" s="432"/>
      <c r="GV237" s="432"/>
      <c r="GW237" s="432"/>
      <c r="GX237" s="432"/>
      <c r="GY237" s="432"/>
      <c r="GZ237" s="432"/>
      <c r="HA237" s="432"/>
      <c r="HB237" s="432"/>
      <c r="HC237" s="432"/>
      <c r="HD237" s="432"/>
      <c r="HE237" s="432"/>
      <c r="HF237" s="432"/>
      <c r="HG237" s="432"/>
      <c r="HH237" s="432"/>
      <c r="HI237" s="432"/>
      <c r="HJ237" s="432"/>
      <c r="HK237" s="432"/>
      <c r="HL237" s="432"/>
      <c r="HM237" s="432"/>
      <c r="HN237" s="432"/>
      <c r="HO237" s="432"/>
      <c r="HP237" s="432"/>
      <c r="HQ237" s="432"/>
      <c r="HR237" s="432"/>
      <c r="HS237" s="432"/>
      <c r="HT237" s="432"/>
      <c r="HU237" s="432"/>
      <c r="HV237" s="432"/>
      <c r="HW237" s="432"/>
      <c r="HX237" s="432"/>
      <c r="HY237" s="432"/>
      <c r="HZ237" s="432"/>
      <c r="IA237" s="432"/>
      <c r="IB237" s="432"/>
      <c r="IC237" s="432"/>
      <c r="ID237" s="432"/>
      <c r="IE237" s="432"/>
      <c r="IF237" s="432"/>
      <c r="IG237" s="432"/>
    </row>
    <row r="238" spans="1:256" s="108" customFormat="1">
      <c r="A238" s="517" t="s">
        <v>2588</v>
      </c>
      <c r="B238" s="518"/>
      <c r="C238" s="518"/>
      <c r="D238" s="518"/>
      <c r="E238" s="518"/>
      <c r="F238" s="518"/>
      <c r="G238" s="518"/>
      <c r="H238" s="518"/>
      <c r="I238" s="518"/>
      <c r="J238" s="519"/>
      <c r="K238" s="403">
        <f>SUM(K232:K237)</f>
        <v>22330.280000000002</v>
      </c>
    </row>
    <row r="239" spans="1:256" s="108" customFormat="1">
      <c r="A239" s="517" t="s">
        <v>2589</v>
      </c>
      <c r="B239" s="518"/>
      <c r="C239" s="518"/>
      <c r="D239" s="518"/>
      <c r="E239" s="518"/>
      <c r="F239" s="518"/>
      <c r="G239" s="518"/>
      <c r="H239" s="518"/>
      <c r="I239" s="518"/>
      <c r="J239" s="519"/>
      <c r="K239" s="403">
        <v>-0.28000000000000003</v>
      </c>
    </row>
    <row r="240" spans="1:256" s="108" customFormat="1">
      <c r="A240" s="523" t="s">
        <v>2655</v>
      </c>
      <c r="B240" s="524"/>
      <c r="C240" s="524"/>
      <c r="D240" s="524"/>
      <c r="E240" s="524"/>
      <c r="F240" s="524"/>
      <c r="G240" s="524"/>
      <c r="H240" s="524"/>
      <c r="I240" s="524"/>
      <c r="J240" s="525"/>
      <c r="K240" s="403">
        <f>SUM(K238:K239)</f>
        <v>22330.000000000004</v>
      </c>
    </row>
    <row r="241" spans="1:241" s="108" customFormat="1">
      <c r="A241" s="428"/>
      <c r="B241" s="426"/>
      <c r="C241" s="426"/>
      <c r="D241" s="426"/>
      <c r="E241" s="427"/>
      <c r="F241" s="426"/>
      <c r="G241" s="459"/>
      <c r="H241" s="428"/>
      <c r="I241" s="426"/>
      <c r="J241" s="426"/>
      <c r="K241" s="429"/>
    </row>
    <row r="242" spans="1:241" s="108" customFormat="1">
      <c r="A242" s="38"/>
      <c r="C242" s="430"/>
      <c r="D242" s="430"/>
      <c r="F242" s="430"/>
      <c r="G242" s="460"/>
      <c r="H242" s="38"/>
      <c r="K242" s="431"/>
    </row>
    <row r="243" spans="1:241" s="108" customFormat="1" ht="45">
      <c r="A243" s="448" t="s">
        <v>2590</v>
      </c>
      <c r="B243" s="409" t="s">
        <v>749</v>
      </c>
      <c r="C243" s="409" t="s">
        <v>750</v>
      </c>
      <c r="D243" s="409" t="s">
        <v>751</v>
      </c>
      <c r="E243" s="409" t="s">
        <v>3</v>
      </c>
      <c r="F243" s="409" t="s">
        <v>2609</v>
      </c>
      <c r="G243" s="411" t="s">
        <v>753</v>
      </c>
      <c r="H243" s="410" t="s">
        <v>754</v>
      </c>
      <c r="I243" s="411" t="s">
        <v>755</v>
      </c>
      <c r="J243" s="410" t="s">
        <v>756</v>
      </c>
      <c r="K243" s="412" t="s">
        <v>757</v>
      </c>
      <c r="M243" s="425" t="s">
        <v>2754</v>
      </c>
    </row>
    <row r="244" spans="1:241" s="433" customFormat="1" ht="30">
      <c r="A244" s="62">
        <v>1</v>
      </c>
      <c r="B244" s="172" t="s">
        <v>2102</v>
      </c>
      <c r="C244" s="27" t="s">
        <v>1121</v>
      </c>
      <c r="D244" s="27" t="s">
        <v>1122</v>
      </c>
      <c r="E244" s="71" t="s">
        <v>102</v>
      </c>
      <c r="F244" s="47" t="s">
        <v>841</v>
      </c>
      <c r="G244" s="31">
        <v>0.82499999999999996</v>
      </c>
      <c r="H244" s="42">
        <v>50</v>
      </c>
      <c r="I244" s="41">
        <v>41.25</v>
      </c>
      <c r="J244" s="30">
        <v>0.12</v>
      </c>
      <c r="K244" s="31">
        <v>46.2</v>
      </c>
      <c r="L244" s="44" t="s">
        <v>784</v>
      </c>
      <c r="N244" s="432"/>
      <c r="O244" s="432"/>
      <c r="P244" s="432"/>
      <c r="Q244" s="432"/>
      <c r="R244" s="432"/>
      <c r="S244" s="432"/>
      <c r="T244" s="432"/>
      <c r="U244" s="432"/>
      <c r="V244" s="432"/>
      <c r="W244" s="432"/>
      <c r="X244" s="432"/>
      <c r="Y244" s="432"/>
      <c r="Z244" s="432"/>
      <c r="AA244" s="432"/>
      <c r="AB244" s="432"/>
      <c r="AC244" s="432"/>
      <c r="AD244" s="432"/>
      <c r="AE244" s="432"/>
      <c r="AF244" s="432"/>
      <c r="AG244" s="432"/>
      <c r="AH244" s="432"/>
      <c r="AI244" s="432"/>
      <c r="AJ244" s="432"/>
      <c r="AK244" s="432"/>
      <c r="AL244" s="432"/>
      <c r="AM244" s="432"/>
      <c r="AN244" s="432"/>
      <c r="AO244" s="432"/>
      <c r="AP244" s="432"/>
      <c r="AQ244" s="432"/>
      <c r="AR244" s="432"/>
      <c r="AS244" s="432"/>
      <c r="AT244" s="432"/>
      <c r="AU244" s="432"/>
      <c r="AV244" s="432"/>
      <c r="AW244" s="432"/>
      <c r="AX244" s="432"/>
      <c r="AY244" s="432"/>
      <c r="AZ244" s="432"/>
      <c r="BA244" s="432"/>
      <c r="BB244" s="432"/>
      <c r="BC244" s="432"/>
      <c r="BD244" s="432"/>
      <c r="BE244" s="432"/>
      <c r="BF244" s="432"/>
      <c r="BG244" s="432"/>
      <c r="BH244" s="432"/>
      <c r="BI244" s="432"/>
      <c r="BJ244" s="432"/>
      <c r="BK244" s="432"/>
      <c r="BL244" s="432"/>
      <c r="BM244" s="432"/>
      <c r="BN244" s="432"/>
      <c r="BO244" s="432"/>
      <c r="BP244" s="432"/>
      <c r="BQ244" s="432"/>
      <c r="BR244" s="432"/>
      <c r="BS244" s="432"/>
      <c r="BT244" s="432"/>
      <c r="BU244" s="432"/>
      <c r="BV244" s="432"/>
      <c r="BW244" s="432"/>
      <c r="BX244" s="432"/>
      <c r="BY244" s="432"/>
      <c r="BZ244" s="432"/>
      <c r="CA244" s="432"/>
      <c r="CB244" s="432"/>
      <c r="CC244" s="432"/>
      <c r="CD244" s="432"/>
      <c r="CE244" s="432"/>
      <c r="CF244" s="432"/>
      <c r="CG244" s="432"/>
      <c r="CH244" s="432"/>
      <c r="CI244" s="432"/>
      <c r="CJ244" s="432"/>
      <c r="CK244" s="432"/>
      <c r="CL244" s="432"/>
      <c r="CM244" s="432"/>
      <c r="CN244" s="432"/>
      <c r="CO244" s="432"/>
      <c r="CP244" s="432"/>
      <c r="CQ244" s="432"/>
      <c r="CR244" s="432"/>
      <c r="CS244" s="432"/>
      <c r="CT244" s="432"/>
      <c r="CU244" s="432"/>
      <c r="CV244" s="432"/>
      <c r="CW244" s="432"/>
      <c r="CX244" s="432"/>
      <c r="CY244" s="432"/>
      <c r="CZ244" s="432"/>
      <c r="DA244" s="432"/>
      <c r="DB244" s="432"/>
      <c r="DC244" s="432"/>
      <c r="DD244" s="432"/>
      <c r="DE244" s="432"/>
      <c r="DF244" s="432"/>
      <c r="DG244" s="432"/>
      <c r="DH244" s="432"/>
      <c r="DI244" s="432"/>
      <c r="DJ244" s="432"/>
      <c r="DK244" s="432"/>
      <c r="DL244" s="432"/>
      <c r="DM244" s="432"/>
      <c r="DN244" s="432"/>
      <c r="DO244" s="432"/>
      <c r="DP244" s="432"/>
      <c r="DQ244" s="432"/>
      <c r="DR244" s="432"/>
      <c r="DS244" s="432"/>
      <c r="DT244" s="432"/>
      <c r="DU244" s="432"/>
      <c r="DV244" s="432"/>
      <c r="DW244" s="432"/>
      <c r="DX244" s="432"/>
      <c r="DY244" s="432"/>
      <c r="DZ244" s="432"/>
      <c r="EA244" s="432"/>
      <c r="EB244" s="432"/>
      <c r="EC244" s="432"/>
      <c r="ED244" s="432"/>
      <c r="EE244" s="432"/>
      <c r="EF244" s="432"/>
      <c r="EG244" s="432"/>
      <c r="EH244" s="432"/>
      <c r="EI244" s="432"/>
      <c r="EJ244" s="432"/>
      <c r="EK244" s="432"/>
      <c r="EL244" s="432"/>
      <c r="EM244" s="432"/>
      <c r="EN244" s="432"/>
      <c r="EO244" s="432"/>
      <c r="EP244" s="432"/>
      <c r="EQ244" s="432"/>
      <c r="ER244" s="432"/>
      <c r="ES244" s="432"/>
      <c r="ET244" s="432"/>
      <c r="EU244" s="432"/>
      <c r="EV244" s="432"/>
      <c r="EW244" s="432"/>
      <c r="EX244" s="432"/>
      <c r="EY244" s="432"/>
      <c r="EZ244" s="432"/>
      <c r="FA244" s="432"/>
      <c r="FB244" s="432"/>
      <c r="FC244" s="432"/>
      <c r="FD244" s="432"/>
      <c r="FE244" s="432"/>
      <c r="FF244" s="432"/>
      <c r="FG244" s="432"/>
      <c r="FH244" s="432"/>
      <c r="FI244" s="432"/>
      <c r="FJ244" s="432"/>
      <c r="FK244" s="432"/>
      <c r="FL244" s="432"/>
      <c r="FM244" s="432"/>
      <c r="FN244" s="432"/>
      <c r="FO244" s="432"/>
      <c r="FP244" s="432"/>
      <c r="FQ244" s="432"/>
      <c r="FR244" s="432"/>
      <c r="FS244" s="432"/>
      <c r="FT244" s="432"/>
      <c r="FU244" s="432"/>
      <c r="FV244" s="432"/>
      <c r="FW244" s="432"/>
      <c r="FX244" s="432"/>
      <c r="FY244" s="432"/>
      <c r="FZ244" s="432"/>
      <c r="GA244" s="432"/>
      <c r="GB244" s="432"/>
      <c r="GC244" s="432"/>
      <c r="GD244" s="432"/>
      <c r="GE244" s="432"/>
      <c r="GF244" s="432"/>
      <c r="GG244" s="432"/>
      <c r="GH244" s="432"/>
      <c r="GI244" s="432"/>
      <c r="GJ244" s="432"/>
      <c r="GK244" s="432"/>
      <c r="GL244" s="432"/>
      <c r="GM244" s="432"/>
      <c r="GN244" s="432"/>
      <c r="GO244" s="432"/>
      <c r="GP244" s="432"/>
      <c r="GQ244" s="432"/>
      <c r="GR244" s="432"/>
      <c r="GS244" s="432"/>
      <c r="GT244" s="432"/>
      <c r="GU244" s="432"/>
      <c r="GV244" s="432"/>
      <c r="GW244" s="432"/>
      <c r="GX244" s="432"/>
      <c r="GY244" s="432"/>
      <c r="GZ244" s="432"/>
      <c r="HA244" s="432"/>
      <c r="HB244" s="432"/>
      <c r="HC244" s="432"/>
      <c r="HD244" s="432"/>
      <c r="HE244" s="432"/>
      <c r="HF244" s="432"/>
      <c r="HG244" s="432"/>
      <c r="HH244" s="432"/>
      <c r="HI244" s="432"/>
      <c r="HJ244" s="432"/>
      <c r="HK244" s="432"/>
      <c r="HL244" s="432"/>
      <c r="HM244" s="432"/>
      <c r="HN244" s="432"/>
      <c r="HO244" s="432"/>
      <c r="HP244" s="432"/>
      <c r="HQ244" s="432"/>
      <c r="HR244" s="432"/>
      <c r="HS244" s="432"/>
      <c r="HT244" s="432"/>
      <c r="HU244" s="432"/>
      <c r="HV244" s="432"/>
      <c r="HW244" s="432"/>
      <c r="HX244" s="432"/>
      <c r="HY244" s="432"/>
      <c r="HZ244" s="432"/>
      <c r="IA244" s="432"/>
      <c r="IB244" s="432"/>
      <c r="IC244" s="432"/>
      <c r="ID244" s="432"/>
      <c r="IE244" s="432"/>
      <c r="IF244" s="432"/>
      <c r="IG244" s="432"/>
    </row>
    <row r="245" spans="1:241" s="437" customFormat="1" ht="30">
      <c r="A245" s="205">
        <v>2</v>
      </c>
      <c r="B245" s="172" t="s">
        <v>2105</v>
      </c>
      <c r="C245" s="192" t="s">
        <v>2103</v>
      </c>
      <c r="D245" s="192" t="s">
        <v>2104</v>
      </c>
      <c r="E245" s="192" t="s">
        <v>102</v>
      </c>
      <c r="F245" s="47" t="s">
        <v>841</v>
      </c>
      <c r="G245" s="165">
        <v>0.5</v>
      </c>
      <c r="H245" s="42">
        <v>100</v>
      </c>
      <c r="I245" s="41">
        <v>50</v>
      </c>
      <c r="J245" s="22">
        <v>0.12</v>
      </c>
      <c r="K245" s="31">
        <v>56</v>
      </c>
      <c r="L245" s="19" t="s">
        <v>784</v>
      </c>
      <c r="N245" s="436"/>
      <c r="O245" s="436"/>
      <c r="P245" s="436"/>
      <c r="Q245" s="436"/>
      <c r="R245" s="436"/>
      <c r="S245" s="436"/>
      <c r="T245" s="436"/>
      <c r="U245" s="436"/>
      <c r="V245" s="436"/>
      <c r="W245" s="436"/>
      <c r="X245" s="436"/>
      <c r="Y245" s="436"/>
      <c r="Z245" s="436"/>
      <c r="AA245" s="436"/>
      <c r="AB245" s="436"/>
      <c r="AC245" s="436"/>
      <c r="AD245" s="436"/>
      <c r="AE245" s="436"/>
      <c r="AF245" s="436"/>
      <c r="AG245" s="436"/>
      <c r="AH245" s="436"/>
      <c r="AI245" s="436"/>
      <c r="AJ245" s="436"/>
      <c r="AK245" s="436"/>
      <c r="AL245" s="436"/>
      <c r="AM245" s="436"/>
      <c r="AN245" s="436"/>
      <c r="AO245" s="436"/>
      <c r="AP245" s="436"/>
      <c r="AQ245" s="436"/>
      <c r="AR245" s="436"/>
      <c r="AS245" s="436"/>
      <c r="AT245" s="436"/>
      <c r="AU245" s="436"/>
      <c r="AV245" s="436"/>
      <c r="AW245" s="436"/>
      <c r="AX245" s="436"/>
      <c r="AY245" s="436"/>
      <c r="AZ245" s="436"/>
      <c r="BA245" s="436"/>
      <c r="BB245" s="436"/>
      <c r="BC245" s="436"/>
      <c r="BD245" s="436"/>
      <c r="BE245" s="436"/>
      <c r="BF245" s="436"/>
      <c r="BG245" s="436"/>
      <c r="BH245" s="436"/>
      <c r="BI245" s="436"/>
      <c r="BJ245" s="436"/>
      <c r="BK245" s="436"/>
      <c r="BL245" s="436"/>
      <c r="BM245" s="436"/>
      <c r="BN245" s="436"/>
      <c r="BO245" s="436"/>
      <c r="BP245" s="436"/>
      <c r="BQ245" s="436"/>
      <c r="BR245" s="436"/>
      <c r="BS245" s="436"/>
      <c r="BT245" s="436"/>
      <c r="BU245" s="436"/>
      <c r="BV245" s="436"/>
      <c r="BW245" s="436"/>
      <c r="BX245" s="436"/>
      <c r="BY245" s="436"/>
      <c r="BZ245" s="436"/>
      <c r="CA245" s="436"/>
      <c r="CB245" s="436"/>
      <c r="CC245" s="436"/>
      <c r="CD245" s="436"/>
      <c r="CE245" s="436"/>
      <c r="CF245" s="436"/>
      <c r="CG245" s="436"/>
      <c r="CH245" s="436"/>
      <c r="CI245" s="436"/>
      <c r="CJ245" s="436"/>
      <c r="CK245" s="436"/>
      <c r="CL245" s="436"/>
      <c r="CM245" s="436"/>
      <c r="CN245" s="436"/>
      <c r="CO245" s="436"/>
      <c r="CP245" s="436"/>
      <c r="CQ245" s="436"/>
      <c r="CR245" s="436"/>
      <c r="CS245" s="436"/>
      <c r="CT245" s="436"/>
      <c r="CU245" s="436"/>
      <c r="CV245" s="436"/>
      <c r="CW245" s="436"/>
      <c r="CX245" s="436"/>
      <c r="CY245" s="436"/>
      <c r="CZ245" s="436"/>
      <c r="DA245" s="436"/>
      <c r="DB245" s="436"/>
      <c r="DC245" s="436"/>
      <c r="DD245" s="436"/>
      <c r="DE245" s="436"/>
      <c r="DF245" s="436"/>
      <c r="DG245" s="436"/>
      <c r="DH245" s="436"/>
      <c r="DI245" s="436"/>
      <c r="DJ245" s="436"/>
      <c r="DK245" s="436"/>
      <c r="DL245" s="436"/>
      <c r="DM245" s="436"/>
      <c r="DN245" s="436"/>
      <c r="DO245" s="436"/>
      <c r="DP245" s="436"/>
      <c r="DQ245" s="436"/>
      <c r="DR245" s="436"/>
      <c r="DS245" s="436"/>
      <c r="DT245" s="436"/>
      <c r="DU245" s="436"/>
      <c r="DV245" s="436"/>
      <c r="DW245" s="436"/>
      <c r="DX245" s="436"/>
      <c r="DY245" s="436"/>
      <c r="DZ245" s="436"/>
      <c r="EA245" s="436"/>
      <c r="EB245" s="436"/>
      <c r="EC245" s="436"/>
      <c r="ED245" s="436"/>
      <c r="EE245" s="436"/>
      <c r="EF245" s="436"/>
      <c r="EG245" s="436"/>
      <c r="EH245" s="436"/>
      <c r="EI245" s="436"/>
      <c r="EJ245" s="436"/>
      <c r="EK245" s="436"/>
      <c r="EL245" s="436"/>
      <c r="EM245" s="436"/>
      <c r="EN245" s="436"/>
      <c r="EO245" s="436"/>
      <c r="EP245" s="436"/>
      <c r="EQ245" s="436"/>
      <c r="ER245" s="436"/>
      <c r="ES245" s="436"/>
      <c r="ET245" s="436"/>
      <c r="EU245" s="436"/>
      <c r="EV245" s="436"/>
      <c r="EW245" s="436"/>
      <c r="EX245" s="436"/>
      <c r="EY245" s="436"/>
      <c r="EZ245" s="436"/>
      <c r="FA245" s="436"/>
      <c r="FB245" s="436"/>
      <c r="FC245" s="436"/>
      <c r="FD245" s="436"/>
      <c r="FE245" s="436"/>
      <c r="FF245" s="436"/>
      <c r="FG245" s="436"/>
      <c r="FH245" s="436"/>
      <c r="FI245" s="436"/>
      <c r="FJ245" s="436"/>
      <c r="FK245" s="436"/>
      <c r="FL245" s="436"/>
      <c r="FM245" s="436"/>
      <c r="FN245" s="436"/>
      <c r="FO245" s="436"/>
      <c r="FP245" s="436"/>
      <c r="FQ245" s="436"/>
      <c r="FR245" s="436"/>
      <c r="FS245" s="436"/>
      <c r="FT245" s="436"/>
      <c r="FU245" s="436"/>
      <c r="FV245" s="436"/>
      <c r="FW245" s="436"/>
      <c r="FX245" s="436"/>
      <c r="FY245" s="436"/>
      <c r="FZ245" s="436"/>
      <c r="GA245" s="436"/>
      <c r="GB245" s="436"/>
      <c r="GC245" s="436"/>
      <c r="GD245" s="436"/>
      <c r="GE245" s="436"/>
      <c r="GF245" s="436"/>
      <c r="GG245" s="436"/>
      <c r="GH245" s="436"/>
      <c r="GI245" s="436"/>
      <c r="GJ245" s="436"/>
      <c r="GK245" s="436"/>
      <c r="GL245" s="436"/>
      <c r="GM245" s="436"/>
      <c r="GN245" s="436"/>
      <c r="GO245" s="436"/>
      <c r="GP245" s="436"/>
      <c r="GQ245" s="436"/>
      <c r="GR245" s="436"/>
      <c r="GS245" s="436"/>
      <c r="GT245" s="436"/>
      <c r="GU245" s="436"/>
      <c r="GV245" s="436"/>
      <c r="GW245" s="436"/>
      <c r="GX245" s="436"/>
      <c r="GY245" s="436"/>
      <c r="GZ245" s="436"/>
      <c r="HA245" s="436"/>
      <c r="HB245" s="436"/>
      <c r="HC245" s="436"/>
      <c r="HD245" s="436"/>
      <c r="HE245" s="436"/>
      <c r="HF245" s="436"/>
      <c r="HG245" s="436"/>
      <c r="HH245" s="436"/>
      <c r="HI245" s="436"/>
      <c r="HJ245" s="436"/>
      <c r="HK245" s="436"/>
      <c r="HL245" s="436"/>
      <c r="HM245" s="436"/>
      <c r="HN245" s="436"/>
      <c r="HO245" s="436"/>
      <c r="HP245" s="436"/>
      <c r="HQ245" s="436"/>
      <c r="HR245" s="436"/>
      <c r="HS245" s="436"/>
      <c r="HT245" s="436"/>
      <c r="HU245" s="436"/>
      <c r="HV245" s="436"/>
      <c r="HW245" s="436"/>
      <c r="HX245" s="436"/>
      <c r="HY245" s="436"/>
      <c r="HZ245" s="436"/>
      <c r="IA245" s="436"/>
      <c r="IB245" s="436"/>
      <c r="IC245" s="436"/>
      <c r="ID245" s="436"/>
      <c r="IE245" s="436"/>
      <c r="IF245" s="436"/>
      <c r="IG245" s="436"/>
    </row>
    <row r="246" spans="1:241" s="433" customFormat="1" ht="30">
      <c r="A246" s="62">
        <v>3</v>
      </c>
      <c r="B246" s="172" t="s">
        <v>2107</v>
      </c>
      <c r="C246" s="27" t="s">
        <v>1126</v>
      </c>
      <c r="D246" s="27" t="s">
        <v>1127</v>
      </c>
      <c r="E246" s="71" t="s">
        <v>102</v>
      </c>
      <c r="F246" s="47" t="s">
        <v>841</v>
      </c>
      <c r="G246" s="31">
        <v>1.21</v>
      </c>
      <c r="H246" s="42">
        <v>1000</v>
      </c>
      <c r="I246" s="41">
        <v>1210</v>
      </c>
      <c r="J246" s="30">
        <v>0.12</v>
      </c>
      <c r="K246" s="31">
        <v>1355.2</v>
      </c>
      <c r="L246" s="44" t="s">
        <v>784</v>
      </c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2"/>
      <c r="Z246" s="432"/>
      <c r="AA246" s="432"/>
      <c r="AB246" s="432"/>
      <c r="AC246" s="432"/>
      <c r="AD246" s="432"/>
      <c r="AE246" s="432"/>
      <c r="AF246" s="432"/>
      <c r="AG246" s="432"/>
      <c r="AH246" s="432"/>
      <c r="AI246" s="432"/>
      <c r="AJ246" s="432"/>
      <c r="AK246" s="432"/>
      <c r="AL246" s="432"/>
      <c r="AM246" s="432"/>
      <c r="AN246" s="432"/>
      <c r="AO246" s="432"/>
      <c r="AP246" s="432"/>
      <c r="AQ246" s="432"/>
      <c r="AR246" s="432"/>
      <c r="AS246" s="432"/>
      <c r="AT246" s="432"/>
      <c r="AU246" s="432"/>
      <c r="AV246" s="432"/>
      <c r="AW246" s="432"/>
      <c r="AX246" s="432"/>
      <c r="AY246" s="432"/>
      <c r="AZ246" s="432"/>
      <c r="BA246" s="432"/>
      <c r="BB246" s="432"/>
      <c r="BC246" s="432"/>
      <c r="BD246" s="432"/>
      <c r="BE246" s="432"/>
      <c r="BF246" s="432"/>
      <c r="BG246" s="432"/>
      <c r="BH246" s="432"/>
      <c r="BI246" s="432"/>
      <c r="BJ246" s="432"/>
      <c r="BK246" s="432"/>
      <c r="BL246" s="432"/>
      <c r="BM246" s="432"/>
      <c r="BN246" s="432"/>
      <c r="BO246" s="432"/>
      <c r="BP246" s="432"/>
      <c r="BQ246" s="432"/>
      <c r="BR246" s="432"/>
      <c r="BS246" s="432"/>
      <c r="BT246" s="432"/>
      <c r="BU246" s="432"/>
      <c r="BV246" s="432"/>
      <c r="BW246" s="432"/>
      <c r="BX246" s="432"/>
      <c r="BY246" s="432"/>
      <c r="BZ246" s="432"/>
      <c r="CA246" s="432"/>
      <c r="CB246" s="432"/>
      <c r="CC246" s="432"/>
      <c r="CD246" s="432"/>
      <c r="CE246" s="432"/>
      <c r="CF246" s="432"/>
      <c r="CG246" s="432"/>
      <c r="CH246" s="432"/>
      <c r="CI246" s="432"/>
      <c r="CJ246" s="432"/>
      <c r="CK246" s="432"/>
      <c r="CL246" s="432"/>
      <c r="CM246" s="432"/>
      <c r="CN246" s="432"/>
      <c r="CO246" s="432"/>
      <c r="CP246" s="432"/>
      <c r="CQ246" s="432"/>
      <c r="CR246" s="432"/>
      <c r="CS246" s="432"/>
      <c r="CT246" s="432"/>
      <c r="CU246" s="432"/>
      <c r="CV246" s="432"/>
      <c r="CW246" s="432"/>
      <c r="CX246" s="432"/>
      <c r="CY246" s="432"/>
      <c r="CZ246" s="432"/>
      <c r="DA246" s="432"/>
      <c r="DB246" s="432"/>
      <c r="DC246" s="432"/>
      <c r="DD246" s="432"/>
      <c r="DE246" s="432"/>
      <c r="DF246" s="432"/>
      <c r="DG246" s="432"/>
      <c r="DH246" s="432"/>
      <c r="DI246" s="432"/>
      <c r="DJ246" s="432"/>
      <c r="DK246" s="432"/>
      <c r="DL246" s="432"/>
      <c r="DM246" s="432"/>
      <c r="DN246" s="432"/>
      <c r="DO246" s="432"/>
      <c r="DP246" s="432"/>
      <c r="DQ246" s="432"/>
      <c r="DR246" s="432"/>
      <c r="DS246" s="432"/>
      <c r="DT246" s="432"/>
      <c r="DU246" s="432"/>
      <c r="DV246" s="432"/>
      <c r="DW246" s="432"/>
      <c r="DX246" s="432"/>
      <c r="DY246" s="432"/>
      <c r="DZ246" s="432"/>
      <c r="EA246" s="432"/>
      <c r="EB246" s="432"/>
      <c r="EC246" s="432"/>
      <c r="ED246" s="432"/>
      <c r="EE246" s="432"/>
      <c r="EF246" s="432"/>
      <c r="EG246" s="432"/>
      <c r="EH246" s="432"/>
      <c r="EI246" s="432"/>
      <c r="EJ246" s="432"/>
      <c r="EK246" s="432"/>
      <c r="EL246" s="432"/>
      <c r="EM246" s="432"/>
      <c r="EN246" s="432"/>
      <c r="EO246" s="432"/>
      <c r="EP246" s="432"/>
      <c r="EQ246" s="432"/>
      <c r="ER246" s="432"/>
      <c r="ES246" s="432"/>
      <c r="ET246" s="432"/>
      <c r="EU246" s="432"/>
      <c r="EV246" s="432"/>
      <c r="EW246" s="432"/>
      <c r="EX246" s="432"/>
      <c r="EY246" s="432"/>
      <c r="EZ246" s="432"/>
      <c r="FA246" s="432"/>
      <c r="FB246" s="432"/>
      <c r="FC246" s="432"/>
      <c r="FD246" s="432"/>
      <c r="FE246" s="432"/>
      <c r="FF246" s="432"/>
      <c r="FG246" s="432"/>
      <c r="FH246" s="432"/>
      <c r="FI246" s="432"/>
      <c r="FJ246" s="432"/>
      <c r="FK246" s="432"/>
      <c r="FL246" s="432"/>
      <c r="FM246" s="432"/>
      <c r="FN246" s="432"/>
      <c r="FO246" s="432"/>
      <c r="FP246" s="432"/>
      <c r="FQ246" s="432"/>
      <c r="FR246" s="432"/>
      <c r="FS246" s="432"/>
      <c r="FT246" s="432"/>
      <c r="FU246" s="432"/>
      <c r="FV246" s="432"/>
      <c r="FW246" s="432"/>
      <c r="FX246" s="432"/>
      <c r="FY246" s="432"/>
      <c r="FZ246" s="432"/>
      <c r="GA246" s="432"/>
      <c r="GB246" s="432"/>
      <c r="GC246" s="432"/>
      <c r="GD246" s="432"/>
      <c r="GE246" s="432"/>
      <c r="GF246" s="432"/>
      <c r="GG246" s="432"/>
      <c r="GH246" s="432"/>
      <c r="GI246" s="432"/>
      <c r="GJ246" s="432"/>
      <c r="GK246" s="432"/>
      <c r="GL246" s="432"/>
      <c r="GM246" s="432"/>
      <c r="GN246" s="432"/>
      <c r="GO246" s="432"/>
      <c r="GP246" s="432"/>
      <c r="GQ246" s="432"/>
      <c r="GR246" s="432"/>
      <c r="GS246" s="432"/>
      <c r="GT246" s="432"/>
      <c r="GU246" s="432"/>
      <c r="GV246" s="432"/>
      <c r="GW246" s="432"/>
      <c r="GX246" s="432"/>
      <c r="GY246" s="432"/>
      <c r="GZ246" s="432"/>
      <c r="HA246" s="432"/>
      <c r="HB246" s="432"/>
      <c r="HC246" s="432"/>
      <c r="HD246" s="432"/>
      <c r="HE246" s="432"/>
      <c r="HF246" s="432"/>
      <c r="HG246" s="432"/>
      <c r="HH246" s="432"/>
      <c r="HI246" s="432"/>
      <c r="HJ246" s="432"/>
      <c r="HK246" s="432"/>
      <c r="HL246" s="432"/>
      <c r="HM246" s="432"/>
      <c r="HN246" s="432"/>
      <c r="HO246" s="432"/>
      <c r="HP246" s="432"/>
      <c r="HQ246" s="432"/>
      <c r="HR246" s="432"/>
      <c r="HS246" s="432"/>
      <c r="HT246" s="432"/>
      <c r="HU246" s="432"/>
      <c r="HV246" s="432"/>
      <c r="HW246" s="432"/>
      <c r="HX246" s="432"/>
      <c r="HY246" s="432"/>
      <c r="HZ246" s="432"/>
      <c r="IA246" s="432"/>
      <c r="IB246" s="432"/>
      <c r="IC246" s="432"/>
      <c r="ID246" s="432"/>
      <c r="IE246" s="432"/>
      <c r="IF246" s="432"/>
      <c r="IG246" s="432"/>
    </row>
    <row r="247" spans="1:241" s="433" customFormat="1" ht="30">
      <c r="A247" s="205">
        <v>4</v>
      </c>
      <c r="B247" s="172" t="s">
        <v>2155</v>
      </c>
      <c r="C247" s="71" t="s">
        <v>1144</v>
      </c>
      <c r="D247" s="71" t="s">
        <v>1145</v>
      </c>
      <c r="E247" s="71" t="s">
        <v>937</v>
      </c>
      <c r="F247" s="47" t="s">
        <v>841</v>
      </c>
      <c r="G247" s="461">
        <v>12.1</v>
      </c>
      <c r="H247" s="42">
        <v>300</v>
      </c>
      <c r="I247" s="41">
        <v>3630</v>
      </c>
      <c r="J247" s="30">
        <v>0.12</v>
      </c>
      <c r="K247" s="31">
        <v>4065.6</v>
      </c>
      <c r="L247" s="27" t="s">
        <v>784</v>
      </c>
      <c r="M247" s="432"/>
      <c r="N247" s="432"/>
      <c r="O247" s="432"/>
      <c r="P247" s="432"/>
      <c r="Q247" s="432"/>
      <c r="R247" s="432"/>
      <c r="S247" s="432"/>
      <c r="T247" s="432"/>
      <c r="U247" s="432"/>
      <c r="V247" s="432"/>
      <c r="W247" s="432"/>
      <c r="X247" s="432"/>
      <c r="Y247" s="432"/>
      <c r="Z247" s="432"/>
      <c r="AA247" s="432"/>
      <c r="AB247" s="432"/>
      <c r="AC247" s="432"/>
      <c r="AD247" s="432"/>
      <c r="AE247" s="432"/>
      <c r="AF247" s="432"/>
      <c r="AG247" s="432"/>
      <c r="AH247" s="432"/>
      <c r="AI247" s="432"/>
      <c r="AJ247" s="432"/>
      <c r="AK247" s="432"/>
      <c r="AL247" s="432"/>
      <c r="AM247" s="432"/>
      <c r="AN247" s="432"/>
      <c r="AO247" s="432"/>
      <c r="AP247" s="432"/>
      <c r="AQ247" s="432"/>
      <c r="AR247" s="432"/>
      <c r="AS247" s="432"/>
      <c r="AT247" s="432"/>
      <c r="AU247" s="432"/>
      <c r="AV247" s="432"/>
      <c r="AW247" s="432"/>
      <c r="AX247" s="432"/>
      <c r="AY247" s="432"/>
      <c r="AZ247" s="432"/>
      <c r="BA247" s="432"/>
      <c r="BB247" s="432"/>
      <c r="BC247" s="432"/>
      <c r="BD247" s="432"/>
      <c r="BE247" s="432"/>
      <c r="BF247" s="432"/>
      <c r="BG247" s="432"/>
      <c r="BH247" s="432"/>
      <c r="BI247" s="432"/>
      <c r="BJ247" s="432"/>
      <c r="BK247" s="432"/>
      <c r="BL247" s="432"/>
      <c r="BM247" s="432"/>
      <c r="BN247" s="432"/>
      <c r="BO247" s="432"/>
      <c r="BP247" s="432"/>
      <c r="BQ247" s="432"/>
      <c r="BR247" s="432"/>
      <c r="BS247" s="432"/>
      <c r="BT247" s="432"/>
      <c r="BU247" s="432"/>
      <c r="BV247" s="432"/>
      <c r="BW247" s="432"/>
      <c r="BX247" s="432"/>
      <c r="BY247" s="432"/>
      <c r="BZ247" s="432"/>
      <c r="CA247" s="432"/>
      <c r="CB247" s="432"/>
      <c r="CC247" s="432"/>
      <c r="CD247" s="432"/>
      <c r="CE247" s="432"/>
      <c r="CF247" s="432"/>
      <c r="CG247" s="432"/>
      <c r="CH247" s="432"/>
      <c r="CI247" s="432"/>
      <c r="CJ247" s="432"/>
      <c r="CK247" s="432"/>
      <c r="CL247" s="432"/>
      <c r="CM247" s="432"/>
      <c r="CN247" s="432"/>
      <c r="CO247" s="432"/>
      <c r="CP247" s="432"/>
      <c r="CQ247" s="432"/>
      <c r="CR247" s="432"/>
      <c r="CS247" s="432"/>
      <c r="CT247" s="432"/>
      <c r="CU247" s="432"/>
      <c r="CV247" s="432"/>
      <c r="CW247" s="432"/>
      <c r="CX247" s="432"/>
      <c r="CY247" s="432"/>
      <c r="CZ247" s="432"/>
      <c r="DA247" s="432"/>
      <c r="DB247" s="432"/>
      <c r="DC247" s="432"/>
      <c r="DD247" s="432"/>
      <c r="DE247" s="432"/>
      <c r="DF247" s="432"/>
      <c r="DG247" s="432"/>
      <c r="DH247" s="432"/>
      <c r="DI247" s="432"/>
      <c r="DJ247" s="432"/>
      <c r="DK247" s="432"/>
      <c r="DL247" s="432"/>
      <c r="DM247" s="432"/>
      <c r="DN247" s="432"/>
      <c r="DO247" s="432"/>
      <c r="DP247" s="432"/>
      <c r="DQ247" s="432"/>
      <c r="DR247" s="432"/>
      <c r="DS247" s="432"/>
      <c r="DT247" s="432"/>
      <c r="DU247" s="432"/>
      <c r="DV247" s="432"/>
      <c r="DW247" s="432"/>
      <c r="DX247" s="432"/>
      <c r="DY247" s="432"/>
      <c r="DZ247" s="432"/>
      <c r="EA247" s="432"/>
      <c r="EB247" s="432"/>
      <c r="EC247" s="432"/>
      <c r="ED247" s="432"/>
      <c r="EE247" s="432"/>
      <c r="EF247" s="432"/>
      <c r="EG247" s="432"/>
      <c r="EH247" s="432"/>
      <c r="EI247" s="432"/>
      <c r="EJ247" s="432"/>
      <c r="EK247" s="432"/>
      <c r="EL247" s="432"/>
      <c r="EM247" s="432"/>
      <c r="EN247" s="432"/>
      <c r="EO247" s="432"/>
      <c r="EP247" s="432"/>
      <c r="EQ247" s="432"/>
      <c r="ER247" s="432"/>
      <c r="ES247" s="432"/>
      <c r="ET247" s="432"/>
      <c r="EU247" s="432"/>
      <c r="EV247" s="432"/>
      <c r="EW247" s="432"/>
      <c r="EX247" s="432"/>
      <c r="EY247" s="432"/>
      <c r="EZ247" s="432"/>
      <c r="FA247" s="432"/>
      <c r="FB247" s="432"/>
      <c r="FC247" s="432"/>
      <c r="FD247" s="432"/>
      <c r="FE247" s="432"/>
      <c r="FF247" s="432"/>
      <c r="FG247" s="432"/>
      <c r="FH247" s="432"/>
      <c r="FI247" s="432"/>
      <c r="FJ247" s="432"/>
      <c r="FK247" s="432"/>
      <c r="FL247" s="432"/>
      <c r="FM247" s="432"/>
      <c r="FN247" s="432"/>
      <c r="FO247" s="432"/>
      <c r="FP247" s="432"/>
      <c r="FQ247" s="432"/>
      <c r="FR247" s="432"/>
      <c r="FS247" s="432"/>
      <c r="FT247" s="432"/>
      <c r="FU247" s="432"/>
      <c r="FV247" s="432"/>
      <c r="FW247" s="432"/>
      <c r="FX247" s="432"/>
      <c r="FY247" s="432"/>
      <c r="FZ247" s="432"/>
      <c r="GA247" s="432"/>
      <c r="GB247" s="432"/>
      <c r="GC247" s="432"/>
      <c r="GD247" s="432"/>
      <c r="GE247" s="432"/>
      <c r="GF247" s="432"/>
      <c r="GG247" s="432"/>
      <c r="GH247" s="432"/>
      <c r="GI247" s="432"/>
      <c r="GJ247" s="432"/>
      <c r="GK247" s="432"/>
      <c r="GL247" s="432"/>
      <c r="GM247" s="432"/>
      <c r="GN247" s="432"/>
      <c r="GO247" s="432"/>
      <c r="GP247" s="432"/>
      <c r="GQ247" s="432"/>
      <c r="GR247" s="432"/>
      <c r="GS247" s="432"/>
      <c r="GT247" s="432"/>
      <c r="GU247" s="432"/>
      <c r="GV247" s="432"/>
      <c r="GW247" s="432"/>
      <c r="GX247" s="432"/>
      <c r="GY247" s="432"/>
      <c r="GZ247" s="432"/>
      <c r="HA247" s="432"/>
      <c r="HB247" s="432"/>
      <c r="HC247" s="432"/>
      <c r="HD247" s="432"/>
      <c r="HE247" s="432"/>
      <c r="HF247" s="432"/>
      <c r="HG247" s="432"/>
      <c r="HH247" s="432"/>
      <c r="HI247" s="432"/>
      <c r="HJ247" s="432"/>
      <c r="HK247" s="432"/>
      <c r="HL247" s="432"/>
      <c r="HM247" s="432"/>
      <c r="HN247" s="432"/>
      <c r="HO247" s="432"/>
      <c r="HP247" s="432"/>
      <c r="HQ247" s="432"/>
      <c r="HR247" s="432"/>
      <c r="HS247" s="432"/>
      <c r="HT247" s="432"/>
      <c r="HU247" s="432"/>
      <c r="HV247" s="432"/>
      <c r="HW247" s="432"/>
      <c r="HX247" s="432"/>
      <c r="HY247" s="432"/>
      <c r="HZ247" s="432"/>
      <c r="IA247" s="432"/>
      <c r="IB247" s="432"/>
      <c r="IC247" s="432"/>
      <c r="ID247" s="432"/>
      <c r="IE247" s="432"/>
      <c r="IF247" s="432"/>
      <c r="IG247" s="432"/>
    </row>
    <row r="248" spans="1:241" s="433" customFormat="1" ht="30">
      <c r="A248" s="62">
        <v>5</v>
      </c>
      <c r="B248" s="172" t="s">
        <v>2157</v>
      </c>
      <c r="C248" s="27" t="s">
        <v>1148</v>
      </c>
      <c r="D248" s="27" t="s">
        <v>1149</v>
      </c>
      <c r="E248" s="71" t="s">
        <v>16</v>
      </c>
      <c r="F248" s="47" t="s">
        <v>841</v>
      </c>
      <c r="G248" s="463">
        <v>0.22</v>
      </c>
      <c r="H248" s="36">
        <v>300</v>
      </c>
      <c r="I248" s="41">
        <v>66</v>
      </c>
      <c r="J248" s="30">
        <v>0.12</v>
      </c>
      <c r="K248" s="31">
        <v>73.92</v>
      </c>
      <c r="L248" s="27" t="s">
        <v>784</v>
      </c>
      <c r="M248" s="432"/>
      <c r="N248" s="432"/>
      <c r="O248" s="432"/>
      <c r="P248" s="432"/>
      <c r="Q248" s="432"/>
      <c r="R248" s="432"/>
      <c r="S248" s="432"/>
      <c r="T248" s="432"/>
      <c r="U248" s="432"/>
      <c r="V248" s="432"/>
      <c r="W248" s="432"/>
      <c r="X248" s="432"/>
      <c r="Y248" s="432"/>
      <c r="Z248" s="432"/>
      <c r="AA248" s="432"/>
      <c r="AB248" s="432"/>
      <c r="AC248" s="432"/>
      <c r="AD248" s="432"/>
      <c r="AE248" s="432"/>
      <c r="AF248" s="432"/>
      <c r="AG248" s="432"/>
      <c r="AH248" s="432"/>
      <c r="AI248" s="432"/>
      <c r="AJ248" s="432"/>
      <c r="AK248" s="432"/>
      <c r="AL248" s="432"/>
      <c r="AM248" s="432"/>
      <c r="AN248" s="432"/>
      <c r="AO248" s="432"/>
      <c r="AP248" s="432"/>
      <c r="AQ248" s="432"/>
      <c r="AR248" s="432"/>
      <c r="AS248" s="432"/>
      <c r="AT248" s="432"/>
      <c r="AU248" s="432"/>
      <c r="AV248" s="432"/>
      <c r="AW248" s="432"/>
      <c r="AX248" s="432"/>
      <c r="AY248" s="432"/>
      <c r="AZ248" s="432"/>
      <c r="BA248" s="432"/>
      <c r="BB248" s="432"/>
      <c r="BC248" s="432"/>
      <c r="BD248" s="432"/>
      <c r="BE248" s="432"/>
      <c r="BF248" s="432"/>
      <c r="BG248" s="432"/>
      <c r="BH248" s="432"/>
      <c r="BI248" s="432"/>
      <c r="BJ248" s="432"/>
      <c r="BK248" s="432"/>
      <c r="BL248" s="432"/>
      <c r="BM248" s="432"/>
      <c r="BN248" s="432"/>
      <c r="BO248" s="432"/>
      <c r="BP248" s="432"/>
      <c r="BQ248" s="432"/>
      <c r="BR248" s="432"/>
      <c r="BS248" s="432"/>
      <c r="BT248" s="432"/>
      <c r="BU248" s="432"/>
      <c r="BV248" s="432"/>
      <c r="BW248" s="432"/>
      <c r="BX248" s="432"/>
      <c r="BY248" s="432"/>
      <c r="BZ248" s="432"/>
      <c r="CA248" s="432"/>
      <c r="CB248" s="432"/>
      <c r="CC248" s="432"/>
      <c r="CD248" s="432"/>
      <c r="CE248" s="432"/>
      <c r="CF248" s="432"/>
      <c r="CG248" s="432"/>
      <c r="CH248" s="432"/>
      <c r="CI248" s="432"/>
      <c r="CJ248" s="432"/>
      <c r="CK248" s="432"/>
      <c r="CL248" s="432"/>
      <c r="CM248" s="432"/>
      <c r="CN248" s="432"/>
      <c r="CO248" s="432"/>
      <c r="CP248" s="432"/>
      <c r="CQ248" s="432"/>
      <c r="CR248" s="432"/>
      <c r="CS248" s="432"/>
      <c r="CT248" s="432"/>
      <c r="CU248" s="432"/>
      <c r="CV248" s="432"/>
      <c r="CW248" s="432"/>
      <c r="CX248" s="432"/>
      <c r="CY248" s="432"/>
      <c r="CZ248" s="432"/>
      <c r="DA248" s="432"/>
      <c r="DB248" s="432"/>
      <c r="DC248" s="432"/>
      <c r="DD248" s="432"/>
      <c r="DE248" s="432"/>
      <c r="DF248" s="432"/>
      <c r="DG248" s="432"/>
      <c r="DH248" s="432"/>
      <c r="DI248" s="432"/>
      <c r="DJ248" s="432"/>
      <c r="DK248" s="432"/>
      <c r="DL248" s="432"/>
      <c r="DM248" s="432"/>
      <c r="DN248" s="432"/>
      <c r="DO248" s="432"/>
      <c r="DP248" s="432"/>
      <c r="DQ248" s="432"/>
      <c r="DR248" s="432"/>
      <c r="DS248" s="432"/>
      <c r="DT248" s="432"/>
      <c r="DU248" s="432"/>
      <c r="DV248" s="432"/>
      <c r="DW248" s="432"/>
      <c r="DX248" s="432"/>
      <c r="DY248" s="432"/>
      <c r="DZ248" s="432"/>
      <c r="EA248" s="432"/>
      <c r="EB248" s="432"/>
      <c r="EC248" s="432"/>
      <c r="ED248" s="432"/>
      <c r="EE248" s="432"/>
      <c r="EF248" s="432"/>
      <c r="EG248" s="432"/>
      <c r="EH248" s="432"/>
      <c r="EI248" s="432"/>
      <c r="EJ248" s="432"/>
      <c r="EK248" s="432"/>
      <c r="EL248" s="432"/>
      <c r="EM248" s="432"/>
      <c r="EN248" s="432"/>
      <c r="EO248" s="432"/>
      <c r="EP248" s="432"/>
      <c r="EQ248" s="432"/>
      <c r="ER248" s="432"/>
      <c r="ES248" s="432"/>
      <c r="ET248" s="432"/>
      <c r="EU248" s="432"/>
      <c r="EV248" s="432"/>
      <c r="EW248" s="432"/>
      <c r="EX248" s="432"/>
      <c r="EY248" s="432"/>
      <c r="EZ248" s="432"/>
      <c r="FA248" s="432"/>
      <c r="FB248" s="432"/>
      <c r="FC248" s="432"/>
      <c r="FD248" s="432"/>
      <c r="FE248" s="432"/>
      <c r="FF248" s="432"/>
      <c r="FG248" s="432"/>
      <c r="FH248" s="432"/>
      <c r="FI248" s="432"/>
      <c r="FJ248" s="432"/>
      <c r="FK248" s="432"/>
      <c r="FL248" s="432"/>
      <c r="FM248" s="432"/>
      <c r="FN248" s="432"/>
      <c r="FO248" s="432"/>
      <c r="FP248" s="432"/>
      <c r="FQ248" s="432"/>
      <c r="FR248" s="432"/>
      <c r="FS248" s="432"/>
      <c r="FT248" s="432"/>
      <c r="FU248" s="432"/>
      <c r="FV248" s="432"/>
      <c r="FW248" s="432"/>
      <c r="FX248" s="432"/>
      <c r="FY248" s="432"/>
      <c r="FZ248" s="432"/>
      <c r="GA248" s="432"/>
      <c r="GB248" s="432"/>
      <c r="GC248" s="432"/>
      <c r="GD248" s="432"/>
      <c r="GE248" s="432"/>
      <c r="GF248" s="432"/>
      <c r="GG248" s="432"/>
      <c r="GH248" s="432"/>
      <c r="GI248" s="432"/>
      <c r="GJ248" s="432"/>
      <c r="GK248" s="432"/>
      <c r="GL248" s="432"/>
      <c r="GM248" s="432"/>
      <c r="GN248" s="432"/>
      <c r="GO248" s="432"/>
      <c r="GP248" s="432"/>
      <c r="GQ248" s="432"/>
      <c r="GR248" s="432"/>
      <c r="GS248" s="432"/>
      <c r="GT248" s="432"/>
      <c r="GU248" s="432"/>
      <c r="GV248" s="432"/>
      <c r="GW248" s="432"/>
      <c r="GX248" s="432"/>
      <c r="GY248" s="432"/>
      <c r="GZ248" s="432"/>
      <c r="HA248" s="432"/>
      <c r="HB248" s="432"/>
      <c r="HC248" s="432"/>
      <c r="HD248" s="432"/>
      <c r="HE248" s="432"/>
      <c r="HF248" s="432"/>
      <c r="HG248" s="432"/>
      <c r="HH248" s="432"/>
      <c r="HI248" s="432"/>
      <c r="HJ248" s="432"/>
      <c r="HK248" s="432"/>
      <c r="HL248" s="432"/>
      <c r="HM248" s="432"/>
      <c r="HN248" s="432"/>
      <c r="HO248" s="432"/>
      <c r="HP248" s="432"/>
      <c r="HQ248" s="432"/>
      <c r="HR248" s="432"/>
      <c r="HS248" s="432"/>
      <c r="HT248" s="432"/>
      <c r="HU248" s="432"/>
      <c r="HV248" s="432"/>
      <c r="HW248" s="432"/>
      <c r="HX248" s="432"/>
      <c r="HY248" s="432"/>
      <c r="HZ248" s="432"/>
      <c r="IA248" s="432"/>
      <c r="IB248" s="432"/>
      <c r="IC248" s="432"/>
      <c r="ID248" s="432"/>
      <c r="IE248" s="432"/>
      <c r="IF248" s="432"/>
      <c r="IG248" s="432"/>
    </row>
    <row r="249" spans="1:241" s="433" customFormat="1" ht="30">
      <c r="A249" s="205">
        <v>6</v>
      </c>
      <c r="B249" s="172" t="s">
        <v>2158</v>
      </c>
      <c r="C249" s="27" t="s">
        <v>1150</v>
      </c>
      <c r="D249" s="27" t="s">
        <v>1151</v>
      </c>
      <c r="E249" s="71" t="s">
        <v>102</v>
      </c>
      <c r="F249" s="47" t="s">
        <v>841</v>
      </c>
      <c r="G249" s="31">
        <v>0.71499999999999997</v>
      </c>
      <c r="H249" s="42">
        <v>1500</v>
      </c>
      <c r="I249" s="41">
        <v>1072.5</v>
      </c>
      <c r="J249" s="30">
        <v>0.05</v>
      </c>
      <c r="K249" s="31">
        <v>1126.125</v>
      </c>
      <c r="L249" s="44" t="s">
        <v>784</v>
      </c>
      <c r="M249" s="432"/>
      <c r="N249" s="432"/>
      <c r="O249" s="432"/>
      <c r="P249" s="432"/>
      <c r="Q249" s="432"/>
      <c r="R249" s="432"/>
      <c r="S249" s="432"/>
      <c r="T249" s="432"/>
      <c r="U249" s="432"/>
      <c r="V249" s="432"/>
      <c r="W249" s="432"/>
      <c r="X249" s="432"/>
      <c r="Y249" s="432"/>
      <c r="Z249" s="432"/>
      <c r="AA249" s="432"/>
      <c r="AB249" s="432"/>
      <c r="AC249" s="432"/>
      <c r="AD249" s="432"/>
      <c r="AE249" s="432"/>
      <c r="AF249" s="432"/>
      <c r="AG249" s="432"/>
      <c r="AH249" s="432"/>
      <c r="AI249" s="432"/>
      <c r="AJ249" s="432"/>
      <c r="AK249" s="432"/>
      <c r="AL249" s="432"/>
      <c r="AM249" s="432"/>
      <c r="AN249" s="432"/>
      <c r="AO249" s="432"/>
      <c r="AP249" s="432"/>
      <c r="AQ249" s="432"/>
      <c r="AR249" s="432"/>
      <c r="AS249" s="432"/>
      <c r="AT249" s="432"/>
      <c r="AU249" s="432"/>
      <c r="AV249" s="432"/>
      <c r="AW249" s="432"/>
      <c r="AX249" s="432"/>
      <c r="AY249" s="432"/>
      <c r="AZ249" s="432"/>
      <c r="BA249" s="432"/>
      <c r="BB249" s="432"/>
      <c r="BC249" s="432"/>
      <c r="BD249" s="432"/>
      <c r="BE249" s="432"/>
      <c r="BF249" s="432"/>
      <c r="BG249" s="432"/>
      <c r="BH249" s="432"/>
      <c r="BI249" s="432"/>
      <c r="BJ249" s="432"/>
      <c r="BK249" s="432"/>
      <c r="BL249" s="432"/>
      <c r="BM249" s="432"/>
      <c r="BN249" s="432"/>
      <c r="BO249" s="432"/>
      <c r="BP249" s="432"/>
      <c r="BQ249" s="432"/>
      <c r="BR249" s="432"/>
      <c r="BS249" s="432"/>
      <c r="BT249" s="432"/>
      <c r="BU249" s="432"/>
      <c r="BV249" s="432"/>
      <c r="BW249" s="432"/>
      <c r="BX249" s="432"/>
      <c r="BY249" s="432"/>
      <c r="BZ249" s="432"/>
      <c r="CA249" s="432"/>
      <c r="CB249" s="432"/>
      <c r="CC249" s="432"/>
      <c r="CD249" s="432"/>
      <c r="CE249" s="432"/>
      <c r="CF249" s="432"/>
      <c r="CG249" s="432"/>
      <c r="CH249" s="432"/>
      <c r="CI249" s="432"/>
      <c r="CJ249" s="432"/>
      <c r="CK249" s="432"/>
      <c r="CL249" s="432"/>
      <c r="CM249" s="432"/>
      <c r="CN249" s="432"/>
      <c r="CO249" s="432"/>
      <c r="CP249" s="432"/>
      <c r="CQ249" s="432"/>
      <c r="CR249" s="432"/>
      <c r="CS249" s="432"/>
      <c r="CT249" s="432"/>
      <c r="CU249" s="432"/>
      <c r="CV249" s="432"/>
      <c r="CW249" s="432"/>
      <c r="CX249" s="432"/>
      <c r="CY249" s="432"/>
      <c r="CZ249" s="432"/>
      <c r="DA249" s="432"/>
      <c r="DB249" s="432"/>
      <c r="DC249" s="432"/>
      <c r="DD249" s="432"/>
      <c r="DE249" s="432"/>
      <c r="DF249" s="432"/>
      <c r="DG249" s="432"/>
      <c r="DH249" s="432"/>
      <c r="DI249" s="432"/>
      <c r="DJ249" s="432"/>
      <c r="DK249" s="432"/>
      <c r="DL249" s="432"/>
      <c r="DM249" s="432"/>
      <c r="DN249" s="432"/>
      <c r="DO249" s="432"/>
      <c r="DP249" s="432"/>
      <c r="DQ249" s="432"/>
      <c r="DR249" s="432"/>
      <c r="DS249" s="432"/>
      <c r="DT249" s="432"/>
      <c r="DU249" s="432"/>
      <c r="DV249" s="432"/>
      <c r="DW249" s="432"/>
      <c r="DX249" s="432"/>
      <c r="DY249" s="432"/>
      <c r="DZ249" s="432"/>
      <c r="EA249" s="432"/>
      <c r="EB249" s="432"/>
      <c r="EC249" s="432"/>
      <c r="ED249" s="432"/>
      <c r="EE249" s="432"/>
      <c r="EF249" s="432"/>
      <c r="EG249" s="432"/>
      <c r="EH249" s="432"/>
      <c r="EI249" s="432"/>
      <c r="EJ249" s="432"/>
      <c r="EK249" s="432"/>
      <c r="EL249" s="432"/>
      <c r="EM249" s="432"/>
      <c r="EN249" s="432"/>
      <c r="EO249" s="432"/>
      <c r="EP249" s="432"/>
      <c r="EQ249" s="432"/>
      <c r="ER249" s="432"/>
      <c r="ES249" s="432"/>
      <c r="ET249" s="432"/>
      <c r="EU249" s="432"/>
      <c r="EV249" s="432"/>
      <c r="EW249" s="432"/>
      <c r="EX249" s="432"/>
      <c r="EY249" s="432"/>
      <c r="EZ249" s="432"/>
      <c r="FA249" s="432"/>
      <c r="FB249" s="432"/>
      <c r="FC249" s="432"/>
      <c r="FD249" s="432"/>
      <c r="FE249" s="432"/>
      <c r="FF249" s="432"/>
      <c r="FG249" s="432"/>
      <c r="FH249" s="432"/>
      <c r="FI249" s="432"/>
      <c r="FJ249" s="432"/>
      <c r="FK249" s="432"/>
      <c r="FL249" s="432"/>
      <c r="FM249" s="432"/>
      <c r="FN249" s="432"/>
      <c r="FO249" s="432"/>
      <c r="FP249" s="432"/>
      <c r="FQ249" s="432"/>
      <c r="FR249" s="432"/>
      <c r="FS249" s="432"/>
      <c r="FT249" s="432"/>
      <c r="FU249" s="432"/>
      <c r="FV249" s="432"/>
      <c r="FW249" s="432"/>
      <c r="FX249" s="432"/>
      <c r="FY249" s="432"/>
      <c r="FZ249" s="432"/>
      <c r="GA249" s="432"/>
      <c r="GB249" s="432"/>
      <c r="GC249" s="432"/>
      <c r="GD249" s="432"/>
      <c r="GE249" s="432"/>
      <c r="GF249" s="432"/>
      <c r="GG249" s="432"/>
      <c r="GH249" s="432"/>
      <c r="GI249" s="432"/>
      <c r="GJ249" s="432"/>
      <c r="GK249" s="432"/>
      <c r="GL249" s="432"/>
      <c r="GM249" s="432"/>
      <c r="GN249" s="432"/>
      <c r="GO249" s="432"/>
      <c r="GP249" s="432"/>
      <c r="GQ249" s="432"/>
      <c r="GR249" s="432"/>
      <c r="GS249" s="432"/>
      <c r="GT249" s="432"/>
      <c r="GU249" s="432"/>
      <c r="GV249" s="432"/>
      <c r="GW249" s="432"/>
      <c r="GX249" s="432"/>
      <c r="GY249" s="432"/>
      <c r="GZ249" s="432"/>
      <c r="HA249" s="432"/>
      <c r="HB249" s="432"/>
      <c r="HC249" s="432"/>
      <c r="HD249" s="432"/>
      <c r="HE249" s="432"/>
      <c r="HF249" s="432"/>
      <c r="HG249" s="432"/>
      <c r="HH249" s="432"/>
      <c r="HI249" s="432"/>
      <c r="HJ249" s="432"/>
      <c r="HK249" s="432"/>
      <c r="HL249" s="432"/>
      <c r="HM249" s="432"/>
      <c r="HN249" s="432"/>
      <c r="HO249" s="432"/>
      <c r="HP249" s="432"/>
      <c r="HQ249" s="432"/>
      <c r="HR249" s="432"/>
      <c r="HS249" s="432"/>
      <c r="HT249" s="432"/>
      <c r="HU249" s="432"/>
      <c r="HV249" s="432"/>
      <c r="HW249" s="432"/>
      <c r="HX249" s="432"/>
      <c r="HY249" s="432"/>
      <c r="HZ249" s="432"/>
      <c r="IA249" s="432"/>
      <c r="IB249" s="432"/>
      <c r="IC249" s="432"/>
      <c r="ID249" s="432"/>
      <c r="IE249" s="432"/>
      <c r="IF249" s="432"/>
      <c r="IG249" s="432"/>
    </row>
    <row r="250" spans="1:241" s="108" customFormat="1">
      <c r="A250" s="517" t="s">
        <v>2588</v>
      </c>
      <c r="B250" s="518"/>
      <c r="C250" s="518"/>
      <c r="D250" s="518"/>
      <c r="E250" s="518"/>
      <c r="F250" s="518"/>
      <c r="G250" s="518"/>
      <c r="H250" s="518"/>
      <c r="I250" s="518"/>
      <c r="J250" s="519"/>
      <c r="K250" s="403">
        <f>SUM(K244:K249)</f>
        <v>6723.0450000000001</v>
      </c>
    </row>
    <row r="251" spans="1:241" s="108" customFormat="1">
      <c r="A251" s="517" t="s">
        <v>2589</v>
      </c>
      <c r="B251" s="518"/>
      <c r="C251" s="518"/>
      <c r="D251" s="518"/>
      <c r="E251" s="518"/>
      <c r="F251" s="518"/>
      <c r="G251" s="518"/>
      <c r="H251" s="518"/>
      <c r="I251" s="518"/>
      <c r="J251" s="519"/>
      <c r="K251" s="403">
        <v>-0.05</v>
      </c>
    </row>
    <row r="252" spans="1:241" s="108" customFormat="1">
      <c r="A252" s="523" t="s">
        <v>2656</v>
      </c>
      <c r="B252" s="524"/>
      <c r="C252" s="524"/>
      <c r="D252" s="524"/>
      <c r="E252" s="524"/>
      <c r="F252" s="524"/>
      <c r="G252" s="524"/>
      <c r="H252" s="524"/>
      <c r="I252" s="524"/>
      <c r="J252" s="525"/>
      <c r="K252" s="403">
        <f>SUM(K250:K251)</f>
        <v>6722.9949999999999</v>
      </c>
    </row>
    <row r="253" spans="1:241" s="108" customFormat="1">
      <c r="A253" s="428"/>
      <c r="B253" s="426"/>
      <c r="C253" s="426"/>
      <c r="D253" s="426"/>
      <c r="E253" s="427"/>
      <c r="F253" s="426"/>
      <c r="G253" s="459"/>
      <c r="H253" s="428"/>
      <c r="I253" s="426"/>
      <c r="J253" s="426"/>
      <c r="K253" s="429"/>
    </row>
    <row r="254" spans="1:241" s="108" customFormat="1">
      <c r="A254" s="38"/>
      <c r="C254" s="430"/>
      <c r="D254" s="430"/>
      <c r="F254" s="430"/>
      <c r="G254" s="460"/>
      <c r="H254" s="38"/>
      <c r="K254" s="431"/>
    </row>
    <row r="255" spans="1:241" s="108" customFormat="1" ht="45">
      <c r="A255" s="448" t="s">
        <v>2590</v>
      </c>
      <c r="B255" s="409" t="s">
        <v>749</v>
      </c>
      <c r="C255" s="409" t="s">
        <v>750</v>
      </c>
      <c r="D255" s="409" t="s">
        <v>751</v>
      </c>
      <c r="E255" s="409" t="s">
        <v>3</v>
      </c>
      <c r="F255" s="409" t="s">
        <v>2609</v>
      </c>
      <c r="G255" s="411" t="s">
        <v>753</v>
      </c>
      <c r="H255" s="410" t="s">
        <v>754</v>
      </c>
      <c r="I255" s="411" t="s">
        <v>755</v>
      </c>
      <c r="J255" s="410" t="s">
        <v>756</v>
      </c>
      <c r="K255" s="412" t="s">
        <v>757</v>
      </c>
      <c r="M255" s="425" t="s">
        <v>2755</v>
      </c>
    </row>
    <row r="256" spans="1:241" s="53" customFormat="1" ht="30">
      <c r="A256" s="34">
        <v>1</v>
      </c>
      <c r="B256" s="172" t="s">
        <v>1579</v>
      </c>
      <c r="C256" s="27" t="s">
        <v>873</v>
      </c>
      <c r="D256" s="27" t="s">
        <v>874</v>
      </c>
      <c r="E256" s="71" t="s">
        <v>762</v>
      </c>
      <c r="F256" s="47" t="s">
        <v>841</v>
      </c>
      <c r="G256" s="31">
        <v>3</v>
      </c>
      <c r="H256" s="42">
        <v>15</v>
      </c>
      <c r="I256" s="41">
        <v>45</v>
      </c>
      <c r="J256" s="46">
        <v>0.12</v>
      </c>
      <c r="K256" s="31">
        <v>50.4</v>
      </c>
      <c r="L256" s="27" t="s">
        <v>784</v>
      </c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  <c r="EO256" s="37"/>
      <c r="EP256" s="37"/>
      <c r="EQ256" s="37"/>
      <c r="ER256" s="37"/>
      <c r="ES256" s="37"/>
      <c r="ET256" s="37"/>
      <c r="EU256" s="37"/>
      <c r="EV256" s="37"/>
      <c r="EW256" s="37"/>
      <c r="EX256" s="37"/>
      <c r="EY256" s="37"/>
      <c r="EZ256" s="37"/>
      <c r="FA256" s="37"/>
      <c r="FB256" s="37"/>
      <c r="FC256" s="37"/>
      <c r="FD256" s="37"/>
      <c r="FE256" s="37"/>
      <c r="FF256" s="37"/>
      <c r="FG256" s="37"/>
      <c r="FH256" s="37"/>
      <c r="FI256" s="37"/>
      <c r="FJ256" s="37"/>
      <c r="FK256" s="37"/>
      <c r="FL256" s="37"/>
      <c r="FM256" s="37"/>
      <c r="FN256" s="37"/>
      <c r="FO256" s="37"/>
      <c r="FP256" s="37"/>
      <c r="FQ256" s="37"/>
      <c r="FR256" s="37"/>
      <c r="FS256" s="37"/>
      <c r="FT256" s="37"/>
      <c r="FU256" s="37"/>
      <c r="FV256" s="37"/>
      <c r="FW256" s="37"/>
      <c r="FX256" s="37"/>
      <c r="FY256" s="37"/>
      <c r="FZ256" s="37"/>
      <c r="GA256" s="37"/>
      <c r="GB256" s="37"/>
      <c r="GC256" s="37"/>
      <c r="GD256" s="37"/>
      <c r="GE256" s="37"/>
      <c r="GF256" s="37"/>
      <c r="GG256" s="37"/>
      <c r="GH256" s="37"/>
      <c r="GI256" s="37"/>
      <c r="GJ256" s="37"/>
      <c r="GK256" s="37"/>
      <c r="GL256" s="37"/>
      <c r="GM256" s="37"/>
      <c r="GN256" s="37"/>
      <c r="GO256" s="37"/>
      <c r="GP256" s="37"/>
      <c r="GQ256" s="37"/>
      <c r="GR256" s="37"/>
      <c r="GS256" s="37"/>
      <c r="GT256" s="37"/>
      <c r="GU256" s="37"/>
      <c r="GV256" s="37"/>
      <c r="GW256" s="37"/>
      <c r="GX256" s="37"/>
      <c r="GY256" s="37"/>
      <c r="GZ256" s="37"/>
      <c r="HA256" s="37"/>
      <c r="HB256" s="37"/>
      <c r="HC256" s="37"/>
      <c r="HD256" s="37"/>
      <c r="HE256" s="37"/>
      <c r="HF256" s="37"/>
      <c r="HG256" s="37"/>
      <c r="HH256" s="37"/>
      <c r="HI256" s="37"/>
      <c r="HJ256" s="37"/>
      <c r="HK256" s="37"/>
      <c r="HL256" s="37"/>
      <c r="HM256" s="37"/>
    </row>
    <row r="257" spans="1:256" s="433" customFormat="1" ht="30">
      <c r="A257" s="62">
        <v>2</v>
      </c>
      <c r="B257" s="172" t="s">
        <v>2160</v>
      </c>
      <c r="C257" s="27" t="s">
        <v>1154</v>
      </c>
      <c r="D257" s="27" t="s">
        <v>1155</v>
      </c>
      <c r="E257" s="71" t="s">
        <v>16</v>
      </c>
      <c r="F257" s="47" t="s">
        <v>841</v>
      </c>
      <c r="G257" s="31">
        <v>4.5</v>
      </c>
      <c r="H257" s="42">
        <v>600</v>
      </c>
      <c r="I257" s="41">
        <v>2700</v>
      </c>
      <c r="J257" s="30">
        <v>0.05</v>
      </c>
      <c r="K257" s="31">
        <v>2835</v>
      </c>
      <c r="L257" s="44" t="s">
        <v>784</v>
      </c>
      <c r="N257" s="432"/>
      <c r="O257" s="432"/>
      <c r="P257" s="432"/>
      <c r="Q257" s="432"/>
      <c r="R257" s="432"/>
      <c r="S257" s="432"/>
      <c r="T257" s="432"/>
      <c r="U257" s="432"/>
      <c r="V257" s="432"/>
      <c r="W257" s="432"/>
      <c r="X257" s="432"/>
      <c r="Y257" s="432"/>
      <c r="Z257" s="432"/>
      <c r="AA257" s="432"/>
      <c r="AB257" s="432"/>
      <c r="AC257" s="432"/>
      <c r="AD257" s="432"/>
      <c r="AE257" s="432"/>
      <c r="AF257" s="432"/>
      <c r="AG257" s="432"/>
      <c r="AH257" s="432"/>
      <c r="AI257" s="432"/>
      <c r="AJ257" s="432"/>
      <c r="AK257" s="432"/>
      <c r="AL257" s="432"/>
      <c r="AM257" s="432"/>
      <c r="AN257" s="432"/>
      <c r="AO257" s="432"/>
      <c r="AP257" s="432"/>
      <c r="AQ257" s="432"/>
      <c r="AR257" s="432"/>
      <c r="AS257" s="432"/>
      <c r="AT257" s="432"/>
      <c r="AU257" s="432"/>
      <c r="AV257" s="432"/>
      <c r="AW257" s="432"/>
      <c r="AX257" s="432"/>
      <c r="AY257" s="432"/>
      <c r="AZ257" s="432"/>
      <c r="BA257" s="432"/>
      <c r="BB257" s="432"/>
      <c r="BC257" s="432"/>
      <c r="BD257" s="432"/>
      <c r="BE257" s="432"/>
      <c r="BF257" s="432"/>
      <c r="BG257" s="432"/>
      <c r="BH257" s="432"/>
      <c r="BI257" s="432"/>
      <c r="BJ257" s="432"/>
      <c r="BK257" s="432"/>
      <c r="BL257" s="432"/>
      <c r="BM257" s="432"/>
      <c r="BN257" s="432"/>
      <c r="BO257" s="432"/>
      <c r="BP257" s="432"/>
      <c r="BQ257" s="432"/>
      <c r="BR257" s="432"/>
      <c r="BS257" s="432"/>
      <c r="BT257" s="432"/>
      <c r="BU257" s="432"/>
      <c r="BV257" s="432"/>
      <c r="BW257" s="432"/>
      <c r="BX257" s="432"/>
      <c r="BY257" s="432"/>
      <c r="BZ257" s="432"/>
      <c r="CA257" s="432"/>
      <c r="CB257" s="432"/>
      <c r="CC257" s="432"/>
      <c r="CD257" s="432"/>
      <c r="CE257" s="432"/>
      <c r="CF257" s="432"/>
      <c r="CG257" s="432"/>
      <c r="CH257" s="432"/>
      <c r="CI257" s="432"/>
      <c r="CJ257" s="432"/>
      <c r="CK257" s="432"/>
      <c r="CL257" s="432"/>
      <c r="CM257" s="432"/>
      <c r="CN257" s="432"/>
      <c r="CO257" s="432"/>
      <c r="CP257" s="432"/>
      <c r="CQ257" s="432"/>
      <c r="CR257" s="432"/>
      <c r="CS257" s="432"/>
      <c r="CT257" s="432"/>
      <c r="CU257" s="432"/>
      <c r="CV257" s="432"/>
      <c r="CW257" s="432"/>
      <c r="CX257" s="432"/>
      <c r="CY257" s="432"/>
      <c r="CZ257" s="432"/>
      <c r="DA257" s="432"/>
      <c r="DB257" s="432"/>
      <c r="DC257" s="432"/>
      <c r="DD257" s="432"/>
      <c r="DE257" s="432"/>
      <c r="DF257" s="432"/>
      <c r="DG257" s="432"/>
      <c r="DH257" s="432"/>
      <c r="DI257" s="432"/>
      <c r="DJ257" s="432"/>
      <c r="DK257" s="432"/>
      <c r="DL257" s="432"/>
      <c r="DM257" s="432"/>
      <c r="DN257" s="432"/>
      <c r="DO257" s="432"/>
      <c r="DP257" s="432"/>
      <c r="DQ257" s="432"/>
      <c r="DR257" s="432"/>
      <c r="DS257" s="432"/>
      <c r="DT257" s="432"/>
      <c r="DU257" s="432"/>
      <c r="DV257" s="432"/>
      <c r="DW257" s="432"/>
      <c r="DX257" s="432"/>
      <c r="DY257" s="432"/>
      <c r="DZ257" s="432"/>
      <c r="EA257" s="432"/>
      <c r="EB257" s="432"/>
      <c r="EC257" s="432"/>
      <c r="ED257" s="432"/>
      <c r="EE257" s="432"/>
      <c r="EF257" s="432"/>
      <c r="EG257" s="432"/>
      <c r="EH257" s="432"/>
      <c r="EI257" s="432"/>
      <c r="EJ257" s="432"/>
      <c r="EK257" s="432"/>
      <c r="EL257" s="432"/>
      <c r="EM257" s="432"/>
      <c r="EN257" s="432"/>
      <c r="EO257" s="432"/>
      <c r="EP257" s="432"/>
      <c r="EQ257" s="432"/>
      <c r="ER257" s="432"/>
      <c r="ES257" s="432"/>
      <c r="ET257" s="432"/>
      <c r="EU257" s="432"/>
      <c r="EV257" s="432"/>
      <c r="EW257" s="432"/>
      <c r="EX257" s="432"/>
      <c r="EY257" s="432"/>
      <c r="EZ257" s="432"/>
      <c r="FA257" s="432"/>
      <c r="FB257" s="432"/>
      <c r="FC257" s="432"/>
      <c r="FD257" s="432"/>
      <c r="FE257" s="432"/>
      <c r="FF257" s="432"/>
      <c r="FG257" s="432"/>
      <c r="FH257" s="432"/>
      <c r="FI257" s="432"/>
      <c r="FJ257" s="432"/>
      <c r="FK257" s="432"/>
      <c r="FL257" s="432"/>
      <c r="FM257" s="432"/>
      <c r="FN257" s="432"/>
      <c r="FO257" s="432"/>
      <c r="FP257" s="432"/>
      <c r="FQ257" s="432"/>
      <c r="FR257" s="432"/>
      <c r="FS257" s="432"/>
      <c r="FT257" s="432"/>
      <c r="FU257" s="432"/>
      <c r="FV257" s="432"/>
      <c r="FW257" s="432"/>
      <c r="FX257" s="432"/>
      <c r="FY257" s="432"/>
      <c r="FZ257" s="432"/>
      <c r="GA257" s="432"/>
      <c r="GB257" s="432"/>
      <c r="GC257" s="432"/>
      <c r="GD257" s="432"/>
      <c r="GE257" s="432"/>
      <c r="GF257" s="432"/>
      <c r="GG257" s="432"/>
      <c r="GH257" s="432"/>
      <c r="GI257" s="432"/>
      <c r="GJ257" s="432"/>
      <c r="GK257" s="432"/>
      <c r="GL257" s="432"/>
      <c r="GM257" s="432"/>
      <c r="GN257" s="432"/>
      <c r="GO257" s="432"/>
      <c r="GP257" s="432"/>
      <c r="GQ257" s="432"/>
      <c r="GR257" s="432"/>
      <c r="GS257" s="432"/>
      <c r="GT257" s="432"/>
      <c r="GU257" s="432"/>
      <c r="GV257" s="432"/>
      <c r="GW257" s="432"/>
      <c r="GX257" s="432"/>
      <c r="GY257" s="432"/>
      <c r="GZ257" s="432"/>
      <c r="HA257" s="432"/>
      <c r="HB257" s="432"/>
      <c r="HC257" s="432"/>
      <c r="HD257" s="432"/>
      <c r="HE257" s="432"/>
      <c r="HF257" s="432"/>
      <c r="HG257" s="432"/>
      <c r="HH257" s="432"/>
      <c r="HI257" s="432"/>
      <c r="HJ257" s="432"/>
      <c r="HK257" s="432"/>
      <c r="HL257" s="432"/>
      <c r="HM257" s="432"/>
      <c r="HN257" s="432"/>
      <c r="HO257" s="432"/>
      <c r="HP257" s="432"/>
      <c r="HQ257" s="432"/>
      <c r="HR257" s="432"/>
      <c r="HS257" s="432"/>
      <c r="HT257" s="432"/>
      <c r="HU257" s="432"/>
      <c r="HV257" s="432"/>
      <c r="HW257" s="432"/>
      <c r="HX257" s="432"/>
      <c r="HY257" s="432"/>
      <c r="HZ257" s="432"/>
      <c r="IA257" s="432"/>
      <c r="IB257" s="432"/>
      <c r="IC257" s="432"/>
      <c r="ID257" s="432"/>
      <c r="IE257" s="432"/>
      <c r="IF257" s="432"/>
      <c r="IG257" s="432"/>
    </row>
    <row r="258" spans="1:256" s="433" customFormat="1" ht="45">
      <c r="A258" s="62">
        <v>3</v>
      </c>
      <c r="B258" s="172" t="s">
        <v>2175</v>
      </c>
      <c r="C258" s="71" t="s">
        <v>1158</v>
      </c>
      <c r="D258" s="71" t="s">
        <v>1159</v>
      </c>
      <c r="E258" s="71" t="s">
        <v>762</v>
      </c>
      <c r="F258" s="47" t="s">
        <v>841</v>
      </c>
      <c r="G258" s="461">
        <v>1.87</v>
      </c>
      <c r="H258" s="42">
        <v>50</v>
      </c>
      <c r="I258" s="41">
        <v>93.5</v>
      </c>
      <c r="J258" s="30">
        <v>0.12</v>
      </c>
      <c r="K258" s="31">
        <v>104.72</v>
      </c>
      <c r="L258" s="27" t="s">
        <v>784</v>
      </c>
      <c r="N258" s="432"/>
      <c r="O258" s="432"/>
      <c r="P258" s="432"/>
      <c r="Q258" s="432"/>
      <c r="R258" s="432"/>
      <c r="S258" s="432"/>
      <c r="T258" s="432"/>
      <c r="U258" s="432"/>
      <c r="V258" s="432"/>
      <c r="W258" s="432"/>
      <c r="X258" s="432"/>
      <c r="Y258" s="432"/>
      <c r="Z258" s="432"/>
      <c r="AA258" s="432"/>
      <c r="AB258" s="432"/>
      <c r="AC258" s="432"/>
      <c r="AD258" s="432"/>
      <c r="AE258" s="432"/>
      <c r="AF258" s="432"/>
      <c r="AG258" s="432"/>
      <c r="AH258" s="432"/>
      <c r="AI258" s="432"/>
      <c r="AJ258" s="432"/>
      <c r="AK258" s="432"/>
      <c r="AL258" s="432"/>
      <c r="AM258" s="432"/>
      <c r="AN258" s="432"/>
      <c r="AO258" s="432"/>
      <c r="AP258" s="432"/>
      <c r="AQ258" s="432"/>
      <c r="AR258" s="432"/>
      <c r="AS258" s="432"/>
      <c r="AT258" s="432"/>
      <c r="AU258" s="432"/>
      <c r="AV258" s="432"/>
      <c r="AW258" s="432"/>
      <c r="AX258" s="432"/>
      <c r="AY258" s="432"/>
      <c r="AZ258" s="432"/>
      <c r="BA258" s="432"/>
      <c r="BB258" s="432"/>
      <c r="BC258" s="432"/>
      <c r="BD258" s="432"/>
      <c r="BE258" s="432"/>
      <c r="BF258" s="432"/>
      <c r="BG258" s="432"/>
      <c r="BH258" s="432"/>
      <c r="BI258" s="432"/>
      <c r="BJ258" s="432"/>
      <c r="BK258" s="432"/>
      <c r="BL258" s="432"/>
      <c r="BM258" s="432"/>
      <c r="BN258" s="432"/>
      <c r="BO258" s="432"/>
      <c r="BP258" s="432"/>
      <c r="BQ258" s="432"/>
      <c r="BR258" s="432"/>
      <c r="BS258" s="432"/>
      <c r="BT258" s="432"/>
      <c r="BU258" s="432"/>
      <c r="BV258" s="432"/>
      <c r="BW258" s="432"/>
      <c r="BX258" s="432"/>
      <c r="BY258" s="432"/>
      <c r="BZ258" s="432"/>
      <c r="CA258" s="432"/>
      <c r="CB258" s="432"/>
      <c r="CC258" s="432"/>
      <c r="CD258" s="432"/>
      <c r="CE258" s="432"/>
      <c r="CF258" s="432"/>
      <c r="CG258" s="432"/>
      <c r="CH258" s="432"/>
      <c r="CI258" s="432"/>
      <c r="CJ258" s="432"/>
      <c r="CK258" s="432"/>
      <c r="CL258" s="432"/>
      <c r="CM258" s="432"/>
      <c r="CN258" s="432"/>
      <c r="CO258" s="432"/>
      <c r="CP258" s="432"/>
      <c r="CQ258" s="432"/>
      <c r="CR258" s="432"/>
      <c r="CS258" s="432"/>
      <c r="CT258" s="432"/>
      <c r="CU258" s="432"/>
      <c r="CV258" s="432"/>
      <c r="CW258" s="432"/>
      <c r="CX258" s="432"/>
      <c r="CY258" s="432"/>
      <c r="CZ258" s="432"/>
      <c r="DA258" s="432"/>
      <c r="DB258" s="432"/>
      <c r="DC258" s="432"/>
      <c r="DD258" s="432"/>
      <c r="DE258" s="432"/>
      <c r="DF258" s="432"/>
      <c r="DG258" s="432"/>
      <c r="DH258" s="432"/>
      <c r="DI258" s="432"/>
      <c r="DJ258" s="432"/>
      <c r="DK258" s="432"/>
      <c r="DL258" s="432"/>
      <c r="DM258" s="432"/>
      <c r="DN258" s="432"/>
      <c r="DO258" s="432"/>
      <c r="DP258" s="432"/>
      <c r="DQ258" s="432"/>
      <c r="DR258" s="432"/>
      <c r="DS258" s="432"/>
      <c r="DT258" s="432"/>
      <c r="DU258" s="432"/>
      <c r="DV258" s="432"/>
      <c r="DW258" s="432"/>
      <c r="DX258" s="432"/>
      <c r="DY258" s="432"/>
      <c r="DZ258" s="432"/>
      <c r="EA258" s="432"/>
      <c r="EB258" s="432"/>
      <c r="EC258" s="432"/>
      <c r="ED258" s="432"/>
      <c r="EE258" s="432"/>
      <c r="EF258" s="432"/>
      <c r="EG258" s="432"/>
      <c r="EH258" s="432"/>
      <c r="EI258" s="432"/>
      <c r="EJ258" s="432"/>
      <c r="EK258" s="432"/>
      <c r="EL258" s="432"/>
      <c r="EM258" s="432"/>
      <c r="EN258" s="432"/>
      <c r="EO258" s="432"/>
      <c r="EP258" s="432"/>
      <c r="EQ258" s="432"/>
      <c r="ER258" s="432"/>
      <c r="ES258" s="432"/>
      <c r="ET258" s="432"/>
      <c r="EU258" s="432"/>
      <c r="EV258" s="432"/>
      <c r="EW258" s="432"/>
      <c r="EX258" s="432"/>
      <c r="EY258" s="432"/>
      <c r="EZ258" s="432"/>
      <c r="FA258" s="432"/>
      <c r="FB258" s="432"/>
      <c r="FC258" s="432"/>
      <c r="FD258" s="432"/>
      <c r="FE258" s="432"/>
      <c r="FF258" s="432"/>
      <c r="FG258" s="432"/>
      <c r="FH258" s="432"/>
      <c r="FI258" s="432"/>
      <c r="FJ258" s="432"/>
      <c r="FK258" s="432"/>
      <c r="FL258" s="432"/>
      <c r="FM258" s="432"/>
      <c r="FN258" s="432"/>
      <c r="FO258" s="432"/>
      <c r="FP258" s="432"/>
      <c r="FQ258" s="432"/>
      <c r="FR258" s="432"/>
      <c r="FS258" s="432"/>
      <c r="FT258" s="432"/>
      <c r="FU258" s="432"/>
      <c r="FV258" s="432"/>
      <c r="FW258" s="432"/>
      <c r="FX258" s="432"/>
      <c r="FY258" s="432"/>
      <c r="FZ258" s="432"/>
      <c r="GA258" s="432"/>
      <c r="GB258" s="432"/>
      <c r="GC258" s="432"/>
      <c r="GD258" s="432"/>
      <c r="GE258" s="432"/>
      <c r="GF258" s="432"/>
      <c r="GG258" s="432"/>
      <c r="GH258" s="432"/>
      <c r="GI258" s="432"/>
      <c r="GJ258" s="432"/>
      <c r="GK258" s="432"/>
      <c r="GL258" s="432"/>
      <c r="GM258" s="432"/>
      <c r="GN258" s="432"/>
      <c r="GO258" s="432"/>
      <c r="GP258" s="432"/>
      <c r="GQ258" s="432"/>
      <c r="GR258" s="432"/>
      <c r="GS258" s="432"/>
      <c r="GT258" s="432"/>
      <c r="GU258" s="432"/>
      <c r="GV258" s="432"/>
      <c r="GW258" s="432"/>
      <c r="GX258" s="432"/>
      <c r="GY258" s="432"/>
      <c r="GZ258" s="432"/>
      <c r="HA258" s="432"/>
      <c r="HB258" s="432"/>
      <c r="HC258" s="432"/>
      <c r="HD258" s="432"/>
      <c r="HE258" s="432"/>
      <c r="HF258" s="432"/>
      <c r="HG258" s="432"/>
      <c r="HH258" s="432"/>
      <c r="HI258" s="432"/>
      <c r="HJ258" s="432"/>
      <c r="HK258" s="432"/>
      <c r="HL258" s="432"/>
      <c r="HM258" s="432"/>
      <c r="HN258" s="432"/>
      <c r="HO258" s="432"/>
      <c r="HP258" s="432"/>
      <c r="HQ258" s="432"/>
      <c r="HR258" s="432"/>
      <c r="HS258" s="432"/>
      <c r="HT258" s="432"/>
      <c r="HU258" s="432"/>
      <c r="HV258" s="432"/>
      <c r="HW258" s="432"/>
      <c r="HX258" s="432"/>
      <c r="HY258" s="432"/>
      <c r="HZ258" s="432"/>
      <c r="IA258" s="432"/>
      <c r="IB258" s="432"/>
      <c r="IC258" s="432"/>
      <c r="ID258" s="432"/>
      <c r="IE258" s="432"/>
      <c r="IF258" s="432"/>
      <c r="IG258" s="432"/>
    </row>
    <row r="259" spans="1:256" s="433" customFormat="1" ht="30">
      <c r="A259" s="62">
        <v>4</v>
      </c>
      <c r="B259" s="172" t="s">
        <v>2185</v>
      </c>
      <c r="C259" s="71" t="s">
        <v>1179</v>
      </c>
      <c r="D259" s="71" t="s">
        <v>1180</v>
      </c>
      <c r="E259" s="71" t="s">
        <v>937</v>
      </c>
      <c r="F259" s="47" t="s">
        <v>841</v>
      </c>
      <c r="G259" s="461">
        <v>27.5</v>
      </c>
      <c r="H259" s="42">
        <v>30</v>
      </c>
      <c r="I259" s="41">
        <v>825</v>
      </c>
      <c r="J259" s="30">
        <v>0.12</v>
      </c>
      <c r="K259" s="31">
        <v>924</v>
      </c>
      <c r="L259" s="27" t="s">
        <v>784</v>
      </c>
      <c r="N259" s="432"/>
      <c r="O259" s="432"/>
      <c r="P259" s="432"/>
      <c r="Q259" s="432"/>
      <c r="R259" s="432"/>
      <c r="S259" s="432"/>
      <c r="T259" s="432"/>
      <c r="U259" s="432"/>
      <c r="V259" s="432"/>
      <c r="W259" s="432"/>
      <c r="X259" s="432"/>
      <c r="Y259" s="432"/>
      <c r="Z259" s="432"/>
      <c r="AA259" s="432"/>
      <c r="AB259" s="432"/>
      <c r="AC259" s="432"/>
      <c r="AD259" s="432"/>
      <c r="AE259" s="432"/>
      <c r="AF259" s="432"/>
      <c r="AG259" s="432"/>
      <c r="AH259" s="432"/>
      <c r="AI259" s="432"/>
      <c r="AJ259" s="432"/>
      <c r="AK259" s="432"/>
      <c r="AL259" s="432"/>
      <c r="AM259" s="432"/>
      <c r="AN259" s="432"/>
      <c r="AO259" s="432"/>
      <c r="AP259" s="432"/>
      <c r="AQ259" s="432"/>
      <c r="AR259" s="432"/>
      <c r="AS259" s="432"/>
      <c r="AT259" s="432"/>
      <c r="AU259" s="432"/>
      <c r="AV259" s="432"/>
      <c r="AW259" s="432"/>
      <c r="AX259" s="432"/>
      <c r="AY259" s="432"/>
      <c r="AZ259" s="432"/>
      <c r="BA259" s="432"/>
      <c r="BB259" s="432"/>
      <c r="BC259" s="432"/>
      <c r="BD259" s="432"/>
      <c r="BE259" s="432"/>
      <c r="BF259" s="432"/>
      <c r="BG259" s="432"/>
      <c r="BH259" s="432"/>
      <c r="BI259" s="432"/>
      <c r="BJ259" s="432"/>
      <c r="BK259" s="432"/>
      <c r="BL259" s="432"/>
      <c r="BM259" s="432"/>
      <c r="BN259" s="432"/>
      <c r="BO259" s="432"/>
      <c r="BP259" s="432"/>
      <c r="BQ259" s="432"/>
      <c r="BR259" s="432"/>
      <c r="BS259" s="432"/>
      <c r="BT259" s="432"/>
      <c r="BU259" s="432"/>
      <c r="BV259" s="432"/>
      <c r="BW259" s="432"/>
      <c r="BX259" s="432"/>
      <c r="BY259" s="432"/>
      <c r="BZ259" s="432"/>
      <c r="CA259" s="432"/>
      <c r="CB259" s="432"/>
      <c r="CC259" s="432"/>
      <c r="CD259" s="432"/>
      <c r="CE259" s="432"/>
      <c r="CF259" s="432"/>
      <c r="CG259" s="432"/>
      <c r="CH259" s="432"/>
      <c r="CI259" s="432"/>
      <c r="CJ259" s="432"/>
      <c r="CK259" s="432"/>
      <c r="CL259" s="432"/>
      <c r="CM259" s="432"/>
      <c r="CN259" s="432"/>
      <c r="CO259" s="432"/>
      <c r="CP259" s="432"/>
      <c r="CQ259" s="432"/>
      <c r="CR259" s="432"/>
      <c r="CS259" s="432"/>
      <c r="CT259" s="432"/>
      <c r="CU259" s="432"/>
      <c r="CV259" s="432"/>
      <c r="CW259" s="432"/>
      <c r="CX259" s="432"/>
      <c r="CY259" s="432"/>
      <c r="CZ259" s="432"/>
      <c r="DA259" s="432"/>
      <c r="DB259" s="432"/>
      <c r="DC259" s="432"/>
      <c r="DD259" s="432"/>
      <c r="DE259" s="432"/>
      <c r="DF259" s="432"/>
      <c r="DG259" s="432"/>
      <c r="DH259" s="432"/>
      <c r="DI259" s="432"/>
      <c r="DJ259" s="432"/>
      <c r="DK259" s="432"/>
      <c r="DL259" s="432"/>
      <c r="DM259" s="432"/>
      <c r="DN259" s="432"/>
      <c r="DO259" s="432"/>
      <c r="DP259" s="432"/>
      <c r="DQ259" s="432"/>
      <c r="DR259" s="432"/>
      <c r="DS259" s="432"/>
      <c r="DT259" s="432"/>
      <c r="DU259" s="432"/>
      <c r="DV259" s="432"/>
      <c r="DW259" s="432"/>
      <c r="DX259" s="432"/>
      <c r="DY259" s="432"/>
      <c r="DZ259" s="432"/>
      <c r="EA259" s="432"/>
      <c r="EB259" s="432"/>
      <c r="EC259" s="432"/>
      <c r="ED259" s="432"/>
      <c r="EE259" s="432"/>
      <c r="EF259" s="432"/>
      <c r="EG259" s="432"/>
      <c r="EH259" s="432"/>
      <c r="EI259" s="432"/>
      <c r="EJ259" s="432"/>
      <c r="EK259" s="432"/>
      <c r="EL259" s="432"/>
      <c r="EM259" s="432"/>
      <c r="EN259" s="432"/>
      <c r="EO259" s="432"/>
      <c r="EP259" s="432"/>
      <c r="EQ259" s="432"/>
      <c r="ER259" s="432"/>
      <c r="ES259" s="432"/>
      <c r="ET259" s="432"/>
      <c r="EU259" s="432"/>
      <c r="EV259" s="432"/>
      <c r="EW259" s="432"/>
      <c r="EX259" s="432"/>
      <c r="EY259" s="432"/>
      <c r="EZ259" s="432"/>
      <c r="FA259" s="432"/>
      <c r="FB259" s="432"/>
      <c r="FC259" s="432"/>
      <c r="FD259" s="432"/>
      <c r="FE259" s="432"/>
      <c r="FF259" s="432"/>
      <c r="FG259" s="432"/>
      <c r="FH259" s="432"/>
      <c r="FI259" s="432"/>
      <c r="FJ259" s="432"/>
      <c r="FK259" s="432"/>
      <c r="FL259" s="432"/>
      <c r="FM259" s="432"/>
      <c r="FN259" s="432"/>
      <c r="FO259" s="432"/>
      <c r="FP259" s="432"/>
      <c r="FQ259" s="432"/>
      <c r="FR259" s="432"/>
      <c r="FS259" s="432"/>
      <c r="FT259" s="432"/>
      <c r="FU259" s="432"/>
      <c r="FV259" s="432"/>
      <c r="FW259" s="432"/>
      <c r="FX259" s="432"/>
      <c r="FY259" s="432"/>
      <c r="FZ259" s="432"/>
      <c r="GA259" s="432"/>
      <c r="GB259" s="432"/>
      <c r="GC259" s="432"/>
      <c r="GD259" s="432"/>
      <c r="GE259" s="432"/>
      <c r="GF259" s="432"/>
      <c r="GG259" s="432"/>
      <c r="GH259" s="432"/>
      <c r="GI259" s="432"/>
      <c r="GJ259" s="432"/>
      <c r="GK259" s="432"/>
      <c r="GL259" s="432"/>
      <c r="GM259" s="432"/>
      <c r="GN259" s="432"/>
      <c r="GO259" s="432"/>
      <c r="GP259" s="432"/>
      <c r="GQ259" s="432"/>
      <c r="GR259" s="432"/>
      <c r="GS259" s="432"/>
      <c r="GT259" s="432"/>
      <c r="GU259" s="432"/>
      <c r="GV259" s="432"/>
      <c r="GW259" s="432"/>
      <c r="GX259" s="432"/>
      <c r="GY259" s="432"/>
      <c r="GZ259" s="432"/>
      <c r="HA259" s="432"/>
      <c r="HB259" s="432"/>
      <c r="HC259" s="432"/>
      <c r="HD259" s="432"/>
      <c r="HE259" s="432"/>
      <c r="HF259" s="432"/>
      <c r="HG259" s="432"/>
      <c r="HH259" s="432"/>
      <c r="HI259" s="432"/>
      <c r="HJ259" s="432"/>
      <c r="HK259" s="432"/>
      <c r="HL259" s="432"/>
      <c r="HM259" s="432"/>
      <c r="HN259" s="432"/>
      <c r="HO259" s="432"/>
      <c r="HP259" s="432"/>
      <c r="HQ259" s="432"/>
      <c r="HR259" s="432"/>
      <c r="HS259" s="432"/>
      <c r="HT259" s="432"/>
      <c r="HU259" s="432"/>
      <c r="HV259" s="432"/>
      <c r="HW259" s="432"/>
      <c r="HX259" s="432"/>
      <c r="HY259" s="432"/>
      <c r="HZ259" s="432"/>
      <c r="IA259" s="432"/>
      <c r="IB259" s="432"/>
      <c r="IC259" s="432"/>
      <c r="ID259" s="432"/>
      <c r="IE259" s="432"/>
      <c r="IF259" s="432"/>
      <c r="IG259" s="432"/>
    </row>
    <row r="260" spans="1:256" s="437" customFormat="1" ht="30">
      <c r="A260" s="62">
        <v>5</v>
      </c>
      <c r="B260" s="172" t="s">
        <v>2196</v>
      </c>
      <c r="C260" s="192" t="s">
        <v>2193</v>
      </c>
      <c r="D260" s="192" t="s">
        <v>2194</v>
      </c>
      <c r="E260" s="192" t="s">
        <v>937</v>
      </c>
      <c r="F260" s="47" t="s">
        <v>841</v>
      </c>
      <c r="G260" s="165">
        <v>2.2000000000000002</v>
      </c>
      <c r="H260" s="205">
        <v>110</v>
      </c>
      <c r="I260" s="231">
        <v>242.00000000000003</v>
      </c>
      <c r="J260" s="22">
        <v>0.12</v>
      </c>
      <c r="K260" s="207">
        <v>271.04000000000002</v>
      </c>
      <c r="L260" s="19" t="s">
        <v>784</v>
      </c>
      <c r="N260" s="436"/>
      <c r="O260" s="436"/>
      <c r="P260" s="436"/>
      <c r="Q260" s="436"/>
      <c r="R260" s="436"/>
      <c r="S260" s="436"/>
      <c r="T260" s="436"/>
      <c r="U260" s="436"/>
      <c r="V260" s="436"/>
      <c r="W260" s="436"/>
      <c r="X260" s="436"/>
      <c r="Y260" s="436"/>
      <c r="Z260" s="436"/>
      <c r="AA260" s="436"/>
      <c r="AB260" s="436"/>
      <c r="AC260" s="436"/>
      <c r="AD260" s="436"/>
      <c r="AE260" s="436"/>
      <c r="AF260" s="436"/>
      <c r="AG260" s="436"/>
      <c r="AH260" s="436"/>
      <c r="AI260" s="436"/>
      <c r="AJ260" s="436"/>
      <c r="AK260" s="436"/>
      <c r="AL260" s="436"/>
      <c r="AM260" s="436"/>
      <c r="AN260" s="436"/>
      <c r="AO260" s="436"/>
      <c r="AP260" s="436"/>
      <c r="AQ260" s="436"/>
      <c r="AR260" s="436"/>
      <c r="AS260" s="436"/>
      <c r="AT260" s="436"/>
      <c r="AU260" s="436"/>
      <c r="AV260" s="436"/>
      <c r="AW260" s="436"/>
      <c r="AX260" s="436"/>
      <c r="AY260" s="436"/>
      <c r="AZ260" s="436"/>
      <c r="BA260" s="436"/>
      <c r="BB260" s="436"/>
      <c r="BC260" s="436"/>
      <c r="BD260" s="436"/>
      <c r="BE260" s="436"/>
      <c r="BF260" s="436"/>
      <c r="BG260" s="436"/>
      <c r="BH260" s="436"/>
      <c r="BI260" s="436"/>
      <c r="BJ260" s="436"/>
      <c r="BK260" s="436"/>
      <c r="BL260" s="436"/>
      <c r="BM260" s="436"/>
      <c r="BN260" s="436"/>
      <c r="BO260" s="436"/>
      <c r="BP260" s="436"/>
      <c r="BQ260" s="436"/>
      <c r="BR260" s="436"/>
      <c r="BS260" s="436"/>
      <c r="BT260" s="436"/>
      <c r="BU260" s="436"/>
      <c r="BV260" s="436"/>
      <c r="BW260" s="436"/>
      <c r="BX260" s="436"/>
      <c r="BY260" s="436"/>
      <c r="BZ260" s="436"/>
      <c r="CA260" s="436"/>
      <c r="CB260" s="436"/>
      <c r="CC260" s="436"/>
      <c r="CD260" s="436"/>
      <c r="CE260" s="436"/>
      <c r="CF260" s="436"/>
      <c r="CG260" s="436"/>
      <c r="CH260" s="436"/>
      <c r="CI260" s="436"/>
      <c r="CJ260" s="436"/>
      <c r="CK260" s="436"/>
      <c r="CL260" s="436"/>
      <c r="CM260" s="436"/>
      <c r="CN260" s="436"/>
      <c r="CO260" s="436"/>
      <c r="CP260" s="436"/>
      <c r="CQ260" s="436"/>
      <c r="CR260" s="436"/>
      <c r="CS260" s="436"/>
      <c r="CT260" s="436"/>
      <c r="CU260" s="436"/>
      <c r="CV260" s="436"/>
      <c r="CW260" s="436"/>
      <c r="CX260" s="436"/>
      <c r="CY260" s="436"/>
      <c r="CZ260" s="436"/>
      <c r="DA260" s="436"/>
      <c r="DB260" s="436"/>
      <c r="DC260" s="436"/>
      <c r="DD260" s="436"/>
      <c r="DE260" s="436"/>
      <c r="DF260" s="436"/>
      <c r="DG260" s="436"/>
      <c r="DH260" s="436"/>
      <c r="DI260" s="436"/>
      <c r="DJ260" s="436"/>
      <c r="DK260" s="436"/>
      <c r="DL260" s="436"/>
      <c r="DM260" s="436"/>
      <c r="DN260" s="436"/>
      <c r="DO260" s="436"/>
      <c r="DP260" s="436"/>
      <c r="DQ260" s="436"/>
      <c r="DR260" s="436"/>
      <c r="DS260" s="436"/>
      <c r="DT260" s="436"/>
      <c r="DU260" s="436"/>
      <c r="DV260" s="436"/>
      <c r="DW260" s="436"/>
      <c r="DX260" s="436"/>
      <c r="DY260" s="436"/>
      <c r="DZ260" s="436"/>
      <c r="EA260" s="436"/>
      <c r="EB260" s="436"/>
      <c r="EC260" s="436"/>
      <c r="ED260" s="436"/>
      <c r="EE260" s="436"/>
      <c r="EF260" s="436"/>
      <c r="EG260" s="436"/>
      <c r="EH260" s="436"/>
      <c r="EI260" s="436"/>
      <c r="EJ260" s="436"/>
      <c r="EK260" s="436"/>
      <c r="EL260" s="436"/>
      <c r="EM260" s="436"/>
      <c r="EN260" s="436"/>
      <c r="EO260" s="436"/>
      <c r="EP260" s="436"/>
      <c r="EQ260" s="436"/>
      <c r="ER260" s="436"/>
      <c r="ES260" s="436"/>
      <c r="ET260" s="436"/>
      <c r="EU260" s="436"/>
      <c r="EV260" s="436"/>
      <c r="EW260" s="436"/>
      <c r="EX260" s="436"/>
      <c r="EY260" s="436"/>
      <c r="EZ260" s="436"/>
      <c r="FA260" s="436"/>
      <c r="FB260" s="436"/>
      <c r="FC260" s="436"/>
      <c r="FD260" s="436"/>
      <c r="FE260" s="436"/>
      <c r="FF260" s="436"/>
      <c r="FG260" s="436"/>
      <c r="FH260" s="436"/>
      <c r="FI260" s="436"/>
      <c r="FJ260" s="436"/>
      <c r="FK260" s="436"/>
      <c r="FL260" s="436"/>
      <c r="FM260" s="436"/>
      <c r="FN260" s="436"/>
      <c r="FO260" s="436"/>
      <c r="FP260" s="436"/>
      <c r="FQ260" s="436"/>
      <c r="FR260" s="436"/>
      <c r="FS260" s="436"/>
      <c r="FT260" s="436"/>
      <c r="FU260" s="436"/>
      <c r="FV260" s="436"/>
      <c r="FW260" s="436"/>
      <c r="FX260" s="436"/>
      <c r="FY260" s="436"/>
      <c r="FZ260" s="436"/>
      <c r="GA260" s="436"/>
      <c r="GB260" s="436"/>
      <c r="GC260" s="436"/>
      <c r="GD260" s="436"/>
      <c r="GE260" s="436"/>
      <c r="GF260" s="436"/>
      <c r="GG260" s="436"/>
      <c r="GH260" s="436"/>
      <c r="GI260" s="436"/>
      <c r="GJ260" s="436"/>
      <c r="GK260" s="436"/>
      <c r="GL260" s="436"/>
      <c r="GM260" s="436"/>
      <c r="GN260" s="436"/>
      <c r="GO260" s="436"/>
      <c r="GP260" s="436"/>
      <c r="GQ260" s="436"/>
      <c r="GR260" s="436"/>
      <c r="GS260" s="436"/>
      <c r="GT260" s="436"/>
      <c r="GU260" s="436"/>
      <c r="GV260" s="436"/>
      <c r="GW260" s="436"/>
      <c r="GX260" s="436"/>
      <c r="GY260" s="436"/>
      <c r="GZ260" s="436"/>
      <c r="HA260" s="436"/>
      <c r="HB260" s="436"/>
      <c r="HC260" s="436"/>
      <c r="HD260" s="436"/>
      <c r="HE260" s="436"/>
      <c r="HF260" s="436"/>
      <c r="HG260" s="436"/>
      <c r="HH260" s="436"/>
      <c r="HI260" s="436"/>
      <c r="HJ260" s="436"/>
      <c r="HK260" s="436"/>
      <c r="HL260" s="436"/>
      <c r="HM260" s="436"/>
      <c r="HN260" s="436"/>
      <c r="HO260" s="436"/>
      <c r="HP260" s="436"/>
      <c r="HQ260" s="436"/>
      <c r="HR260" s="436"/>
      <c r="HS260" s="436"/>
      <c r="HT260" s="436"/>
      <c r="HU260" s="436"/>
      <c r="HV260" s="436"/>
      <c r="HW260" s="436"/>
      <c r="HX260" s="436"/>
      <c r="HY260" s="436"/>
      <c r="HZ260" s="436"/>
      <c r="IA260" s="436"/>
      <c r="IB260" s="436"/>
      <c r="IC260" s="436"/>
      <c r="ID260" s="436"/>
      <c r="IE260" s="436"/>
      <c r="IF260" s="436"/>
      <c r="IG260" s="436"/>
    </row>
    <row r="261" spans="1:256" s="53" customFormat="1" ht="45">
      <c r="A261" s="62">
        <v>6</v>
      </c>
      <c r="B261" s="172" t="s">
        <v>2285</v>
      </c>
      <c r="C261" s="27" t="s">
        <v>1221</v>
      </c>
      <c r="D261" s="27" t="s">
        <v>1222</v>
      </c>
      <c r="E261" s="71" t="s">
        <v>102</v>
      </c>
      <c r="F261" s="47" t="s">
        <v>841</v>
      </c>
      <c r="G261" s="463">
        <v>0.39</v>
      </c>
      <c r="H261" s="36">
        <v>8600</v>
      </c>
      <c r="I261" s="52">
        <v>3354</v>
      </c>
      <c r="J261" s="30">
        <v>0.12</v>
      </c>
      <c r="K261" s="31">
        <v>3756.48</v>
      </c>
      <c r="L261" s="27" t="s">
        <v>784</v>
      </c>
      <c r="M261" s="37" t="s">
        <v>2286</v>
      </c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  <c r="EO261" s="37"/>
      <c r="EP261" s="37"/>
      <c r="EQ261" s="37"/>
      <c r="ER261" s="37"/>
      <c r="ES261" s="37"/>
      <c r="ET261" s="37"/>
      <c r="EU261" s="37"/>
      <c r="EV261" s="37"/>
      <c r="EW261" s="37"/>
      <c r="EX261" s="37"/>
      <c r="EY261" s="37"/>
      <c r="EZ261" s="37"/>
      <c r="FA261" s="37"/>
      <c r="FB261" s="37"/>
      <c r="FC261" s="37"/>
      <c r="FD261" s="37"/>
      <c r="FE261" s="37"/>
      <c r="FF261" s="37"/>
      <c r="FG261" s="37"/>
      <c r="FH261" s="37"/>
      <c r="FI261" s="37"/>
      <c r="FJ261" s="37"/>
      <c r="FK261" s="37"/>
      <c r="FL261" s="37"/>
      <c r="FM261" s="37"/>
      <c r="FN261" s="37"/>
      <c r="FO261" s="37"/>
      <c r="FP261" s="37"/>
      <c r="FQ261" s="37"/>
      <c r="FR261" s="37"/>
      <c r="FS261" s="37"/>
      <c r="FT261" s="37"/>
      <c r="FU261" s="37"/>
      <c r="FV261" s="37"/>
      <c r="FW261" s="37"/>
      <c r="FX261" s="37"/>
      <c r="FY261" s="37"/>
      <c r="FZ261" s="37"/>
      <c r="GA261" s="37"/>
      <c r="GB261" s="37"/>
      <c r="GC261" s="37"/>
      <c r="GD261" s="37"/>
      <c r="GE261" s="37"/>
      <c r="GF261" s="37"/>
      <c r="GG261" s="37"/>
      <c r="GH261" s="37"/>
      <c r="GI261" s="37"/>
      <c r="GJ261" s="37"/>
      <c r="GK261" s="37"/>
      <c r="GL261" s="37"/>
      <c r="GM261" s="37"/>
      <c r="GN261" s="37"/>
      <c r="GO261" s="37"/>
      <c r="GP261" s="37"/>
      <c r="GQ261" s="37"/>
      <c r="GR261" s="37"/>
      <c r="GS261" s="37"/>
      <c r="GT261" s="37"/>
      <c r="GU261" s="37"/>
      <c r="GV261" s="37"/>
      <c r="GW261" s="37"/>
      <c r="GX261" s="37"/>
      <c r="GY261" s="37"/>
      <c r="GZ261" s="37"/>
      <c r="HA261" s="37"/>
      <c r="HB261" s="37"/>
      <c r="HC261" s="37"/>
      <c r="HD261" s="37"/>
      <c r="HE261" s="37"/>
      <c r="HF261" s="37"/>
      <c r="HG261" s="37"/>
      <c r="HH261" s="37"/>
      <c r="HI261" s="37"/>
      <c r="HJ261" s="37"/>
      <c r="HK261" s="37"/>
      <c r="HL261" s="37"/>
      <c r="HM261" s="37"/>
      <c r="HN261" s="37"/>
      <c r="HO261" s="37"/>
      <c r="HP261" s="37"/>
      <c r="HQ261" s="37"/>
      <c r="HR261" s="37"/>
      <c r="HS261" s="37"/>
      <c r="HT261" s="37"/>
    </row>
    <row r="262" spans="1:256" s="108" customFormat="1">
      <c r="A262" s="517" t="s">
        <v>2588</v>
      </c>
      <c r="B262" s="518"/>
      <c r="C262" s="518"/>
      <c r="D262" s="518"/>
      <c r="E262" s="518"/>
      <c r="F262" s="518"/>
      <c r="G262" s="518"/>
      <c r="H262" s="518"/>
      <c r="I262" s="518"/>
      <c r="J262" s="519"/>
      <c r="K262" s="403">
        <f>SUM(K256:K261)</f>
        <v>7941.6399999999994</v>
      </c>
    </row>
    <row r="263" spans="1:256" s="108" customFormat="1">
      <c r="A263" s="517" t="s">
        <v>2589</v>
      </c>
      <c r="B263" s="518"/>
      <c r="C263" s="518"/>
      <c r="D263" s="518"/>
      <c r="E263" s="518"/>
      <c r="F263" s="518"/>
      <c r="G263" s="518"/>
      <c r="H263" s="518"/>
      <c r="I263" s="518"/>
      <c r="J263" s="519"/>
      <c r="K263" s="403">
        <v>0.36</v>
      </c>
    </row>
    <row r="264" spans="1:256" s="108" customFormat="1">
      <c r="A264" s="523" t="s">
        <v>2657</v>
      </c>
      <c r="B264" s="524"/>
      <c r="C264" s="524"/>
      <c r="D264" s="524"/>
      <c r="E264" s="524"/>
      <c r="F264" s="524"/>
      <c r="G264" s="524"/>
      <c r="H264" s="524"/>
      <c r="I264" s="524"/>
      <c r="J264" s="525"/>
      <c r="K264" s="403">
        <f>SUM(K262:K263)</f>
        <v>7941.9999999999991</v>
      </c>
    </row>
    <row r="265" spans="1:256" s="108" customFormat="1">
      <c r="A265" s="428"/>
      <c r="B265" s="426"/>
      <c r="C265" s="426"/>
      <c r="D265" s="426"/>
      <c r="E265" s="427"/>
      <c r="F265" s="426"/>
      <c r="G265" s="459"/>
      <c r="H265" s="428"/>
      <c r="I265" s="426"/>
      <c r="J265" s="426"/>
      <c r="K265" s="429"/>
    </row>
    <row r="266" spans="1:256" s="108" customFormat="1">
      <c r="A266" s="38"/>
      <c r="C266" s="430"/>
      <c r="D266" s="430"/>
      <c r="F266" s="430"/>
      <c r="G266" s="460"/>
      <c r="H266" s="38"/>
      <c r="K266" s="431"/>
    </row>
    <row r="267" spans="1:256" s="108" customFormat="1" ht="45">
      <c r="A267" s="448" t="s">
        <v>2590</v>
      </c>
      <c r="B267" s="409" t="s">
        <v>749</v>
      </c>
      <c r="C267" s="409" t="s">
        <v>750</v>
      </c>
      <c r="D267" s="409" t="s">
        <v>751</v>
      </c>
      <c r="E267" s="409" t="s">
        <v>3</v>
      </c>
      <c r="F267" s="409" t="s">
        <v>2609</v>
      </c>
      <c r="G267" s="411" t="s">
        <v>753</v>
      </c>
      <c r="H267" s="410" t="s">
        <v>754</v>
      </c>
      <c r="I267" s="411" t="s">
        <v>755</v>
      </c>
      <c r="J267" s="410" t="s">
        <v>756</v>
      </c>
      <c r="K267" s="412" t="s">
        <v>757</v>
      </c>
      <c r="M267" s="425" t="s">
        <v>2756</v>
      </c>
    </row>
    <row r="268" spans="1:256" s="437" customFormat="1" ht="30">
      <c r="A268" s="449">
        <v>1</v>
      </c>
      <c r="B268" s="172" t="s">
        <v>2274</v>
      </c>
      <c r="C268" s="19" t="s">
        <v>2269</v>
      </c>
      <c r="D268" s="19" t="s">
        <v>2270</v>
      </c>
      <c r="E268" s="192" t="s">
        <v>16</v>
      </c>
      <c r="F268" s="204" t="s">
        <v>2271</v>
      </c>
      <c r="G268" s="207">
        <v>44</v>
      </c>
      <c r="H268" s="209">
        <v>300</v>
      </c>
      <c r="I268" s="231">
        <v>13200</v>
      </c>
      <c r="J268" s="22">
        <v>0.12</v>
      </c>
      <c r="K268" s="207">
        <v>14784</v>
      </c>
      <c r="L268" s="199" t="s">
        <v>784</v>
      </c>
      <c r="N268" s="436"/>
      <c r="O268" s="436"/>
      <c r="P268" s="436"/>
      <c r="Q268" s="436"/>
      <c r="R268" s="436"/>
      <c r="S268" s="436"/>
      <c r="T268" s="436"/>
      <c r="U268" s="436"/>
      <c r="V268" s="436"/>
      <c r="W268" s="436"/>
      <c r="X268" s="436"/>
      <c r="Y268" s="436"/>
      <c r="Z268" s="436"/>
      <c r="AA268" s="436"/>
      <c r="AB268" s="436"/>
      <c r="AC268" s="436"/>
      <c r="AD268" s="436"/>
      <c r="AE268" s="436"/>
      <c r="AF268" s="436"/>
      <c r="AG268" s="436"/>
      <c r="AH268" s="436"/>
      <c r="AI268" s="436"/>
      <c r="AJ268" s="436"/>
      <c r="AK268" s="436"/>
      <c r="AL268" s="436"/>
      <c r="AM268" s="436"/>
      <c r="AN268" s="436"/>
      <c r="AO268" s="436"/>
      <c r="AP268" s="436"/>
      <c r="AQ268" s="436"/>
      <c r="AR268" s="436"/>
      <c r="AS268" s="436"/>
      <c r="AT268" s="436"/>
      <c r="AU268" s="436"/>
      <c r="AV268" s="436"/>
      <c r="AW268" s="436"/>
      <c r="AX268" s="436"/>
      <c r="AY268" s="436"/>
      <c r="AZ268" s="436"/>
      <c r="BA268" s="436"/>
      <c r="BB268" s="436"/>
      <c r="BC268" s="436"/>
      <c r="BD268" s="436"/>
      <c r="BE268" s="436"/>
      <c r="BF268" s="436"/>
      <c r="BG268" s="436"/>
      <c r="BH268" s="436"/>
      <c r="BI268" s="436"/>
      <c r="BJ268" s="436"/>
      <c r="BK268" s="436"/>
      <c r="BL268" s="436"/>
      <c r="BM268" s="436"/>
      <c r="BN268" s="436"/>
      <c r="BO268" s="436"/>
      <c r="BP268" s="436"/>
      <c r="BQ268" s="436"/>
      <c r="BR268" s="436"/>
      <c r="BS268" s="436"/>
      <c r="BT268" s="436"/>
      <c r="BU268" s="436"/>
      <c r="BV268" s="436"/>
      <c r="BW268" s="436"/>
      <c r="BX268" s="436"/>
      <c r="BY268" s="436"/>
      <c r="BZ268" s="436"/>
      <c r="CA268" s="436"/>
      <c r="CB268" s="436"/>
      <c r="CC268" s="436"/>
      <c r="CD268" s="436"/>
      <c r="CE268" s="436"/>
      <c r="CF268" s="436"/>
      <c r="CG268" s="436"/>
      <c r="CH268" s="436"/>
      <c r="CI268" s="436"/>
      <c r="CJ268" s="436"/>
      <c r="CK268" s="436"/>
      <c r="CL268" s="436"/>
      <c r="CM268" s="436"/>
      <c r="CN268" s="436"/>
      <c r="CO268" s="436"/>
      <c r="CP268" s="436"/>
      <c r="CQ268" s="436"/>
      <c r="CR268" s="436"/>
      <c r="CS268" s="436"/>
      <c r="CT268" s="436"/>
      <c r="CU268" s="436"/>
      <c r="CV268" s="436"/>
      <c r="CW268" s="436"/>
      <c r="CX268" s="436"/>
      <c r="CY268" s="436"/>
      <c r="CZ268" s="436"/>
      <c r="DA268" s="436"/>
      <c r="DB268" s="436"/>
      <c r="DC268" s="436"/>
      <c r="DD268" s="436"/>
      <c r="DE268" s="436"/>
      <c r="DF268" s="436"/>
      <c r="DG268" s="436"/>
      <c r="DH268" s="436"/>
      <c r="DI268" s="436"/>
      <c r="DJ268" s="436"/>
      <c r="DK268" s="436"/>
      <c r="DL268" s="436"/>
      <c r="DM268" s="436"/>
      <c r="DN268" s="436"/>
      <c r="DO268" s="436"/>
      <c r="DP268" s="436"/>
      <c r="DQ268" s="436"/>
      <c r="DR268" s="436"/>
      <c r="DS268" s="436"/>
      <c r="DT268" s="436"/>
      <c r="DU268" s="436"/>
      <c r="DV268" s="436"/>
      <c r="DW268" s="436"/>
      <c r="DX268" s="436"/>
      <c r="DY268" s="436"/>
      <c r="DZ268" s="436"/>
      <c r="EA268" s="436"/>
      <c r="EB268" s="436"/>
      <c r="EC268" s="436"/>
      <c r="ED268" s="436"/>
      <c r="EE268" s="436"/>
      <c r="EF268" s="436"/>
      <c r="EG268" s="436"/>
      <c r="EH268" s="436"/>
      <c r="EI268" s="436"/>
      <c r="EJ268" s="436"/>
      <c r="EK268" s="436"/>
      <c r="EL268" s="436"/>
      <c r="EM268" s="436"/>
      <c r="EN268" s="436"/>
      <c r="EO268" s="436"/>
      <c r="EP268" s="436"/>
      <c r="EQ268" s="436"/>
      <c r="ER268" s="436"/>
      <c r="ES268" s="436"/>
      <c r="ET268" s="436"/>
      <c r="EU268" s="436"/>
      <c r="EV268" s="436"/>
      <c r="EW268" s="436"/>
      <c r="EX268" s="436"/>
      <c r="EY268" s="436"/>
      <c r="EZ268" s="436"/>
      <c r="FA268" s="436"/>
      <c r="FB268" s="436"/>
      <c r="FC268" s="436"/>
      <c r="FD268" s="436"/>
      <c r="FE268" s="436"/>
      <c r="FF268" s="436"/>
      <c r="FG268" s="436"/>
      <c r="FH268" s="436"/>
      <c r="FI268" s="436"/>
      <c r="FJ268" s="436"/>
      <c r="FK268" s="436"/>
      <c r="FL268" s="436"/>
      <c r="FM268" s="436"/>
      <c r="FN268" s="436"/>
      <c r="FO268" s="436"/>
      <c r="FP268" s="436"/>
      <c r="FQ268" s="436"/>
      <c r="FR268" s="436"/>
      <c r="FS268" s="436"/>
      <c r="FT268" s="436"/>
      <c r="FU268" s="436"/>
      <c r="FV268" s="436"/>
      <c r="FW268" s="436"/>
      <c r="FX268" s="436"/>
      <c r="FY268" s="436"/>
      <c r="FZ268" s="436"/>
      <c r="GA268" s="436"/>
      <c r="GB268" s="436"/>
      <c r="GC268" s="436"/>
      <c r="GD268" s="436"/>
      <c r="GE268" s="436"/>
      <c r="GF268" s="436"/>
      <c r="GG268" s="436"/>
      <c r="GH268" s="436"/>
      <c r="GI268" s="436"/>
      <c r="GJ268" s="436"/>
      <c r="GK268" s="436"/>
      <c r="GL268" s="436"/>
      <c r="GM268" s="436"/>
      <c r="GN268" s="436"/>
      <c r="GO268" s="436"/>
      <c r="GP268" s="436"/>
      <c r="GQ268" s="436"/>
      <c r="GR268" s="436"/>
      <c r="GS268" s="436"/>
      <c r="GT268" s="436"/>
      <c r="GU268" s="436"/>
      <c r="GV268" s="436"/>
      <c r="GW268" s="436"/>
      <c r="GX268" s="436"/>
      <c r="GY268" s="436"/>
      <c r="GZ268" s="436"/>
      <c r="HA268" s="436"/>
      <c r="HB268" s="436"/>
      <c r="HC268" s="436"/>
      <c r="HD268" s="436"/>
      <c r="HE268" s="436"/>
      <c r="HF268" s="436"/>
      <c r="HG268" s="436"/>
      <c r="HH268" s="436"/>
      <c r="HI268" s="436"/>
      <c r="HJ268" s="436"/>
      <c r="HK268" s="436"/>
      <c r="HL268" s="436"/>
      <c r="HM268" s="436"/>
      <c r="HN268" s="436"/>
      <c r="HO268" s="436"/>
      <c r="HP268" s="436"/>
      <c r="HQ268" s="436"/>
      <c r="HR268" s="436"/>
      <c r="HS268" s="436"/>
      <c r="HT268" s="436"/>
      <c r="HU268" s="436"/>
      <c r="HV268" s="436"/>
      <c r="HW268" s="436"/>
      <c r="HX268" s="436"/>
      <c r="HY268" s="436"/>
      <c r="HZ268" s="436"/>
      <c r="IA268" s="436"/>
      <c r="IB268" s="436"/>
      <c r="IC268" s="436"/>
      <c r="ID268" s="436"/>
      <c r="IE268" s="436"/>
      <c r="IF268" s="436"/>
      <c r="IG268" s="436"/>
      <c r="IH268" s="436"/>
      <c r="II268" s="436"/>
      <c r="IJ268" s="436"/>
      <c r="IK268" s="436"/>
      <c r="IL268" s="436"/>
      <c r="IM268" s="436"/>
      <c r="IN268" s="436"/>
      <c r="IO268" s="436"/>
      <c r="IP268" s="436"/>
      <c r="IQ268" s="436"/>
      <c r="IR268" s="436"/>
      <c r="IS268" s="436"/>
      <c r="IT268" s="436"/>
      <c r="IU268" s="436"/>
      <c r="IV268" s="436"/>
    </row>
    <row r="269" spans="1:256" s="437" customFormat="1" ht="30">
      <c r="A269" s="449">
        <v>2</v>
      </c>
      <c r="B269" s="172" t="s">
        <v>2275</v>
      </c>
      <c r="C269" s="19" t="s">
        <v>2272</v>
      </c>
      <c r="D269" s="19" t="s">
        <v>2273</v>
      </c>
      <c r="E269" s="192" t="s">
        <v>16</v>
      </c>
      <c r="F269" s="204" t="s">
        <v>2271</v>
      </c>
      <c r="G269" s="207">
        <v>57</v>
      </c>
      <c r="H269" s="209">
        <v>270</v>
      </c>
      <c r="I269" s="231">
        <v>15390</v>
      </c>
      <c r="J269" s="22">
        <v>0.12</v>
      </c>
      <c r="K269" s="207">
        <v>17236.8</v>
      </c>
      <c r="L269" s="199" t="s">
        <v>784</v>
      </c>
      <c r="N269" s="436"/>
      <c r="O269" s="436"/>
      <c r="P269" s="436"/>
      <c r="Q269" s="436"/>
      <c r="R269" s="436"/>
      <c r="S269" s="436"/>
      <c r="T269" s="436"/>
      <c r="U269" s="436"/>
      <c r="V269" s="436"/>
      <c r="W269" s="436"/>
      <c r="X269" s="436"/>
      <c r="Y269" s="436"/>
      <c r="Z269" s="436"/>
      <c r="AA269" s="436"/>
      <c r="AB269" s="436"/>
      <c r="AC269" s="436"/>
      <c r="AD269" s="436"/>
      <c r="AE269" s="436"/>
      <c r="AF269" s="436"/>
      <c r="AG269" s="436"/>
      <c r="AH269" s="436"/>
      <c r="AI269" s="436"/>
      <c r="AJ269" s="436"/>
      <c r="AK269" s="436"/>
      <c r="AL269" s="436"/>
      <c r="AM269" s="436"/>
      <c r="AN269" s="436"/>
      <c r="AO269" s="436"/>
      <c r="AP269" s="436"/>
      <c r="AQ269" s="436"/>
      <c r="AR269" s="436"/>
      <c r="AS269" s="436"/>
      <c r="AT269" s="436"/>
      <c r="AU269" s="436"/>
      <c r="AV269" s="436"/>
      <c r="AW269" s="436"/>
      <c r="AX269" s="436"/>
      <c r="AY269" s="436"/>
      <c r="AZ269" s="436"/>
      <c r="BA269" s="436"/>
      <c r="BB269" s="436"/>
      <c r="BC269" s="436"/>
      <c r="BD269" s="436"/>
      <c r="BE269" s="436"/>
      <c r="BF269" s="436"/>
      <c r="BG269" s="436"/>
      <c r="BH269" s="436"/>
      <c r="BI269" s="436"/>
      <c r="BJ269" s="436"/>
      <c r="BK269" s="436"/>
      <c r="BL269" s="436"/>
      <c r="BM269" s="436"/>
      <c r="BN269" s="436"/>
      <c r="BO269" s="436"/>
      <c r="BP269" s="436"/>
      <c r="BQ269" s="436"/>
      <c r="BR269" s="436"/>
      <c r="BS269" s="436"/>
      <c r="BT269" s="436"/>
      <c r="BU269" s="436"/>
      <c r="BV269" s="436"/>
      <c r="BW269" s="436"/>
      <c r="BX269" s="436"/>
      <c r="BY269" s="436"/>
      <c r="BZ269" s="436"/>
      <c r="CA269" s="436"/>
      <c r="CB269" s="436"/>
      <c r="CC269" s="436"/>
      <c r="CD269" s="436"/>
      <c r="CE269" s="436"/>
      <c r="CF269" s="436"/>
      <c r="CG269" s="436"/>
      <c r="CH269" s="436"/>
      <c r="CI269" s="436"/>
      <c r="CJ269" s="436"/>
      <c r="CK269" s="436"/>
      <c r="CL269" s="436"/>
      <c r="CM269" s="436"/>
      <c r="CN269" s="436"/>
      <c r="CO269" s="436"/>
      <c r="CP269" s="436"/>
      <c r="CQ269" s="436"/>
      <c r="CR269" s="436"/>
      <c r="CS269" s="436"/>
      <c r="CT269" s="436"/>
      <c r="CU269" s="436"/>
      <c r="CV269" s="436"/>
      <c r="CW269" s="436"/>
      <c r="CX269" s="436"/>
      <c r="CY269" s="436"/>
      <c r="CZ269" s="436"/>
      <c r="DA269" s="436"/>
      <c r="DB269" s="436"/>
      <c r="DC269" s="436"/>
      <c r="DD269" s="436"/>
      <c r="DE269" s="436"/>
      <c r="DF269" s="436"/>
      <c r="DG269" s="436"/>
      <c r="DH269" s="436"/>
      <c r="DI269" s="436"/>
      <c r="DJ269" s="436"/>
      <c r="DK269" s="436"/>
      <c r="DL269" s="436"/>
      <c r="DM269" s="436"/>
      <c r="DN269" s="436"/>
      <c r="DO269" s="436"/>
      <c r="DP269" s="436"/>
      <c r="DQ269" s="436"/>
      <c r="DR269" s="436"/>
      <c r="DS269" s="436"/>
      <c r="DT269" s="436"/>
      <c r="DU269" s="436"/>
      <c r="DV269" s="436"/>
      <c r="DW269" s="436"/>
      <c r="DX269" s="436"/>
      <c r="DY269" s="436"/>
      <c r="DZ269" s="436"/>
      <c r="EA269" s="436"/>
      <c r="EB269" s="436"/>
      <c r="EC269" s="436"/>
      <c r="ED269" s="436"/>
      <c r="EE269" s="436"/>
      <c r="EF269" s="436"/>
      <c r="EG269" s="436"/>
      <c r="EH269" s="436"/>
      <c r="EI269" s="436"/>
      <c r="EJ269" s="436"/>
      <c r="EK269" s="436"/>
      <c r="EL269" s="436"/>
      <c r="EM269" s="436"/>
      <c r="EN269" s="436"/>
      <c r="EO269" s="436"/>
      <c r="EP269" s="436"/>
      <c r="EQ269" s="436"/>
      <c r="ER269" s="436"/>
      <c r="ES269" s="436"/>
      <c r="ET269" s="436"/>
      <c r="EU269" s="436"/>
      <c r="EV269" s="436"/>
      <c r="EW269" s="436"/>
      <c r="EX269" s="436"/>
      <c r="EY269" s="436"/>
      <c r="EZ269" s="436"/>
      <c r="FA269" s="436"/>
      <c r="FB269" s="436"/>
      <c r="FC269" s="436"/>
      <c r="FD269" s="436"/>
      <c r="FE269" s="436"/>
      <c r="FF269" s="436"/>
      <c r="FG269" s="436"/>
      <c r="FH269" s="436"/>
      <c r="FI269" s="436"/>
      <c r="FJ269" s="436"/>
      <c r="FK269" s="436"/>
      <c r="FL269" s="436"/>
      <c r="FM269" s="436"/>
      <c r="FN269" s="436"/>
      <c r="FO269" s="436"/>
      <c r="FP269" s="436"/>
      <c r="FQ269" s="436"/>
      <c r="FR269" s="436"/>
      <c r="FS269" s="436"/>
      <c r="FT269" s="436"/>
      <c r="FU269" s="436"/>
      <c r="FV269" s="436"/>
      <c r="FW269" s="436"/>
      <c r="FX269" s="436"/>
      <c r="FY269" s="436"/>
      <c r="FZ269" s="436"/>
      <c r="GA269" s="436"/>
      <c r="GB269" s="436"/>
      <c r="GC269" s="436"/>
      <c r="GD269" s="436"/>
      <c r="GE269" s="436"/>
      <c r="GF269" s="436"/>
      <c r="GG269" s="436"/>
      <c r="GH269" s="436"/>
      <c r="GI269" s="436"/>
      <c r="GJ269" s="436"/>
      <c r="GK269" s="436"/>
      <c r="GL269" s="436"/>
      <c r="GM269" s="436"/>
      <c r="GN269" s="436"/>
      <c r="GO269" s="436"/>
      <c r="GP269" s="436"/>
      <c r="GQ269" s="436"/>
      <c r="GR269" s="436"/>
      <c r="GS269" s="436"/>
      <c r="GT269" s="436"/>
      <c r="GU269" s="436"/>
      <c r="GV269" s="436"/>
      <c r="GW269" s="436"/>
      <c r="GX269" s="436"/>
      <c r="GY269" s="436"/>
      <c r="GZ269" s="436"/>
      <c r="HA269" s="436"/>
      <c r="HB269" s="436"/>
      <c r="HC269" s="436"/>
      <c r="HD269" s="436"/>
      <c r="HE269" s="436"/>
      <c r="HF269" s="436"/>
      <c r="HG269" s="436"/>
      <c r="HH269" s="436"/>
      <c r="HI269" s="436"/>
      <c r="HJ269" s="436"/>
      <c r="HK269" s="436"/>
      <c r="HL269" s="436"/>
      <c r="HM269" s="436"/>
      <c r="HN269" s="436"/>
      <c r="HO269" s="436"/>
      <c r="HP269" s="436"/>
      <c r="HQ269" s="436"/>
      <c r="HR269" s="436"/>
      <c r="HS269" s="436"/>
      <c r="HT269" s="436"/>
      <c r="HU269" s="436"/>
      <c r="HV269" s="436"/>
      <c r="HW269" s="436"/>
      <c r="HX269" s="436"/>
      <c r="HY269" s="436"/>
      <c r="HZ269" s="436"/>
      <c r="IA269" s="436"/>
      <c r="IB269" s="436"/>
      <c r="IC269" s="436"/>
      <c r="ID269" s="436"/>
      <c r="IE269" s="436"/>
      <c r="IF269" s="436"/>
      <c r="IG269" s="436"/>
      <c r="IH269" s="436"/>
      <c r="II269" s="436"/>
      <c r="IJ269" s="436"/>
      <c r="IK269" s="436"/>
      <c r="IL269" s="436"/>
      <c r="IM269" s="436"/>
      <c r="IN269" s="436"/>
      <c r="IO269" s="436"/>
      <c r="IP269" s="436"/>
      <c r="IQ269" s="436"/>
      <c r="IR269" s="436"/>
      <c r="IS269" s="436"/>
      <c r="IT269" s="436"/>
      <c r="IU269" s="436"/>
      <c r="IV269" s="436"/>
    </row>
    <row r="270" spans="1:256" s="108" customFormat="1">
      <c r="A270" s="517" t="s">
        <v>2588</v>
      </c>
      <c r="B270" s="518"/>
      <c r="C270" s="518"/>
      <c r="D270" s="518"/>
      <c r="E270" s="518"/>
      <c r="F270" s="518"/>
      <c r="G270" s="518"/>
      <c r="H270" s="518"/>
      <c r="I270" s="518"/>
      <c r="J270" s="519"/>
      <c r="K270" s="403">
        <f>SUM(K268:K269)</f>
        <v>32020.799999999999</v>
      </c>
    </row>
    <row r="271" spans="1:256" s="108" customFormat="1">
      <c r="A271" s="517" t="s">
        <v>2589</v>
      </c>
      <c r="B271" s="518"/>
      <c r="C271" s="518"/>
      <c r="D271" s="518"/>
      <c r="E271" s="518"/>
      <c r="F271" s="518"/>
      <c r="G271" s="518"/>
      <c r="H271" s="518"/>
      <c r="I271" s="518"/>
      <c r="J271" s="519"/>
      <c r="K271" s="403">
        <v>0.2</v>
      </c>
    </row>
    <row r="272" spans="1:256" s="108" customFormat="1">
      <c r="A272" s="523" t="s">
        <v>2658</v>
      </c>
      <c r="B272" s="524"/>
      <c r="C272" s="524"/>
      <c r="D272" s="524"/>
      <c r="E272" s="524"/>
      <c r="F272" s="524"/>
      <c r="G272" s="524"/>
      <c r="H272" s="524"/>
      <c r="I272" s="524"/>
      <c r="J272" s="525"/>
      <c r="K272" s="403">
        <f>SUM(K270:K271)</f>
        <v>32021</v>
      </c>
    </row>
    <row r="273" spans="1:228" s="108" customFormat="1">
      <c r="A273" s="428"/>
      <c r="B273" s="426"/>
      <c r="C273" s="426"/>
      <c r="D273" s="426"/>
      <c r="E273" s="427"/>
      <c r="F273" s="426"/>
      <c r="G273" s="459"/>
      <c r="H273" s="428"/>
      <c r="I273" s="426"/>
      <c r="J273" s="426"/>
      <c r="K273" s="429"/>
    </row>
    <row r="274" spans="1:228" s="108" customFormat="1">
      <c r="A274" s="38"/>
      <c r="C274" s="430"/>
      <c r="D274" s="430"/>
      <c r="F274" s="430"/>
      <c r="G274" s="460"/>
      <c r="H274" s="38"/>
      <c r="K274" s="431"/>
    </row>
    <row r="275" spans="1:228" s="108" customFormat="1" ht="45">
      <c r="A275" s="448" t="s">
        <v>2590</v>
      </c>
      <c r="B275" s="409" t="s">
        <v>749</v>
      </c>
      <c r="C275" s="409" t="s">
        <v>750</v>
      </c>
      <c r="D275" s="409" t="s">
        <v>751</v>
      </c>
      <c r="E275" s="409" t="s">
        <v>3</v>
      </c>
      <c r="F275" s="409" t="s">
        <v>2609</v>
      </c>
      <c r="G275" s="411" t="s">
        <v>753</v>
      </c>
      <c r="H275" s="410" t="s">
        <v>754</v>
      </c>
      <c r="I275" s="411" t="s">
        <v>755</v>
      </c>
      <c r="J275" s="410" t="s">
        <v>756</v>
      </c>
      <c r="K275" s="412" t="s">
        <v>757</v>
      </c>
      <c r="M275" s="425" t="s">
        <v>2757</v>
      </c>
    </row>
    <row r="276" spans="1:228" s="38" customFormat="1" ht="33" customHeight="1">
      <c r="A276" s="39">
        <v>1</v>
      </c>
      <c r="B276" s="172" t="s">
        <v>1586</v>
      </c>
      <c r="C276" s="27" t="s">
        <v>875</v>
      </c>
      <c r="D276" s="27" t="s">
        <v>876</v>
      </c>
      <c r="E276" s="71" t="s">
        <v>877</v>
      </c>
      <c r="F276" s="27" t="s">
        <v>2628</v>
      </c>
      <c r="G276" s="463">
        <v>1.66</v>
      </c>
      <c r="H276" s="36">
        <v>50</v>
      </c>
      <c r="I276" s="41">
        <v>83</v>
      </c>
      <c r="J276" s="30">
        <v>0.12</v>
      </c>
      <c r="K276" s="31">
        <v>92.96</v>
      </c>
      <c r="L276" s="27" t="s">
        <v>784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3"/>
      <c r="EU276" s="43"/>
      <c r="EV276" s="43"/>
      <c r="EW276" s="43"/>
      <c r="EX276" s="43"/>
      <c r="EY276" s="43"/>
      <c r="EZ276" s="43"/>
      <c r="FA276" s="43"/>
      <c r="FB276" s="43"/>
      <c r="FC276" s="43"/>
      <c r="FD276" s="43"/>
      <c r="FE276" s="43"/>
      <c r="FF276" s="43"/>
      <c r="FG276" s="43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43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</row>
    <row r="277" spans="1:228" s="53" customFormat="1" ht="30">
      <c r="A277" s="62">
        <v>2</v>
      </c>
      <c r="B277" s="172" t="s">
        <v>1914</v>
      </c>
      <c r="C277" s="27" t="s">
        <v>989</v>
      </c>
      <c r="D277" s="27" t="s">
        <v>990</v>
      </c>
      <c r="E277" s="71" t="s">
        <v>16</v>
      </c>
      <c r="F277" s="27" t="s">
        <v>905</v>
      </c>
      <c r="G277" s="461">
        <v>1.54</v>
      </c>
      <c r="H277" s="42">
        <v>5400</v>
      </c>
      <c r="I277" s="41">
        <v>8316</v>
      </c>
      <c r="J277" s="30">
        <v>0.12</v>
      </c>
      <c r="K277" s="31">
        <v>9313.92</v>
      </c>
      <c r="L277" s="27" t="s">
        <v>784</v>
      </c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  <c r="FB277" s="37"/>
      <c r="FC277" s="37"/>
      <c r="FD277" s="37"/>
      <c r="FE277" s="37"/>
      <c r="FF277" s="37"/>
      <c r="FG277" s="37"/>
      <c r="FH277" s="37"/>
      <c r="FI277" s="37"/>
      <c r="FJ277" s="37"/>
      <c r="FK277" s="37"/>
      <c r="FL277" s="37"/>
      <c r="FM277" s="37"/>
      <c r="FN277" s="37"/>
      <c r="FO277" s="37"/>
      <c r="FP277" s="37"/>
      <c r="FQ277" s="37"/>
      <c r="FR277" s="37"/>
      <c r="FS277" s="37"/>
      <c r="FT277" s="37"/>
      <c r="FU277" s="37"/>
      <c r="FV277" s="37"/>
      <c r="FW277" s="37"/>
      <c r="FX277" s="37"/>
      <c r="FY277" s="37"/>
      <c r="FZ277" s="37"/>
      <c r="GA277" s="37"/>
      <c r="GB277" s="37"/>
      <c r="GC277" s="37"/>
      <c r="GD277" s="37"/>
      <c r="GE277" s="37"/>
      <c r="GF277" s="37"/>
      <c r="GG277" s="37"/>
      <c r="GH277" s="37"/>
      <c r="GI277" s="37"/>
      <c r="GJ277" s="37"/>
      <c r="GK277" s="37"/>
      <c r="GL277" s="37"/>
      <c r="GM277" s="37"/>
      <c r="GN277" s="37"/>
      <c r="GO277" s="37"/>
      <c r="GP277" s="37"/>
      <c r="GQ277" s="37"/>
      <c r="GR277" s="37"/>
      <c r="GS277" s="37"/>
      <c r="GT277" s="37"/>
      <c r="GU277" s="37"/>
      <c r="GV277" s="37"/>
      <c r="GW277" s="37"/>
      <c r="GX277" s="37"/>
      <c r="GY277" s="37"/>
      <c r="GZ277" s="37"/>
      <c r="HA277" s="37"/>
      <c r="HB277" s="37"/>
      <c r="HC277" s="37"/>
      <c r="HD277" s="37"/>
      <c r="HE277" s="37"/>
      <c r="HF277" s="37"/>
      <c r="HG277" s="37"/>
      <c r="HH277" s="37"/>
      <c r="HI277" s="37"/>
      <c r="HJ277" s="37"/>
      <c r="HK277" s="37"/>
      <c r="HL277" s="37"/>
      <c r="HM277" s="37"/>
      <c r="HN277" s="37"/>
      <c r="HO277" s="37"/>
      <c r="HP277" s="37"/>
      <c r="HQ277" s="37"/>
      <c r="HR277" s="37"/>
      <c r="HS277" s="37"/>
      <c r="HT277" s="37"/>
    </row>
    <row r="278" spans="1:228" s="53" customFormat="1" ht="30">
      <c r="A278" s="62">
        <v>3</v>
      </c>
      <c r="B278" s="172" t="s">
        <v>1963</v>
      </c>
      <c r="C278" s="27" t="s">
        <v>1012</v>
      </c>
      <c r="D278" s="27" t="s">
        <v>1013</v>
      </c>
      <c r="E278" s="71" t="s">
        <v>25</v>
      </c>
      <c r="F278" s="27" t="s">
        <v>905</v>
      </c>
      <c r="G278" s="463">
        <v>7.76</v>
      </c>
      <c r="H278" s="36">
        <v>30</v>
      </c>
      <c r="I278" s="52">
        <v>232.79999999999998</v>
      </c>
      <c r="J278" s="30">
        <v>0.12</v>
      </c>
      <c r="K278" s="31">
        <v>260.73599999999999</v>
      </c>
      <c r="L278" s="27" t="s">
        <v>784</v>
      </c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  <c r="FB278" s="37"/>
      <c r="FC278" s="37"/>
      <c r="FD278" s="37"/>
      <c r="FE278" s="37"/>
      <c r="FF278" s="37"/>
      <c r="FG278" s="37"/>
      <c r="FH278" s="37"/>
      <c r="FI278" s="37"/>
      <c r="FJ278" s="37"/>
      <c r="FK278" s="37"/>
      <c r="FL278" s="37"/>
      <c r="FM278" s="37"/>
      <c r="FN278" s="37"/>
      <c r="FO278" s="37"/>
      <c r="FP278" s="37"/>
      <c r="FQ278" s="37"/>
      <c r="FR278" s="37"/>
      <c r="FS278" s="37"/>
      <c r="FT278" s="37"/>
      <c r="FU278" s="37"/>
      <c r="FV278" s="37"/>
      <c r="FW278" s="37"/>
      <c r="FX278" s="37"/>
      <c r="FY278" s="37"/>
      <c r="FZ278" s="37"/>
      <c r="GA278" s="37"/>
      <c r="GB278" s="37"/>
      <c r="GC278" s="37"/>
      <c r="GD278" s="37"/>
      <c r="GE278" s="37"/>
      <c r="GF278" s="37"/>
      <c r="GG278" s="37"/>
      <c r="GH278" s="37"/>
      <c r="GI278" s="37"/>
      <c r="GJ278" s="37"/>
      <c r="GK278" s="37"/>
      <c r="GL278" s="37"/>
      <c r="GM278" s="37"/>
      <c r="GN278" s="37"/>
      <c r="GO278" s="37"/>
      <c r="GP278" s="37"/>
      <c r="GQ278" s="37"/>
      <c r="GR278" s="37"/>
      <c r="GS278" s="37"/>
      <c r="GT278" s="37"/>
      <c r="GU278" s="37"/>
      <c r="GV278" s="37"/>
      <c r="GW278" s="37"/>
      <c r="GX278" s="37"/>
      <c r="GY278" s="37"/>
      <c r="GZ278" s="37"/>
      <c r="HA278" s="37"/>
      <c r="HB278" s="37"/>
      <c r="HC278" s="37"/>
      <c r="HD278" s="37"/>
      <c r="HE278" s="37"/>
      <c r="HF278" s="37"/>
      <c r="HG278" s="37"/>
      <c r="HH278" s="37"/>
      <c r="HI278" s="37"/>
      <c r="HJ278" s="37"/>
      <c r="HK278" s="37"/>
      <c r="HL278" s="37"/>
      <c r="HM278" s="37"/>
      <c r="HN278" s="37"/>
      <c r="HO278" s="37"/>
      <c r="HP278" s="37"/>
      <c r="HQ278" s="37"/>
      <c r="HR278" s="37"/>
      <c r="HS278" s="37"/>
      <c r="HT278" s="37"/>
    </row>
    <row r="279" spans="1:228" s="38" customFormat="1" ht="30">
      <c r="A279" s="39">
        <v>4</v>
      </c>
      <c r="B279" s="172" t="s">
        <v>2371</v>
      </c>
      <c r="C279" s="40" t="s">
        <v>1330</v>
      </c>
      <c r="D279" s="40" t="s">
        <v>1331</v>
      </c>
      <c r="E279" s="213" t="s">
        <v>23</v>
      </c>
      <c r="F279" s="40" t="s">
        <v>1332</v>
      </c>
      <c r="G279" s="468">
        <v>22</v>
      </c>
      <c r="H279" s="36">
        <v>16</v>
      </c>
      <c r="I279" s="52">
        <v>352</v>
      </c>
      <c r="J279" s="46">
        <v>0.12</v>
      </c>
      <c r="K279" s="31">
        <v>394.24</v>
      </c>
      <c r="L279" s="104" t="s">
        <v>784</v>
      </c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3"/>
      <c r="EU279" s="43"/>
      <c r="EV279" s="43"/>
      <c r="EW279" s="43"/>
      <c r="EX279" s="43"/>
      <c r="EY279" s="43"/>
      <c r="EZ279" s="43"/>
      <c r="FA279" s="43"/>
      <c r="FB279" s="43"/>
      <c r="FC279" s="43"/>
      <c r="FD279" s="43"/>
      <c r="FE279" s="43"/>
      <c r="FF279" s="43"/>
      <c r="FG279" s="43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43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</row>
    <row r="280" spans="1:228" s="38" customFormat="1" ht="30">
      <c r="A280" s="45">
        <v>5</v>
      </c>
      <c r="B280" s="26" t="s">
        <v>1465</v>
      </c>
      <c r="C280" s="27" t="s">
        <v>824</v>
      </c>
      <c r="D280" s="27" t="s">
        <v>825</v>
      </c>
      <c r="E280" s="71" t="s">
        <v>16</v>
      </c>
      <c r="F280" s="27" t="s">
        <v>826</v>
      </c>
      <c r="G280" s="461">
        <v>2.5</v>
      </c>
      <c r="H280" s="36">
        <v>1700</v>
      </c>
      <c r="I280" s="41">
        <v>4250</v>
      </c>
      <c r="J280" s="46">
        <v>0.12</v>
      </c>
      <c r="K280" s="31">
        <v>4760</v>
      </c>
      <c r="L280" s="27" t="s">
        <v>784</v>
      </c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3"/>
      <c r="EU280" s="43"/>
      <c r="EV280" s="43"/>
      <c r="EW280" s="43"/>
      <c r="EX280" s="43"/>
      <c r="EY280" s="43"/>
      <c r="EZ280" s="43"/>
      <c r="FA280" s="43"/>
      <c r="FB280" s="43"/>
      <c r="FC280" s="43"/>
      <c r="FD280" s="43"/>
      <c r="FE280" s="43"/>
      <c r="FF280" s="43"/>
      <c r="FG280" s="43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43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</row>
    <row r="281" spans="1:228" s="108" customFormat="1">
      <c r="A281" s="517" t="s">
        <v>2588</v>
      </c>
      <c r="B281" s="518"/>
      <c r="C281" s="518"/>
      <c r="D281" s="518"/>
      <c r="E281" s="518"/>
      <c r="F281" s="518"/>
      <c r="G281" s="518"/>
      <c r="H281" s="518"/>
      <c r="I281" s="518"/>
      <c r="J281" s="519"/>
      <c r="K281" s="403">
        <f>SUM(K276:K280)</f>
        <v>14821.856</v>
      </c>
    </row>
    <row r="282" spans="1:228" s="108" customFormat="1">
      <c r="A282" s="517" t="s">
        <v>2589</v>
      </c>
      <c r="B282" s="518"/>
      <c r="C282" s="518"/>
      <c r="D282" s="518"/>
      <c r="E282" s="518"/>
      <c r="F282" s="518"/>
      <c r="G282" s="518"/>
      <c r="H282" s="518"/>
      <c r="I282" s="518"/>
      <c r="J282" s="519"/>
      <c r="K282" s="403">
        <v>0.14000000000000001</v>
      </c>
    </row>
    <row r="283" spans="1:228" s="108" customFormat="1">
      <c r="A283" s="523" t="s">
        <v>2659</v>
      </c>
      <c r="B283" s="524"/>
      <c r="C283" s="524"/>
      <c r="D283" s="524"/>
      <c r="E283" s="524"/>
      <c r="F283" s="524"/>
      <c r="G283" s="524"/>
      <c r="H283" s="524"/>
      <c r="I283" s="524"/>
      <c r="J283" s="525"/>
      <c r="K283" s="403">
        <f>SUM(K281:K282)</f>
        <v>14821.995999999999</v>
      </c>
    </row>
    <row r="284" spans="1:228" s="108" customFormat="1">
      <c r="A284" s="428"/>
      <c r="B284" s="426"/>
      <c r="C284" s="426"/>
      <c r="D284" s="426"/>
      <c r="E284" s="427"/>
      <c r="F284" s="426"/>
      <c r="G284" s="459"/>
      <c r="H284" s="428"/>
      <c r="I284" s="426"/>
      <c r="J284" s="426"/>
      <c r="K284" s="429"/>
    </row>
    <row r="285" spans="1:228" s="108" customFormat="1">
      <c r="A285" s="38"/>
      <c r="C285" s="430"/>
      <c r="D285" s="430"/>
      <c r="F285" s="430"/>
      <c r="G285" s="460"/>
      <c r="H285" s="38"/>
      <c r="K285" s="431"/>
    </row>
    <row r="286" spans="1:228" s="108" customFormat="1" ht="45">
      <c r="A286" s="448" t="s">
        <v>2590</v>
      </c>
      <c r="B286" s="409" t="s">
        <v>749</v>
      </c>
      <c r="C286" s="409" t="s">
        <v>750</v>
      </c>
      <c r="D286" s="409" t="s">
        <v>751</v>
      </c>
      <c r="E286" s="409" t="s">
        <v>3</v>
      </c>
      <c r="F286" s="409" t="s">
        <v>2609</v>
      </c>
      <c r="G286" s="411" t="s">
        <v>753</v>
      </c>
      <c r="H286" s="410" t="s">
        <v>754</v>
      </c>
      <c r="I286" s="411" t="s">
        <v>755</v>
      </c>
      <c r="J286" s="410" t="s">
        <v>756</v>
      </c>
      <c r="K286" s="412" t="s">
        <v>757</v>
      </c>
      <c r="M286" s="425" t="s">
        <v>2758</v>
      </c>
    </row>
    <row r="287" spans="1:228" s="38" customFormat="1" ht="30">
      <c r="A287" s="39">
        <v>1</v>
      </c>
      <c r="B287" s="172" t="s">
        <v>2359</v>
      </c>
      <c r="C287" s="40" t="s">
        <v>1303</v>
      </c>
      <c r="D287" s="40" t="s">
        <v>1304</v>
      </c>
      <c r="E287" s="213" t="s">
        <v>672</v>
      </c>
      <c r="F287" s="40" t="s">
        <v>1305</v>
      </c>
      <c r="G287" s="469" t="s">
        <v>1306</v>
      </c>
      <c r="H287" s="36">
        <v>1</v>
      </c>
      <c r="I287" s="52">
        <v>335</v>
      </c>
      <c r="J287" s="103">
        <v>0.12</v>
      </c>
      <c r="K287" s="31">
        <v>375.2</v>
      </c>
      <c r="L287" s="104" t="s">
        <v>1307</v>
      </c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3"/>
      <c r="EU287" s="43"/>
      <c r="EV287" s="43"/>
      <c r="EW287" s="43"/>
      <c r="EX287" s="43"/>
      <c r="EY287" s="43"/>
      <c r="EZ287" s="43"/>
      <c r="FA287" s="43"/>
      <c r="FB287" s="43"/>
      <c r="FC287" s="43"/>
      <c r="FD287" s="43"/>
      <c r="FE287" s="43"/>
      <c r="FF287" s="43"/>
      <c r="FG287" s="43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43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</row>
    <row r="288" spans="1:228" s="108" customFormat="1">
      <c r="A288" s="517" t="s">
        <v>2588</v>
      </c>
      <c r="B288" s="518"/>
      <c r="C288" s="518"/>
      <c r="D288" s="518"/>
      <c r="E288" s="518"/>
      <c r="F288" s="518"/>
      <c r="G288" s="518"/>
      <c r="H288" s="518"/>
      <c r="I288" s="518"/>
      <c r="J288" s="519"/>
      <c r="K288" s="403">
        <f>SUM(K285:K287)</f>
        <v>375.2</v>
      </c>
    </row>
    <row r="289" spans="1:255" s="108" customFormat="1">
      <c r="A289" s="517" t="s">
        <v>2589</v>
      </c>
      <c r="B289" s="518"/>
      <c r="C289" s="518"/>
      <c r="D289" s="518"/>
      <c r="E289" s="518"/>
      <c r="F289" s="518"/>
      <c r="G289" s="518"/>
      <c r="H289" s="518"/>
      <c r="I289" s="518"/>
      <c r="J289" s="519"/>
      <c r="K289" s="403">
        <v>-0.2</v>
      </c>
    </row>
    <row r="290" spans="1:255" s="108" customFormat="1">
      <c r="A290" s="523" t="s">
        <v>2660</v>
      </c>
      <c r="B290" s="524"/>
      <c r="C290" s="524"/>
      <c r="D290" s="524"/>
      <c r="E290" s="524"/>
      <c r="F290" s="524"/>
      <c r="G290" s="524"/>
      <c r="H290" s="524"/>
      <c r="I290" s="524"/>
      <c r="J290" s="525"/>
      <c r="K290" s="403">
        <f>SUM(K288:K289)</f>
        <v>375</v>
      </c>
    </row>
    <row r="291" spans="1:255" s="108" customFormat="1">
      <c r="A291" s="428"/>
      <c r="B291" s="426"/>
      <c r="C291" s="426"/>
      <c r="D291" s="426"/>
      <c r="E291" s="427"/>
      <c r="F291" s="426"/>
      <c r="G291" s="459"/>
      <c r="H291" s="428"/>
      <c r="I291" s="426"/>
      <c r="J291" s="426"/>
      <c r="K291" s="429"/>
    </row>
    <row r="292" spans="1:255" s="108" customFormat="1">
      <c r="A292" s="38"/>
      <c r="C292" s="430"/>
      <c r="D292" s="430"/>
      <c r="F292" s="430"/>
      <c r="G292" s="460"/>
      <c r="H292" s="38"/>
      <c r="K292" s="431"/>
    </row>
    <row r="293" spans="1:255" s="108" customFormat="1" ht="45">
      <c r="A293" s="448" t="s">
        <v>2590</v>
      </c>
      <c r="B293" s="409" t="s">
        <v>749</v>
      </c>
      <c r="C293" s="409" t="s">
        <v>750</v>
      </c>
      <c r="D293" s="409" t="s">
        <v>751</v>
      </c>
      <c r="E293" s="409" t="s">
        <v>3</v>
      </c>
      <c r="F293" s="409" t="s">
        <v>2609</v>
      </c>
      <c r="G293" s="411" t="s">
        <v>753</v>
      </c>
      <c r="H293" s="410" t="s">
        <v>754</v>
      </c>
      <c r="I293" s="411" t="s">
        <v>755</v>
      </c>
      <c r="J293" s="410" t="s">
        <v>756</v>
      </c>
      <c r="K293" s="412" t="s">
        <v>757</v>
      </c>
      <c r="M293" s="425" t="s">
        <v>2759</v>
      </c>
    </row>
    <row r="294" spans="1:255" s="38" customFormat="1" ht="30">
      <c r="A294" s="39">
        <v>1</v>
      </c>
      <c r="B294" s="172" t="s">
        <v>2330</v>
      </c>
      <c r="C294" s="40" t="s">
        <v>1256</v>
      </c>
      <c r="D294" s="40" t="s">
        <v>1257</v>
      </c>
      <c r="E294" s="105" t="s">
        <v>683</v>
      </c>
      <c r="F294" s="27" t="s">
        <v>1258</v>
      </c>
      <c r="G294" s="242">
        <v>211</v>
      </c>
      <c r="H294" s="102">
        <v>21</v>
      </c>
      <c r="I294" s="52">
        <v>4431</v>
      </c>
      <c r="J294" s="103">
        <v>0.12</v>
      </c>
      <c r="K294" s="31">
        <v>4962.72</v>
      </c>
      <c r="L294" s="40" t="s">
        <v>1249</v>
      </c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3"/>
      <c r="EU294" s="43"/>
      <c r="EV294" s="43"/>
      <c r="EW294" s="43"/>
      <c r="EX294" s="43"/>
      <c r="EY294" s="43"/>
      <c r="EZ294" s="43"/>
      <c r="FA294" s="43"/>
      <c r="FB294" s="43"/>
      <c r="FC294" s="43"/>
      <c r="FD294" s="43"/>
      <c r="FE294" s="43"/>
      <c r="FF294" s="43"/>
      <c r="FG294" s="43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43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</row>
    <row r="295" spans="1:255" s="108" customFormat="1" ht="36">
      <c r="A295" s="39">
        <v>2</v>
      </c>
      <c r="B295" s="172" t="s">
        <v>2389</v>
      </c>
      <c r="C295" s="105" t="s">
        <v>2386</v>
      </c>
      <c r="D295" s="105" t="s">
        <v>2387</v>
      </c>
      <c r="E295" s="105" t="s">
        <v>683</v>
      </c>
      <c r="F295" s="214" t="s">
        <v>2388</v>
      </c>
      <c r="G295" s="242">
        <v>135</v>
      </c>
      <c r="H295" s="39">
        <v>20</v>
      </c>
      <c r="I295" s="237">
        <v>2700</v>
      </c>
      <c r="J295" s="103">
        <v>0.12</v>
      </c>
      <c r="K295" s="242">
        <v>3024</v>
      </c>
      <c r="L295" s="105" t="s">
        <v>1249</v>
      </c>
      <c r="N295" s="438"/>
      <c r="O295" s="438"/>
      <c r="P295" s="438"/>
      <c r="Q295" s="438"/>
      <c r="R295" s="438"/>
      <c r="S295" s="438"/>
      <c r="T295" s="438"/>
      <c r="U295" s="438"/>
      <c r="V295" s="438"/>
      <c r="W295" s="438"/>
      <c r="X295" s="438"/>
      <c r="Y295" s="438"/>
      <c r="Z295" s="438"/>
      <c r="AA295" s="438"/>
      <c r="AB295" s="438"/>
      <c r="AC295" s="438"/>
      <c r="AD295" s="438"/>
      <c r="AE295" s="438"/>
      <c r="AF295" s="438"/>
      <c r="AG295" s="438"/>
      <c r="AH295" s="438"/>
      <c r="AI295" s="438"/>
      <c r="AJ295" s="438"/>
      <c r="AK295" s="438"/>
      <c r="AL295" s="438"/>
      <c r="AM295" s="438"/>
      <c r="AN295" s="438"/>
      <c r="AO295" s="438"/>
      <c r="AP295" s="438"/>
      <c r="AQ295" s="438"/>
      <c r="AR295" s="438"/>
      <c r="AS295" s="438"/>
      <c r="AT295" s="438"/>
      <c r="AU295" s="438"/>
      <c r="AV295" s="438"/>
      <c r="AW295" s="438"/>
      <c r="AX295" s="438"/>
      <c r="AY295" s="438"/>
      <c r="AZ295" s="438"/>
      <c r="BA295" s="438"/>
      <c r="BB295" s="438"/>
      <c r="BC295" s="438"/>
      <c r="BD295" s="438"/>
      <c r="BE295" s="438"/>
      <c r="BF295" s="438"/>
      <c r="BG295" s="438"/>
      <c r="BH295" s="438"/>
      <c r="BI295" s="438"/>
      <c r="BJ295" s="438"/>
      <c r="BK295" s="438"/>
      <c r="BL295" s="438"/>
      <c r="BM295" s="438"/>
      <c r="BN295" s="438"/>
      <c r="BO295" s="438"/>
      <c r="BP295" s="438"/>
      <c r="BQ295" s="438"/>
      <c r="BR295" s="438"/>
      <c r="BS295" s="438"/>
      <c r="BT295" s="438"/>
      <c r="BU295" s="438"/>
      <c r="BV295" s="438"/>
      <c r="BW295" s="438"/>
      <c r="BX295" s="438"/>
      <c r="BY295" s="438"/>
      <c r="BZ295" s="438"/>
      <c r="CA295" s="438"/>
      <c r="CB295" s="438"/>
      <c r="CC295" s="438"/>
      <c r="CD295" s="438"/>
      <c r="CE295" s="438"/>
      <c r="CF295" s="438"/>
      <c r="CG295" s="438"/>
      <c r="CH295" s="438"/>
      <c r="CI295" s="438"/>
      <c r="CJ295" s="438"/>
      <c r="CK295" s="438"/>
      <c r="CL295" s="438"/>
      <c r="CM295" s="438"/>
      <c r="CN295" s="438"/>
      <c r="CO295" s="438"/>
      <c r="CP295" s="438"/>
      <c r="CQ295" s="438"/>
      <c r="CR295" s="438"/>
      <c r="CS295" s="438"/>
      <c r="CT295" s="438"/>
      <c r="CU295" s="438"/>
      <c r="CV295" s="438"/>
      <c r="CW295" s="438"/>
      <c r="CX295" s="438"/>
      <c r="CY295" s="438"/>
      <c r="CZ295" s="438"/>
      <c r="DA295" s="438"/>
      <c r="DB295" s="438"/>
      <c r="DC295" s="438"/>
      <c r="DD295" s="438"/>
      <c r="DE295" s="438"/>
      <c r="DF295" s="438"/>
      <c r="DG295" s="438"/>
      <c r="DH295" s="438"/>
      <c r="DI295" s="438"/>
      <c r="DJ295" s="438"/>
      <c r="DK295" s="438"/>
      <c r="DL295" s="438"/>
      <c r="DM295" s="438"/>
      <c r="DN295" s="438"/>
      <c r="DO295" s="438"/>
      <c r="DP295" s="438"/>
      <c r="DQ295" s="438"/>
      <c r="DR295" s="438"/>
      <c r="DS295" s="438"/>
      <c r="DT295" s="438"/>
      <c r="DU295" s="438"/>
      <c r="DV295" s="438"/>
      <c r="DW295" s="438"/>
      <c r="DX295" s="438"/>
      <c r="DY295" s="438"/>
      <c r="DZ295" s="438"/>
      <c r="EA295" s="438"/>
      <c r="EB295" s="438"/>
      <c r="EC295" s="438"/>
      <c r="ED295" s="438"/>
      <c r="EE295" s="438"/>
      <c r="EF295" s="438"/>
      <c r="EG295" s="438"/>
      <c r="EH295" s="438"/>
      <c r="EI295" s="438"/>
      <c r="EJ295" s="438"/>
      <c r="EK295" s="438"/>
      <c r="EL295" s="438"/>
      <c r="EM295" s="438"/>
      <c r="EN295" s="438"/>
      <c r="EO295" s="438"/>
      <c r="EP295" s="438"/>
      <c r="EQ295" s="438"/>
      <c r="ER295" s="438"/>
      <c r="ES295" s="438"/>
      <c r="ET295" s="438"/>
      <c r="EU295" s="438"/>
      <c r="EV295" s="438"/>
      <c r="EW295" s="438"/>
      <c r="EX295" s="438"/>
      <c r="EY295" s="438"/>
      <c r="EZ295" s="438"/>
      <c r="FA295" s="438"/>
      <c r="FB295" s="438"/>
      <c r="FC295" s="438"/>
      <c r="FD295" s="438"/>
      <c r="FE295" s="438"/>
      <c r="FF295" s="438"/>
      <c r="FG295" s="438"/>
      <c r="FH295" s="438"/>
      <c r="FI295" s="438"/>
      <c r="FJ295" s="438"/>
      <c r="FK295" s="438"/>
      <c r="FL295" s="438"/>
      <c r="FM295" s="438"/>
      <c r="FN295" s="438"/>
      <c r="FO295" s="438"/>
      <c r="FP295" s="438"/>
      <c r="FQ295" s="438"/>
      <c r="FR295" s="438"/>
      <c r="FS295" s="438"/>
      <c r="FT295" s="438"/>
      <c r="FU295" s="438"/>
      <c r="FV295" s="438"/>
      <c r="FW295" s="438"/>
      <c r="FX295" s="438"/>
      <c r="FY295" s="438"/>
      <c r="FZ295" s="438"/>
      <c r="GA295" s="438"/>
      <c r="GB295" s="438"/>
      <c r="GC295" s="438"/>
      <c r="GD295" s="438"/>
      <c r="GE295" s="438"/>
      <c r="GF295" s="438"/>
      <c r="GG295" s="438"/>
      <c r="GH295" s="438"/>
      <c r="GI295" s="438"/>
      <c r="GJ295" s="438"/>
      <c r="GK295" s="438"/>
      <c r="GL295" s="438"/>
      <c r="GM295" s="438"/>
      <c r="GN295" s="438"/>
      <c r="GO295" s="438"/>
      <c r="GP295" s="438"/>
      <c r="GQ295" s="438"/>
      <c r="GR295" s="438"/>
      <c r="GS295" s="438"/>
      <c r="GT295" s="438"/>
      <c r="GU295" s="438"/>
      <c r="GV295" s="438"/>
      <c r="GW295" s="438"/>
      <c r="GX295" s="438"/>
      <c r="GY295" s="438"/>
      <c r="GZ295" s="438"/>
      <c r="HA295" s="438"/>
      <c r="HB295" s="438"/>
      <c r="HC295" s="438"/>
      <c r="HD295" s="438"/>
      <c r="HE295" s="438"/>
      <c r="HF295" s="438"/>
      <c r="HG295" s="438"/>
      <c r="HH295" s="438"/>
      <c r="HI295" s="438"/>
      <c r="HJ295" s="438"/>
      <c r="HK295" s="438"/>
      <c r="HL295" s="438"/>
      <c r="HM295" s="438"/>
      <c r="HN295" s="438"/>
      <c r="HO295" s="438"/>
      <c r="HP295" s="438"/>
      <c r="HQ295" s="438"/>
      <c r="HR295" s="438"/>
      <c r="HS295" s="438"/>
      <c r="HT295" s="438"/>
      <c r="HU295" s="438"/>
      <c r="HV295" s="438"/>
      <c r="HW295" s="438"/>
      <c r="HX295" s="438"/>
      <c r="HY295" s="438"/>
      <c r="HZ295" s="438"/>
      <c r="IA295" s="438"/>
      <c r="IB295" s="438"/>
      <c r="IC295" s="438"/>
      <c r="ID295" s="438"/>
      <c r="IE295" s="438"/>
      <c r="IF295" s="438"/>
      <c r="IG295" s="438"/>
      <c r="IH295" s="438"/>
      <c r="II295" s="438"/>
      <c r="IJ295" s="438"/>
      <c r="IK295" s="438"/>
      <c r="IL295" s="438"/>
      <c r="IM295" s="438"/>
      <c r="IN295" s="438"/>
      <c r="IO295" s="438"/>
      <c r="IP295" s="438"/>
      <c r="IQ295" s="438"/>
      <c r="IR295" s="438"/>
      <c r="IS295" s="438"/>
      <c r="IT295" s="438"/>
      <c r="IU295" s="438"/>
    </row>
    <row r="296" spans="1:255" s="38" customFormat="1" ht="30">
      <c r="A296" s="39">
        <v>3</v>
      </c>
      <c r="B296" s="172" t="s">
        <v>2334</v>
      </c>
      <c r="C296" s="40" t="s">
        <v>1268</v>
      </c>
      <c r="D296" s="40" t="s">
        <v>1269</v>
      </c>
      <c r="E296" s="105" t="s">
        <v>683</v>
      </c>
      <c r="F296" s="27" t="s">
        <v>1258</v>
      </c>
      <c r="G296" s="242">
        <v>130</v>
      </c>
      <c r="H296" s="102">
        <v>27</v>
      </c>
      <c r="I296" s="52">
        <v>3510</v>
      </c>
      <c r="J296" s="103">
        <v>0.12</v>
      </c>
      <c r="K296" s="31">
        <v>3931.2</v>
      </c>
      <c r="L296" s="40" t="s">
        <v>1249</v>
      </c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3"/>
      <c r="EU296" s="43"/>
      <c r="EV296" s="43"/>
      <c r="EW296" s="43"/>
      <c r="EX296" s="43"/>
      <c r="EY296" s="43"/>
      <c r="EZ296" s="43"/>
      <c r="FA296" s="43"/>
      <c r="FB296" s="43"/>
      <c r="FC296" s="43"/>
      <c r="FD296" s="43"/>
      <c r="FE296" s="43"/>
      <c r="FF296" s="43"/>
      <c r="FG296" s="43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43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</row>
    <row r="297" spans="1:255" s="108" customFormat="1">
      <c r="A297" s="517" t="s">
        <v>2588</v>
      </c>
      <c r="B297" s="518"/>
      <c r="C297" s="518"/>
      <c r="D297" s="518"/>
      <c r="E297" s="518"/>
      <c r="F297" s="518"/>
      <c r="G297" s="518"/>
      <c r="H297" s="518"/>
      <c r="I297" s="518"/>
      <c r="J297" s="519"/>
      <c r="K297" s="403">
        <f>SUM(K294:K296)</f>
        <v>11917.92</v>
      </c>
    </row>
    <row r="298" spans="1:255" s="108" customFormat="1">
      <c r="A298" s="517" t="s">
        <v>2589</v>
      </c>
      <c r="B298" s="518"/>
      <c r="C298" s="518"/>
      <c r="D298" s="518"/>
      <c r="E298" s="518"/>
      <c r="F298" s="518"/>
      <c r="G298" s="518"/>
      <c r="H298" s="518"/>
      <c r="I298" s="518"/>
      <c r="J298" s="519"/>
      <c r="K298" s="403">
        <v>0.08</v>
      </c>
    </row>
    <row r="299" spans="1:255" s="108" customFormat="1">
      <c r="A299" s="523" t="s">
        <v>2661</v>
      </c>
      <c r="B299" s="524"/>
      <c r="C299" s="524"/>
      <c r="D299" s="524"/>
      <c r="E299" s="524"/>
      <c r="F299" s="524"/>
      <c r="G299" s="524"/>
      <c r="H299" s="524"/>
      <c r="I299" s="524"/>
      <c r="J299" s="525"/>
      <c r="K299" s="403">
        <f>SUM(K297:K298)</f>
        <v>11918</v>
      </c>
    </row>
    <row r="300" spans="1:255" s="108" customFormat="1">
      <c r="A300" s="428"/>
      <c r="B300" s="426"/>
      <c r="C300" s="426"/>
      <c r="D300" s="426"/>
      <c r="E300" s="427"/>
      <c r="F300" s="426"/>
      <c r="G300" s="459"/>
      <c r="H300" s="428"/>
      <c r="I300" s="426"/>
      <c r="J300" s="426"/>
      <c r="K300" s="429"/>
    </row>
    <row r="301" spans="1:255" s="108" customFormat="1">
      <c r="A301" s="38"/>
      <c r="C301" s="430"/>
      <c r="D301" s="430"/>
      <c r="F301" s="430"/>
      <c r="G301" s="460"/>
      <c r="H301" s="38"/>
      <c r="K301" s="431"/>
    </row>
    <row r="302" spans="1:255" s="108" customFormat="1" ht="45">
      <c r="A302" s="448" t="s">
        <v>2590</v>
      </c>
      <c r="B302" s="409" t="s">
        <v>749</v>
      </c>
      <c r="C302" s="409" t="s">
        <v>750</v>
      </c>
      <c r="D302" s="409" t="s">
        <v>751</v>
      </c>
      <c r="E302" s="409" t="s">
        <v>3</v>
      </c>
      <c r="F302" s="409" t="s">
        <v>2609</v>
      </c>
      <c r="G302" s="411" t="s">
        <v>753</v>
      </c>
      <c r="H302" s="410" t="s">
        <v>754</v>
      </c>
      <c r="I302" s="411" t="s">
        <v>755</v>
      </c>
      <c r="J302" s="410" t="s">
        <v>756</v>
      </c>
      <c r="K302" s="412" t="s">
        <v>757</v>
      </c>
      <c r="M302" s="425" t="s">
        <v>2760</v>
      </c>
    </row>
    <row r="303" spans="1:255" s="108" customFormat="1" ht="30">
      <c r="A303" s="39">
        <v>1</v>
      </c>
      <c r="B303" s="172" t="s">
        <v>2354</v>
      </c>
      <c r="C303" s="105" t="s">
        <v>2351</v>
      </c>
      <c r="D303" s="217" t="s">
        <v>2629</v>
      </c>
      <c r="E303" s="217" t="s">
        <v>2325</v>
      </c>
      <c r="F303" s="214" t="s">
        <v>2353</v>
      </c>
      <c r="G303" s="242">
        <v>150</v>
      </c>
      <c r="H303" s="226" t="s">
        <v>2355</v>
      </c>
      <c r="I303" s="237">
        <v>3750</v>
      </c>
      <c r="J303" s="103">
        <v>0.18</v>
      </c>
      <c r="K303" s="242">
        <v>4425</v>
      </c>
      <c r="L303" s="105" t="s">
        <v>1249</v>
      </c>
      <c r="N303" s="443"/>
      <c r="O303" s="438"/>
      <c r="P303" s="438"/>
      <c r="Q303" s="438"/>
      <c r="R303" s="438"/>
      <c r="S303" s="438"/>
      <c r="T303" s="438"/>
      <c r="U303" s="438"/>
      <c r="V303" s="438"/>
      <c r="W303" s="438"/>
      <c r="X303" s="438"/>
      <c r="Y303" s="438"/>
      <c r="Z303" s="438"/>
      <c r="AA303" s="438"/>
      <c r="AB303" s="438"/>
      <c r="AC303" s="438"/>
      <c r="AD303" s="438"/>
      <c r="AE303" s="438"/>
      <c r="AF303" s="438"/>
      <c r="AG303" s="438"/>
      <c r="AH303" s="438"/>
      <c r="AI303" s="438"/>
      <c r="AJ303" s="438"/>
      <c r="AK303" s="438"/>
      <c r="AL303" s="438"/>
      <c r="AM303" s="438"/>
      <c r="AN303" s="438"/>
      <c r="AO303" s="438"/>
      <c r="AP303" s="438"/>
      <c r="AQ303" s="438"/>
      <c r="AR303" s="438"/>
      <c r="AS303" s="438"/>
      <c r="AT303" s="438"/>
      <c r="AU303" s="438"/>
      <c r="AV303" s="438"/>
      <c r="AW303" s="438"/>
      <c r="AX303" s="438"/>
      <c r="AY303" s="438"/>
      <c r="AZ303" s="438"/>
      <c r="BA303" s="438"/>
      <c r="BB303" s="438"/>
      <c r="BC303" s="438"/>
      <c r="BD303" s="438"/>
      <c r="BE303" s="438"/>
      <c r="BF303" s="438"/>
      <c r="BG303" s="438"/>
      <c r="BH303" s="438"/>
      <c r="BI303" s="438"/>
      <c r="BJ303" s="438"/>
      <c r="BK303" s="438"/>
      <c r="BL303" s="438"/>
      <c r="BM303" s="438"/>
      <c r="BN303" s="438"/>
      <c r="BO303" s="438"/>
      <c r="BP303" s="438"/>
      <c r="BQ303" s="438"/>
      <c r="BR303" s="438"/>
      <c r="BS303" s="438"/>
      <c r="BT303" s="438"/>
      <c r="BU303" s="438"/>
      <c r="BV303" s="438"/>
      <c r="BW303" s="438"/>
      <c r="BX303" s="438"/>
      <c r="BY303" s="438"/>
      <c r="BZ303" s="438"/>
      <c r="CA303" s="438"/>
      <c r="CB303" s="438"/>
      <c r="CC303" s="438"/>
      <c r="CD303" s="438"/>
      <c r="CE303" s="438"/>
      <c r="CF303" s="438"/>
      <c r="CG303" s="438"/>
      <c r="CH303" s="438"/>
      <c r="CI303" s="438"/>
      <c r="CJ303" s="438"/>
      <c r="CK303" s="438"/>
      <c r="CL303" s="438"/>
      <c r="CM303" s="438"/>
      <c r="CN303" s="438"/>
      <c r="CO303" s="438"/>
      <c r="CP303" s="438"/>
      <c r="CQ303" s="438"/>
      <c r="CR303" s="438"/>
      <c r="CS303" s="438"/>
      <c r="CT303" s="438"/>
      <c r="CU303" s="438"/>
      <c r="CV303" s="438"/>
      <c r="CW303" s="438"/>
      <c r="CX303" s="438"/>
      <c r="CY303" s="438"/>
      <c r="CZ303" s="438"/>
      <c r="DA303" s="438"/>
      <c r="DB303" s="438"/>
      <c r="DC303" s="438"/>
      <c r="DD303" s="438"/>
      <c r="DE303" s="438"/>
      <c r="DF303" s="438"/>
      <c r="DG303" s="438"/>
      <c r="DH303" s="438"/>
      <c r="DI303" s="438"/>
      <c r="DJ303" s="438"/>
      <c r="DK303" s="438"/>
      <c r="DL303" s="438"/>
      <c r="DM303" s="438"/>
      <c r="DN303" s="438"/>
      <c r="DO303" s="438"/>
      <c r="DP303" s="438"/>
      <c r="DQ303" s="438"/>
      <c r="DR303" s="438"/>
      <c r="DS303" s="438"/>
      <c r="DT303" s="438"/>
      <c r="DU303" s="438"/>
      <c r="DV303" s="438"/>
      <c r="DW303" s="438"/>
      <c r="DX303" s="438"/>
      <c r="DY303" s="438"/>
      <c r="DZ303" s="438"/>
      <c r="EA303" s="438"/>
      <c r="EB303" s="438"/>
      <c r="EC303" s="438"/>
      <c r="ED303" s="438"/>
      <c r="EE303" s="438"/>
      <c r="EF303" s="438"/>
      <c r="EG303" s="438"/>
      <c r="EH303" s="438"/>
      <c r="EI303" s="438"/>
      <c r="EJ303" s="438"/>
      <c r="EK303" s="438"/>
      <c r="EL303" s="438"/>
      <c r="EM303" s="438"/>
      <c r="EN303" s="438"/>
      <c r="EO303" s="438"/>
      <c r="EP303" s="438"/>
      <c r="EQ303" s="438"/>
      <c r="ER303" s="438"/>
      <c r="ES303" s="438"/>
      <c r="ET303" s="438"/>
      <c r="EU303" s="438"/>
      <c r="EV303" s="438"/>
      <c r="EW303" s="438"/>
      <c r="EX303" s="438"/>
      <c r="EY303" s="438"/>
      <c r="EZ303" s="438"/>
      <c r="FA303" s="438"/>
      <c r="FB303" s="438"/>
      <c r="FC303" s="438"/>
      <c r="FD303" s="438"/>
      <c r="FE303" s="438"/>
      <c r="FF303" s="438"/>
      <c r="FG303" s="438"/>
      <c r="FH303" s="438"/>
      <c r="FI303" s="438"/>
      <c r="FJ303" s="438"/>
      <c r="FK303" s="438"/>
      <c r="FL303" s="438"/>
      <c r="FM303" s="438"/>
      <c r="FN303" s="438"/>
      <c r="FO303" s="438"/>
      <c r="FP303" s="438"/>
      <c r="FQ303" s="438"/>
      <c r="FR303" s="438"/>
      <c r="FS303" s="438"/>
      <c r="FT303" s="438"/>
      <c r="FU303" s="438"/>
      <c r="FV303" s="438"/>
      <c r="FW303" s="438"/>
      <c r="FX303" s="438"/>
      <c r="FY303" s="438"/>
      <c r="FZ303" s="438"/>
      <c r="GA303" s="438"/>
      <c r="GB303" s="438"/>
      <c r="GC303" s="438"/>
      <c r="GD303" s="438"/>
      <c r="GE303" s="438"/>
      <c r="GF303" s="438"/>
      <c r="GG303" s="438"/>
      <c r="GH303" s="438"/>
      <c r="GI303" s="438"/>
      <c r="GJ303" s="438"/>
      <c r="GK303" s="438"/>
      <c r="GL303" s="438"/>
      <c r="GM303" s="438"/>
      <c r="GN303" s="438"/>
      <c r="GO303" s="438"/>
      <c r="GP303" s="438"/>
      <c r="GQ303" s="438"/>
      <c r="GR303" s="438"/>
      <c r="GS303" s="438"/>
      <c r="GT303" s="438"/>
      <c r="GU303" s="438"/>
      <c r="GV303" s="438"/>
      <c r="GW303" s="438"/>
      <c r="GX303" s="438"/>
      <c r="GY303" s="438"/>
      <c r="GZ303" s="438"/>
      <c r="HA303" s="438"/>
      <c r="HB303" s="438"/>
      <c r="HC303" s="438"/>
      <c r="HD303" s="438"/>
      <c r="HE303" s="438"/>
      <c r="HF303" s="438"/>
      <c r="HG303" s="438"/>
      <c r="HH303" s="438"/>
      <c r="HI303" s="438"/>
      <c r="HJ303" s="438"/>
      <c r="HK303" s="438"/>
      <c r="HL303" s="438"/>
      <c r="HM303" s="438"/>
      <c r="HN303" s="438"/>
      <c r="HO303" s="438"/>
      <c r="HP303" s="438"/>
      <c r="HQ303" s="438"/>
      <c r="HR303" s="438"/>
      <c r="HS303" s="438"/>
      <c r="HT303" s="438"/>
      <c r="HU303" s="438"/>
      <c r="HV303" s="438"/>
      <c r="HW303" s="438"/>
      <c r="HX303" s="438"/>
      <c r="HY303" s="438"/>
      <c r="HZ303" s="438"/>
      <c r="IA303" s="438"/>
      <c r="IB303" s="438"/>
      <c r="IC303" s="438"/>
      <c r="ID303" s="438"/>
      <c r="IE303" s="438"/>
      <c r="IF303" s="438"/>
      <c r="IG303" s="438"/>
      <c r="IH303" s="438"/>
      <c r="II303" s="438"/>
      <c r="IJ303" s="438"/>
      <c r="IK303" s="438"/>
      <c r="IL303" s="438"/>
      <c r="IM303" s="438"/>
      <c r="IN303" s="438"/>
      <c r="IO303" s="438"/>
      <c r="IP303" s="438"/>
      <c r="IQ303" s="438"/>
      <c r="IR303" s="438"/>
      <c r="IS303" s="438"/>
      <c r="IT303" s="438"/>
      <c r="IU303" s="438"/>
    </row>
    <row r="304" spans="1:255" s="38" customFormat="1" ht="30">
      <c r="A304" s="39">
        <v>2</v>
      </c>
      <c r="B304" s="172" t="s">
        <v>2360</v>
      </c>
      <c r="C304" s="40" t="s">
        <v>1308</v>
      </c>
      <c r="D304" s="418" t="s">
        <v>2630</v>
      </c>
      <c r="E304" s="105" t="s">
        <v>1310</v>
      </c>
      <c r="F304" s="214" t="s">
        <v>2353</v>
      </c>
      <c r="G304" s="242">
        <v>195</v>
      </c>
      <c r="H304" s="102">
        <v>6</v>
      </c>
      <c r="I304" s="52">
        <v>1170</v>
      </c>
      <c r="J304" s="103">
        <v>0.18</v>
      </c>
      <c r="K304" s="31">
        <v>1380.6</v>
      </c>
      <c r="L304" s="40" t="s">
        <v>1249</v>
      </c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3"/>
      <c r="EU304" s="43"/>
      <c r="EV304" s="43"/>
      <c r="EW304" s="43"/>
      <c r="EX304" s="43"/>
      <c r="EY304" s="43"/>
      <c r="EZ304" s="43"/>
      <c r="FA304" s="43"/>
      <c r="FB304" s="43"/>
      <c r="FC304" s="43"/>
      <c r="FD304" s="43"/>
      <c r="FE304" s="43"/>
      <c r="FF304" s="43"/>
      <c r="FG304" s="43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43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</row>
    <row r="305" spans="1:256" s="38" customFormat="1" ht="45">
      <c r="A305" s="39">
        <v>3</v>
      </c>
      <c r="B305" s="172" t="s">
        <v>2327</v>
      </c>
      <c r="C305" s="40" t="s">
        <v>1247</v>
      </c>
      <c r="D305" s="40" t="s">
        <v>679</v>
      </c>
      <c r="E305" s="105" t="s">
        <v>416</v>
      </c>
      <c r="F305" s="27" t="s">
        <v>1248</v>
      </c>
      <c r="G305" s="242">
        <v>127</v>
      </c>
      <c r="H305" s="102">
        <v>8</v>
      </c>
      <c r="I305" s="52">
        <v>1016</v>
      </c>
      <c r="J305" s="103">
        <v>0.12</v>
      </c>
      <c r="K305" s="31">
        <v>1137.92</v>
      </c>
      <c r="L305" s="40" t="s">
        <v>1249</v>
      </c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3"/>
      <c r="EU305" s="43"/>
      <c r="EV305" s="43"/>
      <c r="EW305" s="43"/>
      <c r="EX305" s="43"/>
      <c r="EY305" s="43"/>
      <c r="EZ305" s="43"/>
      <c r="FA305" s="43"/>
      <c r="FB305" s="43"/>
      <c r="FC305" s="43"/>
      <c r="FD305" s="43"/>
      <c r="FE305" s="43"/>
      <c r="FF305" s="43"/>
      <c r="FG305" s="43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43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</row>
    <row r="306" spans="1:256" s="108" customFormat="1">
      <c r="A306" s="517" t="s">
        <v>2588</v>
      </c>
      <c r="B306" s="518"/>
      <c r="C306" s="518"/>
      <c r="D306" s="518"/>
      <c r="E306" s="518"/>
      <c r="F306" s="518"/>
      <c r="G306" s="518"/>
      <c r="H306" s="518"/>
      <c r="I306" s="518"/>
      <c r="J306" s="519"/>
      <c r="K306" s="403">
        <f>SUM(K303:K305)</f>
        <v>6943.52</v>
      </c>
    </row>
    <row r="307" spans="1:256" s="108" customFormat="1">
      <c r="A307" s="517" t="s">
        <v>2589</v>
      </c>
      <c r="B307" s="518"/>
      <c r="C307" s="518"/>
      <c r="D307" s="518"/>
      <c r="E307" s="518"/>
      <c r="F307" s="518"/>
      <c r="G307" s="518"/>
      <c r="H307" s="518"/>
      <c r="I307" s="518"/>
      <c r="J307" s="519"/>
      <c r="K307" s="403">
        <v>0.48</v>
      </c>
    </row>
    <row r="308" spans="1:256" s="108" customFormat="1">
      <c r="A308" s="523" t="s">
        <v>2662</v>
      </c>
      <c r="B308" s="524"/>
      <c r="C308" s="524"/>
      <c r="D308" s="524"/>
      <c r="E308" s="524"/>
      <c r="F308" s="524"/>
      <c r="G308" s="524"/>
      <c r="H308" s="524"/>
      <c r="I308" s="524"/>
      <c r="J308" s="525"/>
      <c r="K308" s="403">
        <f>SUM(K306:K307)</f>
        <v>6944</v>
      </c>
    </row>
    <row r="309" spans="1:256" s="108" customFormat="1">
      <c r="A309" s="428"/>
      <c r="B309" s="426"/>
      <c r="C309" s="426"/>
      <c r="D309" s="426"/>
      <c r="E309" s="427"/>
      <c r="F309" s="426"/>
      <c r="G309" s="459"/>
      <c r="H309" s="428"/>
      <c r="I309" s="426"/>
      <c r="J309" s="426"/>
      <c r="K309" s="429"/>
    </row>
    <row r="310" spans="1:256" s="108" customFormat="1">
      <c r="A310" s="38"/>
      <c r="C310" s="430"/>
      <c r="D310" s="430"/>
      <c r="F310" s="430"/>
      <c r="G310" s="460"/>
      <c r="H310" s="38"/>
      <c r="K310" s="431"/>
    </row>
    <row r="311" spans="1:256" s="108" customFormat="1" ht="45">
      <c r="A311" s="448" t="s">
        <v>2590</v>
      </c>
      <c r="B311" s="409" t="s">
        <v>749</v>
      </c>
      <c r="C311" s="409" t="s">
        <v>750</v>
      </c>
      <c r="D311" s="409" t="s">
        <v>751</v>
      </c>
      <c r="E311" s="409" t="s">
        <v>3</v>
      </c>
      <c r="F311" s="409" t="s">
        <v>2609</v>
      </c>
      <c r="G311" s="411" t="s">
        <v>753</v>
      </c>
      <c r="H311" s="410" t="s">
        <v>754</v>
      </c>
      <c r="I311" s="411" t="s">
        <v>755</v>
      </c>
      <c r="J311" s="410" t="s">
        <v>756</v>
      </c>
      <c r="K311" s="412" t="s">
        <v>757</v>
      </c>
      <c r="M311" s="425" t="s">
        <v>2761</v>
      </c>
    </row>
    <row r="312" spans="1:256" s="38" customFormat="1" ht="30">
      <c r="A312" s="39">
        <v>1</v>
      </c>
      <c r="B312" s="172" t="s">
        <v>1793</v>
      </c>
      <c r="C312" s="27" t="s">
        <v>946</v>
      </c>
      <c r="D312" s="27" t="s">
        <v>947</v>
      </c>
      <c r="E312" s="71" t="s">
        <v>102</v>
      </c>
      <c r="F312" s="27" t="s">
        <v>841</v>
      </c>
      <c r="G312" s="463">
        <v>0.5</v>
      </c>
      <c r="H312" s="36">
        <v>1900</v>
      </c>
      <c r="I312" s="41">
        <v>950</v>
      </c>
      <c r="J312" s="30">
        <v>0.12</v>
      </c>
      <c r="K312" s="31">
        <v>1064</v>
      </c>
      <c r="L312" s="27" t="s">
        <v>934</v>
      </c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3"/>
      <c r="EU312" s="43"/>
      <c r="EV312" s="43"/>
      <c r="EW312" s="43"/>
      <c r="EX312" s="43"/>
      <c r="EY312" s="43"/>
      <c r="EZ312" s="43"/>
      <c r="FA312" s="43"/>
      <c r="FB312" s="43"/>
      <c r="FC312" s="43"/>
      <c r="FD312" s="43"/>
      <c r="FE312" s="43"/>
      <c r="FF312" s="43"/>
      <c r="FG312" s="43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43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</row>
    <row r="313" spans="1:256" s="53" customFormat="1" ht="30">
      <c r="A313" s="28">
        <v>2</v>
      </c>
      <c r="B313" s="172" t="s">
        <v>1961</v>
      </c>
      <c r="C313" s="27" t="s">
        <v>1008</v>
      </c>
      <c r="D313" s="27" t="s">
        <v>1009</v>
      </c>
      <c r="E313" s="71" t="s">
        <v>102</v>
      </c>
      <c r="F313" s="19" t="s">
        <v>2283</v>
      </c>
      <c r="G313" s="461">
        <v>0.4</v>
      </c>
      <c r="H313" s="424">
        <v>38700</v>
      </c>
      <c r="I313" s="52">
        <v>15480</v>
      </c>
      <c r="J313" s="46">
        <v>0.12</v>
      </c>
      <c r="K313" s="31">
        <v>17337.599999999999</v>
      </c>
      <c r="L313" s="27" t="s">
        <v>934</v>
      </c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  <c r="DS313" s="37"/>
      <c r="DT313" s="37"/>
      <c r="DU313" s="37"/>
      <c r="DV313" s="37"/>
      <c r="DW313" s="37"/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37"/>
      <c r="EN313" s="37"/>
      <c r="EO313" s="37"/>
      <c r="EP313" s="37"/>
      <c r="EQ313" s="37"/>
      <c r="ER313" s="37"/>
      <c r="ES313" s="37"/>
      <c r="ET313" s="37"/>
      <c r="EU313" s="37"/>
      <c r="EV313" s="37"/>
      <c r="EW313" s="37"/>
      <c r="EX313" s="37"/>
      <c r="EY313" s="37"/>
      <c r="EZ313" s="37"/>
      <c r="FA313" s="37"/>
      <c r="FB313" s="37"/>
      <c r="FC313" s="37"/>
      <c r="FD313" s="37"/>
      <c r="FE313" s="37"/>
      <c r="FF313" s="37"/>
      <c r="FG313" s="37"/>
      <c r="FH313" s="37"/>
      <c r="FI313" s="37"/>
      <c r="FJ313" s="37"/>
      <c r="FK313" s="37"/>
      <c r="FL313" s="37"/>
      <c r="FM313" s="37"/>
      <c r="FN313" s="37"/>
      <c r="FO313" s="37"/>
      <c r="FP313" s="37"/>
      <c r="FQ313" s="37"/>
      <c r="FR313" s="37"/>
      <c r="FS313" s="37"/>
      <c r="FT313" s="37"/>
      <c r="FU313" s="37"/>
      <c r="FV313" s="37"/>
      <c r="FW313" s="37"/>
      <c r="FX313" s="37"/>
      <c r="FY313" s="37"/>
      <c r="FZ313" s="37"/>
      <c r="GA313" s="37"/>
      <c r="GB313" s="37"/>
      <c r="GC313" s="37"/>
      <c r="GD313" s="37"/>
      <c r="GE313" s="37"/>
      <c r="GF313" s="37"/>
      <c r="GG313" s="37"/>
      <c r="GH313" s="37"/>
      <c r="GI313" s="37"/>
      <c r="GJ313" s="37"/>
      <c r="GK313" s="37"/>
      <c r="GL313" s="37"/>
      <c r="GM313" s="37"/>
      <c r="GN313" s="37"/>
      <c r="GO313" s="37"/>
      <c r="GP313" s="37"/>
      <c r="GQ313" s="37"/>
      <c r="GR313" s="37"/>
      <c r="GS313" s="37"/>
      <c r="GT313" s="37"/>
      <c r="GU313" s="37"/>
      <c r="GV313" s="37"/>
      <c r="GW313" s="37"/>
      <c r="GX313" s="37"/>
      <c r="GY313" s="37"/>
      <c r="GZ313" s="37"/>
      <c r="HA313" s="37"/>
      <c r="HB313" s="37"/>
      <c r="HC313" s="37"/>
      <c r="HD313" s="37"/>
      <c r="HE313" s="37"/>
      <c r="HF313" s="37"/>
      <c r="HG313" s="37"/>
      <c r="HH313" s="37"/>
      <c r="HI313" s="37"/>
      <c r="HJ313" s="37"/>
      <c r="HK313" s="37"/>
      <c r="HL313" s="37"/>
      <c r="HM313" s="37"/>
      <c r="HN313" s="37"/>
    </row>
    <row r="314" spans="1:256" s="437" customFormat="1" ht="30">
      <c r="A314" s="449">
        <v>3</v>
      </c>
      <c r="B314" s="172" t="s">
        <v>2284</v>
      </c>
      <c r="C314" s="19" t="s">
        <v>2281</v>
      </c>
      <c r="D314" s="19" t="s">
        <v>2282</v>
      </c>
      <c r="E314" s="192" t="s">
        <v>16</v>
      </c>
      <c r="F314" s="19" t="s">
        <v>2283</v>
      </c>
      <c r="G314" s="168">
        <v>0.55000000000000004</v>
      </c>
      <c r="H314" s="21">
        <v>2300</v>
      </c>
      <c r="I314" s="228">
        <v>1265</v>
      </c>
      <c r="J314" s="22">
        <v>0.12</v>
      </c>
      <c r="K314" s="207">
        <v>1416.8</v>
      </c>
      <c r="L314" s="19" t="s">
        <v>934</v>
      </c>
      <c r="N314" s="436"/>
      <c r="O314" s="436"/>
      <c r="P314" s="436"/>
      <c r="Q314" s="436"/>
      <c r="R314" s="436"/>
      <c r="S314" s="436"/>
      <c r="T314" s="436"/>
      <c r="U314" s="436"/>
      <c r="V314" s="436"/>
      <c r="W314" s="436"/>
      <c r="X314" s="436"/>
      <c r="Y314" s="436"/>
      <c r="Z314" s="436"/>
      <c r="AA314" s="436"/>
      <c r="AB314" s="436"/>
      <c r="AC314" s="436"/>
      <c r="AD314" s="436"/>
      <c r="AE314" s="436"/>
      <c r="AF314" s="436"/>
      <c r="AG314" s="436"/>
      <c r="AH314" s="436"/>
      <c r="AI314" s="436"/>
      <c r="AJ314" s="436"/>
      <c r="AK314" s="436"/>
      <c r="AL314" s="436"/>
      <c r="AM314" s="436"/>
      <c r="AN314" s="436"/>
      <c r="AO314" s="436"/>
      <c r="AP314" s="436"/>
      <c r="AQ314" s="436"/>
      <c r="AR314" s="436"/>
      <c r="AS314" s="436"/>
      <c r="AT314" s="436"/>
      <c r="AU314" s="436"/>
      <c r="AV314" s="436"/>
      <c r="AW314" s="436"/>
      <c r="AX314" s="436"/>
      <c r="AY314" s="436"/>
      <c r="AZ314" s="436"/>
      <c r="BA314" s="436"/>
      <c r="BB314" s="436"/>
      <c r="BC314" s="436"/>
      <c r="BD314" s="436"/>
      <c r="BE314" s="436"/>
      <c r="BF314" s="436"/>
      <c r="BG314" s="436"/>
      <c r="BH314" s="436"/>
      <c r="BI314" s="436"/>
      <c r="BJ314" s="436"/>
      <c r="BK314" s="436"/>
      <c r="BL314" s="436"/>
      <c r="BM314" s="436"/>
      <c r="BN314" s="436"/>
      <c r="BO314" s="436"/>
      <c r="BP314" s="436"/>
      <c r="BQ314" s="436"/>
      <c r="BR314" s="436"/>
      <c r="BS314" s="436"/>
      <c r="BT314" s="436"/>
      <c r="BU314" s="436"/>
      <c r="BV314" s="436"/>
      <c r="BW314" s="436"/>
      <c r="BX314" s="436"/>
      <c r="BY314" s="436"/>
      <c r="BZ314" s="436"/>
      <c r="CA314" s="436"/>
      <c r="CB314" s="436"/>
      <c r="CC314" s="436"/>
      <c r="CD314" s="436"/>
      <c r="CE314" s="436"/>
      <c r="CF314" s="436"/>
      <c r="CG314" s="436"/>
      <c r="CH314" s="436"/>
      <c r="CI314" s="436"/>
      <c r="CJ314" s="436"/>
      <c r="CK314" s="436"/>
      <c r="CL314" s="436"/>
      <c r="CM314" s="436"/>
      <c r="CN314" s="436"/>
      <c r="CO314" s="436"/>
      <c r="CP314" s="436"/>
      <c r="CQ314" s="436"/>
      <c r="CR314" s="436"/>
      <c r="CS314" s="436"/>
      <c r="CT314" s="436"/>
      <c r="CU314" s="436"/>
      <c r="CV314" s="436"/>
      <c r="CW314" s="436"/>
      <c r="CX314" s="436"/>
      <c r="CY314" s="436"/>
      <c r="CZ314" s="436"/>
      <c r="DA314" s="436"/>
      <c r="DB314" s="436"/>
      <c r="DC314" s="436"/>
      <c r="DD314" s="436"/>
      <c r="DE314" s="436"/>
      <c r="DF314" s="436"/>
      <c r="DG314" s="436"/>
      <c r="DH314" s="436"/>
      <c r="DI314" s="436"/>
      <c r="DJ314" s="436"/>
      <c r="DK314" s="436"/>
      <c r="DL314" s="436"/>
      <c r="DM314" s="436"/>
      <c r="DN314" s="436"/>
      <c r="DO314" s="436"/>
      <c r="DP314" s="436"/>
      <c r="DQ314" s="436"/>
      <c r="DR314" s="436"/>
      <c r="DS314" s="436"/>
      <c r="DT314" s="436"/>
      <c r="DU314" s="436"/>
      <c r="DV314" s="436"/>
      <c r="DW314" s="436"/>
      <c r="DX314" s="436"/>
      <c r="DY314" s="436"/>
      <c r="DZ314" s="436"/>
      <c r="EA314" s="436"/>
      <c r="EB314" s="436"/>
      <c r="EC314" s="436"/>
      <c r="ED314" s="436"/>
      <c r="EE314" s="436"/>
      <c r="EF314" s="436"/>
      <c r="EG314" s="436"/>
      <c r="EH314" s="436"/>
      <c r="EI314" s="436"/>
      <c r="EJ314" s="436"/>
      <c r="EK314" s="436"/>
      <c r="EL314" s="436"/>
      <c r="EM314" s="436"/>
      <c r="EN314" s="436"/>
      <c r="EO314" s="436"/>
      <c r="EP314" s="436"/>
      <c r="EQ314" s="436"/>
      <c r="ER314" s="436"/>
      <c r="ES314" s="436"/>
      <c r="ET314" s="436"/>
      <c r="EU314" s="436"/>
      <c r="EV314" s="436"/>
      <c r="EW314" s="436"/>
      <c r="EX314" s="436"/>
      <c r="EY314" s="436"/>
      <c r="EZ314" s="436"/>
      <c r="FA314" s="436"/>
      <c r="FB314" s="436"/>
      <c r="FC314" s="436"/>
      <c r="FD314" s="436"/>
      <c r="FE314" s="436"/>
      <c r="FF314" s="436"/>
      <c r="FG314" s="436"/>
      <c r="FH314" s="436"/>
      <c r="FI314" s="436"/>
      <c r="FJ314" s="436"/>
      <c r="FK314" s="436"/>
      <c r="FL314" s="436"/>
      <c r="FM314" s="436"/>
      <c r="FN314" s="436"/>
      <c r="FO314" s="436"/>
      <c r="FP314" s="436"/>
      <c r="FQ314" s="436"/>
      <c r="FR314" s="436"/>
      <c r="FS314" s="436"/>
      <c r="FT314" s="436"/>
      <c r="FU314" s="436"/>
      <c r="FV314" s="436"/>
      <c r="FW314" s="436"/>
      <c r="FX314" s="436"/>
      <c r="FY314" s="436"/>
      <c r="FZ314" s="436"/>
      <c r="GA314" s="436"/>
      <c r="GB314" s="436"/>
      <c r="GC314" s="436"/>
      <c r="GD314" s="436"/>
      <c r="GE314" s="436"/>
      <c r="GF314" s="436"/>
      <c r="GG314" s="436"/>
      <c r="GH314" s="436"/>
      <c r="GI314" s="436"/>
      <c r="GJ314" s="436"/>
      <c r="GK314" s="436"/>
      <c r="GL314" s="436"/>
      <c r="GM314" s="436"/>
      <c r="GN314" s="436"/>
      <c r="GO314" s="436"/>
      <c r="GP314" s="436"/>
      <c r="GQ314" s="436"/>
      <c r="GR314" s="436"/>
      <c r="GS314" s="436"/>
      <c r="GT314" s="436"/>
      <c r="GU314" s="436"/>
      <c r="GV314" s="436"/>
      <c r="GW314" s="436"/>
      <c r="GX314" s="436"/>
      <c r="GY314" s="436"/>
      <c r="GZ314" s="436"/>
      <c r="HA314" s="436"/>
      <c r="HB314" s="436"/>
      <c r="HC314" s="436"/>
      <c r="HD314" s="436"/>
      <c r="HE314" s="436"/>
      <c r="HF314" s="436"/>
      <c r="HG314" s="436"/>
      <c r="HH314" s="436"/>
      <c r="HI314" s="436"/>
      <c r="HJ314" s="436"/>
      <c r="HK314" s="436"/>
      <c r="HL314" s="436"/>
      <c r="HM314" s="436"/>
      <c r="HN314" s="436"/>
      <c r="HO314" s="436"/>
      <c r="HP314" s="436"/>
      <c r="HQ314" s="436"/>
      <c r="HR314" s="436"/>
      <c r="HS314" s="436"/>
      <c r="HT314" s="436"/>
      <c r="HU314" s="436"/>
      <c r="HV314" s="436"/>
      <c r="HW314" s="436"/>
      <c r="HX314" s="436"/>
      <c r="HY314" s="436"/>
      <c r="HZ314" s="436"/>
      <c r="IA314" s="436"/>
      <c r="IB314" s="436"/>
      <c r="IC314" s="436"/>
      <c r="ID314" s="436"/>
      <c r="IE314" s="436"/>
      <c r="IF314" s="436"/>
      <c r="IG314" s="436"/>
      <c r="IH314" s="436"/>
      <c r="II314" s="436"/>
      <c r="IJ314" s="436"/>
      <c r="IK314" s="436"/>
      <c r="IL314" s="436"/>
      <c r="IM314" s="436"/>
      <c r="IN314" s="436"/>
      <c r="IO314" s="436"/>
      <c r="IP314" s="436"/>
      <c r="IQ314" s="436"/>
      <c r="IR314" s="436"/>
      <c r="IS314" s="436"/>
      <c r="IT314" s="436"/>
      <c r="IU314" s="436"/>
      <c r="IV314" s="436"/>
    </row>
    <row r="315" spans="1:256" s="108" customFormat="1">
      <c r="A315" s="517" t="s">
        <v>2588</v>
      </c>
      <c r="B315" s="518"/>
      <c r="C315" s="518"/>
      <c r="D315" s="518"/>
      <c r="E315" s="518"/>
      <c r="F315" s="518"/>
      <c r="G315" s="518"/>
      <c r="H315" s="518"/>
      <c r="I315" s="518"/>
      <c r="J315" s="519"/>
      <c r="K315" s="403">
        <f>SUM(K312:K314)</f>
        <v>19818.399999999998</v>
      </c>
    </row>
    <row r="316" spans="1:256" s="108" customFormat="1">
      <c r="A316" s="517" t="s">
        <v>2589</v>
      </c>
      <c r="B316" s="518"/>
      <c r="C316" s="518"/>
      <c r="D316" s="518"/>
      <c r="E316" s="518"/>
      <c r="F316" s="518"/>
      <c r="G316" s="518"/>
      <c r="H316" s="518"/>
      <c r="I316" s="518"/>
      <c r="J316" s="519"/>
      <c r="K316" s="403">
        <v>-0.4</v>
      </c>
    </row>
    <row r="317" spans="1:256" s="108" customFormat="1">
      <c r="A317" s="523" t="s">
        <v>2663</v>
      </c>
      <c r="B317" s="524"/>
      <c r="C317" s="524"/>
      <c r="D317" s="524"/>
      <c r="E317" s="524"/>
      <c r="F317" s="524"/>
      <c r="G317" s="524"/>
      <c r="H317" s="524"/>
      <c r="I317" s="524"/>
      <c r="J317" s="525"/>
      <c r="K317" s="403">
        <f>SUM(K315:K316)</f>
        <v>19817.999999999996</v>
      </c>
    </row>
    <row r="318" spans="1:256" s="108" customFormat="1">
      <c r="A318" s="428"/>
      <c r="B318" s="426"/>
      <c r="C318" s="426"/>
      <c r="D318" s="426"/>
      <c r="E318" s="427"/>
      <c r="F318" s="426"/>
      <c r="G318" s="459"/>
      <c r="H318" s="428"/>
      <c r="I318" s="426"/>
      <c r="J318" s="426"/>
      <c r="K318" s="429"/>
    </row>
    <row r="319" spans="1:256" s="108" customFormat="1">
      <c r="A319" s="38"/>
      <c r="C319" s="430"/>
      <c r="D319" s="430"/>
      <c r="F319" s="430"/>
      <c r="G319" s="460"/>
      <c r="H319" s="38"/>
      <c r="K319" s="431"/>
    </row>
    <row r="320" spans="1:256" s="108" customFormat="1" ht="45">
      <c r="A320" s="448" t="s">
        <v>2590</v>
      </c>
      <c r="B320" s="409" t="s">
        <v>749</v>
      </c>
      <c r="C320" s="409" t="s">
        <v>750</v>
      </c>
      <c r="D320" s="409" t="s">
        <v>751</v>
      </c>
      <c r="E320" s="409" t="s">
        <v>3</v>
      </c>
      <c r="F320" s="409" t="s">
        <v>2609</v>
      </c>
      <c r="G320" s="411" t="s">
        <v>753</v>
      </c>
      <c r="H320" s="410" t="s">
        <v>754</v>
      </c>
      <c r="I320" s="411" t="s">
        <v>755</v>
      </c>
      <c r="J320" s="410" t="s">
        <v>756</v>
      </c>
      <c r="K320" s="412" t="s">
        <v>757</v>
      </c>
      <c r="M320" s="425" t="s">
        <v>2762</v>
      </c>
    </row>
    <row r="321" spans="1:255" s="433" customFormat="1" ht="30">
      <c r="A321" s="62">
        <v>1</v>
      </c>
      <c r="B321" s="172" t="s">
        <v>2064</v>
      </c>
      <c r="C321" s="27" t="s">
        <v>1083</v>
      </c>
      <c r="D321" s="27" t="s">
        <v>1084</v>
      </c>
      <c r="E321" s="71" t="s">
        <v>16</v>
      </c>
      <c r="F321" s="72" t="s">
        <v>1003</v>
      </c>
      <c r="G321" s="465">
        <v>2.52</v>
      </c>
      <c r="H321" s="42">
        <v>900</v>
      </c>
      <c r="I321" s="41">
        <v>2268</v>
      </c>
      <c r="J321" s="30">
        <v>0.12</v>
      </c>
      <c r="K321" s="31">
        <v>2540.16</v>
      </c>
      <c r="L321" s="44" t="s">
        <v>1085</v>
      </c>
      <c r="N321" s="432"/>
      <c r="O321" s="432"/>
      <c r="P321" s="432"/>
      <c r="Q321" s="432"/>
      <c r="R321" s="432"/>
      <c r="S321" s="432"/>
      <c r="T321" s="432"/>
      <c r="U321" s="432"/>
      <c r="V321" s="432"/>
      <c r="W321" s="432"/>
      <c r="X321" s="432"/>
      <c r="Y321" s="432"/>
      <c r="Z321" s="432"/>
      <c r="AA321" s="432"/>
      <c r="AB321" s="432"/>
      <c r="AC321" s="432"/>
      <c r="AD321" s="432"/>
      <c r="AE321" s="432"/>
      <c r="AF321" s="432"/>
      <c r="AG321" s="432"/>
      <c r="AH321" s="432"/>
      <c r="AI321" s="432"/>
      <c r="AJ321" s="432"/>
      <c r="AK321" s="432"/>
      <c r="AL321" s="432"/>
      <c r="AM321" s="432"/>
      <c r="AN321" s="432"/>
      <c r="AO321" s="432"/>
      <c r="AP321" s="432"/>
      <c r="AQ321" s="432"/>
      <c r="AR321" s="432"/>
      <c r="AS321" s="432"/>
      <c r="AT321" s="432"/>
      <c r="AU321" s="432"/>
      <c r="AV321" s="432"/>
      <c r="AW321" s="432"/>
      <c r="AX321" s="432"/>
      <c r="AY321" s="432"/>
      <c r="AZ321" s="432"/>
      <c r="BA321" s="432"/>
      <c r="BB321" s="432"/>
      <c r="BC321" s="432"/>
      <c r="BD321" s="432"/>
      <c r="BE321" s="432"/>
      <c r="BF321" s="432"/>
      <c r="BG321" s="432"/>
      <c r="BH321" s="432"/>
      <c r="BI321" s="432"/>
      <c r="BJ321" s="432"/>
      <c r="BK321" s="432"/>
      <c r="BL321" s="432"/>
      <c r="BM321" s="432"/>
      <c r="BN321" s="432"/>
      <c r="BO321" s="432"/>
      <c r="BP321" s="432"/>
      <c r="BQ321" s="432"/>
      <c r="BR321" s="432"/>
      <c r="BS321" s="432"/>
      <c r="BT321" s="432"/>
      <c r="BU321" s="432"/>
      <c r="BV321" s="432"/>
      <c r="BW321" s="432"/>
      <c r="BX321" s="432"/>
      <c r="BY321" s="432"/>
      <c r="BZ321" s="432"/>
      <c r="CA321" s="432"/>
      <c r="CB321" s="432"/>
      <c r="CC321" s="432"/>
      <c r="CD321" s="432"/>
      <c r="CE321" s="432"/>
      <c r="CF321" s="432"/>
      <c r="CG321" s="432"/>
      <c r="CH321" s="432"/>
      <c r="CI321" s="432"/>
      <c r="CJ321" s="432"/>
      <c r="CK321" s="432"/>
      <c r="CL321" s="432"/>
      <c r="CM321" s="432"/>
      <c r="CN321" s="432"/>
      <c r="CO321" s="432"/>
      <c r="CP321" s="432"/>
      <c r="CQ321" s="432"/>
      <c r="CR321" s="432"/>
      <c r="CS321" s="432"/>
      <c r="CT321" s="432"/>
      <c r="CU321" s="432"/>
      <c r="CV321" s="432"/>
      <c r="CW321" s="432"/>
      <c r="CX321" s="432"/>
      <c r="CY321" s="432"/>
      <c r="CZ321" s="432"/>
      <c r="DA321" s="432"/>
      <c r="DB321" s="432"/>
      <c r="DC321" s="432"/>
      <c r="DD321" s="432"/>
      <c r="DE321" s="432"/>
      <c r="DF321" s="432"/>
      <c r="DG321" s="432"/>
      <c r="DH321" s="432"/>
      <c r="DI321" s="432"/>
      <c r="DJ321" s="432"/>
      <c r="DK321" s="432"/>
      <c r="DL321" s="432"/>
      <c r="DM321" s="432"/>
      <c r="DN321" s="432"/>
      <c r="DO321" s="432"/>
      <c r="DP321" s="432"/>
      <c r="DQ321" s="432"/>
      <c r="DR321" s="432"/>
      <c r="DS321" s="432"/>
      <c r="DT321" s="432"/>
      <c r="DU321" s="432"/>
      <c r="DV321" s="432"/>
      <c r="DW321" s="432"/>
      <c r="DX321" s="432"/>
      <c r="DY321" s="432"/>
      <c r="DZ321" s="432"/>
      <c r="EA321" s="432"/>
      <c r="EB321" s="432"/>
      <c r="EC321" s="432"/>
      <c r="ED321" s="432"/>
      <c r="EE321" s="432"/>
      <c r="EF321" s="432"/>
      <c r="EG321" s="432"/>
      <c r="EH321" s="432"/>
      <c r="EI321" s="432"/>
      <c r="EJ321" s="432"/>
      <c r="EK321" s="432"/>
      <c r="EL321" s="432"/>
      <c r="EM321" s="432"/>
      <c r="EN321" s="432"/>
      <c r="EO321" s="432"/>
      <c r="EP321" s="432"/>
      <c r="EQ321" s="432"/>
      <c r="ER321" s="432"/>
      <c r="ES321" s="432"/>
      <c r="ET321" s="432"/>
      <c r="EU321" s="432"/>
      <c r="EV321" s="432"/>
      <c r="EW321" s="432"/>
      <c r="EX321" s="432"/>
      <c r="EY321" s="432"/>
      <c r="EZ321" s="432"/>
      <c r="FA321" s="432"/>
      <c r="FB321" s="432"/>
      <c r="FC321" s="432"/>
      <c r="FD321" s="432"/>
      <c r="FE321" s="432"/>
      <c r="FF321" s="432"/>
      <c r="FG321" s="432"/>
      <c r="FH321" s="432"/>
      <c r="FI321" s="432"/>
      <c r="FJ321" s="432"/>
      <c r="FK321" s="432"/>
      <c r="FL321" s="432"/>
      <c r="FM321" s="432"/>
      <c r="FN321" s="432"/>
      <c r="FO321" s="432"/>
      <c r="FP321" s="432"/>
      <c r="FQ321" s="432"/>
      <c r="FR321" s="432"/>
      <c r="FS321" s="432"/>
      <c r="FT321" s="432"/>
      <c r="FU321" s="432"/>
      <c r="FV321" s="432"/>
      <c r="FW321" s="432"/>
      <c r="FX321" s="432"/>
      <c r="FY321" s="432"/>
      <c r="FZ321" s="432"/>
      <c r="GA321" s="432"/>
      <c r="GB321" s="432"/>
      <c r="GC321" s="432"/>
      <c r="GD321" s="432"/>
      <c r="GE321" s="432"/>
      <c r="GF321" s="432"/>
      <c r="GG321" s="432"/>
      <c r="GH321" s="432"/>
      <c r="GI321" s="432"/>
      <c r="GJ321" s="432"/>
      <c r="GK321" s="432"/>
      <c r="GL321" s="432"/>
      <c r="GM321" s="432"/>
      <c r="GN321" s="432"/>
      <c r="GO321" s="432"/>
      <c r="GP321" s="432"/>
      <c r="GQ321" s="432"/>
      <c r="GR321" s="432"/>
      <c r="GS321" s="432"/>
      <c r="GT321" s="432"/>
      <c r="GU321" s="432"/>
      <c r="GV321" s="432"/>
      <c r="GW321" s="432"/>
      <c r="GX321" s="432"/>
      <c r="GY321" s="432"/>
      <c r="GZ321" s="432"/>
      <c r="HA321" s="432"/>
      <c r="HB321" s="432"/>
      <c r="HC321" s="432"/>
      <c r="HD321" s="432"/>
      <c r="HE321" s="432"/>
      <c r="HF321" s="432"/>
      <c r="HG321" s="432"/>
      <c r="HH321" s="432"/>
      <c r="HI321" s="432"/>
      <c r="HJ321" s="432"/>
      <c r="HK321" s="432"/>
      <c r="HL321" s="432"/>
      <c r="HM321" s="432"/>
      <c r="HN321" s="432"/>
      <c r="HO321" s="432"/>
      <c r="HP321" s="432"/>
      <c r="HQ321" s="432"/>
      <c r="HR321" s="432"/>
      <c r="HS321" s="432"/>
      <c r="HT321" s="432"/>
      <c r="HU321" s="432"/>
      <c r="HV321" s="432"/>
      <c r="HW321" s="432"/>
      <c r="HX321" s="432"/>
      <c r="HY321" s="432"/>
      <c r="HZ321" s="432"/>
      <c r="IA321" s="432"/>
      <c r="IB321" s="432"/>
      <c r="IC321" s="432"/>
      <c r="ID321" s="432"/>
      <c r="IE321" s="432"/>
      <c r="IF321" s="432"/>
      <c r="IG321" s="432"/>
    </row>
    <row r="322" spans="1:255" s="108" customFormat="1" ht="30">
      <c r="A322" s="39">
        <v>2</v>
      </c>
      <c r="B322" s="172" t="s">
        <v>2306</v>
      </c>
      <c r="C322" s="105" t="s">
        <v>2304</v>
      </c>
      <c r="D322" s="217" t="s">
        <v>2308</v>
      </c>
      <c r="E322" s="105" t="s">
        <v>2305</v>
      </c>
      <c r="F322" s="214" t="s">
        <v>2307</v>
      </c>
      <c r="G322" s="242">
        <v>104</v>
      </c>
      <c r="H322" s="39">
        <v>24</v>
      </c>
      <c r="I322" s="237">
        <v>2496</v>
      </c>
      <c r="J322" s="103">
        <v>0.12</v>
      </c>
      <c r="K322" s="242">
        <v>2795.52</v>
      </c>
      <c r="L322" s="105" t="s">
        <v>1085</v>
      </c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38"/>
      <c r="AA322" s="438"/>
      <c r="AB322" s="438"/>
      <c r="AC322" s="438"/>
      <c r="AD322" s="438"/>
      <c r="AE322" s="438"/>
      <c r="AF322" s="438"/>
      <c r="AG322" s="438"/>
      <c r="AH322" s="438"/>
      <c r="AI322" s="438"/>
      <c r="AJ322" s="438"/>
      <c r="AK322" s="438"/>
      <c r="AL322" s="438"/>
      <c r="AM322" s="438"/>
      <c r="AN322" s="438"/>
      <c r="AO322" s="438"/>
      <c r="AP322" s="438"/>
      <c r="AQ322" s="438"/>
      <c r="AR322" s="438"/>
      <c r="AS322" s="438"/>
      <c r="AT322" s="438"/>
      <c r="AU322" s="438"/>
      <c r="AV322" s="438"/>
      <c r="AW322" s="438"/>
      <c r="AX322" s="438"/>
      <c r="AY322" s="438"/>
      <c r="AZ322" s="438"/>
      <c r="BA322" s="438"/>
      <c r="BB322" s="438"/>
      <c r="BC322" s="438"/>
      <c r="BD322" s="438"/>
      <c r="BE322" s="438"/>
      <c r="BF322" s="438"/>
      <c r="BG322" s="438"/>
      <c r="BH322" s="438"/>
      <c r="BI322" s="438"/>
      <c r="BJ322" s="438"/>
      <c r="BK322" s="438"/>
      <c r="BL322" s="438"/>
      <c r="BM322" s="438"/>
      <c r="BN322" s="438"/>
      <c r="BO322" s="438"/>
      <c r="BP322" s="438"/>
      <c r="BQ322" s="438"/>
      <c r="BR322" s="438"/>
      <c r="BS322" s="438"/>
      <c r="BT322" s="438"/>
      <c r="BU322" s="438"/>
      <c r="BV322" s="438"/>
      <c r="BW322" s="438"/>
      <c r="BX322" s="438"/>
      <c r="BY322" s="438"/>
      <c r="BZ322" s="438"/>
      <c r="CA322" s="438"/>
      <c r="CB322" s="438"/>
      <c r="CC322" s="438"/>
      <c r="CD322" s="438"/>
      <c r="CE322" s="438"/>
      <c r="CF322" s="438"/>
      <c r="CG322" s="438"/>
      <c r="CH322" s="438"/>
      <c r="CI322" s="438"/>
      <c r="CJ322" s="438"/>
      <c r="CK322" s="438"/>
      <c r="CL322" s="438"/>
      <c r="CM322" s="438"/>
      <c r="CN322" s="438"/>
      <c r="CO322" s="438"/>
      <c r="CP322" s="438"/>
      <c r="CQ322" s="438"/>
      <c r="CR322" s="438"/>
      <c r="CS322" s="438"/>
      <c r="CT322" s="438"/>
      <c r="CU322" s="438"/>
      <c r="CV322" s="438"/>
      <c r="CW322" s="438"/>
      <c r="CX322" s="438"/>
      <c r="CY322" s="438"/>
      <c r="CZ322" s="438"/>
      <c r="DA322" s="438"/>
      <c r="DB322" s="438"/>
      <c r="DC322" s="438"/>
      <c r="DD322" s="438"/>
      <c r="DE322" s="438"/>
      <c r="DF322" s="438"/>
      <c r="DG322" s="438"/>
      <c r="DH322" s="438"/>
      <c r="DI322" s="438"/>
      <c r="DJ322" s="438"/>
      <c r="DK322" s="438"/>
      <c r="DL322" s="438"/>
      <c r="DM322" s="438"/>
      <c r="DN322" s="438"/>
      <c r="DO322" s="438"/>
      <c r="DP322" s="438"/>
      <c r="DQ322" s="438"/>
      <c r="DR322" s="438"/>
      <c r="DS322" s="438"/>
      <c r="DT322" s="438"/>
      <c r="DU322" s="438"/>
      <c r="DV322" s="438"/>
      <c r="DW322" s="438"/>
      <c r="DX322" s="438"/>
      <c r="DY322" s="438"/>
      <c r="DZ322" s="438"/>
      <c r="EA322" s="438"/>
      <c r="EB322" s="438"/>
      <c r="EC322" s="438"/>
      <c r="ED322" s="438"/>
      <c r="EE322" s="438"/>
      <c r="EF322" s="438"/>
      <c r="EG322" s="438"/>
      <c r="EH322" s="438"/>
      <c r="EI322" s="438"/>
      <c r="EJ322" s="438"/>
      <c r="EK322" s="438"/>
      <c r="EL322" s="438"/>
      <c r="EM322" s="438"/>
      <c r="EN322" s="438"/>
      <c r="EO322" s="438"/>
      <c r="EP322" s="438"/>
      <c r="EQ322" s="438"/>
      <c r="ER322" s="438"/>
      <c r="ES322" s="438"/>
      <c r="ET322" s="438"/>
      <c r="EU322" s="438"/>
      <c r="EV322" s="438"/>
      <c r="EW322" s="438"/>
      <c r="EX322" s="438"/>
      <c r="EY322" s="438"/>
      <c r="EZ322" s="438"/>
      <c r="FA322" s="438"/>
      <c r="FB322" s="438"/>
      <c r="FC322" s="438"/>
      <c r="FD322" s="438"/>
      <c r="FE322" s="438"/>
      <c r="FF322" s="438"/>
      <c r="FG322" s="438"/>
      <c r="FH322" s="438"/>
      <c r="FI322" s="438"/>
      <c r="FJ322" s="438"/>
      <c r="FK322" s="438"/>
      <c r="FL322" s="438"/>
      <c r="FM322" s="438"/>
      <c r="FN322" s="438"/>
      <c r="FO322" s="438"/>
      <c r="FP322" s="438"/>
      <c r="FQ322" s="438"/>
      <c r="FR322" s="438"/>
      <c r="FS322" s="438"/>
      <c r="FT322" s="438"/>
      <c r="FU322" s="438"/>
      <c r="FV322" s="438"/>
      <c r="FW322" s="438"/>
      <c r="FX322" s="438"/>
      <c r="FY322" s="438"/>
      <c r="FZ322" s="438"/>
      <c r="GA322" s="438"/>
      <c r="GB322" s="438"/>
      <c r="GC322" s="438"/>
      <c r="GD322" s="438"/>
      <c r="GE322" s="438"/>
      <c r="GF322" s="438"/>
      <c r="GG322" s="438"/>
      <c r="GH322" s="438"/>
      <c r="GI322" s="438"/>
      <c r="GJ322" s="438"/>
      <c r="GK322" s="438"/>
      <c r="GL322" s="438"/>
      <c r="GM322" s="438"/>
      <c r="GN322" s="438"/>
      <c r="GO322" s="438"/>
      <c r="GP322" s="438"/>
      <c r="GQ322" s="438"/>
      <c r="GR322" s="438"/>
      <c r="GS322" s="438"/>
      <c r="GT322" s="438"/>
      <c r="GU322" s="438"/>
      <c r="GV322" s="438"/>
      <c r="GW322" s="438"/>
      <c r="GX322" s="438"/>
      <c r="GY322" s="438"/>
      <c r="GZ322" s="438"/>
      <c r="HA322" s="438"/>
      <c r="HB322" s="438"/>
      <c r="HC322" s="438"/>
      <c r="HD322" s="438"/>
      <c r="HE322" s="438"/>
      <c r="HF322" s="438"/>
      <c r="HG322" s="438"/>
      <c r="HH322" s="438"/>
      <c r="HI322" s="438"/>
      <c r="HJ322" s="438"/>
      <c r="HK322" s="438"/>
      <c r="HL322" s="438"/>
      <c r="HM322" s="438"/>
      <c r="HN322" s="438"/>
      <c r="HO322" s="438"/>
      <c r="HP322" s="438"/>
      <c r="HQ322" s="438"/>
      <c r="HR322" s="438"/>
      <c r="HS322" s="438"/>
      <c r="HT322" s="438"/>
      <c r="HU322" s="438"/>
      <c r="HV322" s="438"/>
      <c r="HW322" s="438"/>
      <c r="HX322" s="438"/>
      <c r="HY322" s="438"/>
      <c r="HZ322" s="438"/>
      <c r="IA322" s="438"/>
      <c r="IB322" s="438"/>
      <c r="IC322" s="438"/>
      <c r="ID322" s="438"/>
      <c r="IE322" s="438"/>
      <c r="IF322" s="438"/>
      <c r="IG322" s="438"/>
      <c r="IH322" s="438"/>
      <c r="II322" s="438"/>
      <c r="IJ322" s="438"/>
      <c r="IK322" s="438"/>
      <c r="IL322" s="438"/>
      <c r="IM322" s="438"/>
      <c r="IN322" s="438"/>
      <c r="IO322" s="438"/>
      <c r="IP322" s="438"/>
      <c r="IQ322" s="438"/>
      <c r="IR322" s="438"/>
      <c r="IS322" s="438"/>
      <c r="IT322" s="438"/>
      <c r="IU322" s="438"/>
    </row>
    <row r="323" spans="1:255" s="38" customFormat="1" ht="45">
      <c r="A323" s="39">
        <v>3</v>
      </c>
      <c r="B323" s="172" t="s">
        <v>2348</v>
      </c>
      <c r="C323" s="40" t="s">
        <v>1287</v>
      </c>
      <c r="D323" s="27" t="s">
        <v>1288</v>
      </c>
      <c r="E323" s="105" t="s">
        <v>683</v>
      </c>
      <c r="F323" s="27" t="s">
        <v>1289</v>
      </c>
      <c r="G323" s="242">
        <v>6.57</v>
      </c>
      <c r="H323" s="445" t="s">
        <v>2347</v>
      </c>
      <c r="I323" s="52">
        <v>3285</v>
      </c>
      <c r="J323" s="103">
        <v>0.05</v>
      </c>
      <c r="K323" s="31">
        <v>3449.25</v>
      </c>
      <c r="L323" s="40" t="s">
        <v>1085</v>
      </c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43"/>
      <c r="EJ323" s="43"/>
      <c r="EK323" s="43"/>
      <c r="EL323" s="43"/>
      <c r="EM323" s="43"/>
      <c r="EN323" s="43"/>
      <c r="EO323" s="43"/>
      <c r="EP323" s="43"/>
      <c r="EQ323" s="43"/>
      <c r="ER323" s="43"/>
      <c r="ES323" s="43"/>
      <c r="ET323" s="43"/>
      <c r="EU323" s="43"/>
      <c r="EV323" s="43"/>
      <c r="EW323" s="43"/>
      <c r="EX323" s="43"/>
      <c r="EY323" s="43"/>
      <c r="EZ323" s="43"/>
      <c r="FA323" s="43"/>
      <c r="FB323" s="43"/>
      <c r="FC323" s="43"/>
      <c r="FD323" s="43"/>
      <c r="FE323" s="43"/>
      <c r="FF323" s="43"/>
      <c r="FG323" s="43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43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</row>
    <row r="324" spans="1:255" s="108" customFormat="1">
      <c r="A324" s="517" t="s">
        <v>2588</v>
      </c>
      <c r="B324" s="518"/>
      <c r="C324" s="518"/>
      <c r="D324" s="518"/>
      <c r="E324" s="518"/>
      <c r="F324" s="518"/>
      <c r="G324" s="518"/>
      <c r="H324" s="518"/>
      <c r="I324" s="518"/>
      <c r="J324" s="519"/>
      <c r="K324" s="403">
        <f>SUM(K321:K323)</f>
        <v>8784.93</v>
      </c>
    </row>
    <row r="325" spans="1:255" s="108" customFormat="1">
      <c r="A325" s="517" t="s">
        <v>2589</v>
      </c>
      <c r="B325" s="518"/>
      <c r="C325" s="518"/>
      <c r="D325" s="518"/>
      <c r="E325" s="518"/>
      <c r="F325" s="518"/>
      <c r="G325" s="518"/>
      <c r="H325" s="518"/>
      <c r="I325" s="518"/>
      <c r="J325" s="519"/>
      <c r="K325" s="403">
        <v>7.0000000000000007E-2</v>
      </c>
    </row>
    <row r="326" spans="1:255" s="108" customFormat="1">
      <c r="A326" s="523" t="s">
        <v>2664</v>
      </c>
      <c r="B326" s="524"/>
      <c r="C326" s="524"/>
      <c r="D326" s="524"/>
      <c r="E326" s="524"/>
      <c r="F326" s="524"/>
      <c r="G326" s="524"/>
      <c r="H326" s="524"/>
      <c r="I326" s="524"/>
      <c r="J326" s="525"/>
      <c r="K326" s="403">
        <f>SUM(K324:K325)</f>
        <v>8785</v>
      </c>
    </row>
    <row r="327" spans="1:255" s="108" customFormat="1">
      <c r="A327" s="428"/>
      <c r="B327" s="426"/>
      <c r="C327" s="426"/>
      <c r="D327" s="426"/>
      <c r="E327" s="427"/>
      <c r="F327" s="426"/>
      <c r="G327" s="459"/>
      <c r="H327" s="428"/>
      <c r="I327" s="426"/>
      <c r="J327" s="426"/>
      <c r="K327" s="429"/>
    </row>
    <row r="328" spans="1:255" s="108" customFormat="1">
      <c r="A328" s="38"/>
      <c r="C328" s="430"/>
      <c r="D328" s="430"/>
      <c r="F328" s="430"/>
      <c r="G328" s="460"/>
      <c r="H328" s="38"/>
      <c r="K328" s="431"/>
    </row>
    <row r="329" spans="1:255" s="108" customFormat="1" ht="45">
      <c r="A329" s="448" t="s">
        <v>2590</v>
      </c>
      <c r="B329" s="409" t="s">
        <v>749</v>
      </c>
      <c r="C329" s="409" t="s">
        <v>750</v>
      </c>
      <c r="D329" s="409" t="s">
        <v>751</v>
      </c>
      <c r="E329" s="409" t="s">
        <v>3</v>
      </c>
      <c r="F329" s="409" t="s">
        <v>2609</v>
      </c>
      <c r="G329" s="411" t="s">
        <v>753</v>
      </c>
      <c r="H329" s="410" t="s">
        <v>754</v>
      </c>
      <c r="I329" s="411" t="s">
        <v>755</v>
      </c>
      <c r="J329" s="410" t="s">
        <v>756</v>
      </c>
      <c r="K329" s="412" t="s">
        <v>757</v>
      </c>
      <c r="M329" s="425" t="s">
        <v>2763</v>
      </c>
    </row>
    <row r="330" spans="1:255" s="108" customFormat="1" ht="30">
      <c r="A330" s="39">
        <v>1</v>
      </c>
      <c r="B330" s="172" t="s">
        <v>2316</v>
      </c>
      <c r="C330" s="105" t="s">
        <v>2314</v>
      </c>
      <c r="D330" s="217" t="s">
        <v>2317</v>
      </c>
      <c r="E330" s="105" t="s">
        <v>2305</v>
      </c>
      <c r="F330" s="27" t="s">
        <v>1302</v>
      </c>
      <c r="G330" s="242">
        <v>547.5</v>
      </c>
      <c r="H330" s="39">
        <v>3</v>
      </c>
      <c r="I330" s="52">
        <v>1642.5</v>
      </c>
      <c r="J330" s="103">
        <v>0.12</v>
      </c>
      <c r="K330" s="31">
        <v>1839.6</v>
      </c>
      <c r="L330" s="105" t="s">
        <v>1085</v>
      </c>
      <c r="N330" s="438"/>
      <c r="O330" s="438"/>
      <c r="P330" s="438"/>
      <c r="Q330" s="438"/>
      <c r="R330" s="438"/>
      <c r="S330" s="438"/>
      <c r="T330" s="438"/>
      <c r="U330" s="438"/>
      <c r="V330" s="438"/>
      <c r="W330" s="438"/>
      <c r="X330" s="438"/>
      <c r="Y330" s="438"/>
      <c r="Z330" s="438"/>
      <c r="AA330" s="438"/>
      <c r="AB330" s="438"/>
      <c r="AC330" s="438"/>
      <c r="AD330" s="438"/>
      <c r="AE330" s="438"/>
      <c r="AF330" s="438"/>
      <c r="AG330" s="438"/>
      <c r="AH330" s="438"/>
      <c r="AI330" s="438"/>
      <c r="AJ330" s="438"/>
      <c r="AK330" s="438"/>
      <c r="AL330" s="438"/>
      <c r="AM330" s="438"/>
      <c r="AN330" s="438"/>
      <c r="AO330" s="438"/>
      <c r="AP330" s="438"/>
      <c r="AQ330" s="438"/>
      <c r="AR330" s="438"/>
      <c r="AS330" s="438"/>
      <c r="AT330" s="438"/>
      <c r="AU330" s="438"/>
      <c r="AV330" s="438"/>
      <c r="AW330" s="438"/>
      <c r="AX330" s="438"/>
      <c r="AY330" s="438"/>
      <c r="AZ330" s="438"/>
      <c r="BA330" s="438"/>
      <c r="BB330" s="438"/>
      <c r="BC330" s="438"/>
      <c r="BD330" s="438"/>
      <c r="BE330" s="438"/>
      <c r="BF330" s="438"/>
      <c r="BG330" s="438"/>
      <c r="BH330" s="438"/>
      <c r="BI330" s="438"/>
      <c r="BJ330" s="438"/>
      <c r="BK330" s="438"/>
      <c r="BL330" s="438"/>
      <c r="BM330" s="438"/>
      <c r="BN330" s="438"/>
      <c r="BO330" s="438"/>
      <c r="BP330" s="438"/>
      <c r="BQ330" s="438"/>
      <c r="BR330" s="438"/>
      <c r="BS330" s="438"/>
      <c r="BT330" s="438"/>
      <c r="BU330" s="438"/>
      <c r="BV330" s="438"/>
      <c r="BW330" s="438"/>
      <c r="BX330" s="438"/>
      <c r="BY330" s="438"/>
      <c r="BZ330" s="438"/>
      <c r="CA330" s="438"/>
      <c r="CB330" s="438"/>
      <c r="CC330" s="438"/>
      <c r="CD330" s="438"/>
      <c r="CE330" s="438"/>
      <c r="CF330" s="438"/>
      <c r="CG330" s="438"/>
      <c r="CH330" s="438"/>
      <c r="CI330" s="438"/>
      <c r="CJ330" s="438"/>
      <c r="CK330" s="438"/>
      <c r="CL330" s="438"/>
      <c r="CM330" s="438"/>
      <c r="CN330" s="438"/>
      <c r="CO330" s="438"/>
      <c r="CP330" s="438"/>
      <c r="CQ330" s="438"/>
      <c r="CR330" s="438"/>
      <c r="CS330" s="438"/>
      <c r="CT330" s="438"/>
      <c r="CU330" s="438"/>
      <c r="CV330" s="438"/>
      <c r="CW330" s="438"/>
      <c r="CX330" s="438"/>
      <c r="CY330" s="438"/>
      <c r="CZ330" s="438"/>
      <c r="DA330" s="438"/>
      <c r="DB330" s="438"/>
      <c r="DC330" s="438"/>
      <c r="DD330" s="438"/>
      <c r="DE330" s="438"/>
      <c r="DF330" s="438"/>
      <c r="DG330" s="438"/>
      <c r="DH330" s="438"/>
      <c r="DI330" s="438"/>
      <c r="DJ330" s="438"/>
      <c r="DK330" s="438"/>
      <c r="DL330" s="438"/>
      <c r="DM330" s="438"/>
      <c r="DN330" s="438"/>
      <c r="DO330" s="438"/>
      <c r="DP330" s="438"/>
      <c r="DQ330" s="438"/>
      <c r="DR330" s="438"/>
      <c r="DS330" s="438"/>
      <c r="DT330" s="438"/>
      <c r="DU330" s="438"/>
      <c r="DV330" s="438"/>
      <c r="DW330" s="438"/>
      <c r="DX330" s="438"/>
      <c r="DY330" s="438"/>
      <c r="DZ330" s="438"/>
      <c r="EA330" s="438"/>
      <c r="EB330" s="438"/>
      <c r="EC330" s="438"/>
      <c r="ED330" s="438"/>
      <c r="EE330" s="438"/>
      <c r="EF330" s="438"/>
      <c r="EG330" s="438"/>
      <c r="EH330" s="438"/>
      <c r="EI330" s="438"/>
      <c r="EJ330" s="438"/>
      <c r="EK330" s="438"/>
      <c r="EL330" s="438"/>
      <c r="EM330" s="438"/>
      <c r="EN330" s="438"/>
      <c r="EO330" s="438"/>
      <c r="EP330" s="438"/>
      <c r="EQ330" s="438"/>
      <c r="ER330" s="438"/>
      <c r="ES330" s="438"/>
      <c r="ET330" s="438"/>
      <c r="EU330" s="438"/>
      <c r="EV330" s="438"/>
      <c r="EW330" s="438"/>
      <c r="EX330" s="438"/>
      <c r="EY330" s="438"/>
      <c r="EZ330" s="438"/>
      <c r="FA330" s="438"/>
      <c r="FB330" s="438"/>
      <c r="FC330" s="438"/>
      <c r="FD330" s="438"/>
      <c r="FE330" s="438"/>
      <c r="FF330" s="438"/>
      <c r="FG330" s="438"/>
      <c r="FH330" s="438"/>
      <c r="FI330" s="438"/>
      <c r="FJ330" s="438"/>
      <c r="FK330" s="438"/>
      <c r="FL330" s="438"/>
      <c r="FM330" s="438"/>
      <c r="FN330" s="438"/>
      <c r="FO330" s="438"/>
      <c r="FP330" s="438"/>
      <c r="FQ330" s="438"/>
      <c r="FR330" s="438"/>
      <c r="FS330" s="438"/>
      <c r="FT330" s="438"/>
      <c r="FU330" s="438"/>
      <c r="FV330" s="438"/>
      <c r="FW330" s="438"/>
      <c r="FX330" s="438"/>
      <c r="FY330" s="438"/>
      <c r="FZ330" s="438"/>
      <c r="GA330" s="438"/>
      <c r="GB330" s="438"/>
      <c r="GC330" s="438"/>
      <c r="GD330" s="438"/>
      <c r="GE330" s="438"/>
      <c r="GF330" s="438"/>
      <c r="GG330" s="438"/>
      <c r="GH330" s="438"/>
      <c r="GI330" s="438"/>
      <c r="GJ330" s="438"/>
      <c r="GK330" s="438"/>
      <c r="GL330" s="438"/>
      <c r="GM330" s="438"/>
      <c r="GN330" s="438"/>
      <c r="GO330" s="438"/>
      <c r="GP330" s="438"/>
      <c r="GQ330" s="438"/>
      <c r="GR330" s="438"/>
      <c r="GS330" s="438"/>
      <c r="GT330" s="438"/>
      <c r="GU330" s="438"/>
      <c r="GV330" s="438"/>
      <c r="GW330" s="438"/>
      <c r="GX330" s="438"/>
      <c r="GY330" s="438"/>
      <c r="GZ330" s="438"/>
      <c r="HA330" s="438"/>
      <c r="HB330" s="438"/>
      <c r="HC330" s="438"/>
      <c r="HD330" s="438"/>
      <c r="HE330" s="438"/>
      <c r="HF330" s="438"/>
      <c r="HG330" s="438"/>
      <c r="HH330" s="438"/>
      <c r="HI330" s="438"/>
      <c r="HJ330" s="438"/>
      <c r="HK330" s="438"/>
      <c r="HL330" s="438"/>
      <c r="HM330" s="438"/>
      <c r="HN330" s="438"/>
      <c r="HO330" s="438"/>
      <c r="HP330" s="438"/>
      <c r="HQ330" s="438"/>
      <c r="HR330" s="438"/>
      <c r="HS330" s="438"/>
      <c r="HT330" s="438"/>
      <c r="HU330" s="438"/>
      <c r="HV330" s="438"/>
      <c r="HW330" s="438"/>
      <c r="HX330" s="438"/>
      <c r="HY330" s="438"/>
      <c r="HZ330" s="438"/>
      <c r="IA330" s="438"/>
      <c r="IB330" s="438"/>
      <c r="IC330" s="438"/>
      <c r="ID330" s="438"/>
      <c r="IE330" s="438"/>
      <c r="IF330" s="438"/>
      <c r="IG330" s="438"/>
      <c r="IH330" s="438"/>
      <c r="II330" s="438"/>
      <c r="IJ330" s="438"/>
      <c r="IK330" s="438"/>
      <c r="IL330" s="438"/>
      <c r="IM330" s="438"/>
      <c r="IN330" s="438"/>
      <c r="IO330" s="438"/>
      <c r="IP330" s="438"/>
      <c r="IQ330" s="438"/>
      <c r="IR330" s="438"/>
      <c r="IS330" s="438"/>
      <c r="IT330" s="438"/>
      <c r="IU330" s="438"/>
    </row>
    <row r="331" spans="1:255" s="38" customFormat="1" ht="30">
      <c r="A331" s="39">
        <v>2</v>
      </c>
      <c r="B331" s="172" t="s">
        <v>2358</v>
      </c>
      <c r="C331" s="40" t="s">
        <v>1299</v>
      </c>
      <c r="D331" s="40" t="s">
        <v>1300</v>
      </c>
      <c r="E331" s="105" t="s">
        <v>1301</v>
      </c>
      <c r="F331" s="27" t="s">
        <v>1302</v>
      </c>
      <c r="G331" s="242">
        <v>4.21</v>
      </c>
      <c r="H331" s="102">
        <v>75</v>
      </c>
      <c r="I331" s="52">
        <v>315.75</v>
      </c>
      <c r="J331" s="103">
        <v>0.05</v>
      </c>
      <c r="K331" s="31">
        <v>331.53750000000002</v>
      </c>
      <c r="L331" s="40" t="s">
        <v>1085</v>
      </c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43"/>
      <c r="EJ331" s="43"/>
      <c r="EK331" s="43"/>
      <c r="EL331" s="43"/>
      <c r="EM331" s="43"/>
      <c r="EN331" s="43"/>
      <c r="EO331" s="43"/>
      <c r="EP331" s="43"/>
      <c r="EQ331" s="43"/>
      <c r="ER331" s="43"/>
      <c r="ES331" s="43"/>
      <c r="ET331" s="43"/>
      <c r="EU331" s="43"/>
      <c r="EV331" s="43"/>
      <c r="EW331" s="43"/>
      <c r="EX331" s="43"/>
      <c r="EY331" s="43"/>
      <c r="EZ331" s="43"/>
      <c r="FA331" s="43"/>
      <c r="FB331" s="43"/>
      <c r="FC331" s="43"/>
      <c r="FD331" s="43"/>
      <c r="FE331" s="43"/>
      <c r="FF331" s="43"/>
      <c r="FG331" s="43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43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</row>
    <row r="332" spans="1:255" s="38" customFormat="1" ht="45">
      <c r="A332" s="39">
        <v>3</v>
      </c>
      <c r="B332" s="172" t="s">
        <v>2329</v>
      </c>
      <c r="C332" s="40" t="s">
        <v>1253</v>
      </c>
      <c r="D332" s="40" t="s">
        <v>1254</v>
      </c>
      <c r="E332" s="105" t="s">
        <v>683</v>
      </c>
      <c r="F332" s="27" t="s">
        <v>1255</v>
      </c>
      <c r="G332" s="242">
        <v>318.64</v>
      </c>
      <c r="H332" s="102">
        <v>12</v>
      </c>
      <c r="I332" s="52">
        <v>3823.68</v>
      </c>
      <c r="J332" s="103">
        <v>0.12</v>
      </c>
      <c r="K332" s="31">
        <v>4282.5216</v>
      </c>
      <c r="L332" s="40" t="s">
        <v>1085</v>
      </c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43"/>
      <c r="EJ332" s="43"/>
      <c r="EK332" s="43"/>
      <c r="EL332" s="43"/>
      <c r="EM332" s="43"/>
      <c r="EN332" s="43"/>
      <c r="EO332" s="43"/>
      <c r="EP332" s="43"/>
      <c r="EQ332" s="43"/>
      <c r="ER332" s="43"/>
      <c r="ES332" s="43"/>
      <c r="ET332" s="43"/>
      <c r="EU332" s="43"/>
      <c r="EV332" s="43"/>
      <c r="EW332" s="43"/>
      <c r="EX332" s="43"/>
      <c r="EY332" s="43"/>
      <c r="EZ332" s="43"/>
      <c r="FA332" s="43"/>
      <c r="FB332" s="43"/>
      <c r="FC332" s="43"/>
      <c r="FD332" s="43"/>
      <c r="FE332" s="43"/>
      <c r="FF332" s="43"/>
      <c r="FG332" s="43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43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</row>
    <row r="333" spans="1:255" s="38" customFormat="1" ht="45">
      <c r="A333" s="39">
        <v>4</v>
      </c>
      <c r="B333" s="172" t="s">
        <v>2340</v>
      </c>
      <c r="C333" s="40" t="s">
        <v>1272</v>
      </c>
      <c r="D333" s="40" t="s">
        <v>1273</v>
      </c>
      <c r="E333" s="105" t="s">
        <v>683</v>
      </c>
      <c r="F333" s="27" t="s">
        <v>1274</v>
      </c>
      <c r="G333" s="242">
        <v>270</v>
      </c>
      <c r="H333" s="102">
        <v>19</v>
      </c>
      <c r="I333" s="52">
        <v>5130</v>
      </c>
      <c r="J333" s="103">
        <v>0.12</v>
      </c>
      <c r="K333" s="31">
        <v>5745.6</v>
      </c>
      <c r="L333" s="40" t="s">
        <v>1085</v>
      </c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43"/>
      <c r="EJ333" s="43"/>
      <c r="EK333" s="43"/>
      <c r="EL333" s="43"/>
      <c r="EM333" s="43"/>
      <c r="EN333" s="43"/>
      <c r="EO333" s="43"/>
      <c r="EP333" s="43"/>
      <c r="EQ333" s="43"/>
      <c r="ER333" s="43"/>
      <c r="ES333" s="43"/>
      <c r="ET333" s="43"/>
      <c r="EU333" s="43"/>
      <c r="EV333" s="43"/>
      <c r="EW333" s="43"/>
      <c r="EX333" s="43"/>
      <c r="EY333" s="43"/>
      <c r="EZ333" s="43"/>
      <c r="FA333" s="43"/>
      <c r="FB333" s="43"/>
      <c r="FC333" s="43"/>
      <c r="FD333" s="43"/>
      <c r="FE333" s="43"/>
      <c r="FF333" s="43"/>
      <c r="FG333" s="43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43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</row>
    <row r="334" spans="1:255" s="108" customFormat="1">
      <c r="A334" s="517" t="s">
        <v>2588</v>
      </c>
      <c r="B334" s="518"/>
      <c r="C334" s="518"/>
      <c r="D334" s="518"/>
      <c r="E334" s="518"/>
      <c r="F334" s="518"/>
      <c r="G334" s="518"/>
      <c r="H334" s="518"/>
      <c r="I334" s="518"/>
      <c r="J334" s="519"/>
      <c r="K334" s="403">
        <f>SUM(K330:K333)</f>
        <v>12199.259099999999</v>
      </c>
    </row>
    <row r="335" spans="1:255" s="108" customFormat="1">
      <c r="A335" s="517" t="s">
        <v>2589</v>
      </c>
      <c r="B335" s="518"/>
      <c r="C335" s="518"/>
      <c r="D335" s="518"/>
      <c r="E335" s="518"/>
      <c r="F335" s="518"/>
      <c r="G335" s="518"/>
      <c r="H335" s="518"/>
      <c r="I335" s="518"/>
      <c r="J335" s="519"/>
      <c r="K335" s="403">
        <v>-0.26</v>
      </c>
    </row>
    <row r="336" spans="1:255" s="108" customFormat="1">
      <c r="A336" s="523" t="s">
        <v>2665</v>
      </c>
      <c r="B336" s="524"/>
      <c r="C336" s="524"/>
      <c r="D336" s="524"/>
      <c r="E336" s="524"/>
      <c r="F336" s="524"/>
      <c r="G336" s="524"/>
      <c r="H336" s="524"/>
      <c r="I336" s="524"/>
      <c r="J336" s="525"/>
      <c r="K336" s="403">
        <f>SUM(K334:K335)</f>
        <v>12198.999099999999</v>
      </c>
    </row>
    <row r="337" spans="1:250" s="108" customFormat="1">
      <c r="A337" s="428"/>
      <c r="B337" s="426"/>
      <c r="C337" s="426"/>
      <c r="D337" s="426"/>
      <c r="E337" s="427"/>
      <c r="F337" s="426"/>
      <c r="G337" s="459"/>
      <c r="H337" s="428"/>
      <c r="I337" s="426"/>
      <c r="J337" s="426"/>
      <c r="K337" s="429"/>
    </row>
    <row r="338" spans="1:250" s="108" customFormat="1">
      <c r="A338" s="38"/>
      <c r="C338" s="430"/>
      <c r="D338" s="430"/>
      <c r="F338" s="430"/>
      <c r="G338" s="460"/>
      <c r="H338" s="38"/>
      <c r="K338" s="431"/>
    </row>
    <row r="339" spans="1:250" s="108" customFormat="1" ht="45">
      <c r="A339" s="448" t="s">
        <v>2590</v>
      </c>
      <c r="B339" s="409" t="s">
        <v>749</v>
      </c>
      <c r="C339" s="409" t="s">
        <v>750</v>
      </c>
      <c r="D339" s="409" t="s">
        <v>751</v>
      </c>
      <c r="E339" s="409" t="s">
        <v>3</v>
      </c>
      <c r="F339" s="409" t="s">
        <v>2609</v>
      </c>
      <c r="G339" s="411" t="s">
        <v>753</v>
      </c>
      <c r="H339" s="410" t="s">
        <v>754</v>
      </c>
      <c r="I339" s="411" t="s">
        <v>755</v>
      </c>
      <c r="J339" s="410" t="s">
        <v>756</v>
      </c>
      <c r="K339" s="412" t="s">
        <v>757</v>
      </c>
      <c r="M339" s="425" t="s">
        <v>2764</v>
      </c>
    </row>
    <row r="340" spans="1:250" s="38" customFormat="1" ht="30">
      <c r="A340" s="39">
        <v>1</v>
      </c>
      <c r="B340" s="26" t="s">
        <v>1449</v>
      </c>
      <c r="C340" s="40" t="s">
        <v>774</v>
      </c>
      <c r="D340" s="40" t="s">
        <v>775</v>
      </c>
      <c r="E340" s="105" t="s">
        <v>102</v>
      </c>
      <c r="F340" s="27" t="s">
        <v>792</v>
      </c>
      <c r="G340" s="461">
        <v>2.16</v>
      </c>
      <c r="H340" s="42">
        <v>180</v>
      </c>
      <c r="I340" s="41">
        <v>388.8</v>
      </c>
      <c r="J340" s="30">
        <v>0.12</v>
      </c>
      <c r="K340" s="31">
        <v>435.45600000000002</v>
      </c>
      <c r="L340" s="27" t="s">
        <v>777</v>
      </c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43"/>
      <c r="EJ340" s="43"/>
      <c r="EK340" s="43"/>
      <c r="EL340" s="43"/>
      <c r="EM340" s="43"/>
      <c r="EN340" s="43"/>
      <c r="EO340" s="43"/>
      <c r="EP340" s="43"/>
      <c r="EQ340" s="43"/>
      <c r="ER340" s="43"/>
      <c r="ES340" s="43"/>
      <c r="ET340" s="43"/>
      <c r="EU340" s="43"/>
      <c r="EV340" s="43"/>
      <c r="EW340" s="43"/>
      <c r="EX340" s="43"/>
      <c r="EY340" s="43"/>
      <c r="EZ340" s="43"/>
      <c r="FA340" s="43"/>
      <c r="FB340" s="43"/>
      <c r="FC340" s="43"/>
      <c r="FD340" s="43"/>
      <c r="FE340" s="43"/>
      <c r="FF340" s="43"/>
      <c r="FG340" s="43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43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</row>
    <row r="341" spans="1:250" s="38" customFormat="1" ht="30">
      <c r="A341" s="39">
        <v>2</v>
      </c>
      <c r="B341" s="26" t="s">
        <v>1454</v>
      </c>
      <c r="C341" s="27" t="s">
        <v>789</v>
      </c>
      <c r="D341" s="27" t="s">
        <v>790</v>
      </c>
      <c r="E341" s="71" t="s">
        <v>102</v>
      </c>
      <c r="F341" s="27" t="s">
        <v>792</v>
      </c>
      <c r="G341" s="463">
        <v>1.52</v>
      </c>
      <c r="H341" s="36">
        <v>400</v>
      </c>
      <c r="I341" s="41">
        <v>608</v>
      </c>
      <c r="J341" s="30">
        <v>0.12</v>
      </c>
      <c r="K341" s="31">
        <v>680.96</v>
      </c>
      <c r="L341" s="27" t="s">
        <v>777</v>
      </c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43"/>
      <c r="EJ341" s="43"/>
      <c r="EK341" s="43"/>
      <c r="EL341" s="43"/>
      <c r="EM341" s="43"/>
      <c r="EN341" s="43"/>
      <c r="EO341" s="43"/>
      <c r="EP341" s="43"/>
      <c r="EQ341" s="43"/>
      <c r="ER341" s="43"/>
      <c r="ES341" s="43"/>
      <c r="ET341" s="43"/>
      <c r="EU341" s="43"/>
      <c r="EV341" s="43"/>
      <c r="EW341" s="43"/>
      <c r="EX341" s="43"/>
      <c r="EY341" s="43"/>
      <c r="EZ341" s="43"/>
      <c r="FA341" s="43"/>
      <c r="FB341" s="43"/>
      <c r="FC341" s="43"/>
      <c r="FD341" s="43"/>
      <c r="FE341" s="43"/>
      <c r="FF341" s="43"/>
      <c r="FG341" s="43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43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</row>
    <row r="342" spans="1:250" s="437" customFormat="1" ht="30">
      <c r="A342" s="39">
        <v>3</v>
      </c>
      <c r="B342" s="26" t="s">
        <v>1495</v>
      </c>
      <c r="C342" s="19" t="s">
        <v>1493</v>
      </c>
      <c r="D342" s="19" t="s">
        <v>1494</v>
      </c>
      <c r="E342" s="192" t="s">
        <v>102</v>
      </c>
      <c r="F342" s="27" t="s">
        <v>792</v>
      </c>
      <c r="G342" s="168">
        <v>0.14000000000000001</v>
      </c>
      <c r="H342" s="422">
        <v>35700</v>
      </c>
      <c r="I342" s="228">
        <v>4998.0000000000009</v>
      </c>
      <c r="J342" s="166">
        <v>0.12</v>
      </c>
      <c r="K342" s="165">
        <v>5597.7600000000011</v>
      </c>
      <c r="L342" s="19" t="s">
        <v>777</v>
      </c>
      <c r="N342" s="442"/>
      <c r="O342" s="442"/>
      <c r="P342" s="442"/>
      <c r="Q342" s="442"/>
      <c r="R342" s="442"/>
      <c r="S342" s="436"/>
      <c r="T342" s="436"/>
      <c r="U342" s="436"/>
      <c r="V342" s="436"/>
      <c r="W342" s="436"/>
      <c r="X342" s="436"/>
      <c r="Y342" s="436"/>
      <c r="Z342" s="436"/>
      <c r="AA342" s="436"/>
      <c r="AB342" s="436"/>
      <c r="AC342" s="436"/>
      <c r="AD342" s="436"/>
      <c r="AE342" s="436"/>
      <c r="AF342" s="436"/>
      <c r="AG342" s="436"/>
      <c r="AH342" s="436"/>
      <c r="AI342" s="436"/>
      <c r="AJ342" s="436"/>
      <c r="AK342" s="436"/>
      <c r="AL342" s="436"/>
      <c r="AM342" s="436"/>
      <c r="AN342" s="436"/>
      <c r="AO342" s="436"/>
      <c r="AP342" s="436"/>
      <c r="AQ342" s="436"/>
      <c r="AR342" s="436"/>
      <c r="AS342" s="436"/>
      <c r="AT342" s="436"/>
      <c r="AU342" s="436"/>
      <c r="AV342" s="436"/>
      <c r="AW342" s="436"/>
      <c r="AX342" s="436"/>
      <c r="AY342" s="436"/>
      <c r="AZ342" s="436"/>
      <c r="BA342" s="436"/>
      <c r="BB342" s="436"/>
      <c r="BC342" s="436"/>
      <c r="BD342" s="436"/>
      <c r="BE342" s="436"/>
      <c r="BF342" s="436"/>
      <c r="BG342" s="436"/>
      <c r="BH342" s="436"/>
      <c r="BI342" s="436"/>
      <c r="BJ342" s="436"/>
      <c r="BK342" s="436"/>
      <c r="BL342" s="436"/>
      <c r="BM342" s="436"/>
      <c r="BN342" s="436"/>
      <c r="BO342" s="436"/>
      <c r="BP342" s="436"/>
      <c r="BQ342" s="436"/>
      <c r="BR342" s="436"/>
      <c r="BS342" s="436"/>
      <c r="BT342" s="436"/>
      <c r="BU342" s="436"/>
      <c r="BV342" s="436"/>
      <c r="BW342" s="436"/>
      <c r="BX342" s="436"/>
      <c r="BY342" s="436"/>
      <c r="BZ342" s="436"/>
      <c r="CA342" s="436"/>
      <c r="CB342" s="436"/>
      <c r="CC342" s="436"/>
      <c r="CD342" s="436"/>
      <c r="CE342" s="436"/>
      <c r="CF342" s="436"/>
      <c r="CG342" s="436"/>
      <c r="CH342" s="436"/>
      <c r="CI342" s="436"/>
      <c r="CJ342" s="436"/>
      <c r="CK342" s="436"/>
      <c r="CL342" s="436"/>
      <c r="CM342" s="436"/>
      <c r="CN342" s="436"/>
      <c r="CO342" s="436"/>
      <c r="CP342" s="436"/>
      <c r="CQ342" s="436"/>
      <c r="CR342" s="436"/>
      <c r="CS342" s="436"/>
      <c r="CT342" s="436"/>
      <c r="CU342" s="436"/>
      <c r="CV342" s="436"/>
      <c r="CW342" s="436"/>
      <c r="CX342" s="436"/>
      <c r="CY342" s="436"/>
      <c r="CZ342" s="436"/>
      <c r="DA342" s="436"/>
      <c r="DB342" s="436"/>
      <c r="DC342" s="436"/>
      <c r="DD342" s="436"/>
      <c r="DE342" s="436"/>
      <c r="DF342" s="436"/>
      <c r="DG342" s="436"/>
      <c r="DH342" s="436"/>
      <c r="DI342" s="436"/>
      <c r="DJ342" s="436"/>
      <c r="DK342" s="436"/>
      <c r="DL342" s="436"/>
      <c r="DM342" s="436"/>
      <c r="DN342" s="436"/>
      <c r="DO342" s="436"/>
      <c r="DP342" s="436"/>
      <c r="DQ342" s="436"/>
      <c r="DR342" s="436"/>
      <c r="DS342" s="436"/>
      <c r="DT342" s="436"/>
      <c r="DU342" s="436"/>
      <c r="DV342" s="436"/>
      <c r="DW342" s="436"/>
      <c r="DX342" s="436"/>
      <c r="DY342" s="436"/>
      <c r="DZ342" s="436"/>
      <c r="EA342" s="436"/>
      <c r="EB342" s="436"/>
      <c r="EC342" s="436"/>
      <c r="ED342" s="436"/>
      <c r="EE342" s="436"/>
      <c r="EF342" s="436"/>
      <c r="EG342" s="436"/>
      <c r="EH342" s="436"/>
      <c r="EI342" s="436"/>
      <c r="EJ342" s="436"/>
      <c r="EK342" s="436"/>
      <c r="EL342" s="436"/>
      <c r="EM342" s="436"/>
      <c r="EN342" s="436"/>
      <c r="EO342" s="436"/>
      <c r="EP342" s="436"/>
      <c r="EQ342" s="436"/>
      <c r="ER342" s="436"/>
      <c r="ES342" s="436"/>
      <c r="ET342" s="436"/>
      <c r="EU342" s="436"/>
      <c r="EV342" s="436"/>
      <c r="EW342" s="436"/>
      <c r="EX342" s="436"/>
      <c r="EY342" s="436"/>
      <c r="EZ342" s="436"/>
      <c r="FA342" s="436"/>
      <c r="FB342" s="436"/>
      <c r="FC342" s="436"/>
      <c r="FD342" s="436"/>
      <c r="FE342" s="436"/>
      <c r="FF342" s="436"/>
      <c r="FG342" s="436"/>
      <c r="FH342" s="436"/>
      <c r="FI342" s="436"/>
      <c r="FJ342" s="436"/>
      <c r="FK342" s="436"/>
      <c r="FL342" s="436"/>
      <c r="FM342" s="436"/>
      <c r="FN342" s="436"/>
      <c r="FO342" s="436"/>
      <c r="FP342" s="436"/>
      <c r="FQ342" s="436"/>
      <c r="FR342" s="436"/>
      <c r="FS342" s="436"/>
      <c r="FT342" s="436"/>
      <c r="FU342" s="436"/>
      <c r="FV342" s="436"/>
      <c r="FW342" s="436"/>
      <c r="FX342" s="436"/>
      <c r="FY342" s="436"/>
      <c r="FZ342" s="436"/>
      <c r="GA342" s="436"/>
      <c r="GB342" s="436"/>
      <c r="GC342" s="436"/>
      <c r="GD342" s="436"/>
      <c r="GE342" s="436"/>
      <c r="GF342" s="436"/>
      <c r="GG342" s="436"/>
      <c r="GH342" s="436"/>
      <c r="GI342" s="436"/>
      <c r="GJ342" s="436"/>
      <c r="GK342" s="436"/>
      <c r="GL342" s="436"/>
      <c r="GM342" s="436"/>
      <c r="GN342" s="436"/>
      <c r="GO342" s="436"/>
      <c r="GP342" s="436"/>
      <c r="GQ342" s="436"/>
      <c r="GR342" s="436"/>
      <c r="GS342" s="436"/>
      <c r="GT342" s="436"/>
      <c r="GU342" s="436"/>
      <c r="GV342" s="436"/>
      <c r="GW342" s="436"/>
      <c r="GX342" s="436"/>
      <c r="GY342" s="436"/>
      <c r="GZ342" s="436"/>
      <c r="HA342" s="436"/>
      <c r="HB342" s="436"/>
      <c r="HC342" s="436"/>
      <c r="HD342" s="436"/>
      <c r="HE342" s="436"/>
      <c r="HF342" s="436"/>
      <c r="HG342" s="436"/>
      <c r="HH342" s="436"/>
      <c r="HI342" s="436"/>
      <c r="HJ342" s="436"/>
      <c r="HK342" s="436"/>
      <c r="HL342" s="436"/>
      <c r="HM342" s="436"/>
      <c r="HN342" s="436"/>
      <c r="HO342" s="436"/>
      <c r="HP342" s="436"/>
      <c r="HQ342" s="436"/>
      <c r="HR342" s="436"/>
      <c r="HS342" s="436"/>
      <c r="HT342" s="436"/>
      <c r="HU342" s="436"/>
      <c r="HV342" s="436"/>
      <c r="HW342" s="436"/>
      <c r="HX342" s="436"/>
      <c r="HY342" s="436"/>
      <c r="HZ342" s="436"/>
      <c r="IA342" s="436"/>
      <c r="IB342" s="436"/>
      <c r="IC342" s="436"/>
      <c r="ID342" s="436"/>
      <c r="IE342" s="436"/>
      <c r="IF342" s="436"/>
      <c r="IG342" s="436"/>
      <c r="IH342" s="436"/>
      <c r="II342" s="436"/>
      <c r="IJ342" s="436"/>
      <c r="IK342" s="436"/>
      <c r="IL342" s="436"/>
      <c r="IM342" s="436"/>
      <c r="IN342" s="436"/>
      <c r="IO342" s="436"/>
      <c r="IP342" s="436"/>
    </row>
    <row r="343" spans="1:250" s="38" customFormat="1" ht="30">
      <c r="A343" s="39">
        <v>4</v>
      </c>
      <c r="B343" s="26" t="s">
        <v>1460</v>
      </c>
      <c r="C343" s="40" t="s">
        <v>811</v>
      </c>
      <c r="D343" s="40" t="s">
        <v>812</v>
      </c>
      <c r="E343" s="105" t="s">
        <v>16</v>
      </c>
      <c r="F343" s="27" t="s">
        <v>792</v>
      </c>
      <c r="G343" s="461">
        <v>0.79</v>
      </c>
      <c r="H343" s="42">
        <v>1200</v>
      </c>
      <c r="I343" s="41">
        <v>948</v>
      </c>
      <c r="J343" s="30">
        <v>0.12</v>
      </c>
      <c r="K343" s="31">
        <v>1061.76</v>
      </c>
      <c r="L343" s="27" t="s">
        <v>777</v>
      </c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43"/>
      <c r="EJ343" s="43"/>
      <c r="EK343" s="43"/>
      <c r="EL343" s="43"/>
      <c r="EM343" s="43"/>
      <c r="EN343" s="43"/>
      <c r="EO343" s="43"/>
      <c r="EP343" s="43"/>
      <c r="EQ343" s="43"/>
      <c r="ER343" s="43"/>
      <c r="ES343" s="43"/>
      <c r="ET343" s="43"/>
      <c r="EU343" s="43"/>
      <c r="EV343" s="43"/>
      <c r="EW343" s="43"/>
      <c r="EX343" s="43"/>
      <c r="EY343" s="43"/>
      <c r="EZ343" s="43"/>
      <c r="FA343" s="43"/>
      <c r="FB343" s="43"/>
      <c r="FC343" s="43"/>
      <c r="FD343" s="43"/>
      <c r="FE343" s="43"/>
      <c r="FF343" s="43"/>
      <c r="FG343" s="43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43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</row>
    <row r="344" spans="1:250" s="38" customFormat="1" ht="30">
      <c r="A344" s="39">
        <v>5</v>
      </c>
      <c r="B344" s="26" t="s">
        <v>1510</v>
      </c>
      <c r="C344" s="27" t="s">
        <v>827</v>
      </c>
      <c r="D344" s="27" t="s">
        <v>828</v>
      </c>
      <c r="E344" s="71" t="s">
        <v>102</v>
      </c>
      <c r="F344" s="27" t="s">
        <v>792</v>
      </c>
      <c r="G344" s="463">
        <v>0.22</v>
      </c>
      <c r="H344" s="36">
        <v>8370</v>
      </c>
      <c r="I344" s="41">
        <v>1841.4</v>
      </c>
      <c r="J344" s="46">
        <v>0.12</v>
      </c>
      <c r="K344" s="31">
        <v>2062.3679999999999</v>
      </c>
      <c r="L344" s="27" t="s">
        <v>777</v>
      </c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43"/>
      <c r="EJ344" s="43"/>
      <c r="EK344" s="43"/>
      <c r="EL344" s="43"/>
      <c r="EM344" s="43"/>
      <c r="EN344" s="43"/>
      <c r="EO344" s="43"/>
      <c r="EP344" s="43"/>
      <c r="EQ344" s="43"/>
      <c r="ER344" s="43"/>
      <c r="ES344" s="43"/>
      <c r="ET344" s="43"/>
      <c r="EU344" s="43"/>
      <c r="EV344" s="43"/>
      <c r="EW344" s="43"/>
      <c r="EX344" s="43"/>
      <c r="EY344" s="43"/>
      <c r="EZ344" s="43"/>
      <c r="FA344" s="43"/>
      <c r="FB344" s="43"/>
      <c r="FC344" s="43"/>
      <c r="FD344" s="43"/>
      <c r="FE344" s="43"/>
      <c r="FF344" s="43"/>
      <c r="FG344" s="43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43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</row>
    <row r="345" spans="1:250" s="38" customFormat="1" ht="30">
      <c r="A345" s="39">
        <v>6</v>
      </c>
      <c r="B345" s="26" t="s">
        <v>1466</v>
      </c>
      <c r="C345" s="40" t="s">
        <v>829</v>
      </c>
      <c r="D345" s="40" t="s">
        <v>830</v>
      </c>
      <c r="E345" s="105" t="s">
        <v>102</v>
      </c>
      <c r="F345" s="27" t="s">
        <v>792</v>
      </c>
      <c r="G345" s="461">
        <v>1.7</v>
      </c>
      <c r="H345" s="42">
        <v>2400</v>
      </c>
      <c r="I345" s="41">
        <v>4080</v>
      </c>
      <c r="J345" s="30">
        <v>0.12</v>
      </c>
      <c r="K345" s="31">
        <v>4569.6000000000004</v>
      </c>
      <c r="L345" s="27" t="s">
        <v>777</v>
      </c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43"/>
      <c r="EJ345" s="43"/>
      <c r="EK345" s="43"/>
      <c r="EL345" s="43"/>
      <c r="EM345" s="43"/>
      <c r="EN345" s="43"/>
      <c r="EO345" s="43"/>
      <c r="EP345" s="43"/>
      <c r="EQ345" s="43"/>
      <c r="ER345" s="43"/>
      <c r="ES345" s="43"/>
      <c r="ET345" s="43"/>
      <c r="EU345" s="43"/>
      <c r="EV345" s="43"/>
      <c r="EW345" s="43"/>
      <c r="EX345" s="43"/>
      <c r="EY345" s="43"/>
      <c r="EZ345" s="43"/>
      <c r="FA345" s="43"/>
      <c r="FB345" s="43"/>
      <c r="FC345" s="43"/>
      <c r="FD345" s="43"/>
      <c r="FE345" s="43"/>
      <c r="FF345" s="43"/>
      <c r="FG345" s="43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43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</row>
    <row r="346" spans="1:250" s="108" customFormat="1">
      <c r="A346" s="517" t="s">
        <v>2588</v>
      </c>
      <c r="B346" s="518"/>
      <c r="C346" s="518"/>
      <c r="D346" s="518"/>
      <c r="E346" s="518"/>
      <c r="F346" s="518"/>
      <c r="G346" s="518"/>
      <c r="H346" s="518"/>
      <c r="I346" s="518"/>
      <c r="J346" s="519"/>
      <c r="K346" s="403">
        <f>SUM(K340:K345)</f>
        <v>14407.904000000002</v>
      </c>
    </row>
    <row r="347" spans="1:250" s="108" customFormat="1">
      <c r="A347" s="517" t="s">
        <v>2589</v>
      </c>
      <c r="B347" s="518"/>
      <c r="C347" s="518"/>
      <c r="D347" s="518"/>
      <c r="E347" s="518"/>
      <c r="F347" s="518"/>
      <c r="G347" s="518"/>
      <c r="H347" s="518"/>
      <c r="I347" s="518"/>
      <c r="J347" s="519"/>
      <c r="K347" s="403">
        <v>0.1</v>
      </c>
    </row>
    <row r="348" spans="1:250" s="108" customFormat="1">
      <c r="A348" s="523" t="s">
        <v>2666</v>
      </c>
      <c r="B348" s="524"/>
      <c r="C348" s="524"/>
      <c r="D348" s="524"/>
      <c r="E348" s="524"/>
      <c r="F348" s="524"/>
      <c r="G348" s="524"/>
      <c r="H348" s="524"/>
      <c r="I348" s="524"/>
      <c r="J348" s="525"/>
      <c r="K348" s="403">
        <f>SUM(K346:K347)</f>
        <v>14408.004000000003</v>
      </c>
    </row>
    <row r="349" spans="1:250" s="108" customFormat="1">
      <c r="A349" s="428"/>
      <c r="B349" s="426"/>
      <c r="C349" s="426"/>
      <c r="D349" s="426"/>
      <c r="E349" s="427"/>
      <c r="F349" s="426"/>
      <c r="G349" s="459"/>
      <c r="H349" s="428"/>
      <c r="I349" s="426"/>
      <c r="J349" s="426"/>
      <c r="K349" s="429"/>
    </row>
    <row r="350" spans="1:250" s="108" customFormat="1">
      <c r="A350" s="38"/>
      <c r="C350" s="430"/>
      <c r="D350" s="430"/>
      <c r="F350" s="430"/>
      <c r="G350" s="460"/>
      <c r="H350" s="38"/>
      <c r="K350" s="431"/>
    </row>
    <row r="351" spans="1:250" s="108" customFormat="1" ht="45">
      <c r="A351" s="448" t="s">
        <v>2590</v>
      </c>
      <c r="B351" s="409" t="s">
        <v>749</v>
      </c>
      <c r="C351" s="409" t="s">
        <v>750</v>
      </c>
      <c r="D351" s="409" t="s">
        <v>751</v>
      </c>
      <c r="E351" s="409" t="s">
        <v>3</v>
      </c>
      <c r="F351" s="409" t="s">
        <v>2609</v>
      </c>
      <c r="G351" s="411" t="s">
        <v>753</v>
      </c>
      <c r="H351" s="410" t="s">
        <v>754</v>
      </c>
      <c r="I351" s="411" t="s">
        <v>755</v>
      </c>
      <c r="J351" s="410" t="s">
        <v>756</v>
      </c>
      <c r="K351" s="412" t="s">
        <v>757</v>
      </c>
      <c r="N351" s="425" t="s">
        <v>2765</v>
      </c>
    </row>
    <row r="352" spans="1:250" s="38" customFormat="1" ht="30">
      <c r="A352" s="34">
        <v>1</v>
      </c>
      <c r="B352" s="26" t="s">
        <v>1469</v>
      </c>
      <c r="C352" s="27" t="s">
        <v>837</v>
      </c>
      <c r="D352" s="27" t="s">
        <v>838</v>
      </c>
      <c r="E352" s="71" t="s">
        <v>102</v>
      </c>
      <c r="F352" s="27" t="s">
        <v>792</v>
      </c>
      <c r="G352" s="463">
        <v>0.31</v>
      </c>
      <c r="H352" s="36">
        <v>3800</v>
      </c>
      <c r="I352" s="41">
        <v>1178</v>
      </c>
      <c r="J352" s="30">
        <v>0.12</v>
      </c>
      <c r="K352" s="31">
        <v>1319.36</v>
      </c>
      <c r="L352" s="27" t="s">
        <v>777</v>
      </c>
      <c r="M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  <c r="DS352" s="37"/>
      <c r="DT352" s="37"/>
      <c r="DU352" s="37"/>
      <c r="DV352" s="37"/>
      <c r="DW352" s="37"/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37"/>
      <c r="EN352" s="37"/>
      <c r="EO352" s="37"/>
      <c r="EP352" s="37"/>
      <c r="EQ352" s="37"/>
      <c r="ER352" s="37"/>
      <c r="ES352" s="37"/>
      <c r="ET352" s="37"/>
      <c r="EU352" s="37"/>
      <c r="EV352" s="37"/>
      <c r="EW352" s="37"/>
      <c r="EX352" s="37"/>
      <c r="EY352" s="37"/>
      <c r="EZ352" s="37"/>
      <c r="FA352" s="37"/>
      <c r="FB352" s="37"/>
      <c r="FC352" s="37"/>
      <c r="FD352" s="37"/>
      <c r="FE352" s="37"/>
      <c r="FF352" s="37"/>
      <c r="FG352" s="37"/>
      <c r="FH352" s="37"/>
      <c r="FI352" s="37"/>
      <c r="FJ352" s="37"/>
      <c r="FK352" s="37"/>
      <c r="FL352" s="37"/>
      <c r="FM352" s="37"/>
      <c r="FN352" s="37"/>
      <c r="FO352" s="37"/>
      <c r="FP352" s="37"/>
      <c r="FQ352" s="37"/>
      <c r="FR352" s="37"/>
      <c r="FS352" s="37"/>
      <c r="FT352" s="37"/>
      <c r="FU352" s="37"/>
      <c r="FV352" s="37"/>
      <c r="FW352" s="37"/>
      <c r="FX352" s="37"/>
      <c r="FY352" s="37"/>
      <c r="FZ352" s="37"/>
      <c r="GA352" s="37"/>
      <c r="GB352" s="37"/>
      <c r="GC352" s="37"/>
      <c r="GD352" s="37"/>
      <c r="GE352" s="37"/>
      <c r="GF352" s="37"/>
      <c r="GG352" s="37"/>
      <c r="GH352" s="37"/>
      <c r="GI352" s="37"/>
      <c r="GJ352" s="37"/>
      <c r="GK352" s="37"/>
      <c r="GL352" s="37"/>
      <c r="GM352" s="37"/>
      <c r="GN352" s="37"/>
      <c r="GO352" s="37"/>
      <c r="GP352" s="37"/>
      <c r="GQ352" s="37"/>
      <c r="GR352" s="37"/>
      <c r="GS352" s="37"/>
      <c r="GT352" s="37"/>
      <c r="GU352" s="37"/>
      <c r="GV352" s="37"/>
      <c r="GW352" s="37"/>
      <c r="GX352" s="37"/>
      <c r="GY352" s="37"/>
      <c r="GZ352" s="37"/>
      <c r="HA352" s="37"/>
      <c r="HB352" s="37"/>
      <c r="HC352" s="37"/>
      <c r="HD352" s="37"/>
      <c r="HE352" s="37"/>
      <c r="HF352" s="37"/>
      <c r="HG352" s="37"/>
      <c r="HH352" s="37"/>
      <c r="HI352" s="37"/>
      <c r="HJ352" s="37"/>
      <c r="HK352" s="37"/>
      <c r="HL352" s="37"/>
      <c r="HM352" s="37"/>
    </row>
    <row r="353" spans="1:250" s="38" customFormat="1" ht="30">
      <c r="A353" s="45">
        <v>2</v>
      </c>
      <c r="B353" s="172" t="s">
        <v>1519</v>
      </c>
      <c r="C353" s="27" t="s">
        <v>845</v>
      </c>
      <c r="D353" s="27" t="s">
        <v>846</v>
      </c>
      <c r="E353" s="71" t="s">
        <v>102</v>
      </c>
      <c r="F353" s="27" t="s">
        <v>792</v>
      </c>
      <c r="G353" s="463">
        <v>0.28000000000000003</v>
      </c>
      <c r="H353" s="446">
        <v>36100</v>
      </c>
      <c r="I353" s="41">
        <v>10108.000000000002</v>
      </c>
      <c r="J353" s="46">
        <v>0.12</v>
      </c>
      <c r="K353" s="31">
        <v>11320.960000000003</v>
      </c>
      <c r="L353" s="27" t="s">
        <v>777</v>
      </c>
      <c r="M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43"/>
      <c r="EJ353" s="43"/>
      <c r="EK353" s="43"/>
      <c r="EL353" s="43"/>
      <c r="EM353" s="43"/>
      <c r="EN353" s="43"/>
      <c r="EO353" s="43"/>
      <c r="EP353" s="43"/>
      <c r="EQ353" s="43"/>
      <c r="ER353" s="43"/>
      <c r="ES353" s="43"/>
      <c r="ET353" s="43"/>
      <c r="EU353" s="43"/>
      <c r="EV353" s="43"/>
      <c r="EW353" s="43"/>
      <c r="EX353" s="43"/>
      <c r="EY353" s="43"/>
      <c r="EZ353" s="43"/>
      <c r="FA353" s="43"/>
      <c r="FB353" s="43"/>
      <c r="FC353" s="43"/>
      <c r="FD353" s="43"/>
      <c r="FE353" s="43"/>
      <c r="FF353" s="43"/>
      <c r="FG353" s="43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43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</row>
    <row r="354" spans="1:250" s="38" customFormat="1" ht="30">
      <c r="A354" s="34">
        <v>3</v>
      </c>
      <c r="B354" s="172" t="s">
        <v>1520</v>
      </c>
      <c r="C354" s="27" t="s">
        <v>847</v>
      </c>
      <c r="D354" s="27" t="s">
        <v>848</v>
      </c>
      <c r="E354" s="71" t="s">
        <v>102</v>
      </c>
      <c r="F354" s="27" t="s">
        <v>792</v>
      </c>
      <c r="G354" s="463">
        <v>0.39</v>
      </c>
      <c r="H354" s="446">
        <v>36300</v>
      </c>
      <c r="I354" s="41">
        <v>14157</v>
      </c>
      <c r="J354" s="46">
        <v>0.12</v>
      </c>
      <c r="K354" s="31">
        <v>15855.84</v>
      </c>
      <c r="L354" s="27" t="s">
        <v>777</v>
      </c>
      <c r="M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43"/>
      <c r="EJ354" s="43"/>
      <c r="EK354" s="43"/>
      <c r="EL354" s="43"/>
      <c r="EM354" s="43"/>
      <c r="EN354" s="43"/>
      <c r="EO354" s="43"/>
      <c r="EP354" s="43"/>
      <c r="EQ354" s="43"/>
      <c r="ER354" s="43"/>
      <c r="ES354" s="43"/>
      <c r="ET354" s="43"/>
      <c r="EU354" s="43"/>
      <c r="EV354" s="43"/>
      <c r="EW354" s="43"/>
      <c r="EX354" s="43"/>
      <c r="EY354" s="43"/>
      <c r="EZ354" s="43"/>
      <c r="FA354" s="43"/>
      <c r="FB354" s="43"/>
      <c r="FC354" s="43"/>
      <c r="FD354" s="43"/>
      <c r="FE354" s="43"/>
      <c r="FF354" s="43"/>
      <c r="FG354" s="43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43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</row>
    <row r="355" spans="1:250" s="38" customFormat="1" ht="30">
      <c r="A355" s="45">
        <v>4</v>
      </c>
      <c r="B355" s="172" t="s">
        <v>1522</v>
      </c>
      <c r="C355" s="27" t="s">
        <v>849</v>
      </c>
      <c r="D355" s="27" t="s">
        <v>850</v>
      </c>
      <c r="E355" s="71" t="s">
        <v>16</v>
      </c>
      <c r="F355" s="27" t="s">
        <v>792</v>
      </c>
      <c r="G355" s="463">
        <v>0.42</v>
      </c>
      <c r="H355" s="446">
        <v>31200</v>
      </c>
      <c r="I355" s="41">
        <v>13104</v>
      </c>
      <c r="J355" s="46">
        <v>0.12</v>
      </c>
      <c r="K355" s="31">
        <v>14676.48</v>
      </c>
      <c r="L355" s="27" t="s">
        <v>777</v>
      </c>
      <c r="M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43"/>
      <c r="EJ355" s="43"/>
      <c r="EK355" s="43"/>
      <c r="EL355" s="43"/>
      <c r="EM355" s="43"/>
      <c r="EN355" s="43"/>
      <c r="EO355" s="43"/>
      <c r="EP355" s="43"/>
      <c r="EQ355" s="43"/>
      <c r="ER355" s="43"/>
      <c r="ES355" s="43"/>
      <c r="ET355" s="43"/>
      <c r="EU355" s="43"/>
      <c r="EV355" s="43"/>
      <c r="EW355" s="43"/>
      <c r="EX355" s="43"/>
      <c r="EY355" s="43"/>
      <c r="EZ355" s="43"/>
      <c r="FA355" s="43"/>
      <c r="FB355" s="43"/>
      <c r="FC355" s="43"/>
      <c r="FD355" s="43"/>
      <c r="FE355" s="43"/>
      <c r="FF355" s="43"/>
      <c r="FG355" s="43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43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</row>
    <row r="356" spans="1:250" s="38" customFormat="1" ht="30">
      <c r="A356" s="34">
        <v>5</v>
      </c>
      <c r="B356" s="172" t="s">
        <v>1527</v>
      </c>
      <c r="C356" s="27" t="s">
        <v>851</v>
      </c>
      <c r="D356" s="27" t="s">
        <v>852</v>
      </c>
      <c r="E356" s="71" t="s">
        <v>16</v>
      </c>
      <c r="F356" s="27" t="s">
        <v>792</v>
      </c>
      <c r="G356" s="463">
        <v>1.8</v>
      </c>
      <c r="H356" s="36">
        <v>3000</v>
      </c>
      <c r="I356" s="41">
        <v>5400</v>
      </c>
      <c r="J356" s="46">
        <v>0.12</v>
      </c>
      <c r="K356" s="31">
        <v>6048</v>
      </c>
      <c r="L356" s="27" t="s">
        <v>777</v>
      </c>
      <c r="M356" s="170" t="s">
        <v>1526</v>
      </c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43"/>
      <c r="EJ356" s="43"/>
      <c r="EK356" s="43"/>
      <c r="EL356" s="43"/>
      <c r="EM356" s="43"/>
      <c r="EN356" s="43"/>
      <c r="EO356" s="43"/>
      <c r="EP356" s="43"/>
      <c r="EQ356" s="43"/>
      <c r="ER356" s="43"/>
      <c r="ES356" s="43"/>
      <c r="ET356" s="43"/>
      <c r="EU356" s="43"/>
      <c r="EV356" s="43"/>
      <c r="EW356" s="43"/>
      <c r="EX356" s="43"/>
      <c r="EY356" s="43"/>
      <c r="EZ356" s="43"/>
      <c r="FA356" s="43"/>
      <c r="FB356" s="43"/>
      <c r="FC356" s="43"/>
      <c r="FD356" s="43"/>
      <c r="FE356" s="43"/>
      <c r="FF356" s="43"/>
      <c r="FG356" s="43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43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</row>
    <row r="357" spans="1:250" s="437" customFormat="1" ht="30">
      <c r="A357" s="45">
        <v>6</v>
      </c>
      <c r="B357" s="172" t="s">
        <v>1577</v>
      </c>
      <c r="C357" s="19" t="s">
        <v>870</v>
      </c>
      <c r="D357" s="19" t="s">
        <v>871</v>
      </c>
      <c r="E357" s="192" t="s">
        <v>16</v>
      </c>
      <c r="F357" s="27" t="s">
        <v>792</v>
      </c>
      <c r="G357" s="168">
        <v>1.71</v>
      </c>
      <c r="H357" s="21">
        <v>2280</v>
      </c>
      <c r="I357" s="228">
        <v>3898.7999999999997</v>
      </c>
      <c r="J357" s="166">
        <v>0.12</v>
      </c>
      <c r="K357" s="165">
        <v>4366.6559999999999</v>
      </c>
      <c r="L357" s="19" t="s">
        <v>777</v>
      </c>
      <c r="M357" s="439"/>
      <c r="N357" s="526"/>
      <c r="O357" s="526"/>
      <c r="P357" s="526"/>
      <c r="Q357" s="526"/>
      <c r="R357" s="526"/>
      <c r="S357" s="436"/>
      <c r="T357" s="436"/>
      <c r="U357" s="436"/>
      <c r="V357" s="436"/>
      <c r="W357" s="436"/>
      <c r="X357" s="436"/>
      <c r="Y357" s="436"/>
      <c r="Z357" s="436"/>
      <c r="AA357" s="436"/>
      <c r="AB357" s="436"/>
      <c r="AC357" s="436"/>
      <c r="AD357" s="436"/>
      <c r="AE357" s="436"/>
      <c r="AF357" s="436"/>
      <c r="AG357" s="436"/>
      <c r="AH357" s="436"/>
      <c r="AI357" s="436"/>
      <c r="AJ357" s="436"/>
      <c r="AK357" s="436"/>
      <c r="AL357" s="436"/>
      <c r="AM357" s="436"/>
      <c r="AN357" s="436"/>
      <c r="AO357" s="436"/>
      <c r="AP357" s="436"/>
      <c r="AQ357" s="436"/>
      <c r="AR357" s="436"/>
      <c r="AS357" s="436"/>
      <c r="AT357" s="436"/>
      <c r="AU357" s="436"/>
      <c r="AV357" s="436"/>
      <c r="AW357" s="436"/>
      <c r="AX357" s="436"/>
      <c r="AY357" s="436"/>
      <c r="AZ357" s="436"/>
      <c r="BA357" s="436"/>
      <c r="BB357" s="436"/>
      <c r="BC357" s="436"/>
      <c r="BD357" s="436"/>
      <c r="BE357" s="436"/>
      <c r="BF357" s="436"/>
      <c r="BG357" s="436"/>
      <c r="BH357" s="436"/>
      <c r="BI357" s="436"/>
      <c r="BJ357" s="436"/>
      <c r="BK357" s="436"/>
      <c r="BL357" s="436"/>
      <c r="BM357" s="436"/>
      <c r="BN357" s="436"/>
      <c r="BO357" s="436"/>
      <c r="BP357" s="436"/>
      <c r="BQ357" s="436"/>
      <c r="BR357" s="436"/>
      <c r="BS357" s="436"/>
      <c r="BT357" s="436"/>
      <c r="BU357" s="436"/>
      <c r="BV357" s="436"/>
      <c r="BW357" s="436"/>
      <c r="BX357" s="436"/>
      <c r="BY357" s="436"/>
      <c r="BZ357" s="436"/>
      <c r="CA357" s="436"/>
      <c r="CB357" s="436"/>
      <c r="CC357" s="436"/>
      <c r="CD357" s="436"/>
      <c r="CE357" s="436"/>
      <c r="CF357" s="436"/>
      <c r="CG357" s="436"/>
      <c r="CH357" s="436"/>
      <c r="CI357" s="436"/>
      <c r="CJ357" s="436"/>
      <c r="CK357" s="436"/>
      <c r="CL357" s="436"/>
      <c r="CM357" s="436"/>
      <c r="CN357" s="436"/>
      <c r="CO357" s="436"/>
      <c r="CP357" s="436"/>
      <c r="CQ357" s="436"/>
      <c r="CR357" s="436"/>
      <c r="CS357" s="436"/>
      <c r="CT357" s="436"/>
      <c r="CU357" s="436"/>
      <c r="CV357" s="436"/>
      <c r="CW357" s="436"/>
      <c r="CX357" s="436"/>
      <c r="CY357" s="436"/>
      <c r="CZ357" s="436"/>
      <c r="DA357" s="436"/>
      <c r="DB357" s="436"/>
      <c r="DC357" s="436"/>
      <c r="DD357" s="436"/>
      <c r="DE357" s="436"/>
      <c r="DF357" s="436"/>
      <c r="DG357" s="436"/>
      <c r="DH357" s="436"/>
      <c r="DI357" s="436"/>
      <c r="DJ357" s="436"/>
      <c r="DK357" s="436"/>
      <c r="DL357" s="436"/>
      <c r="DM357" s="436"/>
      <c r="DN357" s="436"/>
      <c r="DO357" s="436"/>
      <c r="DP357" s="436"/>
      <c r="DQ357" s="436"/>
      <c r="DR357" s="436"/>
      <c r="DS357" s="436"/>
      <c r="DT357" s="436"/>
      <c r="DU357" s="436"/>
      <c r="DV357" s="436"/>
      <c r="DW357" s="436"/>
      <c r="DX357" s="436"/>
      <c r="DY357" s="436"/>
      <c r="DZ357" s="436"/>
      <c r="EA357" s="436"/>
      <c r="EB357" s="436"/>
      <c r="EC357" s="436"/>
      <c r="ED357" s="436"/>
      <c r="EE357" s="436"/>
      <c r="EF357" s="436"/>
      <c r="EG357" s="436"/>
      <c r="EH357" s="436"/>
      <c r="EI357" s="436"/>
      <c r="EJ357" s="436"/>
      <c r="EK357" s="436"/>
      <c r="EL357" s="436"/>
      <c r="EM357" s="436"/>
      <c r="EN357" s="436"/>
      <c r="EO357" s="436"/>
      <c r="EP357" s="436"/>
      <c r="EQ357" s="436"/>
      <c r="ER357" s="436"/>
      <c r="ES357" s="436"/>
      <c r="ET357" s="436"/>
      <c r="EU357" s="436"/>
      <c r="EV357" s="436"/>
      <c r="EW357" s="436"/>
      <c r="EX357" s="436"/>
      <c r="EY357" s="436"/>
      <c r="EZ357" s="436"/>
      <c r="FA357" s="436"/>
      <c r="FB357" s="436"/>
      <c r="FC357" s="436"/>
      <c r="FD357" s="436"/>
      <c r="FE357" s="436"/>
      <c r="FF357" s="436"/>
      <c r="FG357" s="436"/>
      <c r="FH357" s="436"/>
      <c r="FI357" s="436"/>
      <c r="FJ357" s="436"/>
      <c r="FK357" s="436"/>
      <c r="FL357" s="436"/>
      <c r="FM357" s="436"/>
      <c r="FN357" s="436"/>
      <c r="FO357" s="436"/>
      <c r="FP357" s="436"/>
      <c r="FQ357" s="436"/>
      <c r="FR357" s="436"/>
      <c r="FS357" s="436"/>
      <c r="FT357" s="436"/>
      <c r="FU357" s="436"/>
      <c r="FV357" s="436"/>
      <c r="FW357" s="436"/>
      <c r="FX357" s="436"/>
      <c r="FY357" s="436"/>
      <c r="FZ357" s="436"/>
      <c r="GA357" s="436"/>
      <c r="GB357" s="436"/>
      <c r="GC357" s="436"/>
      <c r="GD357" s="436"/>
      <c r="GE357" s="436"/>
      <c r="GF357" s="436"/>
      <c r="GG357" s="436"/>
      <c r="GH357" s="436"/>
      <c r="GI357" s="436"/>
      <c r="GJ357" s="436"/>
      <c r="GK357" s="436"/>
      <c r="GL357" s="436"/>
      <c r="GM357" s="436"/>
      <c r="GN357" s="436"/>
      <c r="GO357" s="436"/>
      <c r="GP357" s="436"/>
      <c r="GQ357" s="436"/>
      <c r="GR357" s="436"/>
      <c r="GS357" s="436"/>
      <c r="GT357" s="436"/>
      <c r="GU357" s="436"/>
      <c r="GV357" s="436"/>
      <c r="GW357" s="436"/>
      <c r="GX357" s="436"/>
      <c r="GY357" s="436"/>
      <c r="GZ357" s="436"/>
      <c r="HA357" s="436"/>
      <c r="HB357" s="436"/>
      <c r="HC357" s="436"/>
      <c r="HD357" s="436"/>
      <c r="HE357" s="436"/>
      <c r="HF357" s="436"/>
      <c r="HG357" s="436"/>
      <c r="HH357" s="436"/>
      <c r="HI357" s="436"/>
      <c r="HJ357" s="436"/>
      <c r="HK357" s="436"/>
      <c r="HL357" s="436"/>
      <c r="HM357" s="436"/>
      <c r="HN357" s="436"/>
      <c r="HO357" s="436"/>
      <c r="HP357" s="436"/>
      <c r="HQ357" s="436"/>
      <c r="HR357" s="436"/>
      <c r="HS357" s="436"/>
      <c r="HT357" s="436"/>
      <c r="HU357" s="436"/>
      <c r="HV357" s="436"/>
      <c r="HW357" s="436"/>
      <c r="HX357" s="436"/>
      <c r="HY357" s="436"/>
      <c r="HZ357" s="436"/>
      <c r="IA357" s="436"/>
      <c r="IB357" s="436"/>
      <c r="IC357" s="436"/>
      <c r="ID357" s="436"/>
      <c r="IE357" s="436"/>
      <c r="IF357" s="436"/>
      <c r="IG357" s="436"/>
      <c r="IH357" s="436"/>
      <c r="II357" s="436"/>
      <c r="IJ357" s="436"/>
      <c r="IK357" s="436"/>
      <c r="IL357" s="436"/>
      <c r="IM357" s="436"/>
      <c r="IN357" s="436"/>
      <c r="IO357" s="436"/>
      <c r="IP357" s="436"/>
    </row>
    <row r="358" spans="1:250" s="108" customFormat="1">
      <c r="A358" s="517" t="s">
        <v>2588</v>
      </c>
      <c r="B358" s="518"/>
      <c r="C358" s="518"/>
      <c r="D358" s="518"/>
      <c r="E358" s="518"/>
      <c r="F358" s="518"/>
      <c r="G358" s="518"/>
      <c r="H358" s="518"/>
      <c r="I358" s="518"/>
      <c r="J358" s="519"/>
      <c r="K358" s="403">
        <f>SUM(K352:K357)</f>
        <v>53587.296000000002</v>
      </c>
    </row>
    <row r="359" spans="1:250" s="108" customFormat="1">
      <c r="A359" s="517" t="s">
        <v>2589</v>
      </c>
      <c r="B359" s="518"/>
      <c r="C359" s="518"/>
      <c r="D359" s="518"/>
      <c r="E359" s="518"/>
      <c r="F359" s="518"/>
      <c r="G359" s="518"/>
      <c r="H359" s="518"/>
      <c r="I359" s="518"/>
      <c r="J359" s="519"/>
      <c r="K359" s="403">
        <v>-0.3</v>
      </c>
    </row>
    <row r="360" spans="1:250" s="108" customFormat="1">
      <c r="A360" s="523" t="s">
        <v>2667</v>
      </c>
      <c r="B360" s="524"/>
      <c r="C360" s="524"/>
      <c r="D360" s="524"/>
      <c r="E360" s="524"/>
      <c r="F360" s="524"/>
      <c r="G360" s="524"/>
      <c r="H360" s="524"/>
      <c r="I360" s="524"/>
      <c r="J360" s="525"/>
      <c r="K360" s="403">
        <f>SUM(K358:K359)</f>
        <v>53586.995999999999</v>
      </c>
    </row>
    <row r="361" spans="1:250" s="108" customFormat="1">
      <c r="A361" s="428"/>
      <c r="B361" s="426"/>
      <c r="C361" s="426"/>
      <c r="D361" s="426"/>
      <c r="E361" s="427"/>
      <c r="F361" s="426"/>
      <c r="G361" s="459"/>
      <c r="H361" s="428"/>
      <c r="I361" s="426"/>
      <c r="J361" s="426"/>
      <c r="K361" s="429"/>
    </row>
    <row r="362" spans="1:250" s="108" customFormat="1">
      <c r="A362" s="38"/>
      <c r="C362" s="430"/>
      <c r="D362" s="430"/>
      <c r="F362" s="430"/>
      <c r="G362" s="460"/>
      <c r="H362" s="38"/>
      <c r="K362" s="431"/>
    </row>
    <row r="363" spans="1:250" s="108" customFormat="1" ht="45">
      <c r="A363" s="448" t="s">
        <v>2590</v>
      </c>
      <c r="B363" s="409" t="s">
        <v>749</v>
      </c>
      <c r="C363" s="409" t="s">
        <v>750</v>
      </c>
      <c r="D363" s="409" t="s">
        <v>751</v>
      </c>
      <c r="E363" s="409" t="s">
        <v>3</v>
      </c>
      <c r="F363" s="409" t="s">
        <v>2609</v>
      </c>
      <c r="G363" s="411" t="s">
        <v>753</v>
      </c>
      <c r="H363" s="410" t="s">
        <v>754</v>
      </c>
      <c r="I363" s="411" t="s">
        <v>755</v>
      </c>
      <c r="J363" s="410" t="s">
        <v>756</v>
      </c>
      <c r="K363" s="412" t="s">
        <v>757</v>
      </c>
      <c r="N363" s="425" t="s">
        <v>2766</v>
      </c>
    </row>
    <row r="364" spans="1:250" s="38" customFormat="1" ht="45">
      <c r="A364" s="34">
        <v>1</v>
      </c>
      <c r="B364" s="172" t="s">
        <v>1653</v>
      </c>
      <c r="C364" s="27" t="s">
        <v>891</v>
      </c>
      <c r="D364" s="27" t="s">
        <v>892</v>
      </c>
      <c r="E364" s="71" t="s">
        <v>102</v>
      </c>
      <c r="F364" s="27" t="s">
        <v>792</v>
      </c>
      <c r="G364" s="463">
        <v>0.26</v>
      </c>
      <c r="H364" s="446">
        <v>13100</v>
      </c>
      <c r="I364" s="41">
        <v>3406</v>
      </c>
      <c r="J364" s="30">
        <v>0.12</v>
      </c>
      <c r="K364" s="31">
        <v>3814.72</v>
      </c>
      <c r="L364" s="27" t="s">
        <v>777</v>
      </c>
      <c r="M364" s="37" t="s">
        <v>1668</v>
      </c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  <c r="DS364" s="37"/>
      <c r="DT364" s="37"/>
      <c r="DU364" s="37"/>
      <c r="DV364" s="37"/>
      <c r="DW364" s="37"/>
      <c r="DX364" s="37"/>
      <c r="DY364" s="37"/>
      <c r="DZ364" s="37"/>
      <c r="EA364" s="37"/>
      <c r="EB364" s="37"/>
      <c r="EC364" s="37"/>
      <c r="ED364" s="37"/>
      <c r="EE364" s="37"/>
      <c r="EF364" s="37"/>
      <c r="EG364" s="37"/>
      <c r="EH364" s="37"/>
      <c r="EI364" s="37"/>
      <c r="EJ364" s="37"/>
      <c r="EK364" s="37"/>
      <c r="EL364" s="37"/>
      <c r="EM364" s="37"/>
      <c r="EN364" s="37"/>
      <c r="EO364" s="37"/>
      <c r="EP364" s="37"/>
      <c r="EQ364" s="37"/>
      <c r="ER364" s="37"/>
      <c r="ES364" s="37"/>
      <c r="ET364" s="37"/>
      <c r="EU364" s="37"/>
      <c r="EV364" s="37"/>
      <c r="EW364" s="37"/>
      <c r="EX364" s="37"/>
      <c r="EY364" s="37"/>
      <c r="EZ364" s="37"/>
      <c r="FA364" s="37"/>
      <c r="FB364" s="37"/>
      <c r="FC364" s="37"/>
      <c r="FD364" s="37"/>
      <c r="FE364" s="37"/>
      <c r="FF364" s="37"/>
      <c r="FG364" s="37"/>
      <c r="FH364" s="37"/>
      <c r="FI364" s="37"/>
      <c r="FJ364" s="37"/>
      <c r="FK364" s="37"/>
      <c r="FL364" s="37"/>
      <c r="FM364" s="37"/>
      <c r="FN364" s="37"/>
      <c r="FO364" s="37"/>
      <c r="FP364" s="37"/>
      <c r="FQ364" s="37"/>
      <c r="FR364" s="37"/>
      <c r="FS364" s="37"/>
      <c r="FT364" s="37"/>
      <c r="FU364" s="37"/>
      <c r="FV364" s="37"/>
      <c r="FW364" s="37"/>
      <c r="FX364" s="37"/>
      <c r="FY364" s="37"/>
      <c r="FZ364" s="37"/>
      <c r="GA364" s="37"/>
      <c r="GB364" s="37"/>
      <c r="GC364" s="37"/>
      <c r="GD364" s="37"/>
      <c r="GE364" s="37"/>
      <c r="GF364" s="37"/>
      <c r="GG364" s="37"/>
      <c r="GH364" s="37"/>
      <c r="GI364" s="37"/>
      <c r="GJ364" s="37"/>
      <c r="GK364" s="37"/>
      <c r="GL364" s="37"/>
      <c r="GM364" s="37"/>
      <c r="GN364" s="37"/>
      <c r="GO364" s="37"/>
      <c r="GP364" s="37"/>
      <c r="GQ364" s="37"/>
      <c r="GR364" s="37"/>
      <c r="GS364" s="37"/>
      <c r="GT364" s="37"/>
      <c r="GU364" s="37"/>
      <c r="GV364" s="37"/>
      <c r="GW364" s="37"/>
      <c r="GX364" s="37"/>
      <c r="GY364" s="37"/>
      <c r="GZ364" s="37"/>
      <c r="HA364" s="37"/>
      <c r="HB364" s="37"/>
      <c r="HC364" s="37"/>
      <c r="HD364" s="37"/>
      <c r="HE364" s="37"/>
      <c r="HF364" s="37"/>
      <c r="HG364" s="37"/>
      <c r="HH364" s="37"/>
      <c r="HI364" s="37"/>
      <c r="HJ364" s="37"/>
      <c r="HK364" s="37"/>
      <c r="HL364" s="37"/>
      <c r="HM364" s="37"/>
      <c r="HN364" s="37"/>
      <c r="HO364" s="37"/>
      <c r="HP364" s="37"/>
      <c r="HQ364" s="37"/>
      <c r="HR364" s="37"/>
      <c r="HS364" s="37"/>
      <c r="HT364" s="37"/>
    </row>
    <row r="365" spans="1:250" s="38" customFormat="1" ht="30">
      <c r="A365" s="45">
        <v>2</v>
      </c>
      <c r="B365" s="172" t="s">
        <v>1692</v>
      </c>
      <c r="C365" s="27" t="s">
        <v>896</v>
      </c>
      <c r="D365" s="27" t="s">
        <v>897</v>
      </c>
      <c r="E365" s="71" t="s">
        <v>102</v>
      </c>
      <c r="F365" s="27" t="s">
        <v>792</v>
      </c>
      <c r="G365" s="463">
        <v>0.68</v>
      </c>
      <c r="H365" s="446">
        <v>22400</v>
      </c>
      <c r="I365" s="41">
        <v>15232.000000000002</v>
      </c>
      <c r="J365" s="46">
        <v>0.12</v>
      </c>
      <c r="K365" s="31">
        <v>17059.840000000004</v>
      </c>
      <c r="L365" s="27" t="s">
        <v>777</v>
      </c>
      <c r="M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43"/>
      <c r="EJ365" s="43"/>
      <c r="EK365" s="43"/>
      <c r="EL365" s="43"/>
      <c r="EM365" s="43"/>
      <c r="EN365" s="43"/>
      <c r="EO365" s="43"/>
      <c r="EP365" s="43"/>
      <c r="EQ365" s="43"/>
      <c r="ER365" s="43"/>
      <c r="ES365" s="43"/>
      <c r="ET365" s="43"/>
      <c r="EU365" s="43"/>
      <c r="EV365" s="43"/>
      <c r="EW365" s="43"/>
      <c r="EX365" s="43"/>
      <c r="EY365" s="43"/>
      <c r="EZ365" s="43"/>
      <c r="FA365" s="43"/>
      <c r="FB365" s="43"/>
      <c r="FC365" s="43"/>
      <c r="FD365" s="43"/>
      <c r="FE365" s="43"/>
      <c r="FF365" s="43"/>
      <c r="FG365" s="43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43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</row>
    <row r="366" spans="1:250" s="38" customFormat="1" ht="30">
      <c r="A366" s="39">
        <v>3</v>
      </c>
      <c r="B366" s="172" t="s">
        <v>1771</v>
      </c>
      <c r="C366" s="27" t="s">
        <v>925</v>
      </c>
      <c r="D366" s="27" t="s">
        <v>926</v>
      </c>
      <c r="E366" s="71" t="s">
        <v>16</v>
      </c>
      <c r="F366" s="27" t="s">
        <v>792</v>
      </c>
      <c r="G366" s="463">
        <v>0.53</v>
      </c>
      <c r="H366" s="36">
        <v>2200</v>
      </c>
      <c r="I366" s="41">
        <v>1166</v>
      </c>
      <c r="J366" s="30">
        <v>0.12</v>
      </c>
      <c r="K366" s="31">
        <v>1305.92</v>
      </c>
      <c r="L366" s="27" t="s">
        <v>777</v>
      </c>
      <c r="M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43"/>
      <c r="EJ366" s="43"/>
      <c r="EK366" s="43"/>
      <c r="EL366" s="43"/>
      <c r="EM366" s="43"/>
      <c r="EN366" s="43"/>
      <c r="EO366" s="43"/>
      <c r="EP366" s="43"/>
      <c r="EQ366" s="43"/>
      <c r="ER366" s="43"/>
      <c r="ES366" s="43"/>
      <c r="ET366" s="43"/>
      <c r="EU366" s="43"/>
      <c r="EV366" s="43"/>
      <c r="EW366" s="43"/>
      <c r="EX366" s="43"/>
      <c r="EY366" s="43"/>
      <c r="EZ366" s="43"/>
      <c r="FA366" s="43"/>
      <c r="FB366" s="43"/>
      <c r="FC366" s="43"/>
      <c r="FD366" s="43"/>
      <c r="FE366" s="43"/>
      <c r="FF366" s="43"/>
      <c r="FG366" s="43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43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</row>
    <row r="367" spans="1:250" s="38" customFormat="1" ht="30">
      <c r="A367" s="39">
        <v>4</v>
      </c>
      <c r="B367" s="172" t="s">
        <v>1812</v>
      </c>
      <c r="C367" s="40" t="s">
        <v>952</v>
      </c>
      <c r="D367" s="40" t="s">
        <v>953</v>
      </c>
      <c r="E367" s="105" t="s">
        <v>102</v>
      </c>
      <c r="F367" s="27" t="s">
        <v>792</v>
      </c>
      <c r="G367" s="461">
        <v>2.4900000000000002</v>
      </c>
      <c r="H367" s="42">
        <v>1700</v>
      </c>
      <c r="I367" s="41">
        <v>4233</v>
      </c>
      <c r="J367" s="30">
        <v>0.12</v>
      </c>
      <c r="K367" s="31">
        <v>4740.96</v>
      </c>
      <c r="L367" s="27" t="s">
        <v>777</v>
      </c>
      <c r="M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43"/>
      <c r="EJ367" s="43"/>
      <c r="EK367" s="43"/>
      <c r="EL367" s="43"/>
      <c r="EM367" s="43"/>
      <c r="EN367" s="43"/>
      <c r="EO367" s="43"/>
      <c r="EP367" s="43"/>
      <c r="EQ367" s="43"/>
      <c r="ER367" s="43"/>
      <c r="ES367" s="43"/>
      <c r="ET367" s="43"/>
      <c r="EU367" s="43"/>
      <c r="EV367" s="43"/>
      <c r="EW367" s="43"/>
      <c r="EX367" s="43"/>
      <c r="EY367" s="43"/>
      <c r="EZ367" s="43"/>
      <c r="FA367" s="43"/>
      <c r="FB367" s="43"/>
      <c r="FC367" s="43"/>
      <c r="FD367" s="43"/>
      <c r="FE367" s="43"/>
      <c r="FF367" s="43"/>
      <c r="FG367" s="43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43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</row>
    <row r="368" spans="1:250" s="38" customFormat="1" ht="30">
      <c r="A368" s="45">
        <v>5</v>
      </c>
      <c r="B368" s="172" t="s">
        <v>1841</v>
      </c>
      <c r="C368" s="27" t="s">
        <v>962</v>
      </c>
      <c r="D368" s="27" t="s">
        <v>963</v>
      </c>
      <c r="E368" s="71" t="s">
        <v>102</v>
      </c>
      <c r="F368" s="27" t="s">
        <v>792</v>
      </c>
      <c r="G368" s="463">
        <v>11.6</v>
      </c>
      <c r="H368" s="36">
        <v>300</v>
      </c>
      <c r="I368" s="41">
        <v>3480</v>
      </c>
      <c r="J368" s="46">
        <v>0.12</v>
      </c>
      <c r="K368" s="31">
        <v>3897.6</v>
      </c>
      <c r="L368" s="27" t="s">
        <v>777</v>
      </c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43"/>
      <c r="EJ368" s="43"/>
      <c r="EK368" s="43"/>
      <c r="EL368" s="43"/>
      <c r="EM368" s="43"/>
      <c r="EN368" s="43"/>
      <c r="EO368" s="43"/>
      <c r="EP368" s="43"/>
      <c r="EQ368" s="43"/>
      <c r="ER368" s="43"/>
      <c r="ES368" s="43"/>
      <c r="ET368" s="43"/>
      <c r="EU368" s="43"/>
      <c r="EV368" s="43"/>
      <c r="EW368" s="43"/>
      <c r="EX368" s="43"/>
      <c r="EY368" s="43"/>
      <c r="EZ368" s="43"/>
      <c r="FA368" s="43"/>
      <c r="FB368" s="43"/>
      <c r="FC368" s="43"/>
      <c r="FD368" s="43"/>
      <c r="FE368" s="43"/>
      <c r="FF368" s="43"/>
      <c r="FG368" s="43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43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</row>
    <row r="369" spans="1:241" s="38" customFormat="1" ht="45">
      <c r="A369" s="39">
        <v>6</v>
      </c>
      <c r="B369" s="172" t="s">
        <v>1844</v>
      </c>
      <c r="C369" s="27" t="s">
        <v>968</v>
      </c>
      <c r="D369" s="27" t="s">
        <v>969</v>
      </c>
      <c r="E369" s="71" t="s">
        <v>102</v>
      </c>
      <c r="F369" s="27" t="s">
        <v>792</v>
      </c>
      <c r="G369" s="463">
        <v>1.56</v>
      </c>
      <c r="H369" s="36">
        <v>500</v>
      </c>
      <c r="I369" s="41">
        <v>780</v>
      </c>
      <c r="J369" s="30">
        <v>0.12</v>
      </c>
      <c r="K369" s="31">
        <v>873.6</v>
      </c>
      <c r="L369" s="27" t="s">
        <v>777</v>
      </c>
      <c r="M369" s="170" t="s">
        <v>2546</v>
      </c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43"/>
      <c r="EJ369" s="43"/>
      <c r="EK369" s="43"/>
      <c r="EL369" s="43"/>
      <c r="EM369" s="43"/>
      <c r="EN369" s="43"/>
      <c r="EO369" s="43"/>
      <c r="EP369" s="43"/>
      <c r="EQ369" s="43"/>
      <c r="ER369" s="43"/>
      <c r="ES369" s="43"/>
      <c r="ET369" s="43"/>
      <c r="EU369" s="43"/>
      <c r="EV369" s="43"/>
      <c r="EW369" s="43"/>
      <c r="EX369" s="43"/>
      <c r="EY369" s="43"/>
      <c r="EZ369" s="43"/>
      <c r="FA369" s="43"/>
      <c r="FB369" s="43"/>
      <c r="FC369" s="43"/>
      <c r="FD369" s="43"/>
      <c r="FE369" s="43"/>
      <c r="FF369" s="43"/>
      <c r="FG369" s="43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43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</row>
    <row r="370" spans="1:241" s="108" customFormat="1">
      <c r="A370" s="517" t="s">
        <v>2588</v>
      </c>
      <c r="B370" s="518"/>
      <c r="C370" s="518"/>
      <c r="D370" s="518"/>
      <c r="E370" s="518"/>
      <c r="F370" s="518"/>
      <c r="G370" s="518"/>
      <c r="H370" s="518"/>
      <c r="I370" s="518"/>
      <c r="J370" s="519"/>
      <c r="K370" s="403">
        <f>SUM(K364:K369)</f>
        <v>31692.639999999999</v>
      </c>
    </row>
    <row r="371" spans="1:241" s="108" customFormat="1">
      <c r="A371" s="517" t="s">
        <v>2589</v>
      </c>
      <c r="B371" s="518"/>
      <c r="C371" s="518"/>
      <c r="D371" s="518"/>
      <c r="E371" s="518"/>
      <c r="F371" s="518"/>
      <c r="G371" s="518"/>
      <c r="H371" s="518"/>
      <c r="I371" s="518"/>
      <c r="J371" s="519"/>
      <c r="K371" s="403">
        <v>-0.44</v>
      </c>
    </row>
    <row r="372" spans="1:241" s="108" customFormat="1">
      <c r="A372" s="523" t="s">
        <v>2668</v>
      </c>
      <c r="B372" s="524"/>
      <c r="C372" s="524"/>
      <c r="D372" s="524"/>
      <c r="E372" s="524"/>
      <c r="F372" s="524"/>
      <c r="G372" s="524"/>
      <c r="H372" s="524"/>
      <c r="I372" s="524"/>
      <c r="J372" s="525"/>
      <c r="K372" s="403">
        <f>SUM(K370:K371)</f>
        <v>31692.2</v>
      </c>
    </row>
    <row r="373" spans="1:241" s="108" customFormat="1">
      <c r="A373" s="428"/>
      <c r="B373" s="426"/>
      <c r="C373" s="426"/>
      <c r="D373" s="426"/>
      <c r="E373" s="427"/>
      <c r="F373" s="426"/>
      <c r="G373" s="459"/>
      <c r="H373" s="428"/>
      <c r="I373" s="426"/>
      <c r="J373" s="426"/>
      <c r="K373" s="429"/>
    </row>
    <row r="374" spans="1:241" s="108" customFormat="1">
      <c r="A374" s="38"/>
      <c r="C374" s="430"/>
      <c r="D374" s="430"/>
      <c r="F374" s="430"/>
      <c r="G374" s="460"/>
      <c r="H374" s="38"/>
      <c r="K374" s="431"/>
    </row>
    <row r="375" spans="1:241" s="108" customFormat="1" ht="45">
      <c r="A375" s="448" t="s">
        <v>2590</v>
      </c>
      <c r="B375" s="409" t="s">
        <v>749</v>
      </c>
      <c r="C375" s="409" t="s">
        <v>750</v>
      </c>
      <c r="D375" s="409" t="s">
        <v>751</v>
      </c>
      <c r="E375" s="409" t="s">
        <v>3</v>
      </c>
      <c r="F375" s="409" t="s">
        <v>2609</v>
      </c>
      <c r="G375" s="411" t="s">
        <v>753</v>
      </c>
      <c r="H375" s="410" t="s">
        <v>754</v>
      </c>
      <c r="I375" s="411" t="s">
        <v>755</v>
      </c>
      <c r="J375" s="410" t="s">
        <v>756</v>
      </c>
      <c r="K375" s="412" t="s">
        <v>757</v>
      </c>
      <c r="N375" s="425" t="s">
        <v>2767</v>
      </c>
    </row>
    <row r="376" spans="1:241" s="38" customFormat="1" ht="45" customHeight="1">
      <c r="A376" s="39">
        <v>1</v>
      </c>
      <c r="B376" s="172" t="s">
        <v>1845</v>
      </c>
      <c r="C376" s="27" t="s">
        <v>970</v>
      </c>
      <c r="D376" s="27" t="s">
        <v>971</v>
      </c>
      <c r="E376" s="71" t="s">
        <v>102</v>
      </c>
      <c r="F376" s="27" t="s">
        <v>792</v>
      </c>
      <c r="G376" s="463">
        <v>2.7</v>
      </c>
      <c r="H376" s="36">
        <v>5700</v>
      </c>
      <c r="I376" s="41">
        <v>15390.000000000002</v>
      </c>
      <c r="J376" s="30">
        <v>0.12</v>
      </c>
      <c r="K376" s="31">
        <v>17236.800000000003</v>
      </c>
      <c r="L376" s="27" t="s">
        <v>777</v>
      </c>
      <c r="M376" s="170" t="s">
        <v>2547</v>
      </c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43"/>
      <c r="EJ376" s="43"/>
      <c r="EK376" s="43"/>
      <c r="EL376" s="43"/>
      <c r="EM376" s="43"/>
      <c r="EN376" s="43"/>
      <c r="EO376" s="43"/>
      <c r="EP376" s="43"/>
      <c r="EQ376" s="43"/>
      <c r="ER376" s="43"/>
      <c r="ES376" s="43"/>
      <c r="ET376" s="43"/>
      <c r="EU376" s="43"/>
      <c r="EV376" s="43"/>
      <c r="EW376" s="43"/>
      <c r="EX376" s="43"/>
      <c r="EY376" s="43"/>
      <c r="EZ376" s="43"/>
      <c r="FA376" s="43"/>
      <c r="FB376" s="43"/>
      <c r="FC376" s="43"/>
      <c r="FD376" s="43"/>
      <c r="FE376" s="43"/>
      <c r="FF376" s="43"/>
      <c r="FG376" s="43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43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</row>
    <row r="377" spans="1:241" s="53" customFormat="1" ht="30">
      <c r="A377" s="62">
        <v>2</v>
      </c>
      <c r="B377" s="172" t="s">
        <v>1927</v>
      </c>
      <c r="C377" s="27" t="s">
        <v>991</v>
      </c>
      <c r="D377" s="27" t="s">
        <v>992</v>
      </c>
      <c r="E377" s="71" t="s">
        <v>11</v>
      </c>
      <c r="F377" s="27" t="s">
        <v>792</v>
      </c>
      <c r="G377" s="461">
        <v>0.52</v>
      </c>
      <c r="H377" s="420">
        <v>32700</v>
      </c>
      <c r="I377" s="52">
        <v>17004</v>
      </c>
      <c r="J377" s="30">
        <v>0.12</v>
      </c>
      <c r="K377" s="31">
        <v>19044.48</v>
      </c>
      <c r="L377" s="27" t="s">
        <v>777</v>
      </c>
      <c r="M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  <c r="DS377" s="37"/>
      <c r="DT377" s="37"/>
      <c r="DU377" s="37"/>
      <c r="DV377" s="37"/>
      <c r="DW377" s="37"/>
      <c r="DX377" s="37"/>
      <c r="DY377" s="37"/>
      <c r="DZ377" s="37"/>
      <c r="EA377" s="37"/>
      <c r="EB377" s="37"/>
      <c r="EC377" s="37"/>
      <c r="ED377" s="37"/>
      <c r="EE377" s="37"/>
      <c r="EF377" s="37"/>
      <c r="EG377" s="37"/>
      <c r="EH377" s="37"/>
      <c r="EI377" s="37"/>
      <c r="EJ377" s="37"/>
      <c r="EK377" s="37"/>
      <c r="EL377" s="37"/>
      <c r="EM377" s="37"/>
      <c r="EN377" s="37"/>
      <c r="EO377" s="37"/>
      <c r="EP377" s="37"/>
      <c r="EQ377" s="37"/>
      <c r="ER377" s="37"/>
      <c r="ES377" s="37"/>
      <c r="ET377" s="37"/>
      <c r="EU377" s="37"/>
      <c r="EV377" s="37"/>
      <c r="EW377" s="37"/>
      <c r="EX377" s="37"/>
      <c r="EY377" s="37"/>
      <c r="EZ377" s="37"/>
      <c r="FA377" s="37"/>
      <c r="FB377" s="37"/>
      <c r="FC377" s="37"/>
      <c r="FD377" s="37"/>
      <c r="FE377" s="37"/>
      <c r="FF377" s="37"/>
      <c r="FG377" s="37"/>
      <c r="FH377" s="37"/>
      <c r="FI377" s="37"/>
      <c r="FJ377" s="37"/>
      <c r="FK377" s="37"/>
      <c r="FL377" s="37"/>
      <c r="FM377" s="37"/>
      <c r="FN377" s="37"/>
      <c r="FO377" s="37"/>
      <c r="FP377" s="37"/>
      <c r="FQ377" s="37"/>
      <c r="FR377" s="37"/>
      <c r="FS377" s="37"/>
      <c r="FT377" s="37"/>
      <c r="FU377" s="37"/>
      <c r="FV377" s="37"/>
      <c r="FW377" s="37"/>
      <c r="FX377" s="37"/>
      <c r="FY377" s="37"/>
      <c r="FZ377" s="37"/>
      <c r="GA377" s="37"/>
      <c r="GB377" s="37"/>
      <c r="GC377" s="37"/>
      <c r="GD377" s="37"/>
      <c r="GE377" s="37"/>
      <c r="GF377" s="37"/>
      <c r="GG377" s="37"/>
      <c r="GH377" s="37"/>
      <c r="GI377" s="37"/>
      <c r="GJ377" s="37"/>
      <c r="GK377" s="37"/>
      <c r="GL377" s="37"/>
      <c r="GM377" s="37"/>
      <c r="GN377" s="37"/>
      <c r="GO377" s="37"/>
      <c r="GP377" s="37"/>
      <c r="GQ377" s="37"/>
      <c r="GR377" s="37"/>
      <c r="GS377" s="37"/>
      <c r="GT377" s="37"/>
      <c r="GU377" s="37"/>
      <c r="GV377" s="37"/>
      <c r="GW377" s="37"/>
      <c r="GX377" s="37"/>
      <c r="GY377" s="37"/>
      <c r="GZ377" s="37"/>
      <c r="HA377" s="37"/>
      <c r="HB377" s="37"/>
      <c r="HC377" s="37"/>
      <c r="HD377" s="37"/>
      <c r="HE377" s="37"/>
      <c r="HF377" s="37"/>
      <c r="HG377" s="37"/>
      <c r="HH377" s="37"/>
      <c r="HI377" s="37"/>
      <c r="HJ377" s="37"/>
      <c r="HK377" s="37"/>
      <c r="HL377" s="37"/>
      <c r="HM377" s="37"/>
      <c r="HN377" s="37"/>
      <c r="HO377" s="37"/>
      <c r="HP377" s="37"/>
      <c r="HQ377" s="37"/>
      <c r="HR377" s="37"/>
      <c r="HS377" s="37"/>
      <c r="HT377" s="37"/>
    </row>
    <row r="378" spans="1:241" s="53" customFormat="1" ht="30">
      <c r="A378" s="62">
        <v>3</v>
      </c>
      <c r="B378" s="172" t="s">
        <v>2008</v>
      </c>
      <c r="C378" s="27" t="s">
        <v>1043</v>
      </c>
      <c r="D378" s="27" t="s">
        <v>1044</v>
      </c>
      <c r="E378" s="71" t="s">
        <v>11</v>
      </c>
      <c r="F378" s="27" t="s">
        <v>792</v>
      </c>
      <c r="G378" s="461">
        <v>4.8099999999999996</v>
      </c>
      <c r="H378" s="42">
        <v>400</v>
      </c>
      <c r="I378" s="52">
        <v>1923.9999999999998</v>
      </c>
      <c r="J378" s="30">
        <v>0.12</v>
      </c>
      <c r="K378" s="31">
        <v>2154.8799999999997</v>
      </c>
      <c r="L378" s="27" t="s">
        <v>777</v>
      </c>
      <c r="M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EB378" s="37"/>
      <c r="EC378" s="37"/>
      <c r="ED378" s="37"/>
      <c r="EE378" s="37"/>
      <c r="EF378" s="37"/>
      <c r="EG378" s="37"/>
      <c r="EH378" s="37"/>
      <c r="EI378" s="37"/>
      <c r="EJ378" s="37"/>
      <c r="EK378" s="37"/>
      <c r="EL378" s="37"/>
      <c r="EM378" s="37"/>
      <c r="EN378" s="37"/>
      <c r="EO378" s="37"/>
      <c r="EP378" s="37"/>
      <c r="EQ378" s="37"/>
      <c r="ER378" s="37"/>
      <c r="ES378" s="37"/>
      <c r="ET378" s="37"/>
      <c r="EU378" s="37"/>
      <c r="EV378" s="37"/>
      <c r="EW378" s="37"/>
      <c r="EX378" s="37"/>
      <c r="EY378" s="37"/>
      <c r="EZ378" s="37"/>
      <c r="FA378" s="37"/>
      <c r="FB378" s="37"/>
      <c r="FC378" s="37"/>
      <c r="FD378" s="37"/>
      <c r="FE378" s="37"/>
      <c r="FF378" s="37"/>
      <c r="FG378" s="37"/>
      <c r="FH378" s="37"/>
      <c r="FI378" s="37"/>
      <c r="FJ378" s="37"/>
      <c r="FK378" s="37"/>
      <c r="FL378" s="37"/>
      <c r="FM378" s="37"/>
      <c r="FN378" s="37"/>
      <c r="FO378" s="37"/>
      <c r="FP378" s="37"/>
      <c r="FQ378" s="37"/>
      <c r="FR378" s="37"/>
      <c r="FS378" s="37"/>
      <c r="FT378" s="37"/>
      <c r="FU378" s="37"/>
      <c r="FV378" s="37"/>
      <c r="FW378" s="37"/>
      <c r="FX378" s="37"/>
      <c r="FY378" s="37"/>
      <c r="FZ378" s="37"/>
      <c r="GA378" s="37"/>
      <c r="GB378" s="37"/>
      <c r="GC378" s="37"/>
      <c r="GD378" s="37"/>
      <c r="GE378" s="37"/>
      <c r="GF378" s="37"/>
      <c r="GG378" s="37"/>
      <c r="GH378" s="37"/>
      <c r="GI378" s="37"/>
      <c r="GJ378" s="37"/>
      <c r="GK378" s="37"/>
      <c r="GL378" s="37"/>
      <c r="GM378" s="37"/>
      <c r="GN378" s="37"/>
      <c r="GO378" s="37"/>
      <c r="GP378" s="37"/>
      <c r="GQ378" s="37"/>
      <c r="GR378" s="37"/>
      <c r="GS378" s="37"/>
      <c r="GT378" s="37"/>
      <c r="GU378" s="37"/>
      <c r="GV378" s="37"/>
      <c r="GW378" s="37"/>
      <c r="GX378" s="37"/>
      <c r="GY378" s="37"/>
      <c r="GZ378" s="37"/>
      <c r="HA378" s="37"/>
      <c r="HB378" s="37"/>
      <c r="HC378" s="37"/>
      <c r="HD378" s="37"/>
      <c r="HE378" s="37"/>
      <c r="HF378" s="37"/>
      <c r="HG378" s="37"/>
      <c r="HH378" s="37"/>
      <c r="HI378" s="37"/>
      <c r="HJ378" s="37"/>
      <c r="HK378" s="37"/>
      <c r="HL378" s="37"/>
      <c r="HM378" s="37"/>
      <c r="HN378" s="37"/>
      <c r="HO378" s="37"/>
      <c r="HP378" s="37"/>
      <c r="HQ378" s="37"/>
      <c r="HR378" s="37"/>
      <c r="HS378" s="37"/>
      <c r="HT378" s="37"/>
      <c r="HU378" s="37"/>
      <c r="HV378" s="37"/>
      <c r="HW378" s="37"/>
      <c r="HX378" s="37"/>
      <c r="HY378" s="37"/>
      <c r="HZ378" s="37"/>
      <c r="IA378" s="37"/>
      <c r="IB378" s="37"/>
      <c r="IC378" s="37"/>
      <c r="ID378" s="37"/>
      <c r="IE378" s="37"/>
      <c r="IF378" s="37"/>
      <c r="IG378" s="37"/>
    </row>
    <row r="379" spans="1:241" s="53" customFormat="1" ht="30">
      <c r="A379" s="62">
        <v>4</v>
      </c>
      <c r="B379" s="172" t="s">
        <v>2010</v>
      </c>
      <c r="C379" s="27" t="s">
        <v>1047</v>
      </c>
      <c r="D379" s="27" t="s">
        <v>1048</v>
      </c>
      <c r="E379" s="71" t="s">
        <v>102</v>
      </c>
      <c r="F379" s="27" t="s">
        <v>792</v>
      </c>
      <c r="G379" s="461">
        <v>5.6</v>
      </c>
      <c r="H379" s="42">
        <v>1300</v>
      </c>
      <c r="I379" s="52">
        <v>7279.9999999999991</v>
      </c>
      <c r="J379" s="30">
        <v>0.12</v>
      </c>
      <c r="K379" s="31">
        <v>8153.5999999999985</v>
      </c>
      <c r="L379" s="27" t="s">
        <v>777</v>
      </c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7"/>
      <c r="EC379" s="37"/>
      <c r="ED379" s="37"/>
      <c r="EE379" s="37"/>
      <c r="EF379" s="37"/>
      <c r="EG379" s="37"/>
      <c r="EH379" s="37"/>
      <c r="EI379" s="37"/>
      <c r="EJ379" s="37"/>
      <c r="EK379" s="37"/>
      <c r="EL379" s="37"/>
      <c r="EM379" s="37"/>
      <c r="EN379" s="37"/>
      <c r="EO379" s="37"/>
      <c r="EP379" s="37"/>
      <c r="EQ379" s="37"/>
      <c r="ER379" s="37"/>
      <c r="ES379" s="37"/>
      <c r="ET379" s="37"/>
      <c r="EU379" s="37"/>
      <c r="EV379" s="37"/>
      <c r="EW379" s="37"/>
      <c r="EX379" s="37"/>
      <c r="EY379" s="37"/>
      <c r="EZ379" s="37"/>
      <c r="FA379" s="37"/>
      <c r="FB379" s="37"/>
      <c r="FC379" s="37"/>
      <c r="FD379" s="37"/>
      <c r="FE379" s="37"/>
      <c r="FF379" s="37"/>
      <c r="FG379" s="37"/>
      <c r="FH379" s="37"/>
      <c r="FI379" s="37"/>
      <c r="FJ379" s="37"/>
      <c r="FK379" s="37"/>
      <c r="FL379" s="37"/>
      <c r="FM379" s="37"/>
      <c r="FN379" s="37"/>
      <c r="FO379" s="37"/>
      <c r="FP379" s="37"/>
      <c r="FQ379" s="37"/>
      <c r="FR379" s="37"/>
      <c r="FS379" s="37"/>
      <c r="FT379" s="37"/>
      <c r="FU379" s="37"/>
      <c r="FV379" s="37"/>
      <c r="FW379" s="37"/>
      <c r="FX379" s="37"/>
      <c r="FY379" s="37"/>
      <c r="FZ379" s="37"/>
      <c r="GA379" s="37"/>
      <c r="GB379" s="37"/>
      <c r="GC379" s="37"/>
      <c r="GD379" s="37"/>
      <c r="GE379" s="37"/>
      <c r="GF379" s="37"/>
      <c r="GG379" s="37"/>
      <c r="GH379" s="37"/>
      <c r="GI379" s="37"/>
      <c r="GJ379" s="37"/>
      <c r="GK379" s="37"/>
      <c r="GL379" s="37"/>
      <c r="GM379" s="37"/>
      <c r="GN379" s="37"/>
      <c r="GO379" s="37"/>
      <c r="GP379" s="37"/>
      <c r="GQ379" s="37"/>
      <c r="GR379" s="37"/>
      <c r="GS379" s="37"/>
      <c r="GT379" s="37"/>
      <c r="GU379" s="37"/>
      <c r="GV379" s="37"/>
      <c r="GW379" s="37"/>
      <c r="GX379" s="37"/>
      <c r="GY379" s="37"/>
      <c r="GZ379" s="37"/>
      <c r="HA379" s="37"/>
      <c r="HB379" s="37"/>
      <c r="HC379" s="37"/>
      <c r="HD379" s="37"/>
      <c r="HE379" s="37"/>
      <c r="HF379" s="37"/>
      <c r="HG379" s="37"/>
      <c r="HH379" s="37"/>
      <c r="HI379" s="37"/>
      <c r="HJ379" s="37"/>
      <c r="HK379" s="37"/>
      <c r="HL379" s="37"/>
      <c r="HM379" s="37"/>
      <c r="HN379" s="37"/>
      <c r="HO379" s="37"/>
      <c r="HP379" s="37"/>
      <c r="HQ379" s="37"/>
      <c r="HR379" s="37"/>
      <c r="HS379" s="37"/>
      <c r="HT379" s="37"/>
      <c r="HU379" s="37"/>
      <c r="HV379" s="37"/>
      <c r="HW379" s="37"/>
      <c r="HX379" s="37"/>
      <c r="HY379" s="37"/>
      <c r="HZ379" s="37"/>
      <c r="IA379" s="37"/>
      <c r="IB379" s="37"/>
      <c r="IC379" s="37"/>
      <c r="ID379" s="37"/>
      <c r="IE379" s="37"/>
      <c r="IF379" s="37"/>
      <c r="IG379" s="37"/>
    </row>
    <row r="380" spans="1:241" s="433" customFormat="1" ht="31.5" customHeight="1">
      <c r="A380" s="62">
        <v>5</v>
      </c>
      <c r="B380" s="172" t="s">
        <v>2039</v>
      </c>
      <c r="C380" s="27" t="s">
        <v>1055</v>
      </c>
      <c r="D380" s="27" t="s">
        <v>1056</v>
      </c>
      <c r="E380" s="71" t="s">
        <v>16</v>
      </c>
      <c r="F380" s="27" t="s">
        <v>792</v>
      </c>
      <c r="G380" s="463">
        <v>0.45</v>
      </c>
      <c r="H380" s="36">
        <v>7800</v>
      </c>
      <c r="I380" s="41">
        <v>3510</v>
      </c>
      <c r="J380" s="30">
        <v>0.12</v>
      </c>
      <c r="K380" s="31">
        <v>3931.2</v>
      </c>
      <c r="L380" s="27" t="s">
        <v>777</v>
      </c>
      <c r="M380" s="432"/>
      <c r="N380" s="432"/>
      <c r="O380" s="432"/>
      <c r="P380" s="432"/>
      <c r="Q380" s="432"/>
      <c r="R380" s="432"/>
      <c r="S380" s="432"/>
      <c r="T380" s="432"/>
      <c r="U380" s="432"/>
      <c r="V380" s="432"/>
      <c r="W380" s="432"/>
      <c r="X380" s="432"/>
      <c r="Y380" s="432"/>
      <c r="Z380" s="432"/>
      <c r="AA380" s="432"/>
      <c r="AB380" s="432"/>
      <c r="AC380" s="432"/>
      <c r="AD380" s="432"/>
      <c r="AE380" s="432"/>
      <c r="AF380" s="432"/>
      <c r="AG380" s="432"/>
      <c r="AH380" s="432"/>
      <c r="AI380" s="432"/>
      <c r="AJ380" s="432"/>
      <c r="AK380" s="432"/>
      <c r="AL380" s="432"/>
      <c r="AM380" s="432"/>
      <c r="AN380" s="432"/>
      <c r="AO380" s="432"/>
      <c r="AP380" s="432"/>
      <c r="AQ380" s="432"/>
      <c r="AR380" s="432"/>
      <c r="AS380" s="432"/>
      <c r="AT380" s="432"/>
      <c r="AU380" s="432"/>
      <c r="AV380" s="432"/>
      <c r="AW380" s="432"/>
      <c r="AX380" s="432"/>
      <c r="AY380" s="432"/>
      <c r="AZ380" s="432"/>
      <c r="BA380" s="432"/>
      <c r="BB380" s="432"/>
      <c r="BC380" s="432"/>
      <c r="BD380" s="432"/>
      <c r="BE380" s="432"/>
      <c r="BF380" s="432"/>
      <c r="BG380" s="432"/>
      <c r="BH380" s="432"/>
      <c r="BI380" s="432"/>
      <c r="BJ380" s="432"/>
      <c r="BK380" s="432"/>
      <c r="BL380" s="432"/>
      <c r="BM380" s="432"/>
      <c r="BN380" s="432"/>
      <c r="BO380" s="432"/>
      <c r="BP380" s="432"/>
      <c r="BQ380" s="432"/>
      <c r="BR380" s="432"/>
      <c r="BS380" s="432"/>
      <c r="BT380" s="432"/>
      <c r="BU380" s="432"/>
      <c r="BV380" s="432"/>
      <c r="BW380" s="432"/>
      <c r="BX380" s="432"/>
      <c r="BY380" s="432"/>
      <c r="BZ380" s="432"/>
      <c r="CA380" s="432"/>
      <c r="CB380" s="432"/>
      <c r="CC380" s="432"/>
      <c r="CD380" s="432"/>
      <c r="CE380" s="432"/>
      <c r="CF380" s="432"/>
      <c r="CG380" s="432"/>
      <c r="CH380" s="432"/>
      <c r="CI380" s="432"/>
      <c r="CJ380" s="432"/>
      <c r="CK380" s="432"/>
      <c r="CL380" s="432"/>
      <c r="CM380" s="432"/>
      <c r="CN380" s="432"/>
      <c r="CO380" s="432"/>
      <c r="CP380" s="432"/>
      <c r="CQ380" s="432"/>
      <c r="CR380" s="432"/>
      <c r="CS380" s="432"/>
      <c r="CT380" s="432"/>
      <c r="CU380" s="432"/>
      <c r="CV380" s="432"/>
      <c r="CW380" s="432"/>
      <c r="CX380" s="432"/>
      <c r="CY380" s="432"/>
      <c r="CZ380" s="432"/>
      <c r="DA380" s="432"/>
      <c r="DB380" s="432"/>
      <c r="DC380" s="432"/>
      <c r="DD380" s="432"/>
      <c r="DE380" s="432"/>
      <c r="DF380" s="432"/>
      <c r="DG380" s="432"/>
      <c r="DH380" s="432"/>
      <c r="DI380" s="432"/>
      <c r="DJ380" s="432"/>
      <c r="DK380" s="432"/>
      <c r="DL380" s="432"/>
      <c r="DM380" s="432"/>
      <c r="DN380" s="432"/>
      <c r="DO380" s="432"/>
      <c r="DP380" s="432"/>
      <c r="DQ380" s="432"/>
      <c r="DR380" s="432"/>
      <c r="DS380" s="432"/>
      <c r="DT380" s="432"/>
      <c r="DU380" s="432"/>
      <c r="DV380" s="432"/>
      <c r="DW380" s="432"/>
      <c r="DX380" s="432"/>
      <c r="DY380" s="432"/>
      <c r="DZ380" s="432"/>
      <c r="EA380" s="432"/>
      <c r="EB380" s="432"/>
      <c r="EC380" s="432"/>
      <c r="ED380" s="432"/>
      <c r="EE380" s="432"/>
      <c r="EF380" s="432"/>
      <c r="EG380" s="432"/>
      <c r="EH380" s="432"/>
      <c r="EI380" s="432"/>
      <c r="EJ380" s="432"/>
      <c r="EK380" s="432"/>
      <c r="EL380" s="432"/>
      <c r="EM380" s="432"/>
      <c r="EN380" s="432"/>
      <c r="EO380" s="432"/>
      <c r="EP380" s="432"/>
      <c r="EQ380" s="432"/>
      <c r="ER380" s="432"/>
      <c r="ES380" s="432"/>
      <c r="ET380" s="432"/>
      <c r="EU380" s="432"/>
      <c r="EV380" s="432"/>
      <c r="EW380" s="432"/>
      <c r="EX380" s="432"/>
      <c r="EY380" s="432"/>
      <c r="EZ380" s="432"/>
      <c r="FA380" s="432"/>
      <c r="FB380" s="432"/>
      <c r="FC380" s="432"/>
      <c r="FD380" s="432"/>
      <c r="FE380" s="432"/>
      <c r="FF380" s="432"/>
      <c r="FG380" s="432"/>
      <c r="FH380" s="432"/>
      <c r="FI380" s="432"/>
      <c r="FJ380" s="432"/>
      <c r="FK380" s="432"/>
      <c r="FL380" s="432"/>
      <c r="FM380" s="432"/>
      <c r="FN380" s="432"/>
      <c r="FO380" s="432"/>
      <c r="FP380" s="432"/>
      <c r="FQ380" s="432"/>
      <c r="FR380" s="432"/>
      <c r="FS380" s="432"/>
      <c r="FT380" s="432"/>
      <c r="FU380" s="432"/>
      <c r="FV380" s="432"/>
      <c r="FW380" s="432"/>
      <c r="FX380" s="432"/>
      <c r="FY380" s="432"/>
      <c r="FZ380" s="432"/>
      <c r="GA380" s="432"/>
      <c r="GB380" s="432"/>
      <c r="GC380" s="432"/>
      <c r="GD380" s="432"/>
      <c r="GE380" s="432"/>
      <c r="GF380" s="432"/>
      <c r="GG380" s="432"/>
      <c r="GH380" s="432"/>
      <c r="GI380" s="432"/>
      <c r="GJ380" s="432"/>
      <c r="GK380" s="432"/>
      <c r="GL380" s="432"/>
      <c r="GM380" s="432"/>
      <c r="GN380" s="432"/>
      <c r="GO380" s="432"/>
      <c r="GP380" s="432"/>
      <c r="GQ380" s="432"/>
      <c r="GR380" s="432"/>
      <c r="GS380" s="432"/>
      <c r="GT380" s="432"/>
      <c r="GU380" s="432"/>
      <c r="GV380" s="432"/>
      <c r="GW380" s="432"/>
      <c r="GX380" s="432"/>
      <c r="GY380" s="432"/>
      <c r="GZ380" s="432"/>
      <c r="HA380" s="432"/>
      <c r="HB380" s="432"/>
      <c r="HC380" s="432"/>
      <c r="HD380" s="432"/>
      <c r="HE380" s="432"/>
      <c r="HF380" s="432"/>
      <c r="HG380" s="432"/>
      <c r="HH380" s="432"/>
      <c r="HI380" s="432"/>
      <c r="HJ380" s="432"/>
      <c r="HK380" s="432"/>
      <c r="HL380" s="432"/>
      <c r="HM380" s="432"/>
      <c r="HN380" s="432"/>
      <c r="HO380" s="432"/>
      <c r="HP380" s="432"/>
      <c r="HQ380" s="432"/>
      <c r="HR380" s="432"/>
      <c r="HS380" s="432"/>
      <c r="HT380" s="432"/>
      <c r="HU380" s="432"/>
      <c r="HV380" s="432"/>
      <c r="HW380" s="432"/>
      <c r="HX380" s="432"/>
      <c r="HY380" s="432"/>
      <c r="HZ380" s="432"/>
      <c r="IA380" s="432"/>
      <c r="IB380" s="432"/>
      <c r="IC380" s="432"/>
      <c r="ID380" s="432"/>
      <c r="IE380" s="432"/>
      <c r="IF380" s="432"/>
      <c r="IG380" s="432"/>
    </row>
    <row r="381" spans="1:241" s="433" customFormat="1" ht="30">
      <c r="A381" s="34">
        <v>6</v>
      </c>
      <c r="B381" s="172" t="s">
        <v>2046</v>
      </c>
      <c r="C381" s="27" t="s">
        <v>1063</v>
      </c>
      <c r="D381" s="27" t="s">
        <v>1064</v>
      </c>
      <c r="E381" s="71" t="s">
        <v>16</v>
      </c>
      <c r="F381" s="27" t="s">
        <v>792</v>
      </c>
      <c r="G381" s="463">
        <v>1.75</v>
      </c>
      <c r="H381" s="36">
        <v>6300</v>
      </c>
      <c r="I381" s="41">
        <v>11025</v>
      </c>
      <c r="J381" s="30">
        <v>0.12</v>
      </c>
      <c r="K381" s="31">
        <v>12348</v>
      </c>
      <c r="L381" s="27" t="s">
        <v>777</v>
      </c>
      <c r="M381" s="432"/>
      <c r="N381" s="432"/>
      <c r="O381" s="432"/>
      <c r="P381" s="432"/>
      <c r="Q381" s="432"/>
      <c r="R381" s="432"/>
      <c r="S381" s="432"/>
      <c r="T381" s="432"/>
      <c r="U381" s="432"/>
      <c r="V381" s="432"/>
      <c r="W381" s="432"/>
      <c r="X381" s="432"/>
      <c r="Y381" s="432"/>
      <c r="Z381" s="432"/>
      <c r="AA381" s="432"/>
      <c r="AB381" s="432"/>
      <c r="AC381" s="432"/>
      <c r="AD381" s="432"/>
      <c r="AE381" s="432"/>
      <c r="AF381" s="432"/>
      <c r="AG381" s="432"/>
      <c r="AH381" s="432"/>
      <c r="AI381" s="432"/>
      <c r="AJ381" s="432"/>
      <c r="AK381" s="432"/>
      <c r="AL381" s="432"/>
      <c r="AM381" s="432"/>
      <c r="AN381" s="432"/>
      <c r="AO381" s="432"/>
      <c r="AP381" s="432"/>
      <c r="AQ381" s="432"/>
      <c r="AR381" s="432"/>
      <c r="AS381" s="432"/>
      <c r="AT381" s="432"/>
      <c r="AU381" s="432"/>
      <c r="AV381" s="432"/>
      <c r="AW381" s="432"/>
      <c r="AX381" s="432"/>
      <c r="AY381" s="432"/>
      <c r="AZ381" s="432"/>
      <c r="BA381" s="432"/>
      <c r="BB381" s="432"/>
      <c r="BC381" s="432"/>
      <c r="BD381" s="432"/>
      <c r="BE381" s="432"/>
      <c r="BF381" s="432"/>
      <c r="BG381" s="432"/>
      <c r="BH381" s="432"/>
      <c r="BI381" s="432"/>
      <c r="BJ381" s="432"/>
      <c r="BK381" s="432"/>
      <c r="BL381" s="432"/>
      <c r="BM381" s="432"/>
      <c r="BN381" s="432"/>
      <c r="BO381" s="432"/>
      <c r="BP381" s="432"/>
      <c r="BQ381" s="432"/>
      <c r="BR381" s="432"/>
      <c r="BS381" s="432"/>
      <c r="BT381" s="432"/>
      <c r="BU381" s="432"/>
      <c r="BV381" s="432"/>
      <c r="BW381" s="432"/>
      <c r="BX381" s="432"/>
      <c r="BY381" s="432"/>
      <c r="BZ381" s="432"/>
      <c r="CA381" s="432"/>
      <c r="CB381" s="432"/>
      <c r="CC381" s="432"/>
      <c r="CD381" s="432"/>
      <c r="CE381" s="432"/>
      <c r="CF381" s="432"/>
      <c r="CG381" s="432"/>
      <c r="CH381" s="432"/>
      <c r="CI381" s="432"/>
      <c r="CJ381" s="432"/>
      <c r="CK381" s="432"/>
      <c r="CL381" s="432"/>
      <c r="CM381" s="432"/>
      <c r="CN381" s="432"/>
      <c r="CO381" s="432"/>
      <c r="CP381" s="432"/>
      <c r="CQ381" s="432"/>
      <c r="CR381" s="432"/>
      <c r="CS381" s="432"/>
      <c r="CT381" s="432"/>
      <c r="CU381" s="432"/>
      <c r="CV381" s="432"/>
      <c r="CW381" s="432"/>
      <c r="CX381" s="432"/>
      <c r="CY381" s="432"/>
      <c r="CZ381" s="432"/>
      <c r="DA381" s="432"/>
      <c r="DB381" s="432"/>
      <c r="DC381" s="432"/>
      <c r="DD381" s="432"/>
      <c r="DE381" s="432"/>
      <c r="DF381" s="432"/>
      <c r="DG381" s="432"/>
      <c r="DH381" s="432"/>
      <c r="DI381" s="432"/>
      <c r="DJ381" s="432"/>
      <c r="DK381" s="432"/>
      <c r="DL381" s="432"/>
      <c r="DM381" s="432"/>
      <c r="DN381" s="432"/>
      <c r="DO381" s="432"/>
      <c r="DP381" s="432"/>
      <c r="DQ381" s="432"/>
      <c r="DR381" s="432"/>
      <c r="DS381" s="432"/>
      <c r="DT381" s="432"/>
      <c r="DU381" s="432"/>
      <c r="DV381" s="432"/>
      <c r="DW381" s="432"/>
      <c r="DX381" s="432"/>
      <c r="DY381" s="432"/>
      <c r="DZ381" s="432"/>
      <c r="EA381" s="432"/>
      <c r="EB381" s="432"/>
      <c r="EC381" s="432"/>
      <c r="ED381" s="432"/>
      <c r="EE381" s="432"/>
      <c r="EF381" s="432"/>
      <c r="EG381" s="432"/>
      <c r="EH381" s="432"/>
      <c r="EI381" s="432"/>
      <c r="EJ381" s="432"/>
      <c r="EK381" s="432"/>
      <c r="EL381" s="432"/>
      <c r="EM381" s="432"/>
      <c r="EN381" s="432"/>
      <c r="EO381" s="432"/>
      <c r="EP381" s="432"/>
      <c r="EQ381" s="432"/>
      <c r="ER381" s="432"/>
      <c r="ES381" s="432"/>
      <c r="ET381" s="432"/>
      <c r="EU381" s="432"/>
      <c r="EV381" s="432"/>
      <c r="EW381" s="432"/>
      <c r="EX381" s="432"/>
      <c r="EY381" s="432"/>
      <c r="EZ381" s="432"/>
      <c r="FA381" s="432"/>
      <c r="FB381" s="432"/>
      <c r="FC381" s="432"/>
      <c r="FD381" s="432"/>
      <c r="FE381" s="432"/>
      <c r="FF381" s="432"/>
      <c r="FG381" s="432"/>
      <c r="FH381" s="432"/>
      <c r="FI381" s="432"/>
      <c r="FJ381" s="432"/>
      <c r="FK381" s="432"/>
      <c r="FL381" s="432"/>
      <c r="FM381" s="432"/>
      <c r="FN381" s="432"/>
      <c r="FO381" s="432"/>
      <c r="FP381" s="432"/>
      <c r="FQ381" s="432"/>
      <c r="FR381" s="432"/>
      <c r="FS381" s="432"/>
      <c r="FT381" s="432"/>
      <c r="FU381" s="432"/>
      <c r="FV381" s="432"/>
      <c r="FW381" s="432"/>
      <c r="FX381" s="432"/>
      <c r="FY381" s="432"/>
      <c r="FZ381" s="432"/>
      <c r="GA381" s="432"/>
      <c r="GB381" s="432"/>
      <c r="GC381" s="432"/>
      <c r="GD381" s="432"/>
      <c r="GE381" s="432"/>
      <c r="GF381" s="432"/>
      <c r="GG381" s="432"/>
      <c r="GH381" s="432"/>
      <c r="GI381" s="432"/>
      <c r="GJ381" s="432"/>
      <c r="GK381" s="432"/>
      <c r="GL381" s="432"/>
      <c r="GM381" s="432"/>
      <c r="GN381" s="432"/>
      <c r="GO381" s="432"/>
      <c r="GP381" s="432"/>
      <c r="GQ381" s="432"/>
      <c r="GR381" s="432"/>
      <c r="GS381" s="432"/>
      <c r="GT381" s="432"/>
      <c r="GU381" s="432"/>
      <c r="GV381" s="432"/>
      <c r="GW381" s="432"/>
      <c r="GX381" s="432"/>
      <c r="GY381" s="432"/>
      <c r="GZ381" s="432"/>
      <c r="HA381" s="432"/>
      <c r="HB381" s="432"/>
      <c r="HC381" s="432"/>
      <c r="HD381" s="432"/>
      <c r="HE381" s="432"/>
      <c r="HF381" s="432"/>
      <c r="HG381" s="432"/>
      <c r="HH381" s="432"/>
      <c r="HI381" s="432"/>
      <c r="HJ381" s="432"/>
      <c r="HK381" s="432"/>
      <c r="HL381" s="432"/>
      <c r="HM381" s="432"/>
      <c r="HN381" s="432"/>
      <c r="HO381" s="432"/>
      <c r="HP381" s="432"/>
      <c r="HQ381" s="432"/>
      <c r="HR381" s="432"/>
      <c r="HS381" s="432"/>
      <c r="HT381" s="432"/>
      <c r="HU381" s="432"/>
      <c r="HV381" s="432"/>
      <c r="HW381" s="432"/>
      <c r="HX381" s="432"/>
      <c r="HY381" s="432"/>
      <c r="HZ381" s="432"/>
      <c r="IA381" s="432"/>
      <c r="IB381" s="432"/>
      <c r="IC381" s="432"/>
      <c r="ID381" s="432"/>
      <c r="IE381" s="432"/>
      <c r="IF381" s="432"/>
      <c r="IG381" s="432"/>
    </row>
    <row r="382" spans="1:241" s="108" customFormat="1">
      <c r="A382" s="517" t="s">
        <v>2588</v>
      </c>
      <c r="B382" s="518"/>
      <c r="C382" s="518"/>
      <c r="D382" s="518"/>
      <c r="E382" s="518"/>
      <c r="F382" s="518"/>
      <c r="G382" s="518"/>
      <c r="H382" s="518"/>
      <c r="I382" s="518"/>
      <c r="J382" s="519"/>
      <c r="K382" s="403">
        <f>SUM(K376:K381)</f>
        <v>62868.959999999992</v>
      </c>
    </row>
    <row r="383" spans="1:241" s="108" customFormat="1">
      <c r="A383" s="517" t="s">
        <v>2589</v>
      </c>
      <c r="B383" s="518"/>
      <c r="C383" s="518"/>
      <c r="D383" s="518"/>
      <c r="E383" s="518"/>
      <c r="F383" s="518"/>
      <c r="G383" s="518"/>
      <c r="H383" s="518"/>
      <c r="I383" s="518"/>
      <c r="J383" s="519"/>
      <c r="K383" s="403">
        <v>0.04</v>
      </c>
    </row>
    <row r="384" spans="1:241" s="108" customFormat="1">
      <c r="A384" s="523" t="s">
        <v>2669</v>
      </c>
      <c r="B384" s="524"/>
      <c r="C384" s="524"/>
      <c r="D384" s="524"/>
      <c r="E384" s="524"/>
      <c r="F384" s="524"/>
      <c r="G384" s="524"/>
      <c r="H384" s="524"/>
      <c r="I384" s="524"/>
      <c r="J384" s="525"/>
      <c r="K384" s="403">
        <f>SUM(K382:K383)</f>
        <v>62868.999999999993</v>
      </c>
    </row>
    <row r="385" spans="1:256" s="108" customFormat="1">
      <c r="A385" s="428"/>
      <c r="B385" s="426"/>
      <c r="C385" s="426"/>
      <c r="D385" s="426"/>
      <c r="E385" s="427"/>
      <c r="F385" s="426"/>
      <c r="G385" s="459"/>
      <c r="H385" s="428"/>
      <c r="I385" s="426"/>
      <c r="J385" s="426"/>
      <c r="K385" s="429"/>
    </row>
    <row r="386" spans="1:256" s="108" customFormat="1">
      <c r="A386" s="38"/>
      <c r="C386" s="430"/>
      <c r="D386" s="430"/>
      <c r="F386" s="430"/>
      <c r="G386" s="460"/>
      <c r="H386" s="38"/>
      <c r="K386" s="431"/>
    </row>
    <row r="387" spans="1:256" s="108" customFormat="1" ht="45">
      <c r="A387" s="448" t="s">
        <v>2590</v>
      </c>
      <c r="B387" s="409" t="s">
        <v>749</v>
      </c>
      <c r="C387" s="409" t="s">
        <v>750</v>
      </c>
      <c r="D387" s="409" t="s">
        <v>751</v>
      </c>
      <c r="E387" s="409" t="s">
        <v>3</v>
      </c>
      <c r="F387" s="409" t="s">
        <v>2609</v>
      </c>
      <c r="G387" s="411" t="s">
        <v>753</v>
      </c>
      <c r="H387" s="410" t="s">
        <v>754</v>
      </c>
      <c r="I387" s="411" t="s">
        <v>755</v>
      </c>
      <c r="J387" s="410" t="s">
        <v>756</v>
      </c>
      <c r="K387" s="412" t="s">
        <v>757</v>
      </c>
      <c r="N387" s="425" t="s">
        <v>2768</v>
      </c>
    </row>
    <row r="388" spans="1:256" s="437" customFormat="1" ht="45" customHeight="1">
      <c r="A388" s="20"/>
      <c r="B388" s="248" t="s">
        <v>2583</v>
      </c>
      <c r="C388" s="19" t="s">
        <v>2581</v>
      </c>
      <c r="D388" s="19" t="s">
        <v>2582</v>
      </c>
      <c r="E388" s="192" t="s">
        <v>102</v>
      </c>
      <c r="F388" s="27" t="s">
        <v>792</v>
      </c>
      <c r="G388" s="168">
        <v>2.2000000000000002</v>
      </c>
      <c r="H388" s="21">
        <v>1700</v>
      </c>
      <c r="I388" s="319">
        <v>3740.0000000000005</v>
      </c>
      <c r="J388" s="166">
        <v>0.12</v>
      </c>
      <c r="K388" s="168">
        <v>4188.8</v>
      </c>
      <c r="L388" s="19" t="s">
        <v>777</v>
      </c>
      <c r="M388" s="515" t="s">
        <v>2560</v>
      </c>
      <c r="O388" s="442"/>
      <c r="P388" s="442"/>
      <c r="Q388" s="442"/>
      <c r="R388" s="442"/>
      <c r="S388" s="436"/>
      <c r="T388" s="436"/>
      <c r="U388" s="436"/>
      <c r="V388" s="436"/>
      <c r="W388" s="436"/>
      <c r="X388" s="436"/>
      <c r="Y388" s="436"/>
      <c r="Z388" s="436"/>
      <c r="AA388" s="436"/>
      <c r="AB388" s="436"/>
      <c r="AC388" s="436"/>
      <c r="AD388" s="436"/>
      <c r="AE388" s="436"/>
      <c r="AF388" s="436"/>
      <c r="AG388" s="436"/>
      <c r="AH388" s="436"/>
      <c r="AI388" s="436"/>
      <c r="AJ388" s="436"/>
      <c r="AK388" s="436"/>
      <c r="AL388" s="436"/>
      <c r="AM388" s="436"/>
      <c r="AN388" s="436"/>
      <c r="AO388" s="436"/>
      <c r="AP388" s="436"/>
      <c r="AQ388" s="436"/>
      <c r="AR388" s="436"/>
      <c r="AS388" s="436"/>
      <c r="AT388" s="436"/>
      <c r="AU388" s="436"/>
      <c r="AV388" s="436"/>
      <c r="AW388" s="436"/>
      <c r="AX388" s="436"/>
      <c r="AY388" s="436"/>
      <c r="AZ388" s="436"/>
      <c r="BA388" s="436"/>
      <c r="BB388" s="436"/>
      <c r="BC388" s="436"/>
      <c r="BD388" s="436"/>
      <c r="BE388" s="436"/>
      <c r="BF388" s="436"/>
      <c r="BG388" s="436"/>
      <c r="BH388" s="436"/>
      <c r="BI388" s="436"/>
      <c r="BJ388" s="436"/>
      <c r="BK388" s="436"/>
      <c r="BL388" s="436"/>
      <c r="BM388" s="436"/>
      <c r="BN388" s="436"/>
      <c r="BO388" s="436"/>
      <c r="BP388" s="436"/>
      <c r="BQ388" s="436"/>
      <c r="BR388" s="436"/>
      <c r="BS388" s="436"/>
      <c r="BT388" s="436"/>
      <c r="BU388" s="436"/>
      <c r="BV388" s="436"/>
      <c r="BW388" s="436"/>
      <c r="BX388" s="436"/>
      <c r="BY388" s="436"/>
      <c r="BZ388" s="436"/>
      <c r="CA388" s="436"/>
      <c r="CB388" s="436"/>
      <c r="CC388" s="436"/>
      <c r="CD388" s="436"/>
      <c r="CE388" s="436"/>
      <c r="CF388" s="436"/>
      <c r="CG388" s="436"/>
      <c r="CH388" s="436"/>
      <c r="CI388" s="436"/>
      <c r="CJ388" s="436"/>
      <c r="CK388" s="436"/>
      <c r="CL388" s="436"/>
      <c r="CM388" s="436"/>
      <c r="CN388" s="436"/>
      <c r="CO388" s="436"/>
      <c r="CP388" s="436"/>
      <c r="CQ388" s="436"/>
      <c r="CR388" s="436"/>
      <c r="CS388" s="436"/>
      <c r="CT388" s="436"/>
      <c r="CU388" s="436"/>
      <c r="CV388" s="436"/>
      <c r="CW388" s="436"/>
      <c r="CX388" s="436"/>
      <c r="CY388" s="436"/>
      <c r="CZ388" s="436"/>
      <c r="DA388" s="436"/>
      <c r="DB388" s="436"/>
      <c r="DC388" s="436"/>
      <c r="DD388" s="436"/>
      <c r="DE388" s="436"/>
      <c r="DF388" s="436"/>
      <c r="DG388" s="436"/>
      <c r="DH388" s="436"/>
      <c r="DI388" s="436"/>
      <c r="DJ388" s="436"/>
      <c r="DK388" s="436"/>
      <c r="DL388" s="436"/>
      <c r="DM388" s="436"/>
      <c r="DN388" s="436"/>
      <c r="DO388" s="436"/>
      <c r="DP388" s="436"/>
      <c r="DQ388" s="436"/>
      <c r="DR388" s="436"/>
      <c r="DS388" s="436"/>
      <c r="DT388" s="436"/>
      <c r="DU388" s="436"/>
      <c r="DV388" s="436"/>
      <c r="DW388" s="436"/>
      <c r="DX388" s="436"/>
      <c r="DY388" s="436"/>
      <c r="DZ388" s="436"/>
      <c r="EA388" s="436"/>
      <c r="EB388" s="436"/>
      <c r="EC388" s="436"/>
      <c r="ED388" s="436"/>
      <c r="EE388" s="436"/>
      <c r="EF388" s="436"/>
      <c r="EG388" s="436"/>
      <c r="EH388" s="436"/>
      <c r="EI388" s="436"/>
      <c r="EJ388" s="436"/>
      <c r="EK388" s="436"/>
      <c r="EL388" s="436"/>
      <c r="EM388" s="436"/>
      <c r="EN388" s="436"/>
      <c r="EO388" s="436"/>
      <c r="EP388" s="436"/>
      <c r="EQ388" s="436"/>
      <c r="ER388" s="436"/>
      <c r="ES388" s="436"/>
      <c r="ET388" s="436"/>
      <c r="EU388" s="436"/>
      <c r="EV388" s="436"/>
      <c r="EW388" s="436"/>
      <c r="EX388" s="436"/>
      <c r="EY388" s="436"/>
      <c r="EZ388" s="436"/>
      <c r="FA388" s="436"/>
      <c r="FB388" s="436"/>
      <c r="FC388" s="436"/>
      <c r="FD388" s="436"/>
      <c r="FE388" s="436"/>
      <c r="FF388" s="436"/>
      <c r="FG388" s="436"/>
      <c r="FH388" s="436"/>
      <c r="FI388" s="436"/>
      <c r="FJ388" s="436"/>
      <c r="FK388" s="436"/>
      <c r="FL388" s="436"/>
      <c r="FM388" s="436"/>
      <c r="FN388" s="436"/>
      <c r="FO388" s="436"/>
      <c r="FP388" s="436"/>
      <c r="FQ388" s="436"/>
      <c r="FR388" s="436"/>
      <c r="FS388" s="436"/>
      <c r="FT388" s="436"/>
      <c r="FU388" s="436"/>
      <c r="FV388" s="436"/>
      <c r="FW388" s="436"/>
      <c r="FX388" s="436"/>
      <c r="FY388" s="436"/>
      <c r="FZ388" s="436"/>
      <c r="GA388" s="436"/>
      <c r="GB388" s="436"/>
      <c r="GC388" s="436"/>
      <c r="GD388" s="436"/>
      <c r="GE388" s="436"/>
      <c r="GF388" s="436"/>
      <c r="GG388" s="436"/>
      <c r="GH388" s="436"/>
      <c r="GI388" s="436"/>
      <c r="GJ388" s="436"/>
      <c r="GK388" s="436"/>
      <c r="GL388" s="436"/>
      <c r="GM388" s="436"/>
      <c r="GN388" s="436"/>
      <c r="GO388" s="436"/>
      <c r="GP388" s="436"/>
      <c r="GQ388" s="436"/>
      <c r="GR388" s="436"/>
      <c r="GS388" s="436"/>
      <c r="GT388" s="436"/>
      <c r="GU388" s="436"/>
      <c r="GV388" s="436"/>
      <c r="GW388" s="436"/>
      <c r="GX388" s="436"/>
      <c r="GY388" s="436"/>
      <c r="GZ388" s="436"/>
      <c r="HA388" s="436"/>
      <c r="HB388" s="436"/>
      <c r="HC388" s="436"/>
      <c r="HD388" s="436"/>
      <c r="HE388" s="436"/>
      <c r="HF388" s="436"/>
      <c r="HG388" s="436"/>
      <c r="HH388" s="436"/>
      <c r="HI388" s="436"/>
      <c r="HJ388" s="436"/>
      <c r="HK388" s="436"/>
      <c r="HL388" s="436"/>
      <c r="HM388" s="436"/>
      <c r="HN388" s="436"/>
      <c r="HO388" s="436"/>
      <c r="HP388" s="436"/>
      <c r="HQ388" s="436"/>
      <c r="HR388" s="436"/>
      <c r="HS388" s="436"/>
      <c r="HT388" s="436"/>
      <c r="HU388" s="436"/>
      <c r="HV388" s="436"/>
      <c r="HW388" s="436"/>
      <c r="HX388" s="436"/>
      <c r="HY388" s="436"/>
      <c r="HZ388" s="436"/>
      <c r="IA388" s="436"/>
      <c r="IB388" s="436"/>
      <c r="IC388" s="436"/>
      <c r="ID388" s="436"/>
      <c r="IE388" s="436"/>
      <c r="IF388" s="436"/>
      <c r="IG388" s="436"/>
      <c r="IH388" s="436"/>
      <c r="II388" s="436"/>
      <c r="IJ388" s="436"/>
      <c r="IK388" s="436"/>
      <c r="IL388" s="436"/>
      <c r="IM388" s="436"/>
      <c r="IN388" s="436"/>
      <c r="IO388" s="436"/>
      <c r="IP388" s="436"/>
    </row>
    <row r="389" spans="1:256" s="433" customFormat="1" ht="30">
      <c r="A389" s="62"/>
      <c r="B389" s="172" t="s">
        <v>2076</v>
      </c>
      <c r="C389" s="27" t="s">
        <v>1092</v>
      </c>
      <c r="D389" s="27" t="s">
        <v>1093</v>
      </c>
      <c r="E389" s="71" t="s">
        <v>102</v>
      </c>
      <c r="F389" s="27" t="s">
        <v>792</v>
      </c>
      <c r="G389" s="465">
        <v>1.41</v>
      </c>
      <c r="H389" s="42">
        <v>1750</v>
      </c>
      <c r="I389" s="41">
        <v>2467.5</v>
      </c>
      <c r="J389" s="30">
        <v>0.12</v>
      </c>
      <c r="K389" s="31">
        <v>2763.6</v>
      </c>
      <c r="L389" s="44" t="s">
        <v>777</v>
      </c>
      <c r="M389" s="432"/>
      <c r="O389" s="432"/>
      <c r="P389" s="432"/>
      <c r="Q389" s="432"/>
      <c r="R389" s="432"/>
      <c r="S389" s="432"/>
      <c r="T389" s="432"/>
      <c r="U389" s="432"/>
      <c r="V389" s="432"/>
      <c r="W389" s="432"/>
      <c r="X389" s="432"/>
      <c r="Y389" s="432"/>
      <c r="Z389" s="432"/>
      <c r="AA389" s="432"/>
      <c r="AB389" s="432"/>
      <c r="AC389" s="432"/>
      <c r="AD389" s="432"/>
      <c r="AE389" s="432"/>
      <c r="AF389" s="432"/>
      <c r="AG389" s="432"/>
      <c r="AH389" s="432"/>
      <c r="AI389" s="432"/>
      <c r="AJ389" s="432"/>
      <c r="AK389" s="432"/>
      <c r="AL389" s="432"/>
      <c r="AM389" s="432"/>
      <c r="AN389" s="432"/>
      <c r="AO389" s="432"/>
      <c r="AP389" s="432"/>
      <c r="AQ389" s="432"/>
      <c r="AR389" s="432"/>
      <c r="AS389" s="432"/>
      <c r="AT389" s="432"/>
      <c r="AU389" s="432"/>
      <c r="AV389" s="432"/>
      <c r="AW389" s="432"/>
      <c r="AX389" s="432"/>
      <c r="AY389" s="432"/>
      <c r="AZ389" s="432"/>
      <c r="BA389" s="432"/>
      <c r="BB389" s="432"/>
      <c r="BC389" s="432"/>
      <c r="BD389" s="432"/>
      <c r="BE389" s="432"/>
      <c r="BF389" s="432"/>
      <c r="BG389" s="432"/>
      <c r="BH389" s="432"/>
      <c r="BI389" s="432"/>
      <c r="BJ389" s="432"/>
      <c r="BK389" s="432"/>
      <c r="BL389" s="432"/>
      <c r="BM389" s="432"/>
      <c r="BN389" s="432"/>
      <c r="BO389" s="432"/>
      <c r="BP389" s="432"/>
      <c r="BQ389" s="432"/>
      <c r="BR389" s="432"/>
      <c r="BS389" s="432"/>
      <c r="BT389" s="432"/>
      <c r="BU389" s="432"/>
      <c r="BV389" s="432"/>
      <c r="BW389" s="432"/>
      <c r="BX389" s="432"/>
      <c r="BY389" s="432"/>
      <c r="BZ389" s="432"/>
      <c r="CA389" s="432"/>
      <c r="CB389" s="432"/>
      <c r="CC389" s="432"/>
      <c r="CD389" s="432"/>
      <c r="CE389" s="432"/>
      <c r="CF389" s="432"/>
      <c r="CG389" s="432"/>
      <c r="CH389" s="432"/>
      <c r="CI389" s="432"/>
      <c r="CJ389" s="432"/>
      <c r="CK389" s="432"/>
      <c r="CL389" s="432"/>
      <c r="CM389" s="432"/>
      <c r="CN389" s="432"/>
      <c r="CO389" s="432"/>
      <c r="CP389" s="432"/>
      <c r="CQ389" s="432"/>
      <c r="CR389" s="432"/>
      <c r="CS389" s="432"/>
      <c r="CT389" s="432"/>
      <c r="CU389" s="432"/>
      <c r="CV389" s="432"/>
      <c r="CW389" s="432"/>
      <c r="CX389" s="432"/>
      <c r="CY389" s="432"/>
      <c r="CZ389" s="432"/>
      <c r="DA389" s="432"/>
      <c r="DB389" s="432"/>
      <c r="DC389" s="432"/>
      <c r="DD389" s="432"/>
      <c r="DE389" s="432"/>
      <c r="DF389" s="432"/>
      <c r="DG389" s="432"/>
      <c r="DH389" s="432"/>
      <c r="DI389" s="432"/>
      <c r="DJ389" s="432"/>
      <c r="DK389" s="432"/>
      <c r="DL389" s="432"/>
      <c r="DM389" s="432"/>
      <c r="DN389" s="432"/>
      <c r="DO389" s="432"/>
      <c r="DP389" s="432"/>
      <c r="DQ389" s="432"/>
      <c r="DR389" s="432"/>
      <c r="DS389" s="432"/>
      <c r="DT389" s="432"/>
      <c r="DU389" s="432"/>
      <c r="DV389" s="432"/>
      <c r="DW389" s="432"/>
      <c r="DX389" s="432"/>
      <c r="DY389" s="432"/>
      <c r="DZ389" s="432"/>
      <c r="EA389" s="432"/>
      <c r="EB389" s="432"/>
      <c r="EC389" s="432"/>
      <c r="ED389" s="432"/>
      <c r="EE389" s="432"/>
      <c r="EF389" s="432"/>
      <c r="EG389" s="432"/>
      <c r="EH389" s="432"/>
      <c r="EI389" s="432"/>
      <c r="EJ389" s="432"/>
      <c r="EK389" s="432"/>
      <c r="EL389" s="432"/>
      <c r="EM389" s="432"/>
      <c r="EN389" s="432"/>
      <c r="EO389" s="432"/>
      <c r="EP389" s="432"/>
      <c r="EQ389" s="432"/>
      <c r="ER389" s="432"/>
      <c r="ES389" s="432"/>
      <c r="ET389" s="432"/>
      <c r="EU389" s="432"/>
      <c r="EV389" s="432"/>
      <c r="EW389" s="432"/>
      <c r="EX389" s="432"/>
      <c r="EY389" s="432"/>
      <c r="EZ389" s="432"/>
      <c r="FA389" s="432"/>
      <c r="FB389" s="432"/>
      <c r="FC389" s="432"/>
      <c r="FD389" s="432"/>
      <c r="FE389" s="432"/>
      <c r="FF389" s="432"/>
      <c r="FG389" s="432"/>
      <c r="FH389" s="432"/>
      <c r="FI389" s="432"/>
      <c r="FJ389" s="432"/>
      <c r="FK389" s="432"/>
      <c r="FL389" s="432"/>
      <c r="FM389" s="432"/>
      <c r="FN389" s="432"/>
      <c r="FO389" s="432"/>
      <c r="FP389" s="432"/>
      <c r="FQ389" s="432"/>
      <c r="FR389" s="432"/>
      <c r="FS389" s="432"/>
      <c r="FT389" s="432"/>
      <c r="FU389" s="432"/>
      <c r="FV389" s="432"/>
      <c r="FW389" s="432"/>
      <c r="FX389" s="432"/>
      <c r="FY389" s="432"/>
      <c r="FZ389" s="432"/>
      <c r="GA389" s="432"/>
      <c r="GB389" s="432"/>
      <c r="GC389" s="432"/>
      <c r="GD389" s="432"/>
      <c r="GE389" s="432"/>
      <c r="GF389" s="432"/>
      <c r="GG389" s="432"/>
      <c r="GH389" s="432"/>
      <c r="GI389" s="432"/>
      <c r="GJ389" s="432"/>
      <c r="GK389" s="432"/>
      <c r="GL389" s="432"/>
      <c r="GM389" s="432"/>
      <c r="GN389" s="432"/>
      <c r="GO389" s="432"/>
      <c r="GP389" s="432"/>
      <c r="GQ389" s="432"/>
      <c r="GR389" s="432"/>
      <c r="GS389" s="432"/>
      <c r="GT389" s="432"/>
      <c r="GU389" s="432"/>
      <c r="GV389" s="432"/>
      <c r="GW389" s="432"/>
      <c r="GX389" s="432"/>
      <c r="GY389" s="432"/>
      <c r="GZ389" s="432"/>
      <c r="HA389" s="432"/>
      <c r="HB389" s="432"/>
      <c r="HC389" s="432"/>
      <c r="HD389" s="432"/>
      <c r="HE389" s="432"/>
      <c r="HF389" s="432"/>
      <c r="HG389" s="432"/>
      <c r="HH389" s="432"/>
      <c r="HI389" s="432"/>
      <c r="HJ389" s="432"/>
      <c r="HK389" s="432"/>
      <c r="HL389" s="432"/>
      <c r="HM389" s="432"/>
      <c r="HN389" s="432"/>
      <c r="HO389" s="432"/>
      <c r="HP389" s="432"/>
      <c r="HQ389" s="432"/>
      <c r="HR389" s="432"/>
      <c r="HS389" s="432"/>
      <c r="HT389" s="432"/>
      <c r="HU389" s="432"/>
      <c r="HV389" s="432"/>
      <c r="HW389" s="432"/>
      <c r="HX389" s="432"/>
      <c r="HY389" s="432"/>
      <c r="HZ389" s="432"/>
      <c r="IA389" s="432"/>
      <c r="IB389" s="432"/>
      <c r="IC389" s="432"/>
      <c r="ID389" s="432"/>
      <c r="IE389" s="432"/>
      <c r="IF389" s="432"/>
      <c r="IG389" s="432"/>
    </row>
    <row r="390" spans="1:256" s="433" customFormat="1" ht="30">
      <c r="A390" s="62"/>
      <c r="B390" s="172" t="s">
        <v>2084</v>
      </c>
      <c r="C390" s="27" t="s">
        <v>1102</v>
      </c>
      <c r="D390" s="27" t="s">
        <v>1103</v>
      </c>
      <c r="E390" s="71" t="s">
        <v>102</v>
      </c>
      <c r="F390" s="27" t="s">
        <v>792</v>
      </c>
      <c r="G390" s="465">
        <v>3.6</v>
      </c>
      <c r="H390" s="42">
        <v>800</v>
      </c>
      <c r="I390" s="41">
        <v>2880</v>
      </c>
      <c r="J390" s="30">
        <v>0.12</v>
      </c>
      <c r="K390" s="31">
        <v>3225.6</v>
      </c>
      <c r="L390" s="44" t="s">
        <v>777</v>
      </c>
      <c r="M390" s="432"/>
      <c r="O390" s="432"/>
      <c r="P390" s="432"/>
      <c r="Q390" s="432"/>
      <c r="R390" s="432"/>
      <c r="S390" s="432"/>
      <c r="T390" s="432"/>
      <c r="U390" s="432"/>
      <c r="V390" s="432"/>
      <c r="W390" s="432"/>
      <c r="X390" s="432"/>
      <c r="Y390" s="432"/>
      <c r="Z390" s="432"/>
      <c r="AA390" s="432"/>
      <c r="AB390" s="432"/>
      <c r="AC390" s="432"/>
      <c r="AD390" s="432"/>
      <c r="AE390" s="432"/>
      <c r="AF390" s="432"/>
      <c r="AG390" s="432"/>
      <c r="AH390" s="432"/>
      <c r="AI390" s="432"/>
      <c r="AJ390" s="432"/>
      <c r="AK390" s="432"/>
      <c r="AL390" s="432"/>
      <c r="AM390" s="432"/>
      <c r="AN390" s="432"/>
      <c r="AO390" s="432"/>
      <c r="AP390" s="432"/>
      <c r="AQ390" s="432"/>
      <c r="AR390" s="432"/>
      <c r="AS390" s="432"/>
      <c r="AT390" s="432"/>
      <c r="AU390" s="432"/>
      <c r="AV390" s="432"/>
      <c r="AW390" s="432"/>
      <c r="AX390" s="432"/>
      <c r="AY390" s="432"/>
      <c r="AZ390" s="432"/>
      <c r="BA390" s="432"/>
      <c r="BB390" s="432"/>
      <c r="BC390" s="432"/>
      <c r="BD390" s="432"/>
      <c r="BE390" s="432"/>
      <c r="BF390" s="432"/>
      <c r="BG390" s="432"/>
      <c r="BH390" s="432"/>
      <c r="BI390" s="432"/>
      <c r="BJ390" s="432"/>
      <c r="BK390" s="432"/>
      <c r="BL390" s="432"/>
      <c r="BM390" s="432"/>
      <c r="BN390" s="432"/>
      <c r="BO390" s="432"/>
      <c r="BP390" s="432"/>
      <c r="BQ390" s="432"/>
      <c r="BR390" s="432"/>
      <c r="BS390" s="432"/>
      <c r="BT390" s="432"/>
      <c r="BU390" s="432"/>
      <c r="BV390" s="432"/>
      <c r="BW390" s="432"/>
      <c r="BX390" s="432"/>
      <c r="BY390" s="432"/>
      <c r="BZ390" s="432"/>
      <c r="CA390" s="432"/>
      <c r="CB390" s="432"/>
      <c r="CC390" s="432"/>
      <c r="CD390" s="432"/>
      <c r="CE390" s="432"/>
      <c r="CF390" s="432"/>
      <c r="CG390" s="432"/>
      <c r="CH390" s="432"/>
      <c r="CI390" s="432"/>
      <c r="CJ390" s="432"/>
      <c r="CK390" s="432"/>
      <c r="CL390" s="432"/>
      <c r="CM390" s="432"/>
      <c r="CN390" s="432"/>
      <c r="CO390" s="432"/>
      <c r="CP390" s="432"/>
      <c r="CQ390" s="432"/>
      <c r="CR390" s="432"/>
      <c r="CS390" s="432"/>
      <c r="CT390" s="432"/>
      <c r="CU390" s="432"/>
      <c r="CV390" s="432"/>
      <c r="CW390" s="432"/>
      <c r="CX390" s="432"/>
      <c r="CY390" s="432"/>
      <c r="CZ390" s="432"/>
      <c r="DA390" s="432"/>
      <c r="DB390" s="432"/>
      <c r="DC390" s="432"/>
      <c r="DD390" s="432"/>
      <c r="DE390" s="432"/>
      <c r="DF390" s="432"/>
      <c r="DG390" s="432"/>
      <c r="DH390" s="432"/>
      <c r="DI390" s="432"/>
      <c r="DJ390" s="432"/>
      <c r="DK390" s="432"/>
      <c r="DL390" s="432"/>
      <c r="DM390" s="432"/>
      <c r="DN390" s="432"/>
      <c r="DO390" s="432"/>
      <c r="DP390" s="432"/>
      <c r="DQ390" s="432"/>
      <c r="DR390" s="432"/>
      <c r="DS390" s="432"/>
      <c r="DT390" s="432"/>
      <c r="DU390" s="432"/>
      <c r="DV390" s="432"/>
      <c r="DW390" s="432"/>
      <c r="DX390" s="432"/>
      <c r="DY390" s="432"/>
      <c r="DZ390" s="432"/>
      <c r="EA390" s="432"/>
      <c r="EB390" s="432"/>
      <c r="EC390" s="432"/>
      <c r="ED390" s="432"/>
      <c r="EE390" s="432"/>
      <c r="EF390" s="432"/>
      <c r="EG390" s="432"/>
      <c r="EH390" s="432"/>
      <c r="EI390" s="432"/>
      <c r="EJ390" s="432"/>
      <c r="EK390" s="432"/>
      <c r="EL390" s="432"/>
      <c r="EM390" s="432"/>
      <c r="EN390" s="432"/>
      <c r="EO390" s="432"/>
      <c r="EP390" s="432"/>
      <c r="EQ390" s="432"/>
      <c r="ER390" s="432"/>
      <c r="ES390" s="432"/>
      <c r="ET390" s="432"/>
      <c r="EU390" s="432"/>
      <c r="EV390" s="432"/>
      <c r="EW390" s="432"/>
      <c r="EX390" s="432"/>
      <c r="EY390" s="432"/>
      <c r="EZ390" s="432"/>
      <c r="FA390" s="432"/>
      <c r="FB390" s="432"/>
      <c r="FC390" s="432"/>
      <c r="FD390" s="432"/>
      <c r="FE390" s="432"/>
      <c r="FF390" s="432"/>
      <c r="FG390" s="432"/>
      <c r="FH390" s="432"/>
      <c r="FI390" s="432"/>
      <c r="FJ390" s="432"/>
      <c r="FK390" s="432"/>
      <c r="FL390" s="432"/>
      <c r="FM390" s="432"/>
      <c r="FN390" s="432"/>
      <c r="FO390" s="432"/>
      <c r="FP390" s="432"/>
      <c r="FQ390" s="432"/>
      <c r="FR390" s="432"/>
      <c r="FS390" s="432"/>
      <c r="FT390" s="432"/>
      <c r="FU390" s="432"/>
      <c r="FV390" s="432"/>
      <c r="FW390" s="432"/>
      <c r="FX390" s="432"/>
      <c r="FY390" s="432"/>
      <c r="FZ390" s="432"/>
      <c r="GA390" s="432"/>
      <c r="GB390" s="432"/>
      <c r="GC390" s="432"/>
      <c r="GD390" s="432"/>
      <c r="GE390" s="432"/>
      <c r="GF390" s="432"/>
      <c r="GG390" s="432"/>
      <c r="GH390" s="432"/>
      <c r="GI390" s="432"/>
      <c r="GJ390" s="432"/>
      <c r="GK390" s="432"/>
      <c r="GL390" s="432"/>
      <c r="GM390" s="432"/>
      <c r="GN390" s="432"/>
      <c r="GO390" s="432"/>
      <c r="GP390" s="432"/>
      <c r="GQ390" s="432"/>
      <c r="GR390" s="432"/>
      <c r="GS390" s="432"/>
      <c r="GT390" s="432"/>
      <c r="GU390" s="432"/>
      <c r="GV390" s="432"/>
      <c r="GW390" s="432"/>
      <c r="GX390" s="432"/>
      <c r="GY390" s="432"/>
      <c r="GZ390" s="432"/>
      <c r="HA390" s="432"/>
      <c r="HB390" s="432"/>
      <c r="HC390" s="432"/>
      <c r="HD390" s="432"/>
      <c r="HE390" s="432"/>
      <c r="HF390" s="432"/>
      <c r="HG390" s="432"/>
      <c r="HH390" s="432"/>
      <c r="HI390" s="432"/>
      <c r="HJ390" s="432"/>
      <c r="HK390" s="432"/>
      <c r="HL390" s="432"/>
      <c r="HM390" s="432"/>
      <c r="HN390" s="432"/>
      <c r="HO390" s="432"/>
      <c r="HP390" s="432"/>
      <c r="HQ390" s="432"/>
      <c r="HR390" s="432"/>
      <c r="HS390" s="432"/>
      <c r="HT390" s="432"/>
      <c r="HU390" s="432"/>
      <c r="HV390" s="432"/>
      <c r="HW390" s="432"/>
      <c r="HX390" s="432"/>
      <c r="HY390" s="432"/>
      <c r="HZ390" s="432"/>
      <c r="IA390" s="432"/>
      <c r="IB390" s="432"/>
      <c r="IC390" s="432"/>
      <c r="ID390" s="432"/>
      <c r="IE390" s="432"/>
      <c r="IF390" s="432"/>
      <c r="IG390" s="432"/>
    </row>
    <row r="391" spans="1:256" s="433" customFormat="1" ht="30">
      <c r="A391" s="62"/>
      <c r="B391" s="172" t="s">
        <v>2092</v>
      </c>
      <c r="C391" s="27" t="s">
        <v>1114</v>
      </c>
      <c r="D391" s="27" t="s">
        <v>1115</v>
      </c>
      <c r="E391" s="71" t="s">
        <v>102</v>
      </c>
      <c r="F391" s="27" t="s">
        <v>792</v>
      </c>
      <c r="G391" s="465">
        <v>5.09</v>
      </c>
      <c r="H391" s="42">
        <v>1600</v>
      </c>
      <c r="I391" s="41">
        <v>8144</v>
      </c>
      <c r="J391" s="30">
        <v>0.12</v>
      </c>
      <c r="K391" s="31">
        <v>9121.2800000000007</v>
      </c>
      <c r="L391" s="44" t="s">
        <v>777</v>
      </c>
      <c r="O391" s="432"/>
      <c r="P391" s="432"/>
      <c r="Q391" s="432"/>
      <c r="R391" s="432"/>
      <c r="S391" s="432"/>
      <c r="T391" s="432"/>
      <c r="U391" s="432"/>
      <c r="V391" s="432"/>
      <c r="W391" s="432"/>
      <c r="X391" s="432"/>
      <c r="Y391" s="432"/>
      <c r="Z391" s="432"/>
      <c r="AA391" s="432"/>
      <c r="AB391" s="432"/>
      <c r="AC391" s="432"/>
      <c r="AD391" s="432"/>
      <c r="AE391" s="432"/>
      <c r="AF391" s="432"/>
      <c r="AG391" s="432"/>
      <c r="AH391" s="432"/>
      <c r="AI391" s="432"/>
      <c r="AJ391" s="432"/>
      <c r="AK391" s="432"/>
      <c r="AL391" s="432"/>
      <c r="AM391" s="432"/>
      <c r="AN391" s="432"/>
      <c r="AO391" s="432"/>
      <c r="AP391" s="432"/>
      <c r="AQ391" s="432"/>
      <c r="AR391" s="432"/>
      <c r="AS391" s="432"/>
      <c r="AT391" s="432"/>
      <c r="AU391" s="432"/>
      <c r="AV391" s="432"/>
      <c r="AW391" s="432"/>
      <c r="AX391" s="432"/>
      <c r="AY391" s="432"/>
      <c r="AZ391" s="432"/>
      <c r="BA391" s="432"/>
      <c r="BB391" s="432"/>
      <c r="BC391" s="432"/>
      <c r="BD391" s="432"/>
      <c r="BE391" s="432"/>
      <c r="BF391" s="432"/>
      <c r="BG391" s="432"/>
      <c r="BH391" s="432"/>
      <c r="BI391" s="432"/>
      <c r="BJ391" s="432"/>
      <c r="BK391" s="432"/>
      <c r="BL391" s="432"/>
      <c r="BM391" s="432"/>
      <c r="BN391" s="432"/>
      <c r="BO391" s="432"/>
      <c r="BP391" s="432"/>
      <c r="BQ391" s="432"/>
      <c r="BR391" s="432"/>
      <c r="BS391" s="432"/>
      <c r="BT391" s="432"/>
      <c r="BU391" s="432"/>
      <c r="BV391" s="432"/>
      <c r="BW391" s="432"/>
      <c r="BX391" s="432"/>
      <c r="BY391" s="432"/>
      <c r="BZ391" s="432"/>
      <c r="CA391" s="432"/>
      <c r="CB391" s="432"/>
      <c r="CC391" s="432"/>
      <c r="CD391" s="432"/>
      <c r="CE391" s="432"/>
      <c r="CF391" s="432"/>
      <c r="CG391" s="432"/>
      <c r="CH391" s="432"/>
      <c r="CI391" s="432"/>
      <c r="CJ391" s="432"/>
      <c r="CK391" s="432"/>
      <c r="CL391" s="432"/>
      <c r="CM391" s="432"/>
      <c r="CN391" s="432"/>
      <c r="CO391" s="432"/>
      <c r="CP391" s="432"/>
      <c r="CQ391" s="432"/>
      <c r="CR391" s="432"/>
      <c r="CS391" s="432"/>
      <c r="CT391" s="432"/>
      <c r="CU391" s="432"/>
      <c r="CV391" s="432"/>
      <c r="CW391" s="432"/>
      <c r="CX391" s="432"/>
      <c r="CY391" s="432"/>
      <c r="CZ391" s="432"/>
      <c r="DA391" s="432"/>
      <c r="DB391" s="432"/>
      <c r="DC391" s="432"/>
      <c r="DD391" s="432"/>
      <c r="DE391" s="432"/>
      <c r="DF391" s="432"/>
      <c r="DG391" s="432"/>
      <c r="DH391" s="432"/>
      <c r="DI391" s="432"/>
      <c r="DJ391" s="432"/>
      <c r="DK391" s="432"/>
      <c r="DL391" s="432"/>
      <c r="DM391" s="432"/>
      <c r="DN391" s="432"/>
      <c r="DO391" s="432"/>
      <c r="DP391" s="432"/>
      <c r="DQ391" s="432"/>
      <c r="DR391" s="432"/>
      <c r="DS391" s="432"/>
      <c r="DT391" s="432"/>
      <c r="DU391" s="432"/>
      <c r="DV391" s="432"/>
      <c r="DW391" s="432"/>
      <c r="DX391" s="432"/>
      <c r="DY391" s="432"/>
      <c r="DZ391" s="432"/>
      <c r="EA391" s="432"/>
      <c r="EB391" s="432"/>
      <c r="EC391" s="432"/>
      <c r="ED391" s="432"/>
      <c r="EE391" s="432"/>
      <c r="EF391" s="432"/>
      <c r="EG391" s="432"/>
      <c r="EH391" s="432"/>
      <c r="EI391" s="432"/>
      <c r="EJ391" s="432"/>
      <c r="EK391" s="432"/>
      <c r="EL391" s="432"/>
      <c r="EM391" s="432"/>
      <c r="EN391" s="432"/>
      <c r="EO391" s="432"/>
      <c r="EP391" s="432"/>
      <c r="EQ391" s="432"/>
      <c r="ER391" s="432"/>
      <c r="ES391" s="432"/>
      <c r="ET391" s="432"/>
      <c r="EU391" s="432"/>
      <c r="EV391" s="432"/>
      <c r="EW391" s="432"/>
      <c r="EX391" s="432"/>
      <c r="EY391" s="432"/>
      <c r="EZ391" s="432"/>
      <c r="FA391" s="432"/>
      <c r="FB391" s="432"/>
      <c r="FC391" s="432"/>
      <c r="FD391" s="432"/>
      <c r="FE391" s="432"/>
      <c r="FF391" s="432"/>
      <c r="FG391" s="432"/>
      <c r="FH391" s="432"/>
      <c r="FI391" s="432"/>
      <c r="FJ391" s="432"/>
      <c r="FK391" s="432"/>
      <c r="FL391" s="432"/>
      <c r="FM391" s="432"/>
      <c r="FN391" s="432"/>
      <c r="FO391" s="432"/>
      <c r="FP391" s="432"/>
      <c r="FQ391" s="432"/>
      <c r="FR391" s="432"/>
      <c r="FS391" s="432"/>
      <c r="FT391" s="432"/>
      <c r="FU391" s="432"/>
      <c r="FV391" s="432"/>
      <c r="FW391" s="432"/>
      <c r="FX391" s="432"/>
      <c r="FY391" s="432"/>
      <c r="FZ391" s="432"/>
      <c r="GA391" s="432"/>
      <c r="GB391" s="432"/>
      <c r="GC391" s="432"/>
      <c r="GD391" s="432"/>
      <c r="GE391" s="432"/>
      <c r="GF391" s="432"/>
      <c r="GG391" s="432"/>
      <c r="GH391" s="432"/>
      <c r="GI391" s="432"/>
      <c r="GJ391" s="432"/>
      <c r="GK391" s="432"/>
      <c r="GL391" s="432"/>
      <c r="GM391" s="432"/>
      <c r="GN391" s="432"/>
      <c r="GO391" s="432"/>
      <c r="GP391" s="432"/>
      <c r="GQ391" s="432"/>
      <c r="GR391" s="432"/>
      <c r="GS391" s="432"/>
      <c r="GT391" s="432"/>
      <c r="GU391" s="432"/>
      <c r="GV391" s="432"/>
      <c r="GW391" s="432"/>
      <c r="GX391" s="432"/>
      <c r="GY391" s="432"/>
      <c r="GZ391" s="432"/>
      <c r="HA391" s="432"/>
      <c r="HB391" s="432"/>
      <c r="HC391" s="432"/>
      <c r="HD391" s="432"/>
      <c r="HE391" s="432"/>
      <c r="HF391" s="432"/>
      <c r="HG391" s="432"/>
      <c r="HH391" s="432"/>
      <c r="HI391" s="432"/>
      <c r="HJ391" s="432"/>
      <c r="HK391" s="432"/>
      <c r="HL391" s="432"/>
      <c r="HM391" s="432"/>
      <c r="HN391" s="432"/>
      <c r="HO391" s="432"/>
      <c r="HP391" s="432"/>
      <c r="HQ391" s="432"/>
      <c r="HR391" s="432"/>
      <c r="HS391" s="432"/>
      <c r="HT391" s="432"/>
      <c r="HU391" s="432"/>
      <c r="HV391" s="432"/>
      <c r="HW391" s="432"/>
      <c r="HX391" s="432"/>
      <c r="HY391" s="432"/>
      <c r="HZ391" s="432"/>
      <c r="IA391" s="432"/>
      <c r="IB391" s="432"/>
      <c r="IC391" s="432"/>
      <c r="ID391" s="432"/>
      <c r="IE391" s="432"/>
      <c r="IF391" s="432"/>
      <c r="IG391" s="432"/>
    </row>
    <row r="392" spans="1:256" s="108" customFormat="1">
      <c r="A392" s="517" t="s">
        <v>2588</v>
      </c>
      <c r="B392" s="518"/>
      <c r="C392" s="518"/>
      <c r="D392" s="518"/>
      <c r="E392" s="518"/>
      <c r="F392" s="518"/>
      <c r="G392" s="518"/>
      <c r="H392" s="518"/>
      <c r="I392" s="518"/>
      <c r="J392" s="519"/>
      <c r="K392" s="403">
        <f>SUM(K388:K391)</f>
        <v>19299.28</v>
      </c>
    </row>
    <row r="393" spans="1:256" s="108" customFormat="1">
      <c r="A393" s="517" t="s">
        <v>2589</v>
      </c>
      <c r="B393" s="518"/>
      <c r="C393" s="518"/>
      <c r="D393" s="518"/>
      <c r="E393" s="518"/>
      <c r="F393" s="518"/>
      <c r="G393" s="518"/>
      <c r="H393" s="518"/>
      <c r="I393" s="518"/>
      <c r="J393" s="519"/>
      <c r="K393" s="403">
        <v>-0.28000000000000003</v>
      </c>
    </row>
    <row r="394" spans="1:256" s="108" customFormat="1">
      <c r="A394" s="523" t="s">
        <v>2670</v>
      </c>
      <c r="B394" s="524"/>
      <c r="C394" s="524"/>
      <c r="D394" s="524"/>
      <c r="E394" s="524"/>
      <c r="F394" s="524"/>
      <c r="G394" s="524"/>
      <c r="H394" s="524"/>
      <c r="I394" s="524"/>
      <c r="J394" s="525"/>
      <c r="K394" s="403">
        <f>SUM(K392:K393)</f>
        <v>19299</v>
      </c>
    </row>
    <row r="395" spans="1:256" s="108" customFormat="1">
      <c r="A395" s="428"/>
      <c r="B395" s="426"/>
      <c r="C395" s="426"/>
      <c r="D395" s="426"/>
      <c r="E395" s="427"/>
      <c r="F395" s="426"/>
      <c r="G395" s="459"/>
      <c r="H395" s="428"/>
      <c r="I395" s="426"/>
      <c r="J395" s="426"/>
      <c r="K395" s="429"/>
    </row>
    <row r="396" spans="1:256" s="108" customFormat="1">
      <c r="A396" s="38"/>
      <c r="C396" s="430"/>
      <c r="D396" s="430"/>
      <c r="F396" s="430"/>
      <c r="G396" s="460"/>
      <c r="H396" s="38"/>
      <c r="K396" s="431"/>
    </row>
    <row r="397" spans="1:256" s="108" customFormat="1" ht="45">
      <c r="A397" s="448" t="s">
        <v>2590</v>
      </c>
      <c r="B397" s="409" t="s">
        <v>749</v>
      </c>
      <c r="C397" s="409" t="s">
        <v>750</v>
      </c>
      <c r="D397" s="409" t="s">
        <v>751</v>
      </c>
      <c r="E397" s="409" t="s">
        <v>3</v>
      </c>
      <c r="F397" s="409" t="s">
        <v>2609</v>
      </c>
      <c r="G397" s="411" t="s">
        <v>753</v>
      </c>
      <c r="H397" s="410" t="s">
        <v>754</v>
      </c>
      <c r="I397" s="411" t="s">
        <v>755</v>
      </c>
      <c r="J397" s="410" t="s">
        <v>756</v>
      </c>
      <c r="K397" s="412" t="s">
        <v>757</v>
      </c>
      <c r="N397" s="425" t="s">
        <v>2769</v>
      </c>
    </row>
    <row r="398" spans="1:256" s="437" customFormat="1" ht="30">
      <c r="A398" s="205">
        <v>1</v>
      </c>
      <c r="B398" s="172" t="s">
        <v>2451</v>
      </c>
      <c r="C398" s="19" t="s">
        <v>2541</v>
      </c>
      <c r="D398" s="19" t="s">
        <v>2542</v>
      </c>
      <c r="E398" s="192" t="s">
        <v>16</v>
      </c>
      <c r="F398" s="27" t="s">
        <v>792</v>
      </c>
      <c r="G398" s="177">
        <v>16.3</v>
      </c>
      <c r="H398" s="205">
        <v>900</v>
      </c>
      <c r="I398" s="205">
        <v>14670</v>
      </c>
      <c r="J398" s="22">
        <v>0.12</v>
      </c>
      <c r="K398" s="177">
        <v>16430.400000000001</v>
      </c>
      <c r="L398" s="199" t="s">
        <v>777</v>
      </c>
      <c r="M398" s="436"/>
      <c r="O398" s="436"/>
      <c r="P398" s="436"/>
      <c r="Q398" s="436"/>
      <c r="R398" s="436"/>
      <c r="S398" s="436"/>
      <c r="T398" s="436"/>
      <c r="U398" s="436"/>
      <c r="V398" s="436"/>
      <c r="W398" s="436"/>
      <c r="X398" s="436"/>
      <c r="Y398" s="436"/>
      <c r="Z398" s="436"/>
      <c r="AA398" s="436"/>
      <c r="AB398" s="436"/>
      <c r="AC398" s="436"/>
      <c r="AD398" s="436"/>
      <c r="AE398" s="436"/>
      <c r="AF398" s="436"/>
      <c r="AG398" s="436"/>
      <c r="AH398" s="436"/>
      <c r="AI398" s="436"/>
      <c r="AJ398" s="436"/>
      <c r="AK398" s="436"/>
      <c r="AL398" s="436"/>
      <c r="AM398" s="436"/>
      <c r="AN398" s="436"/>
      <c r="AO398" s="436"/>
      <c r="AP398" s="436"/>
      <c r="AQ398" s="436"/>
      <c r="AR398" s="436"/>
      <c r="AS398" s="436"/>
      <c r="AT398" s="436"/>
      <c r="AU398" s="436"/>
      <c r="AV398" s="436"/>
      <c r="AW398" s="436"/>
      <c r="AX398" s="436"/>
      <c r="AY398" s="436"/>
      <c r="AZ398" s="436"/>
      <c r="BA398" s="436"/>
      <c r="BB398" s="436"/>
      <c r="BC398" s="436"/>
      <c r="BD398" s="436"/>
      <c r="BE398" s="436"/>
      <c r="BF398" s="436"/>
      <c r="BG398" s="436"/>
      <c r="BH398" s="436"/>
      <c r="BI398" s="436"/>
      <c r="BJ398" s="436"/>
      <c r="BK398" s="436"/>
      <c r="BL398" s="436"/>
      <c r="BM398" s="436"/>
      <c r="BN398" s="436"/>
      <c r="BO398" s="436"/>
      <c r="BP398" s="436"/>
      <c r="BQ398" s="436"/>
      <c r="BR398" s="436"/>
      <c r="BS398" s="436"/>
      <c r="BT398" s="436"/>
      <c r="BU398" s="436"/>
      <c r="BV398" s="436"/>
      <c r="BW398" s="436"/>
      <c r="BX398" s="436"/>
      <c r="BY398" s="436"/>
      <c r="BZ398" s="436"/>
      <c r="CA398" s="436"/>
      <c r="CB398" s="436"/>
      <c r="CC398" s="436"/>
      <c r="CD398" s="436"/>
      <c r="CE398" s="436"/>
      <c r="CF398" s="436"/>
      <c r="CG398" s="436"/>
      <c r="CH398" s="436"/>
      <c r="CI398" s="436"/>
      <c r="CJ398" s="436"/>
      <c r="CK398" s="436"/>
      <c r="CL398" s="436"/>
      <c r="CM398" s="436"/>
      <c r="CN398" s="436"/>
      <c r="CO398" s="436"/>
      <c r="CP398" s="436"/>
      <c r="CQ398" s="436"/>
      <c r="CR398" s="436"/>
      <c r="CS398" s="436"/>
      <c r="CT398" s="436"/>
      <c r="CU398" s="436"/>
      <c r="CV398" s="436"/>
      <c r="CW398" s="436"/>
      <c r="CX398" s="436"/>
      <c r="CY398" s="436"/>
      <c r="CZ398" s="436"/>
      <c r="DA398" s="436"/>
      <c r="DB398" s="436"/>
      <c r="DC398" s="436"/>
      <c r="DD398" s="436"/>
      <c r="DE398" s="436"/>
      <c r="DF398" s="436"/>
      <c r="DG398" s="436"/>
      <c r="DH398" s="436"/>
      <c r="DI398" s="436"/>
      <c r="DJ398" s="436"/>
      <c r="DK398" s="436"/>
      <c r="DL398" s="436"/>
      <c r="DM398" s="436"/>
      <c r="DN398" s="436"/>
      <c r="DO398" s="436"/>
      <c r="DP398" s="436"/>
      <c r="DQ398" s="436"/>
      <c r="DR398" s="436"/>
      <c r="DS398" s="436"/>
      <c r="DT398" s="436"/>
      <c r="DU398" s="436"/>
      <c r="DV398" s="436"/>
      <c r="DW398" s="436"/>
      <c r="DX398" s="436"/>
      <c r="DY398" s="436"/>
      <c r="DZ398" s="436"/>
      <c r="EA398" s="436"/>
      <c r="EB398" s="436"/>
      <c r="EC398" s="436"/>
      <c r="ED398" s="436"/>
      <c r="EE398" s="436"/>
      <c r="EF398" s="436"/>
      <c r="EG398" s="436"/>
      <c r="EH398" s="436"/>
      <c r="EI398" s="436"/>
      <c r="EJ398" s="436"/>
      <c r="EK398" s="436"/>
      <c r="EL398" s="436"/>
      <c r="EM398" s="436"/>
      <c r="EN398" s="436"/>
      <c r="EO398" s="436"/>
      <c r="EP398" s="436"/>
      <c r="EQ398" s="436"/>
      <c r="ER398" s="436"/>
      <c r="ES398" s="436"/>
      <c r="ET398" s="436"/>
      <c r="EU398" s="436"/>
      <c r="EV398" s="436"/>
      <c r="EW398" s="436"/>
      <c r="EX398" s="436"/>
      <c r="EY398" s="436"/>
      <c r="EZ398" s="436"/>
      <c r="FA398" s="436"/>
      <c r="FB398" s="436"/>
      <c r="FC398" s="436"/>
      <c r="FD398" s="436"/>
      <c r="FE398" s="436"/>
      <c r="FF398" s="436"/>
      <c r="FG398" s="436"/>
      <c r="FH398" s="436"/>
      <c r="FI398" s="436"/>
      <c r="FJ398" s="436"/>
      <c r="FK398" s="436"/>
      <c r="FL398" s="436"/>
      <c r="FM398" s="436"/>
      <c r="FN398" s="436"/>
      <c r="FO398" s="436"/>
      <c r="FP398" s="436"/>
      <c r="FQ398" s="436"/>
      <c r="FR398" s="436"/>
      <c r="FS398" s="436"/>
      <c r="FT398" s="436"/>
      <c r="FU398" s="436"/>
      <c r="FV398" s="436"/>
      <c r="FW398" s="436"/>
      <c r="FX398" s="436"/>
      <c r="FY398" s="436"/>
      <c r="FZ398" s="436"/>
      <c r="GA398" s="436"/>
      <c r="GB398" s="436"/>
      <c r="GC398" s="436"/>
      <c r="GD398" s="436"/>
      <c r="GE398" s="436"/>
      <c r="GF398" s="436"/>
      <c r="GG398" s="436"/>
      <c r="GH398" s="436"/>
      <c r="GI398" s="436"/>
      <c r="GJ398" s="436"/>
      <c r="GK398" s="436"/>
      <c r="GL398" s="436"/>
      <c r="GM398" s="436"/>
      <c r="GN398" s="436"/>
      <c r="GO398" s="436"/>
      <c r="GP398" s="436"/>
      <c r="GQ398" s="436"/>
      <c r="GR398" s="436"/>
      <c r="GS398" s="436"/>
      <c r="GT398" s="436"/>
      <c r="GU398" s="436"/>
      <c r="GV398" s="436"/>
      <c r="GW398" s="436"/>
      <c r="GX398" s="436"/>
      <c r="GY398" s="436"/>
      <c r="GZ398" s="436"/>
      <c r="HA398" s="436"/>
      <c r="HB398" s="436"/>
      <c r="HC398" s="436"/>
      <c r="HD398" s="436"/>
      <c r="HE398" s="436"/>
      <c r="HF398" s="436"/>
      <c r="HG398" s="436"/>
      <c r="HH398" s="436"/>
      <c r="HI398" s="436"/>
      <c r="HJ398" s="436"/>
      <c r="HK398" s="436"/>
      <c r="HL398" s="436"/>
      <c r="HM398" s="436"/>
      <c r="HN398" s="436"/>
      <c r="HO398" s="436"/>
      <c r="HP398" s="436"/>
      <c r="HQ398" s="436"/>
      <c r="HR398" s="436"/>
      <c r="HS398" s="436"/>
      <c r="HT398" s="436"/>
      <c r="HU398" s="436"/>
      <c r="HV398" s="436"/>
      <c r="HW398" s="436"/>
      <c r="HX398" s="436"/>
      <c r="HY398" s="436"/>
      <c r="HZ398" s="436"/>
      <c r="IA398" s="436"/>
      <c r="IB398" s="436"/>
      <c r="IC398" s="436"/>
      <c r="ID398" s="436"/>
      <c r="IE398" s="436"/>
      <c r="IF398" s="436"/>
      <c r="IG398" s="436"/>
      <c r="IH398" s="436"/>
      <c r="II398" s="436"/>
      <c r="IJ398" s="436"/>
      <c r="IK398" s="436"/>
      <c r="IL398" s="436"/>
      <c r="IM398" s="436"/>
      <c r="IN398" s="436"/>
      <c r="IO398" s="436"/>
      <c r="IP398" s="436"/>
      <c r="IQ398" s="436"/>
      <c r="IR398" s="436"/>
      <c r="IS398" s="436"/>
      <c r="IT398" s="436"/>
      <c r="IU398" s="436"/>
      <c r="IV398" s="436"/>
    </row>
    <row r="399" spans="1:256" s="437" customFormat="1" ht="30">
      <c r="A399" s="205">
        <v>2</v>
      </c>
      <c r="B399" s="172" t="s">
        <v>2108</v>
      </c>
      <c r="C399" s="19" t="s">
        <v>1092</v>
      </c>
      <c r="D399" s="19" t="s">
        <v>1093</v>
      </c>
      <c r="E399" s="192" t="s">
        <v>102</v>
      </c>
      <c r="F399" s="27" t="s">
        <v>792</v>
      </c>
      <c r="G399" s="177">
        <v>1.41</v>
      </c>
      <c r="H399" s="205">
        <v>800</v>
      </c>
      <c r="I399" s="231">
        <v>1128</v>
      </c>
      <c r="J399" s="22">
        <v>0.12</v>
      </c>
      <c r="K399" s="207">
        <v>1263.3599999999999</v>
      </c>
      <c r="L399" s="199" t="s">
        <v>777</v>
      </c>
      <c r="M399" s="436"/>
      <c r="O399" s="436"/>
      <c r="P399" s="436"/>
      <c r="Q399" s="436"/>
      <c r="R399" s="436"/>
      <c r="S399" s="436"/>
      <c r="T399" s="436"/>
      <c r="U399" s="436"/>
      <c r="V399" s="436"/>
      <c r="W399" s="436"/>
      <c r="X399" s="436"/>
      <c r="Y399" s="436"/>
      <c r="Z399" s="436"/>
      <c r="AA399" s="436"/>
      <c r="AB399" s="436"/>
      <c r="AC399" s="436"/>
      <c r="AD399" s="436"/>
      <c r="AE399" s="436"/>
      <c r="AF399" s="436"/>
      <c r="AG399" s="436"/>
      <c r="AH399" s="436"/>
      <c r="AI399" s="436"/>
      <c r="AJ399" s="436"/>
      <c r="AK399" s="436"/>
      <c r="AL399" s="436"/>
      <c r="AM399" s="436"/>
      <c r="AN399" s="436"/>
      <c r="AO399" s="436"/>
      <c r="AP399" s="436"/>
      <c r="AQ399" s="436"/>
      <c r="AR399" s="436"/>
      <c r="AS399" s="436"/>
      <c r="AT399" s="436"/>
      <c r="AU399" s="436"/>
      <c r="AV399" s="436"/>
      <c r="AW399" s="436"/>
      <c r="AX399" s="436"/>
      <c r="AY399" s="436"/>
      <c r="AZ399" s="436"/>
      <c r="BA399" s="436"/>
      <c r="BB399" s="436"/>
      <c r="BC399" s="436"/>
      <c r="BD399" s="436"/>
      <c r="BE399" s="436"/>
      <c r="BF399" s="436"/>
      <c r="BG399" s="436"/>
      <c r="BH399" s="436"/>
      <c r="BI399" s="436"/>
      <c r="BJ399" s="436"/>
      <c r="BK399" s="436"/>
      <c r="BL399" s="436"/>
      <c r="BM399" s="436"/>
      <c r="BN399" s="436"/>
      <c r="BO399" s="436"/>
      <c r="BP399" s="436"/>
      <c r="BQ399" s="436"/>
      <c r="BR399" s="436"/>
      <c r="BS399" s="436"/>
      <c r="BT399" s="436"/>
      <c r="BU399" s="436"/>
      <c r="BV399" s="436"/>
      <c r="BW399" s="436"/>
      <c r="BX399" s="436"/>
      <c r="BY399" s="436"/>
      <c r="BZ399" s="436"/>
      <c r="CA399" s="436"/>
      <c r="CB399" s="436"/>
      <c r="CC399" s="436"/>
      <c r="CD399" s="436"/>
      <c r="CE399" s="436"/>
      <c r="CF399" s="436"/>
      <c r="CG399" s="436"/>
      <c r="CH399" s="436"/>
      <c r="CI399" s="436"/>
      <c r="CJ399" s="436"/>
      <c r="CK399" s="436"/>
      <c r="CL399" s="436"/>
      <c r="CM399" s="436"/>
      <c r="CN399" s="436"/>
      <c r="CO399" s="436"/>
      <c r="CP399" s="436"/>
      <c r="CQ399" s="436"/>
      <c r="CR399" s="436"/>
      <c r="CS399" s="436"/>
      <c r="CT399" s="436"/>
      <c r="CU399" s="436"/>
      <c r="CV399" s="436"/>
      <c r="CW399" s="436"/>
      <c r="CX399" s="436"/>
      <c r="CY399" s="436"/>
      <c r="CZ399" s="436"/>
      <c r="DA399" s="436"/>
      <c r="DB399" s="436"/>
      <c r="DC399" s="436"/>
      <c r="DD399" s="436"/>
      <c r="DE399" s="436"/>
      <c r="DF399" s="436"/>
      <c r="DG399" s="436"/>
      <c r="DH399" s="436"/>
      <c r="DI399" s="436"/>
      <c r="DJ399" s="436"/>
      <c r="DK399" s="436"/>
      <c r="DL399" s="436"/>
      <c r="DM399" s="436"/>
      <c r="DN399" s="436"/>
      <c r="DO399" s="436"/>
      <c r="DP399" s="436"/>
      <c r="DQ399" s="436"/>
      <c r="DR399" s="436"/>
      <c r="DS399" s="436"/>
      <c r="DT399" s="436"/>
      <c r="DU399" s="436"/>
      <c r="DV399" s="436"/>
      <c r="DW399" s="436"/>
      <c r="DX399" s="436"/>
      <c r="DY399" s="436"/>
      <c r="DZ399" s="436"/>
      <c r="EA399" s="436"/>
      <c r="EB399" s="436"/>
      <c r="EC399" s="436"/>
      <c r="ED399" s="436"/>
      <c r="EE399" s="436"/>
      <c r="EF399" s="436"/>
      <c r="EG399" s="436"/>
      <c r="EH399" s="436"/>
      <c r="EI399" s="436"/>
      <c r="EJ399" s="436"/>
      <c r="EK399" s="436"/>
      <c r="EL399" s="436"/>
      <c r="EM399" s="436"/>
      <c r="EN399" s="436"/>
      <c r="EO399" s="436"/>
      <c r="EP399" s="436"/>
      <c r="EQ399" s="436"/>
      <c r="ER399" s="436"/>
      <c r="ES399" s="436"/>
      <c r="ET399" s="436"/>
      <c r="EU399" s="436"/>
      <c r="EV399" s="436"/>
      <c r="EW399" s="436"/>
      <c r="EX399" s="436"/>
      <c r="EY399" s="436"/>
      <c r="EZ399" s="436"/>
      <c r="FA399" s="436"/>
      <c r="FB399" s="436"/>
      <c r="FC399" s="436"/>
      <c r="FD399" s="436"/>
      <c r="FE399" s="436"/>
      <c r="FF399" s="436"/>
      <c r="FG399" s="436"/>
      <c r="FH399" s="436"/>
      <c r="FI399" s="436"/>
      <c r="FJ399" s="436"/>
      <c r="FK399" s="436"/>
      <c r="FL399" s="436"/>
      <c r="FM399" s="436"/>
      <c r="FN399" s="436"/>
      <c r="FO399" s="436"/>
      <c r="FP399" s="436"/>
      <c r="FQ399" s="436"/>
      <c r="FR399" s="436"/>
      <c r="FS399" s="436"/>
      <c r="FT399" s="436"/>
      <c r="FU399" s="436"/>
      <c r="FV399" s="436"/>
      <c r="FW399" s="436"/>
      <c r="FX399" s="436"/>
      <c r="FY399" s="436"/>
      <c r="FZ399" s="436"/>
      <c r="GA399" s="436"/>
      <c r="GB399" s="436"/>
      <c r="GC399" s="436"/>
      <c r="GD399" s="436"/>
      <c r="GE399" s="436"/>
      <c r="GF399" s="436"/>
      <c r="GG399" s="436"/>
      <c r="GH399" s="436"/>
      <c r="GI399" s="436"/>
      <c r="GJ399" s="436"/>
      <c r="GK399" s="436"/>
      <c r="GL399" s="436"/>
      <c r="GM399" s="436"/>
      <c r="GN399" s="436"/>
      <c r="GO399" s="436"/>
      <c r="GP399" s="436"/>
      <c r="GQ399" s="436"/>
      <c r="GR399" s="436"/>
      <c r="GS399" s="436"/>
      <c r="GT399" s="436"/>
      <c r="GU399" s="436"/>
      <c r="GV399" s="436"/>
      <c r="GW399" s="436"/>
      <c r="GX399" s="436"/>
      <c r="GY399" s="436"/>
      <c r="GZ399" s="436"/>
      <c r="HA399" s="436"/>
      <c r="HB399" s="436"/>
      <c r="HC399" s="436"/>
      <c r="HD399" s="436"/>
      <c r="HE399" s="436"/>
      <c r="HF399" s="436"/>
      <c r="HG399" s="436"/>
      <c r="HH399" s="436"/>
      <c r="HI399" s="436"/>
      <c r="HJ399" s="436"/>
      <c r="HK399" s="436"/>
      <c r="HL399" s="436"/>
      <c r="HM399" s="436"/>
      <c r="HN399" s="436"/>
      <c r="HO399" s="436"/>
      <c r="HP399" s="436"/>
      <c r="HQ399" s="436"/>
      <c r="HR399" s="436"/>
      <c r="HS399" s="436"/>
      <c r="HT399" s="436"/>
      <c r="HU399" s="436"/>
      <c r="HV399" s="436"/>
      <c r="HW399" s="436"/>
      <c r="HX399" s="436"/>
      <c r="HY399" s="436"/>
      <c r="HZ399" s="436"/>
      <c r="IA399" s="436"/>
      <c r="IB399" s="436"/>
      <c r="IC399" s="436"/>
      <c r="ID399" s="436"/>
      <c r="IE399" s="436"/>
      <c r="IF399" s="436"/>
      <c r="IG399" s="436"/>
      <c r="IH399" s="436"/>
      <c r="II399" s="436"/>
      <c r="IJ399" s="436"/>
      <c r="IK399" s="436"/>
      <c r="IL399" s="436"/>
      <c r="IM399" s="436"/>
      <c r="IN399" s="436"/>
      <c r="IO399" s="436"/>
      <c r="IP399" s="436"/>
      <c r="IQ399" s="436"/>
      <c r="IR399" s="436"/>
      <c r="IS399" s="436"/>
      <c r="IT399" s="436"/>
      <c r="IU399" s="436"/>
      <c r="IV399" s="436"/>
    </row>
    <row r="400" spans="1:256" s="433" customFormat="1" ht="30">
      <c r="A400" s="205">
        <v>3</v>
      </c>
      <c r="B400" s="172" t="s">
        <v>2109</v>
      </c>
      <c r="C400" s="27" t="s">
        <v>1128</v>
      </c>
      <c r="D400" s="27" t="s">
        <v>1129</v>
      </c>
      <c r="E400" s="71" t="s">
        <v>102</v>
      </c>
      <c r="F400" s="27" t="s">
        <v>792</v>
      </c>
      <c r="G400" s="465">
        <v>1.49</v>
      </c>
      <c r="H400" s="42">
        <v>1300</v>
      </c>
      <c r="I400" s="41">
        <v>1937</v>
      </c>
      <c r="J400" s="30">
        <v>0.12</v>
      </c>
      <c r="K400" s="31">
        <v>2169.44</v>
      </c>
      <c r="L400" s="44" t="s">
        <v>777</v>
      </c>
      <c r="M400" s="432"/>
      <c r="O400" s="432"/>
      <c r="P400" s="432"/>
      <c r="Q400" s="432"/>
      <c r="R400" s="432"/>
      <c r="S400" s="432"/>
      <c r="T400" s="432"/>
      <c r="U400" s="432"/>
      <c r="V400" s="432"/>
      <c r="W400" s="432"/>
      <c r="X400" s="432"/>
      <c r="Y400" s="432"/>
      <c r="Z400" s="432"/>
      <c r="AA400" s="432"/>
      <c r="AB400" s="432"/>
      <c r="AC400" s="432"/>
      <c r="AD400" s="432"/>
      <c r="AE400" s="432"/>
      <c r="AF400" s="432"/>
      <c r="AG400" s="432"/>
      <c r="AH400" s="432"/>
      <c r="AI400" s="432"/>
      <c r="AJ400" s="432"/>
      <c r="AK400" s="432"/>
      <c r="AL400" s="432"/>
      <c r="AM400" s="432"/>
      <c r="AN400" s="432"/>
      <c r="AO400" s="432"/>
      <c r="AP400" s="432"/>
      <c r="AQ400" s="432"/>
      <c r="AR400" s="432"/>
      <c r="AS400" s="432"/>
      <c r="AT400" s="432"/>
      <c r="AU400" s="432"/>
      <c r="AV400" s="432"/>
      <c r="AW400" s="432"/>
      <c r="AX400" s="432"/>
      <c r="AY400" s="432"/>
      <c r="AZ400" s="432"/>
      <c r="BA400" s="432"/>
      <c r="BB400" s="432"/>
      <c r="BC400" s="432"/>
      <c r="BD400" s="432"/>
      <c r="BE400" s="432"/>
      <c r="BF400" s="432"/>
      <c r="BG400" s="432"/>
      <c r="BH400" s="432"/>
      <c r="BI400" s="432"/>
      <c r="BJ400" s="432"/>
      <c r="BK400" s="432"/>
      <c r="BL400" s="432"/>
      <c r="BM400" s="432"/>
      <c r="BN400" s="432"/>
      <c r="BO400" s="432"/>
      <c r="BP400" s="432"/>
      <c r="BQ400" s="432"/>
      <c r="BR400" s="432"/>
      <c r="BS400" s="432"/>
      <c r="BT400" s="432"/>
      <c r="BU400" s="432"/>
      <c r="BV400" s="432"/>
      <c r="BW400" s="432"/>
      <c r="BX400" s="432"/>
      <c r="BY400" s="432"/>
      <c r="BZ400" s="432"/>
      <c r="CA400" s="432"/>
      <c r="CB400" s="432"/>
      <c r="CC400" s="432"/>
      <c r="CD400" s="432"/>
      <c r="CE400" s="432"/>
      <c r="CF400" s="432"/>
      <c r="CG400" s="432"/>
      <c r="CH400" s="432"/>
      <c r="CI400" s="432"/>
      <c r="CJ400" s="432"/>
      <c r="CK400" s="432"/>
      <c r="CL400" s="432"/>
      <c r="CM400" s="432"/>
      <c r="CN400" s="432"/>
      <c r="CO400" s="432"/>
      <c r="CP400" s="432"/>
      <c r="CQ400" s="432"/>
      <c r="CR400" s="432"/>
      <c r="CS400" s="432"/>
      <c r="CT400" s="432"/>
      <c r="CU400" s="432"/>
      <c r="CV400" s="432"/>
      <c r="CW400" s="432"/>
      <c r="CX400" s="432"/>
      <c r="CY400" s="432"/>
      <c r="CZ400" s="432"/>
      <c r="DA400" s="432"/>
      <c r="DB400" s="432"/>
      <c r="DC400" s="432"/>
      <c r="DD400" s="432"/>
      <c r="DE400" s="432"/>
      <c r="DF400" s="432"/>
      <c r="DG400" s="432"/>
      <c r="DH400" s="432"/>
      <c r="DI400" s="432"/>
      <c r="DJ400" s="432"/>
      <c r="DK400" s="432"/>
      <c r="DL400" s="432"/>
      <c r="DM400" s="432"/>
      <c r="DN400" s="432"/>
      <c r="DO400" s="432"/>
      <c r="DP400" s="432"/>
      <c r="DQ400" s="432"/>
      <c r="DR400" s="432"/>
      <c r="DS400" s="432"/>
      <c r="DT400" s="432"/>
      <c r="DU400" s="432"/>
      <c r="DV400" s="432"/>
      <c r="DW400" s="432"/>
      <c r="DX400" s="432"/>
      <c r="DY400" s="432"/>
      <c r="DZ400" s="432"/>
      <c r="EA400" s="432"/>
      <c r="EB400" s="432"/>
      <c r="EC400" s="432"/>
      <c r="ED400" s="432"/>
      <c r="EE400" s="432"/>
      <c r="EF400" s="432"/>
      <c r="EG400" s="432"/>
      <c r="EH400" s="432"/>
      <c r="EI400" s="432"/>
      <c r="EJ400" s="432"/>
      <c r="EK400" s="432"/>
      <c r="EL400" s="432"/>
      <c r="EM400" s="432"/>
      <c r="EN400" s="432"/>
      <c r="EO400" s="432"/>
      <c r="EP400" s="432"/>
      <c r="EQ400" s="432"/>
      <c r="ER400" s="432"/>
      <c r="ES400" s="432"/>
      <c r="ET400" s="432"/>
      <c r="EU400" s="432"/>
      <c r="EV400" s="432"/>
      <c r="EW400" s="432"/>
      <c r="EX400" s="432"/>
      <c r="EY400" s="432"/>
      <c r="EZ400" s="432"/>
      <c r="FA400" s="432"/>
      <c r="FB400" s="432"/>
      <c r="FC400" s="432"/>
      <c r="FD400" s="432"/>
      <c r="FE400" s="432"/>
      <c r="FF400" s="432"/>
      <c r="FG400" s="432"/>
      <c r="FH400" s="432"/>
      <c r="FI400" s="432"/>
      <c r="FJ400" s="432"/>
      <c r="FK400" s="432"/>
      <c r="FL400" s="432"/>
      <c r="FM400" s="432"/>
      <c r="FN400" s="432"/>
      <c r="FO400" s="432"/>
      <c r="FP400" s="432"/>
      <c r="FQ400" s="432"/>
      <c r="FR400" s="432"/>
      <c r="FS400" s="432"/>
      <c r="FT400" s="432"/>
      <c r="FU400" s="432"/>
      <c r="FV400" s="432"/>
      <c r="FW400" s="432"/>
      <c r="FX400" s="432"/>
      <c r="FY400" s="432"/>
      <c r="FZ400" s="432"/>
      <c r="GA400" s="432"/>
      <c r="GB400" s="432"/>
      <c r="GC400" s="432"/>
      <c r="GD400" s="432"/>
      <c r="GE400" s="432"/>
      <c r="GF400" s="432"/>
      <c r="GG400" s="432"/>
      <c r="GH400" s="432"/>
      <c r="GI400" s="432"/>
      <c r="GJ400" s="432"/>
      <c r="GK400" s="432"/>
      <c r="GL400" s="432"/>
      <c r="GM400" s="432"/>
      <c r="GN400" s="432"/>
      <c r="GO400" s="432"/>
      <c r="GP400" s="432"/>
      <c r="GQ400" s="432"/>
      <c r="GR400" s="432"/>
      <c r="GS400" s="432"/>
      <c r="GT400" s="432"/>
      <c r="GU400" s="432"/>
      <c r="GV400" s="432"/>
      <c r="GW400" s="432"/>
      <c r="GX400" s="432"/>
      <c r="GY400" s="432"/>
      <c r="GZ400" s="432"/>
      <c r="HA400" s="432"/>
      <c r="HB400" s="432"/>
      <c r="HC400" s="432"/>
      <c r="HD400" s="432"/>
      <c r="HE400" s="432"/>
      <c r="HF400" s="432"/>
      <c r="HG400" s="432"/>
      <c r="HH400" s="432"/>
      <c r="HI400" s="432"/>
      <c r="HJ400" s="432"/>
      <c r="HK400" s="432"/>
      <c r="HL400" s="432"/>
      <c r="HM400" s="432"/>
      <c r="HN400" s="432"/>
      <c r="HO400" s="432"/>
      <c r="HP400" s="432"/>
      <c r="HQ400" s="432"/>
      <c r="HR400" s="432"/>
      <c r="HS400" s="432"/>
      <c r="HT400" s="432"/>
      <c r="HU400" s="432"/>
      <c r="HV400" s="432"/>
      <c r="HW400" s="432"/>
      <c r="HX400" s="432"/>
      <c r="HY400" s="432"/>
      <c r="HZ400" s="432"/>
      <c r="IA400" s="432"/>
      <c r="IB400" s="432"/>
      <c r="IC400" s="432"/>
      <c r="ID400" s="432"/>
      <c r="IE400" s="432"/>
      <c r="IF400" s="432"/>
      <c r="IG400" s="432"/>
    </row>
    <row r="401" spans="1:256" s="435" customFormat="1" ht="45">
      <c r="A401" s="205">
        <v>4</v>
      </c>
      <c r="B401" s="172" t="s">
        <v>2159</v>
      </c>
      <c r="C401" s="48" t="s">
        <v>1152</v>
      </c>
      <c r="D401" s="48" t="s">
        <v>1153</v>
      </c>
      <c r="E401" s="58" t="s">
        <v>16</v>
      </c>
      <c r="F401" s="27" t="s">
        <v>792</v>
      </c>
      <c r="G401" s="49">
        <v>1.0900000000000001</v>
      </c>
      <c r="H401" s="447">
        <v>15300</v>
      </c>
      <c r="I401" s="41">
        <v>16677</v>
      </c>
      <c r="J401" s="55">
        <v>0.12</v>
      </c>
      <c r="K401" s="31">
        <v>18678.240000000002</v>
      </c>
      <c r="L401" s="48" t="s">
        <v>777</v>
      </c>
      <c r="M401" s="434"/>
      <c r="N401" s="434"/>
      <c r="O401" s="434"/>
      <c r="P401" s="434"/>
      <c r="Q401" s="434"/>
      <c r="R401" s="434"/>
      <c r="S401" s="434"/>
      <c r="T401" s="434"/>
      <c r="U401" s="434"/>
      <c r="V401" s="434"/>
      <c r="W401" s="434"/>
      <c r="X401" s="434"/>
      <c r="Y401" s="434"/>
      <c r="Z401" s="434"/>
      <c r="AA401" s="434"/>
      <c r="AB401" s="434"/>
      <c r="AC401" s="434"/>
      <c r="AD401" s="434"/>
      <c r="AE401" s="434"/>
      <c r="AF401" s="434"/>
      <c r="AG401" s="434"/>
      <c r="AH401" s="434"/>
      <c r="AI401" s="434"/>
      <c r="AJ401" s="434"/>
      <c r="AK401" s="434"/>
      <c r="AL401" s="434"/>
      <c r="AM401" s="434"/>
      <c r="AN401" s="434"/>
      <c r="AO401" s="434"/>
      <c r="AP401" s="434"/>
      <c r="AQ401" s="434"/>
      <c r="AR401" s="434"/>
      <c r="AS401" s="434"/>
      <c r="AT401" s="434"/>
      <c r="AU401" s="434"/>
      <c r="AV401" s="434"/>
      <c r="AW401" s="434"/>
      <c r="AX401" s="434"/>
      <c r="AY401" s="434"/>
      <c r="AZ401" s="434"/>
      <c r="BA401" s="434"/>
      <c r="BB401" s="434"/>
      <c r="BC401" s="434"/>
      <c r="BD401" s="434"/>
      <c r="BE401" s="434"/>
      <c r="BF401" s="434"/>
      <c r="BG401" s="434"/>
      <c r="BH401" s="434"/>
      <c r="BI401" s="434"/>
      <c r="BJ401" s="434"/>
      <c r="BK401" s="434"/>
      <c r="BL401" s="434"/>
      <c r="BM401" s="434"/>
      <c r="BN401" s="434"/>
      <c r="BO401" s="434"/>
      <c r="BP401" s="434"/>
      <c r="BQ401" s="434"/>
      <c r="BR401" s="434"/>
      <c r="BS401" s="434"/>
      <c r="BT401" s="434"/>
      <c r="BU401" s="434"/>
      <c r="BV401" s="434"/>
      <c r="BW401" s="434"/>
      <c r="BX401" s="434"/>
      <c r="BY401" s="434"/>
      <c r="BZ401" s="434"/>
      <c r="CA401" s="434"/>
      <c r="CB401" s="434"/>
      <c r="CC401" s="434"/>
      <c r="CD401" s="434"/>
      <c r="CE401" s="434"/>
      <c r="CF401" s="434"/>
      <c r="CG401" s="434"/>
      <c r="CH401" s="434"/>
      <c r="CI401" s="434"/>
      <c r="CJ401" s="434"/>
      <c r="CK401" s="434"/>
      <c r="CL401" s="434"/>
      <c r="CM401" s="434"/>
      <c r="CN401" s="434"/>
      <c r="CO401" s="434"/>
      <c r="CP401" s="434"/>
      <c r="CQ401" s="434"/>
      <c r="CR401" s="434"/>
      <c r="CS401" s="434"/>
      <c r="CT401" s="434"/>
      <c r="CU401" s="434"/>
      <c r="CV401" s="434"/>
      <c r="CW401" s="434"/>
      <c r="CX401" s="434"/>
      <c r="CY401" s="434"/>
      <c r="CZ401" s="434"/>
      <c r="DA401" s="434"/>
      <c r="DB401" s="434"/>
      <c r="DC401" s="434"/>
      <c r="DD401" s="434"/>
      <c r="DE401" s="434"/>
      <c r="DF401" s="434"/>
      <c r="DG401" s="434"/>
      <c r="DH401" s="434"/>
      <c r="DI401" s="434"/>
      <c r="DJ401" s="434"/>
      <c r="DK401" s="434"/>
      <c r="DL401" s="434"/>
      <c r="DM401" s="434"/>
      <c r="DN401" s="434"/>
      <c r="DO401" s="434"/>
      <c r="DP401" s="434"/>
      <c r="DQ401" s="434"/>
      <c r="DR401" s="434"/>
      <c r="DS401" s="434"/>
      <c r="DT401" s="434"/>
      <c r="DU401" s="434"/>
      <c r="DV401" s="434"/>
      <c r="DW401" s="434"/>
      <c r="DX401" s="434"/>
      <c r="DY401" s="434"/>
      <c r="DZ401" s="434"/>
      <c r="EA401" s="434"/>
      <c r="EB401" s="434"/>
      <c r="EC401" s="434"/>
      <c r="ED401" s="434"/>
      <c r="EE401" s="434"/>
      <c r="EF401" s="434"/>
      <c r="EG401" s="434"/>
      <c r="EH401" s="434"/>
      <c r="EI401" s="434"/>
      <c r="EJ401" s="434"/>
      <c r="EK401" s="434"/>
      <c r="EL401" s="434"/>
      <c r="EM401" s="434"/>
      <c r="EN401" s="434"/>
      <c r="EO401" s="434"/>
      <c r="EP401" s="434"/>
      <c r="EQ401" s="434"/>
      <c r="ER401" s="434"/>
      <c r="ES401" s="434"/>
      <c r="ET401" s="434"/>
      <c r="EU401" s="434"/>
      <c r="EV401" s="434"/>
      <c r="EW401" s="434"/>
      <c r="EX401" s="434"/>
      <c r="EY401" s="434"/>
      <c r="EZ401" s="434"/>
      <c r="FA401" s="434"/>
      <c r="FB401" s="434"/>
      <c r="FC401" s="434"/>
      <c r="FD401" s="434"/>
      <c r="FE401" s="434"/>
      <c r="FF401" s="434"/>
      <c r="FG401" s="434"/>
      <c r="FH401" s="434"/>
      <c r="FI401" s="434"/>
      <c r="FJ401" s="434"/>
      <c r="FK401" s="434"/>
      <c r="FL401" s="434"/>
      <c r="FM401" s="434"/>
      <c r="FN401" s="434"/>
      <c r="FO401" s="434"/>
      <c r="FP401" s="434"/>
      <c r="FQ401" s="434"/>
      <c r="FR401" s="434"/>
      <c r="FS401" s="434"/>
      <c r="FT401" s="434"/>
      <c r="FU401" s="434"/>
      <c r="FV401" s="434"/>
      <c r="FW401" s="434"/>
      <c r="FX401" s="434"/>
      <c r="FY401" s="434"/>
      <c r="FZ401" s="434"/>
      <c r="GA401" s="434"/>
      <c r="GB401" s="434"/>
      <c r="GC401" s="434"/>
      <c r="GD401" s="434"/>
      <c r="GE401" s="434"/>
      <c r="GF401" s="434"/>
      <c r="GG401" s="434"/>
      <c r="GH401" s="434"/>
      <c r="GI401" s="434"/>
      <c r="GJ401" s="434"/>
      <c r="GK401" s="434"/>
      <c r="GL401" s="434"/>
      <c r="GM401" s="434"/>
      <c r="GN401" s="434"/>
      <c r="GO401" s="434"/>
      <c r="GP401" s="434"/>
      <c r="GQ401" s="434"/>
      <c r="GR401" s="434"/>
      <c r="GS401" s="434"/>
      <c r="GT401" s="434"/>
      <c r="GU401" s="434"/>
      <c r="GV401" s="434"/>
      <c r="GW401" s="434"/>
      <c r="GX401" s="434"/>
      <c r="GY401" s="434"/>
      <c r="GZ401" s="434"/>
      <c r="HA401" s="434"/>
      <c r="HB401" s="434"/>
      <c r="HC401" s="434"/>
      <c r="HD401" s="434"/>
      <c r="HE401" s="434"/>
      <c r="HF401" s="434"/>
      <c r="HG401" s="434"/>
      <c r="HH401" s="434"/>
      <c r="HI401" s="434"/>
      <c r="HJ401" s="434"/>
      <c r="HK401" s="434"/>
      <c r="HL401" s="434"/>
      <c r="HM401" s="434"/>
      <c r="HN401" s="434"/>
      <c r="HO401" s="434"/>
      <c r="HP401" s="434"/>
      <c r="HQ401" s="434"/>
      <c r="HR401" s="434"/>
      <c r="HS401" s="434"/>
      <c r="HT401" s="434"/>
      <c r="HU401" s="434"/>
      <c r="HV401" s="434"/>
      <c r="HW401" s="434"/>
      <c r="HX401" s="434"/>
      <c r="HY401" s="434"/>
      <c r="HZ401" s="434"/>
      <c r="IA401" s="434"/>
      <c r="IB401" s="434"/>
      <c r="IC401" s="434"/>
      <c r="ID401" s="434"/>
      <c r="IE401" s="434"/>
      <c r="IF401" s="434"/>
      <c r="IG401" s="434"/>
      <c r="IH401" s="434"/>
      <c r="II401" s="434"/>
      <c r="IJ401" s="434"/>
      <c r="IK401" s="434"/>
      <c r="IL401" s="434"/>
      <c r="IM401" s="434"/>
      <c r="IN401" s="434"/>
      <c r="IO401" s="434"/>
      <c r="IP401" s="434"/>
      <c r="IQ401" s="434"/>
      <c r="IR401" s="434"/>
      <c r="IS401" s="434"/>
      <c r="IT401" s="434"/>
      <c r="IU401" s="434"/>
      <c r="IV401" s="434"/>
    </row>
    <row r="402" spans="1:256" s="53" customFormat="1" ht="30">
      <c r="A402" s="205">
        <v>5</v>
      </c>
      <c r="B402" s="172" t="s">
        <v>2297</v>
      </c>
      <c r="C402" s="27" t="s">
        <v>1225</v>
      </c>
      <c r="D402" s="27" t="s">
        <v>1226</v>
      </c>
      <c r="E402" s="71" t="s">
        <v>102</v>
      </c>
      <c r="F402" s="27" t="s">
        <v>792</v>
      </c>
      <c r="G402" s="463">
        <v>3.5</v>
      </c>
      <c r="H402" s="36">
        <v>300</v>
      </c>
      <c r="I402" s="52">
        <v>1050</v>
      </c>
      <c r="J402" s="30">
        <v>0.12</v>
      </c>
      <c r="K402" s="31">
        <v>1176</v>
      </c>
      <c r="L402" s="27" t="s">
        <v>777</v>
      </c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7"/>
      <c r="EC402" s="37"/>
      <c r="ED402" s="37"/>
      <c r="EE402" s="37"/>
      <c r="EF402" s="37"/>
      <c r="EG402" s="37"/>
      <c r="EH402" s="37"/>
      <c r="EI402" s="37"/>
      <c r="EJ402" s="37"/>
      <c r="EK402" s="37"/>
      <c r="EL402" s="37"/>
      <c r="EM402" s="37"/>
      <c r="EN402" s="37"/>
      <c r="EO402" s="37"/>
      <c r="EP402" s="37"/>
      <c r="EQ402" s="37"/>
      <c r="ER402" s="37"/>
      <c r="ES402" s="37"/>
      <c r="ET402" s="37"/>
      <c r="EU402" s="37"/>
      <c r="EV402" s="37"/>
      <c r="EW402" s="37"/>
      <c r="EX402" s="37"/>
      <c r="EY402" s="37"/>
      <c r="EZ402" s="37"/>
      <c r="FA402" s="37"/>
      <c r="FB402" s="37"/>
      <c r="FC402" s="37"/>
      <c r="FD402" s="37"/>
      <c r="FE402" s="37"/>
      <c r="FF402" s="37"/>
      <c r="FG402" s="37"/>
      <c r="FH402" s="37"/>
      <c r="FI402" s="37"/>
      <c r="FJ402" s="37"/>
      <c r="FK402" s="37"/>
      <c r="FL402" s="37"/>
      <c r="FM402" s="37"/>
      <c r="FN402" s="37"/>
      <c r="FO402" s="37"/>
      <c r="FP402" s="37"/>
      <c r="FQ402" s="37"/>
      <c r="FR402" s="37"/>
      <c r="FS402" s="37"/>
      <c r="FT402" s="37"/>
      <c r="FU402" s="37"/>
      <c r="FV402" s="37"/>
      <c r="FW402" s="37"/>
      <c r="FX402" s="37"/>
      <c r="FY402" s="37"/>
      <c r="FZ402" s="37"/>
      <c r="GA402" s="37"/>
      <c r="GB402" s="37"/>
      <c r="GC402" s="37"/>
      <c r="GD402" s="37"/>
      <c r="GE402" s="37"/>
      <c r="GF402" s="37"/>
      <c r="GG402" s="37"/>
      <c r="GH402" s="37"/>
      <c r="GI402" s="37"/>
      <c r="GJ402" s="37"/>
      <c r="GK402" s="37"/>
      <c r="GL402" s="37"/>
      <c r="GM402" s="37"/>
      <c r="GN402" s="37"/>
      <c r="GO402" s="37"/>
      <c r="GP402" s="37"/>
      <c r="GQ402" s="37"/>
      <c r="GR402" s="37"/>
      <c r="GS402" s="37"/>
      <c r="GT402" s="37"/>
      <c r="GU402" s="37"/>
      <c r="GV402" s="37"/>
      <c r="GW402" s="37"/>
      <c r="GX402" s="37"/>
      <c r="GY402" s="37"/>
      <c r="GZ402" s="37"/>
      <c r="HA402" s="37"/>
      <c r="HB402" s="37"/>
      <c r="HC402" s="37"/>
      <c r="HD402" s="37"/>
      <c r="HE402" s="37"/>
      <c r="HF402" s="37"/>
      <c r="HG402" s="37"/>
      <c r="HH402" s="37"/>
      <c r="HI402" s="37"/>
      <c r="HJ402" s="37"/>
      <c r="HK402" s="37"/>
      <c r="HL402" s="37"/>
      <c r="HM402" s="37"/>
      <c r="HN402" s="37"/>
      <c r="HO402" s="37"/>
      <c r="HP402" s="37"/>
      <c r="HQ402" s="37"/>
      <c r="HR402" s="37"/>
      <c r="HS402" s="37"/>
      <c r="HT402" s="37"/>
    </row>
    <row r="403" spans="1:256" s="53" customFormat="1" ht="30">
      <c r="A403" s="205">
        <v>6</v>
      </c>
      <c r="B403" s="172" t="s">
        <v>2298</v>
      </c>
      <c r="C403" s="27" t="s">
        <v>1227</v>
      </c>
      <c r="D403" s="27" t="s">
        <v>1228</v>
      </c>
      <c r="E403" s="71" t="s">
        <v>16</v>
      </c>
      <c r="F403" s="27" t="s">
        <v>792</v>
      </c>
      <c r="G403" s="463">
        <v>5.18</v>
      </c>
      <c r="H403" s="36">
        <v>400</v>
      </c>
      <c r="I403" s="52">
        <v>2072</v>
      </c>
      <c r="J403" s="30">
        <v>0.12</v>
      </c>
      <c r="K403" s="31">
        <v>2320.64</v>
      </c>
      <c r="L403" s="27" t="s">
        <v>777</v>
      </c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EB403" s="37"/>
      <c r="EC403" s="37"/>
      <c r="ED403" s="37"/>
      <c r="EE403" s="37"/>
      <c r="EF403" s="37"/>
      <c r="EG403" s="37"/>
      <c r="EH403" s="37"/>
      <c r="EI403" s="37"/>
      <c r="EJ403" s="37"/>
      <c r="EK403" s="37"/>
      <c r="EL403" s="37"/>
      <c r="EM403" s="37"/>
      <c r="EN403" s="37"/>
      <c r="EO403" s="37"/>
      <c r="EP403" s="37"/>
      <c r="EQ403" s="37"/>
      <c r="ER403" s="37"/>
      <c r="ES403" s="37"/>
      <c r="ET403" s="37"/>
      <c r="EU403" s="37"/>
      <c r="EV403" s="37"/>
      <c r="EW403" s="37"/>
      <c r="EX403" s="37"/>
      <c r="EY403" s="37"/>
      <c r="EZ403" s="37"/>
      <c r="FA403" s="37"/>
      <c r="FB403" s="37"/>
      <c r="FC403" s="37"/>
      <c r="FD403" s="37"/>
      <c r="FE403" s="37"/>
      <c r="FF403" s="37"/>
      <c r="FG403" s="37"/>
      <c r="FH403" s="37"/>
      <c r="FI403" s="37"/>
      <c r="FJ403" s="37"/>
      <c r="FK403" s="37"/>
      <c r="FL403" s="37"/>
      <c r="FM403" s="37"/>
      <c r="FN403" s="37"/>
      <c r="FO403" s="37"/>
      <c r="FP403" s="37"/>
      <c r="FQ403" s="37"/>
      <c r="FR403" s="37"/>
      <c r="FS403" s="37"/>
      <c r="FT403" s="37"/>
      <c r="FU403" s="37"/>
      <c r="FV403" s="37"/>
      <c r="FW403" s="37"/>
      <c r="FX403" s="37"/>
      <c r="FY403" s="37"/>
      <c r="FZ403" s="37"/>
      <c r="GA403" s="37"/>
      <c r="GB403" s="37"/>
      <c r="GC403" s="37"/>
      <c r="GD403" s="37"/>
      <c r="GE403" s="37"/>
      <c r="GF403" s="37"/>
      <c r="GG403" s="37"/>
      <c r="GH403" s="37"/>
      <c r="GI403" s="37"/>
      <c r="GJ403" s="37"/>
      <c r="GK403" s="37"/>
      <c r="GL403" s="37"/>
      <c r="GM403" s="37"/>
      <c r="GN403" s="37"/>
      <c r="GO403" s="37"/>
      <c r="GP403" s="37"/>
      <c r="GQ403" s="37"/>
      <c r="GR403" s="37"/>
      <c r="GS403" s="37"/>
      <c r="GT403" s="37"/>
      <c r="GU403" s="37"/>
      <c r="GV403" s="37"/>
      <c r="GW403" s="37"/>
      <c r="GX403" s="37"/>
      <c r="GY403" s="37"/>
      <c r="GZ403" s="37"/>
      <c r="HA403" s="37"/>
      <c r="HB403" s="37"/>
      <c r="HC403" s="37"/>
      <c r="HD403" s="37"/>
      <c r="HE403" s="37"/>
      <c r="HF403" s="37"/>
      <c r="HG403" s="37"/>
      <c r="HH403" s="37"/>
      <c r="HI403" s="37"/>
      <c r="HJ403" s="37"/>
      <c r="HK403" s="37"/>
      <c r="HL403" s="37"/>
      <c r="HM403" s="37"/>
      <c r="HN403" s="37"/>
      <c r="HO403" s="37"/>
      <c r="HP403" s="37"/>
      <c r="HQ403" s="37"/>
      <c r="HR403" s="37"/>
      <c r="HS403" s="37"/>
      <c r="HT403" s="37"/>
    </row>
    <row r="404" spans="1:256" s="108" customFormat="1">
      <c r="A404" s="517" t="s">
        <v>2588</v>
      </c>
      <c r="B404" s="518"/>
      <c r="C404" s="518"/>
      <c r="D404" s="518"/>
      <c r="E404" s="518"/>
      <c r="F404" s="518"/>
      <c r="G404" s="518"/>
      <c r="H404" s="518"/>
      <c r="I404" s="518"/>
      <c r="J404" s="519"/>
      <c r="K404" s="403">
        <f>SUM(K398:K403)</f>
        <v>42038.080000000002</v>
      </c>
    </row>
    <row r="405" spans="1:256" s="108" customFormat="1">
      <c r="A405" s="517" t="s">
        <v>2589</v>
      </c>
      <c r="B405" s="518"/>
      <c r="C405" s="518"/>
      <c r="D405" s="518"/>
      <c r="E405" s="518"/>
      <c r="F405" s="518"/>
      <c r="G405" s="518"/>
      <c r="H405" s="518"/>
      <c r="I405" s="518"/>
      <c r="J405" s="519"/>
      <c r="K405" s="403">
        <v>-0.08</v>
      </c>
    </row>
    <row r="406" spans="1:256" s="108" customFormat="1">
      <c r="A406" s="523" t="s">
        <v>2671</v>
      </c>
      <c r="B406" s="524"/>
      <c r="C406" s="524"/>
      <c r="D406" s="524"/>
      <c r="E406" s="524"/>
      <c r="F406" s="524"/>
      <c r="G406" s="524"/>
      <c r="H406" s="524"/>
      <c r="I406" s="524"/>
      <c r="J406" s="525"/>
      <c r="K406" s="403">
        <f>SUM(K404:K405)</f>
        <v>42038</v>
      </c>
    </row>
    <row r="407" spans="1:256" s="108" customFormat="1">
      <c r="A407" s="428"/>
      <c r="B407" s="426"/>
      <c r="C407" s="426"/>
      <c r="D407" s="426"/>
      <c r="E407" s="427"/>
      <c r="F407" s="426"/>
      <c r="G407" s="459"/>
      <c r="H407" s="428"/>
      <c r="I407" s="426"/>
      <c r="J407" s="426"/>
      <c r="K407" s="429"/>
    </row>
    <row r="408" spans="1:256" s="108" customFormat="1">
      <c r="A408" s="38"/>
      <c r="C408" s="430"/>
      <c r="D408" s="430"/>
      <c r="F408" s="430"/>
      <c r="G408" s="460"/>
      <c r="H408" s="38"/>
      <c r="K408" s="431"/>
    </row>
    <row r="409" spans="1:256" s="108" customFormat="1" ht="45">
      <c r="A409" s="448" t="s">
        <v>2590</v>
      </c>
      <c r="B409" s="409" t="s">
        <v>749</v>
      </c>
      <c r="C409" s="409" t="s">
        <v>750</v>
      </c>
      <c r="D409" s="409" t="s">
        <v>751</v>
      </c>
      <c r="E409" s="409" t="s">
        <v>3</v>
      </c>
      <c r="F409" s="409" t="s">
        <v>2609</v>
      </c>
      <c r="G409" s="411" t="s">
        <v>753</v>
      </c>
      <c r="H409" s="410" t="s">
        <v>754</v>
      </c>
      <c r="I409" s="411" t="s">
        <v>755</v>
      </c>
      <c r="J409" s="410" t="s">
        <v>756</v>
      </c>
      <c r="K409" s="412" t="s">
        <v>757</v>
      </c>
      <c r="M409" s="425" t="s">
        <v>2770</v>
      </c>
    </row>
    <row r="410" spans="1:256" s="38" customFormat="1" ht="45">
      <c r="A410" s="39">
        <v>1</v>
      </c>
      <c r="B410" s="172" t="s">
        <v>2332</v>
      </c>
      <c r="C410" s="40" t="s">
        <v>1262</v>
      </c>
      <c r="D410" s="40" t="s">
        <v>1263</v>
      </c>
      <c r="E410" s="105" t="s">
        <v>683</v>
      </c>
      <c r="F410" s="27" t="s">
        <v>1264</v>
      </c>
      <c r="G410" s="242">
        <v>1125</v>
      </c>
      <c r="H410" s="102">
        <v>9</v>
      </c>
      <c r="I410" s="52">
        <v>10125</v>
      </c>
      <c r="J410" s="103">
        <v>0.12</v>
      </c>
      <c r="K410" s="31">
        <v>11340</v>
      </c>
      <c r="L410" s="40" t="s">
        <v>1242</v>
      </c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43"/>
      <c r="EJ410" s="43"/>
      <c r="EK410" s="43"/>
      <c r="EL410" s="43"/>
      <c r="EM410" s="43"/>
      <c r="EN410" s="43"/>
      <c r="EO410" s="43"/>
      <c r="EP410" s="43"/>
      <c r="EQ410" s="43"/>
      <c r="ER410" s="43"/>
      <c r="ES410" s="43"/>
      <c r="ET410" s="43"/>
      <c r="EU410" s="43"/>
      <c r="EV410" s="43"/>
      <c r="EW410" s="43"/>
      <c r="EX410" s="43"/>
      <c r="EY410" s="43"/>
      <c r="EZ410" s="43"/>
      <c r="FA410" s="43"/>
      <c r="FB410" s="43"/>
      <c r="FC410" s="43"/>
      <c r="FD410" s="43"/>
      <c r="FE410" s="43"/>
      <c r="FF410" s="43"/>
      <c r="FG410" s="43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43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</row>
    <row r="411" spans="1:256" s="38" customFormat="1" ht="45">
      <c r="A411" s="39">
        <v>2</v>
      </c>
      <c r="B411" s="172" t="s">
        <v>2339</v>
      </c>
      <c r="C411" s="40" t="s">
        <v>1270</v>
      </c>
      <c r="D411" s="40" t="s">
        <v>1271</v>
      </c>
      <c r="E411" s="105" t="s">
        <v>683</v>
      </c>
      <c r="F411" s="27" t="s">
        <v>1264</v>
      </c>
      <c r="G411" s="242">
        <v>137</v>
      </c>
      <c r="H411" s="102">
        <v>15</v>
      </c>
      <c r="I411" s="52">
        <v>2055</v>
      </c>
      <c r="J411" s="103">
        <v>0.12</v>
      </c>
      <c r="K411" s="31">
        <v>2301.6</v>
      </c>
      <c r="L411" s="40" t="s">
        <v>1242</v>
      </c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43"/>
      <c r="EJ411" s="43"/>
      <c r="EK411" s="43"/>
      <c r="EL411" s="43"/>
      <c r="EM411" s="43"/>
      <c r="EN411" s="43"/>
      <c r="EO411" s="43"/>
      <c r="EP411" s="43"/>
      <c r="EQ411" s="43"/>
      <c r="ER411" s="43"/>
      <c r="ES411" s="43"/>
      <c r="ET411" s="43"/>
      <c r="EU411" s="43"/>
      <c r="EV411" s="43"/>
      <c r="EW411" s="43"/>
      <c r="EX411" s="43"/>
      <c r="EY411" s="43"/>
      <c r="EZ411" s="43"/>
      <c r="FA411" s="43"/>
      <c r="FB411" s="43"/>
      <c r="FC411" s="43"/>
      <c r="FD411" s="43"/>
      <c r="FE411" s="43"/>
      <c r="FF411" s="43"/>
      <c r="FG411" s="43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43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</row>
    <row r="412" spans="1:256" s="38" customFormat="1" ht="45">
      <c r="A412" s="39">
        <v>3</v>
      </c>
      <c r="B412" s="172" t="s">
        <v>2341</v>
      </c>
      <c r="C412" s="40" t="s">
        <v>1275</v>
      </c>
      <c r="D412" s="40" t="s">
        <v>1276</v>
      </c>
      <c r="E412" s="105" t="s">
        <v>683</v>
      </c>
      <c r="F412" s="27" t="s">
        <v>1264</v>
      </c>
      <c r="G412" s="242">
        <v>227</v>
      </c>
      <c r="H412" s="102">
        <v>7</v>
      </c>
      <c r="I412" s="52">
        <v>1589</v>
      </c>
      <c r="J412" s="103">
        <v>0.12</v>
      </c>
      <c r="K412" s="31">
        <v>1779.68</v>
      </c>
      <c r="L412" s="40" t="s">
        <v>1242</v>
      </c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43"/>
      <c r="EJ412" s="43"/>
      <c r="EK412" s="43"/>
      <c r="EL412" s="43"/>
      <c r="EM412" s="43"/>
      <c r="EN412" s="43"/>
      <c r="EO412" s="43"/>
      <c r="EP412" s="43"/>
      <c r="EQ412" s="43"/>
      <c r="ER412" s="43"/>
      <c r="ES412" s="43"/>
      <c r="ET412" s="43"/>
      <c r="EU412" s="43"/>
      <c r="EV412" s="43"/>
      <c r="EW412" s="43"/>
      <c r="EX412" s="43"/>
      <c r="EY412" s="43"/>
      <c r="EZ412" s="43"/>
      <c r="FA412" s="43"/>
      <c r="FB412" s="43"/>
      <c r="FC412" s="43"/>
      <c r="FD412" s="43"/>
      <c r="FE412" s="43"/>
      <c r="FF412" s="43"/>
      <c r="FG412" s="43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43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</row>
    <row r="413" spans="1:256" s="38" customFormat="1" ht="45">
      <c r="A413" s="39">
        <v>4</v>
      </c>
      <c r="B413" s="172" t="s">
        <v>2342</v>
      </c>
      <c r="C413" s="40" t="s">
        <v>1277</v>
      </c>
      <c r="D413" s="40" t="s">
        <v>1278</v>
      </c>
      <c r="E413" s="105" t="s">
        <v>683</v>
      </c>
      <c r="F413" s="27" t="s">
        <v>1264</v>
      </c>
      <c r="G413" s="242">
        <v>137</v>
      </c>
      <c r="H413" s="102">
        <v>4</v>
      </c>
      <c r="I413" s="52">
        <v>548</v>
      </c>
      <c r="J413" s="103">
        <v>0.12</v>
      </c>
      <c r="K413" s="31">
        <v>613.76</v>
      </c>
      <c r="L413" s="40" t="s">
        <v>1242</v>
      </c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43"/>
      <c r="EJ413" s="43"/>
      <c r="EK413" s="43"/>
      <c r="EL413" s="43"/>
      <c r="EM413" s="43"/>
      <c r="EN413" s="43"/>
      <c r="EO413" s="43"/>
      <c r="EP413" s="43"/>
      <c r="EQ413" s="43"/>
      <c r="ER413" s="43"/>
      <c r="ES413" s="43"/>
      <c r="ET413" s="43"/>
      <c r="EU413" s="43"/>
      <c r="EV413" s="43"/>
      <c r="EW413" s="43"/>
      <c r="EX413" s="43"/>
      <c r="EY413" s="43"/>
      <c r="EZ413" s="43"/>
      <c r="FA413" s="43"/>
      <c r="FB413" s="43"/>
      <c r="FC413" s="43"/>
      <c r="FD413" s="43"/>
      <c r="FE413" s="43"/>
      <c r="FF413" s="43"/>
      <c r="FG413" s="43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43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</row>
    <row r="414" spans="1:256" s="38" customFormat="1" ht="45">
      <c r="A414" s="39">
        <v>5</v>
      </c>
      <c r="B414" s="172" t="s">
        <v>2343</v>
      </c>
      <c r="C414" s="40" t="s">
        <v>1279</v>
      </c>
      <c r="D414" s="40" t="s">
        <v>1280</v>
      </c>
      <c r="E414" s="105" t="s">
        <v>683</v>
      </c>
      <c r="F414" s="27" t="s">
        <v>1264</v>
      </c>
      <c r="G414" s="242">
        <v>675</v>
      </c>
      <c r="H414" s="102">
        <v>11</v>
      </c>
      <c r="I414" s="52">
        <v>7425</v>
      </c>
      <c r="J414" s="103">
        <v>0.12</v>
      </c>
      <c r="K414" s="31">
        <v>8316</v>
      </c>
      <c r="L414" s="40" t="s">
        <v>1242</v>
      </c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43"/>
      <c r="EJ414" s="43"/>
      <c r="EK414" s="43"/>
      <c r="EL414" s="43"/>
      <c r="EM414" s="43"/>
      <c r="EN414" s="43"/>
      <c r="EO414" s="43"/>
      <c r="EP414" s="43"/>
      <c r="EQ414" s="43"/>
      <c r="ER414" s="43"/>
      <c r="ES414" s="43"/>
      <c r="ET414" s="43"/>
      <c r="EU414" s="43"/>
      <c r="EV414" s="43"/>
      <c r="EW414" s="43"/>
      <c r="EX414" s="43"/>
      <c r="EY414" s="43"/>
      <c r="EZ414" s="43"/>
      <c r="FA414" s="43"/>
      <c r="FB414" s="43"/>
      <c r="FC414" s="43"/>
      <c r="FD414" s="43"/>
      <c r="FE414" s="43"/>
      <c r="FF414" s="43"/>
      <c r="FG414" s="43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43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</row>
    <row r="415" spans="1:256" s="108" customFormat="1">
      <c r="A415" s="517" t="s">
        <v>2588</v>
      </c>
      <c r="B415" s="518"/>
      <c r="C415" s="518"/>
      <c r="D415" s="518"/>
      <c r="E415" s="518"/>
      <c r="F415" s="518"/>
      <c r="G415" s="518"/>
      <c r="H415" s="518"/>
      <c r="I415" s="518"/>
      <c r="J415" s="519"/>
      <c r="K415" s="403">
        <f>SUM(K410:K414)</f>
        <v>24351.040000000001</v>
      </c>
    </row>
    <row r="416" spans="1:256" s="108" customFormat="1">
      <c r="A416" s="517" t="s">
        <v>2589</v>
      </c>
      <c r="B416" s="518"/>
      <c r="C416" s="518"/>
      <c r="D416" s="518"/>
      <c r="E416" s="518"/>
      <c r="F416" s="518"/>
      <c r="G416" s="518"/>
      <c r="H416" s="518"/>
      <c r="I416" s="518"/>
      <c r="J416" s="519"/>
      <c r="K416" s="403">
        <v>-0.04</v>
      </c>
    </row>
    <row r="417" spans="1:228" s="108" customFormat="1">
      <c r="A417" s="523" t="s">
        <v>2672</v>
      </c>
      <c r="B417" s="524"/>
      <c r="C417" s="524"/>
      <c r="D417" s="524"/>
      <c r="E417" s="524"/>
      <c r="F417" s="524"/>
      <c r="G417" s="524"/>
      <c r="H417" s="524"/>
      <c r="I417" s="524"/>
      <c r="J417" s="525"/>
      <c r="K417" s="403">
        <f>SUM(K415:K416)</f>
        <v>24351</v>
      </c>
    </row>
    <row r="418" spans="1:228" s="108" customFormat="1">
      <c r="A418" s="428"/>
      <c r="B418" s="426"/>
      <c r="C418" s="426"/>
      <c r="D418" s="426"/>
      <c r="E418" s="427"/>
      <c r="F418" s="426"/>
      <c r="G418" s="459"/>
      <c r="H418" s="428"/>
      <c r="I418" s="426"/>
      <c r="J418" s="426"/>
      <c r="K418" s="429"/>
    </row>
    <row r="419" spans="1:228" s="108" customFormat="1">
      <c r="A419" s="38"/>
      <c r="C419" s="430"/>
      <c r="D419" s="430"/>
      <c r="F419" s="430"/>
      <c r="G419" s="460"/>
      <c r="H419" s="38"/>
      <c r="K419" s="431"/>
    </row>
    <row r="420" spans="1:228" s="108" customFormat="1" ht="45">
      <c r="A420" s="448" t="s">
        <v>2590</v>
      </c>
      <c r="B420" s="409" t="s">
        <v>749</v>
      </c>
      <c r="C420" s="409" t="s">
        <v>750</v>
      </c>
      <c r="D420" s="409" t="s">
        <v>751</v>
      </c>
      <c r="E420" s="409" t="s">
        <v>3</v>
      </c>
      <c r="F420" s="409" t="s">
        <v>2609</v>
      </c>
      <c r="G420" s="411" t="s">
        <v>753</v>
      </c>
      <c r="H420" s="410" t="s">
        <v>754</v>
      </c>
      <c r="I420" s="411" t="s">
        <v>755</v>
      </c>
      <c r="J420" s="410" t="s">
        <v>756</v>
      </c>
      <c r="K420" s="412" t="s">
        <v>757</v>
      </c>
      <c r="M420" s="425" t="s">
        <v>2771</v>
      </c>
    </row>
    <row r="421" spans="1:228" s="38" customFormat="1" ht="45">
      <c r="A421" s="39">
        <v>1</v>
      </c>
      <c r="B421" s="172" t="s">
        <v>2345</v>
      </c>
      <c r="C421" s="40" t="s">
        <v>1283</v>
      </c>
      <c r="D421" s="40" t="s">
        <v>1284</v>
      </c>
      <c r="E421" s="105" t="s">
        <v>683</v>
      </c>
      <c r="F421" s="27" t="s">
        <v>1264</v>
      </c>
      <c r="G421" s="242">
        <v>244</v>
      </c>
      <c r="H421" s="102">
        <v>13</v>
      </c>
      <c r="I421" s="52">
        <v>3172</v>
      </c>
      <c r="J421" s="103">
        <v>0.12</v>
      </c>
      <c r="K421" s="31">
        <v>3552.64</v>
      </c>
      <c r="L421" s="40" t="s">
        <v>1242</v>
      </c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43"/>
      <c r="EJ421" s="43"/>
      <c r="EK421" s="43"/>
      <c r="EL421" s="43"/>
      <c r="EM421" s="43"/>
      <c r="EN421" s="43"/>
      <c r="EO421" s="43"/>
      <c r="EP421" s="43"/>
      <c r="EQ421" s="43"/>
      <c r="ER421" s="43"/>
      <c r="ES421" s="43"/>
      <c r="ET421" s="43"/>
      <c r="EU421" s="43"/>
      <c r="EV421" s="43"/>
      <c r="EW421" s="43"/>
      <c r="EX421" s="43"/>
      <c r="EY421" s="43"/>
      <c r="EZ421" s="43"/>
      <c r="FA421" s="43"/>
      <c r="FB421" s="43"/>
      <c r="FC421" s="43"/>
      <c r="FD421" s="43"/>
      <c r="FE421" s="43"/>
      <c r="FF421" s="43"/>
      <c r="FG421" s="43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43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</row>
    <row r="422" spans="1:228" s="38" customFormat="1" ht="45">
      <c r="A422" s="39">
        <v>2</v>
      </c>
      <c r="B422" s="172" t="s">
        <v>2346</v>
      </c>
      <c r="C422" s="40" t="s">
        <v>1285</v>
      </c>
      <c r="D422" s="40" t="s">
        <v>1286</v>
      </c>
      <c r="E422" s="105" t="s">
        <v>683</v>
      </c>
      <c r="F422" s="27" t="s">
        <v>1264</v>
      </c>
      <c r="G422" s="242">
        <v>241</v>
      </c>
      <c r="H422" s="102">
        <v>20</v>
      </c>
      <c r="I422" s="52">
        <v>4820</v>
      </c>
      <c r="J422" s="103">
        <v>0.12</v>
      </c>
      <c r="K422" s="31">
        <v>5398.4</v>
      </c>
      <c r="L422" s="40" t="s">
        <v>1242</v>
      </c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43"/>
      <c r="EJ422" s="43"/>
      <c r="EK422" s="43"/>
      <c r="EL422" s="43"/>
      <c r="EM422" s="43"/>
      <c r="EN422" s="43"/>
      <c r="EO422" s="43"/>
      <c r="EP422" s="43"/>
      <c r="EQ422" s="43"/>
      <c r="ER422" s="43"/>
      <c r="ES422" s="43"/>
      <c r="ET422" s="43"/>
      <c r="EU422" s="43"/>
      <c r="EV422" s="43"/>
      <c r="EW422" s="43"/>
      <c r="EX422" s="43"/>
      <c r="EY422" s="43"/>
      <c r="EZ422" s="43"/>
      <c r="FA422" s="43"/>
      <c r="FB422" s="43"/>
      <c r="FC422" s="43"/>
      <c r="FD422" s="43"/>
      <c r="FE422" s="43"/>
      <c r="FF422" s="43"/>
      <c r="FG422" s="43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43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</row>
    <row r="423" spans="1:228" s="38" customFormat="1" ht="45">
      <c r="A423" s="39">
        <v>3</v>
      </c>
      <c r="B423" s="172" t="s">
        <v>2350</v>
      </c>
      <c r="C423" s="40" t="s">
        <v>1294</v>
      </c>
      <c r="D423" s="418" t="s">
        <v>2625</v>
      </c>
      <c r="E423" s="217" t="s">
        <v>2325</v>
      </c>
      <c r="F423" s="27" t="s">
        <v>1264</v>
      </c>
      <c r="G423" s="242">
        <v>154</v>
      </c>
      <c r="H423" s="102">
        <v>10</v>
      </c>
      <c r="I423" s="52">
        <v>1540</v>
      </c>
      <c r="J423" s="103">
        <v>0.12</v>
      </c>
      <c r="K423" s="31">
        <v>1724.8</v>
      </c>
      <c r="L423" s="40" t="s">
        <v>1242</v>
      </c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43"/>
      <c r="EJ423" s="43"/>
      <c r="EK423" s="43"/>
      <c r="EL423" s="43"/>
      <c r="EM423" s="43"/>
      <c r="EN423" s="43"/>
      <c r="EO423" s="43"/>
      <c r="EP423" s="43"/>
      <c r="EQ423" s="43"/>
      <c r="ER423" s="43"/>
      <c r="ES423" s="43"/>
      <c r="ET423" s="43"/>
      <c r="EU423" s="43"/>
      <c r="EV423" s="43"/>
      <c r="EW423" s="43"/>
      <c r="EX423" s="43"/>
      <c r="EY423" s="43"/>
      <c r="EZ423" s="43"/>
      <c r="FA423" s="43"/>
      <c r="FB423" s="43"/>
      <c r="FC423" s="43"/>
      <c r="FD423" s="43"/>
      <c r="FE423" s="43"/>
      <c r="FF423" s="43"/>
      <c r="FG423" s="43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43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</row>
    <row r="424" spans="1:228" s="38" customFormat="1" ht="45">
      <c r="A424" s="39">
        <v>4</v>
      </c>
      <c r="B424" s="172" t="s">
        <v>2361</v>
      </c>
      <c r="C424" s="40" t="s">
        <v>1312</v>
      </c>
      <c r="D424" s="40" t="s">
        <v>1313</v>
      </c>
      <c r="E424" s="105" t="s">
        <v>416</v>
      </c>
      <c r="F424" s="27" t="s">
        <v>1264</v>
      </c>
      <c r="G424" s="242">
        <v>108</v>
      </c>
      <c r="H424" s="102">
        <v>18</v>
      </c>
      <c r="I424" s="52">
        <v>1944</v>
      </c>
      <c r="J424" s="103">
        <v>0.12</v>
      </c>
      <c r="K424" s="31">
        <v>2177.2800000000002</v>
      </c>
      <c r="L424" s="40" t="s">
        <v>1242</v>
      </c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43"/>
      <c r="EJ424" s="43"/>
      <c r="EK424" s="43"/>
      <c r="EL424" s="43"/>
      <c r="EM424" s="43"/>
      <c r="EN424" s="43"/>
      <c r="EO424" s="43"/>
      <c r="EP424" s="43"/>
      <c r="EQ424" s="43"/>
      <c r="ER424" s="43"/>
      <c r="ES424" s="43"/>
      <c r="ET424" s="43"/>
      <c r="EU424" s="43"/>
      <c r="EV424" s="43"/>
      <c r="EW424" s="43"/>
      <c r="EX424" s="43"/>
      <c r="EY424" s="43"/>
      <c r="EZ424" s="43"/>
      <c r="FA424" s="43"/>
      <c r="FB424" s="43"/>
      <c r="FC424" s="43"/>
      <c r="FD424" s="43"/>
      <c r="FE424" s="43"/>
      <c r="FF424" s="43"/>
      <c r="FG424" s="43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43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</row>
    <row r="425" spans="1:228" s="108" customFormat="1">
      <c r="A425" s="517" t="s">
        <v>2588</v>
      </c>
      <c r="B425" s="518"/>
      <c r="C425" s="518"/>
      <c r="D425" s="518"/>
      <c r="E425" s="518"/>
      <c r="F425" s="518"/>
      <c r="G425" s="518"/>
      <c r="H425" s="518"/>
      <c r="I425" s="518"/>
      <c r="J425" s="519"/>
      <c r="K425" s="403">
        <f>SUM(K421:K424)</f>
        <v>12853.119999999999</v>
      </c>
    </row>
    <row r="426" spans="1:228" s="108" customFormat="1">
      <c r="A426" s="517" t="s">
        <v>2589</v>
      </c>
      <c r="B426" s="518"/>
      <c r="C426" s="518"/>
      <c r="D426" s="518"/>
      <c r="E426" s="518"/>
      <c r="F426" s="518"/>
      <c r="G426" s="518"/>
      <c r="H426" s="518"/>
      <c r="I426" s="518"/>
      <c r="J426" s="519"/>
      <c r="K426" s="403">
        <v>-0.12</v>
      </c>
    </row>
    <row r="427" spans="1:228" s="108" customFormat="1">
      <c r="A427" s="523" t="s">
        <v>2673</v>
      </c>
      <c r="B427" s="524"/>
      <c r="C427" s="524"/>
      <c r="D427" s="524"/>
      <c r="E427" s="524"/>
      <c r="F427" s="524"/>
      <c r="G427" s="524"/>
      <c r="H427" s="524"/>
      <c r="I427" s="524"/>
      <c r="J427" s="525"/>
      <c r="K427" s="403">
        <f>SUM(K425:K426)</f>
        <v>12852.999999999998</v>
      </c>
    </row>
    <row r="428" spans="1:228" s="108" customFormat="1">
      <c r="A428" s="428"/>
      <c r="B428" s="426"/>
      <c r="C428" s="426"/>
      <c r="D428" s="426"/>
      <c r="E428" s="427"/>
      <c r="F428" s="426"/>
      <c r="G428" s="459"/>
      <c r="H428" s="428"/>
      <c r="I428" s="426"/>
      <c r="J428" s="426"/>
      <c r="K428" s="429"/>
    </row>
    <row r="429" spans="1:228" s="108" customFormat="1">
      <c r="A429" s="38"/>
      <c r="C429" s="430"/>
      <c r="D429" s="430"/>
      <c r="F429" s="430"/>
      <c r="G429" s="460"/>
      <c r="H429" s="38"/>
      <c r="K429" s="431"/>
    </row>
    <row r="430" spans="1:228" s="108" customFormat="1" ht="45">
      <c r="A430" s="448" t="s">
        <v>2590</v>
      </c>
      <c r="B430" s="409" t="s">
        <v>749</v>
      </c>
      <c r="C430" s="409" t="s">
        <v>750</v>
      </c>
      <c r="D430" s="409" t="s">
        <v>751</v>
      </c>
      <c r="E430" s="409" t="s">
        <v>3</v>
      </c>
      <c r="F430" s="409" t="s">
        <v>2609</v>
      </c>
      <c r="G430" s="411" t="s">
        <v>753</v>
      </c>
      <c r="H430" s="410" t="s">
        <v>754</v>
      </c>
      <c r="I430" s="411" t="s">
        <v>755</v>
      </c>
      <c r="J430" s="410" t="s">
        <v>756</v>
      </c>
      <c r="K430" s="412" t="s">
        <v>757</v>
      </c>
      <c r="M430" s="425" t="s">
        <v>2772</v>
      </c>
    </row>
    <row r="431" spans="1:228" s="53" customFormat="1" ht="45">
      <c r="A431" s="62">
        <v>1</v>
      </c>
      <c r="B431" s="172" t="s">
        <v>1935</v>
      </c>
      <c r="C431" s="27" t="s">
        <v>1001</v>
      </c>
      <c r="D431" s="27" t="s">
        <v>1002</v>
      </c>
      <c r="E431" s="71" t="s">
        <v>25</v>
      </c>
      <c r="F431" s="27" t="s">
        <v>1003</v>
      </c>
      <c r="G431" s="461">
        <v>39.200000000000003</v>
      </c>
      <c r="H431" s="42">
        <v>20</v>
      </c>
      <c r="I431" s="52">
        <v>784</v>
      </c>
      <c r="J431" s="30">
        <v>0.12</v>
      </c>
      <c r="K431" s="31">
        <v>878.08</v>
      </c>
      <c r="L431" s="40" t="s">
        <v>1242</v>
      </c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  <c r="DS431" s="37"/>
      <c r="DT431" s="37"/>
      <c r="DU431" s="37"/>
      <c r="DV431" s="37"/>
      <c r="DW431" s="37"/>
      <c r="DX431" s="37"/>
      <c r="DY431" s="37"/>
      <c r="DZ431" s="37"/>
      <c r="EA431" s="37"/>
      <c r="EB431" s="37"/>
      <c r="EC431" s="37"/>
      <c r="ED431" s="37"/>
      <c r="EE431" s="37"/>
      <c r="EF431" s="37"/>
      <c r="EG431" s="37"/>
      <c r="EH431" s="37"/>
      <c r="EI431" s="37"/>
      <c r="EJ431" s="37"/>
      <c r="EK431" s="37"/>
      <c r="EL431" s="37"/>
      <c r="EM431" s="37"/>
      <c r="EN431" s="37"/>
      <c r="EO431" s="37"/>
      <c r="EP431" s="37"/>
      <c r="EQ431" s="37"/>
      <c r="ER431" s="37"/>
      <c r="ES431" s="37"/>
      <c r="ET431" s="37"/>
      <c r="EU431" s="37"/>
      <c r="EV431" s="37"/>
      <c r="EW431" s="37"/>
      <c r="EX431" s="37"/>
      <c r="EY431" s="37"/>
      <c r="EZ431" s="37"/>
      <c r="FA431" s="37"/>
      <c r="FB431" s="37"/>
      <c r="FC431" s="37"/>
      <c r="FD431" s="37"/>
      <c r="FE431" s="37"/>
      <c r="FF431" s="37"/>
      <c r="FG431" s="37"/>
      <c r="FH431" s="37"/>
      <c r="FI431" s="37"/>
      <c r="FJ431" s="37"/>
      <c r="FK431" s="37"/>
      <c r="FL431" s="37"/>
      <c r="FM431" s="37"/>
      <c r="FN431" s="37"/>
      <c r="FO431" s="37"/>
      <c r="FP431" s="37"/>
      <c r="FQ431" s="37"/>
      <c r="FR431" s="37"/>
      <c r="FS431" s="37"/>
      <c r="FT431" s="37"/>
      <c r="FU431" s="37"/>
      <c r="FV431" s="37"/>
      <c r="FW431" s="37"/>
      <c r="FX431" s="37"/>
      <c r="FY431" s="37"/>
      <c r="FZ431" s="37"/>
      <c r="GA431" s="37"/>
      <c r="GB431" s="37"/>
      <c r="GC431" s="37"/>
      <c r="GD431" s="37"/>
      <c r="GE431" s="37"/>
      <c r="GF431" s="37"/>
      <c r="GG431" s="37"/>
      <c r="GH431" s="37"/>
      <c r="GI431" s="37"/>
      <c r="GJ431" s="37"/>
      <c r="GK431" s="37"/>
      <c r="GL431" s="37"/>
      <c r="GM431" s="37"/>
      <c r="GN431" s="37"/>
      <c r="GO431" s="37"/>
      <c r="GP431" s="37"/>
      <c r="GQ431" s="37"/>
      <c r="GR431" s="37"/>
      <c r="GS431" s="37"/>
      <c r="GT431" s="37"/>
      <c r="GU431" s="37"/>
      <c r="GV431" s="37"/>
      <c r="GW431" s="37"/>
      <c r="GX431" s="37"/>
      <c r="GY431" s="37"/>
      <c r="GZ431" s="37"/>
      <c r="HA431" s="37"/>
      <c r="HB431" s="37"/>
      <c r="HC431" s="37"/>
      <c r="HD431" s="37"/>
      <c r="HE431" s="37"/>
      <c r="HF431" s="37"/>
      <c r="HG431" s="37"/>
      <c r="HH431" s="37"/>
      <c r="HI431" s="37"/>
      <c r="HJ431" s="37"/>
      <c r="HK431" s="37"/>
      <c r="HL431" s="37"/>
      <c r="HM431" s="37"/>
      <c r="HN431" s="37"/>
      <c r="HO431" s="37"/>
      <c r="HP431" s="37"/>
      <c r="HQ431" s="37"/>
      <c r="HR431" s="37"/>
      <c r="HS431" s="37"/>
      <c r="HT431" s="37"/>
    </row>
    <row r="432" spans="1:228" s="38" customFormat="1" ht="30">
      <c r="A432" s="39">
        <v>2</v>
      </c>
      <c r="B432" s="172" t="s">
        <v>2313</v>
      </c>
      <c r="C432" s="40" t="s">
        <v>1238</v>
      </c>
      <c r="D432" s="40" t="s">
        <v>1239</v>
      </c>
      <c r="E432" s="105" t="s">
        <v>1240</v>
      </c>
      <c r="F432" s="27" t="s">
        <v>1241</v>
      </c>
      <c r="G432" s="242">
        <v>60</v>
      </c>
      <c r="H432" s="102">
        <v>12</v>
      </c>
      <c r="I432" s="52">
        <v>720</v>
      </c>
      <c r="J432" s="30">
        <v>0.12</v>
      </c>
      <c r="K432" s="31">
        <v>806.4</v>
      </c>
      <c r="L432" s="40" t="s">
        <v>1242</v>
      </c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43"/>
      <c r="EJ432" s="43"/>
      <c r="EK432" s="43"/>
      <c r="EL432" s="43"/>
      <c r="EM432" s="43"/>
      <c r="EN432" s="43"/>
      <c r="EO432" s="43"/>
      <c r="EP432" s="43"/>
      <c r="EQ432" s="43"/>
      <c r="ER432" s="43"/>
      <c r="ES432" s="43"/>
      <c r="ET432" s="43"/>
      <c r="EU432" s="43"/>
      <c r="EV432" s="43"/>
      <c r="EW432" s="43"/>
      <c r="EX432" s="43"/>
      <c r="EY432" s="43"/>
      <c r="EZ432" s="43"/>
      <c r="FA432" s="43"/>
      <c r="FB432" s="43"/>
      <c r="FC432" s="43"/>
      <c r="FD432" s="43"/>
      <c r="FE432" s="43"/>
      <c r="FF432" s="43"/>
      <c r="FG432" s="43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43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</row>
    <row r="433" spans="1:241" s="108" customFormat="1">
      <c r="A433" s="517" t="s">
        <v>2588</v>
      </c>
      <c r="B433" s="518"/>
      <c r="C433" s="518"/>
      <c r="D433" s="518"/>
      <c r="E433" s="518"/>
      <c r="F433" s="518"/>
      <c r="G433" s="518"/>
      <c r="H433" s="518"/>
      <c r="I433" s="518"/>
      <c r="J433" s="519"/>
      <c r="K433" s="403">
        <f>SUM(K431:K432)</f>
        <v>1684.48</v>
      </c>
    </row>
    <row r="434" spans="1:241" s="108" customFormat="1">
      <c r="A434" s="517" t="s">
        <v>2589</v>
      </c>
      <c r="B434" s="518"/>
      <c r="C434" s="518"/>
      <c r="D434" s="518"/>
      <c r="E434" s="518"/>
      <c r="F434" s="518"/>
      <c r="G434" s="518"/>
      <c r="H434" s="518"/>
      <c r="I434" s="518"/>
      <c r="J434" s="519"/>
      <c r="K434" s="403">
        <v>-0.48</v>
      </c>
    </row>
    <row r="435" spans="1:241" s="108" customFormat="1">
      <c r="A435" s="523" t="s">
        <v>2674</v>
      </c>
      <c r="B435" s="524"/>
      <c r="C435" s="524"/>
      <c r="D435" s="524"/>
      <c r="E435" s="524"/>
      <c r="F435" s="524"/>
      <c r="G435" s="524"/>
      <c r="H435" s="524"/>
      <c r="I435" s="524"/>
      <c r="J435" s="525"/>
      <c r="K435" s="403">
        <f>SUM(K433:K434)</f>
        <v>1684</v>
      </c>
    </row>
    <row r="436" spans="1:241" s="108" customFormat="1">
      <c r="A436" s="428"/>
      <c r="B436" s="426"/>
      <c r="C436" s="426"/>
      <c r="D436" s="426"/>
      <c r="E436" s="427"/>
      <c r="F436" s="426"/>
      <c r="G436" s="459"/>
      <c r="H436" s="428"/>
      <c r="I436" s="426"/>
      <c r="J436" s="426"/>
      <c r="K436" s="429"/>
    </row>
    <row r="437" spans="1:241" s="108" customFormat="1">
      <c r="A437" s="38"/>
      <c r="C437" s="430"/>
      <c r="D437" s="430"/>
      <c r="F437" s="430"/>
      <c r="G437" s="460"/>
      <c r="H437" s="38"/>
      <c r="K437" s="431"/>
    </row>
    <row r="438" spans="1:241" s="108" customFormat="1" ht="45">
      <c r="A438" s="448" t="s">
        <v>2590</v>
      </c>
      <c r="B438" s="409" t="s">
        <v>749</v>
      </c>
      <c r="C438" s="409" t="s">
        <v>750</v>
      </c>
      <c r="D438" s="409" t="s">
        <v>751</v>
      </c>
      <c r="E438" s="409" t="s">
        <v>3</v>
      </c>
      <c r="F438" s="409" t="s">
        <v>2609</v>
      </c>
      <c r="G438" s="411" t="s">
        <v>753</v>
      </c>
      <c r="H438" s="410" t="s">
        <v>754</v>
      </c>
      <c r="I438" s="411" t="s">
        <v>755</v>
      </c>
      <c r="J438" s="410" t="s">
        <v>756</v>
      </c>
      <c r="K438" s="412" t="s">
        <v>757</v>
      </c>
      <c r="M438" s="425" t="s">
        <v>2773</v>
      </c>
    </row>
    <row r="439" spans="1:241" s="38" customFormat="1" ht="45">
      <c r="A439" s="39">
        <v>1</v>
      </c>
      <c r="B439" s="172" t="s">
        <v>2333</v>
      </c>
      <c r="C439" s="40" t="s">
        <v>1265</v>
      </c>
      <c r="D439" s="40" t="s">
        <v>1266</v>
      </c>
      <c r="E439" s="105" t="s">
        <v>683</v>
      </c>
      <c r="F439" s="27" t="s">
        <v>1267</v>
      </c>
      <c r="G439" s="242">
        <v>151</v>
      </c>
      <c r="H439" s="102">
        <v>26</v>
      </c>
      <c r="I439" s="52">
        <v>3926</v>
      </c>
      <c r="J439" s="103">
        <v>0.12</v>
      </c>
      <c r="K439" s="31">
        <v>4397.12</v>
      </c>
      <c r="L439" s="40" t="s">
        <v>1197</v>
      </c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43"/>
      <c r="EJ439" s="43"/>
      <c r="EK439" s="43"/>
      <c r="EL439" s="43"/>
      <c r="EM439" s="43"/>
      <c r="EN439" s="43"/>
      <c r="EO439" s="43"/>
      <c r="EP439" s="43"/>
      <c r="EQ439" s="43"/>
      <c r="ER439" s="43"/>
      <c r="ES439" s="43"/>
      <c r="ET439" s="43"/>
      <c r="EU439" s="43"/>
      <c r="EV439" s="43"/>
      <c r="EW439" s="43"/>
      <c r="EX439" s="43"/>
      <c r="EY439" s="43"/>
      <c r="EZ439" s="43"/>
      <c r="FA439" s="43"/>
      <c r="FB439" s="43"/>
      <c r="FC439" s="43"/>
      <c r="FD439" s="43"/>
      <c r="FE439" s="43"/>
      <c r="FF439" s="43"/>
      <c r="FG439" s="43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43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</row>
    <row r="440" spans="1:241" s="38" customFormat="1" ht="30">
      <c r="A440" s="39">
        <v>2</v>
      </c>
      <c r="B440" s="172" t="s">
        <v>2344</v>
      </c>
      <c r="C440" s="40" t="s">
        <v>1281</v>
      </c>
      <c r="D440" s="40" t="s">
        <v>1282</v>
      </c>
      <c r="E440" s="105" t="s">
        <v>683</v>
      </c>
      <c r="F440" s="27" t="s">
        <v>1237</v>
      </c>
      <c r="G440" s="242">
        <v>427.95</v>
      </c>
      <c r="H440" s="102">
        <v>15</v>
      </c>
      <c r="I440" s="52">
        <v>6419.25</v>
      </c>
      <c r="J440" s="103">
        <v>0.12</v>
      </c>
      <c r="K440" s="31">
        <v>7189.5599999999995</v>
      </c>
      <c r="L440" s="40" t="s">
        <v>1197</v>
      </c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43"/>
      <c r="EJ440" s="43"/>
      <c r="EK440" s="43"/>
      <c r="EL440" s="43"/>
      <c r="EM440" s="43"/>
      <c r="EN440" s="43"/>
      <c r="EO440" s="43"/>
      <c r="EP440" s="43"/>
      <c r="EQ440" s="43"/>
      <c r="ER440" s="43"/>
      <c r="ES440" s="43"/>
      <c r="ET440" s="43"/>
      <c r="EU440" s="43"/>
      <c r="EV440" s="43"/>
      <c r="EW440" s="43"/>
      <c r="EX440" s="43"/>
      <c r="EY440" s="43"/>
      <c r="EZ440" s="43"/>
      <c r="FA440" s="43"/>
      <c r="FB440" s="43"/>
      <c r="FC440" s="43"/>
      <c r="FD440" s="43"/>
      <c r="FE440" s="43"/>
      <c r="FF440" s="43"/>
      <c r="FG440" s="43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43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</row>
    <row r="441" spans="1:241" s="433" customFormat="1" ht="30">
      <c r="A441" s="62">
        <v>3</v>
      </c>
      <c r="B441" s="172" t="s">
        <v>2235</v>
      </c>
      <c r="C441" s="27" t="s">
        <v>1194</v>
      </c>
      <c r="D441" s="27" t="s">
        <v>1195</v>
      </c>
      <c r="E441" s="71" t="s">
        <v>1193</v>
      </c>
      <c r="F441" s="72" t="s">
        <v>1196</v>
      </c>
      <c r="G441" s="465">
        <v>52</v>
      </c>
      <c r="H441" s="42">
        <v>20</v>
      </c>
      <c r="I441" s="52">
        <v>1040</v>
      </c>
      <c r="J441" s="30">
        <v>0.12</v>
      </c>
      <c r="K441" s="31">
        <v>1164.8</v>
      </c>
      <c r="L441" s="44" t="s">
        <v>1197</v>
      </c>
      <c r="O441" s="432"/>
      <c r="P441" s="432"/>
      <c r="Q441" s="432"/>
      <c r="R441" s="432"/>
      <c r="S441" s="432"/>
      <c r="T441" s="432"/>
      <c r="U441" s="432"/>
      <c r="V441" s="432"/>
      <c r="W441" s="432"/>
      <c r="X441" s="432"/>
      <c r="Y441" s="432"/>
      <c r="Z441" s="432"/>
      <c r="AA441" s="432"/>
      <c r="AB441" s="432"/>
      <c r="AC441" s="432"/>
      <c r="AD441" s="432"/>
      <c r="AE441" s="432"/>
      <c r="AF441" s="432"/>
      <c r="AG441" s="432"/>
      <c r="AH441" s="432"/>
      <c r="AI441" s="432"/>
      <c r="AJ441" s="432"/>
      <c r="AK441" s="432"/>
      <c r="AL441" s="432"/>
      <c r="AM441" s="432"/>
      <c r="AN441" s="432"/>
      <c r="AO441" s="432"/>
      <c r="AP441" s="432"/>
      <c r="AQ441" s="432"/>
      <c r="AR441" s="432"/>
      <c r="AS441" s="432"/>
      <c r="AT441" s="432"/>
      <c r="AU441" s="432"/>
      <c r="AV441" s="432"/>
      <c r="AW441" s="432"/>
      <c r="AX441" s="432"/>
      <c r="AY441" s="432"/>
      <c r="AZ441" s="432"/>
      <c r="BA441" s="432"/>
      <c r="BB441" s="432"/>
      <c r="BC441" s="432"/>
      <c r="BD441" s="432"/>
      <c r="BE441" s="432"/>
      <c r="BF441" s="432"/>
      <c r="BG441" s="432"/>
      <c r="BH441" s="432"/>
      <c r="BI441" s="432"/>
      <c r="BJ441" s="432"/>
      <c r="BK441" s="432"/>
      <c r="BL441" s="432"/>
      <c r="BM441" s="432"/>
      <c r="BN441" s="432"/>
      <c r="BO441" s="432"/>
      <c r="BP441" s="432"/>
      <c r="BQ441" s="432"/>
      <c r="BR441" s="432"/>
      <c r="BS441" s="432"/>
      <c r="BT441" s="432"/>
      <c r="BU441" s="432"/>
      <c r="BV441" s="432"/>
      <c r="BW441" s="432"/>
      <c r="BX441" s="432"/>
      <c r="BY441" s="432"/>
      <c r="BZ441" s="432"/>
      <c r="CA441" s="432"/>
      <c r="CB441" s="432"/>
      <c r="CC441" s="432"/>
      <c r="CD441" s="432"/>
      <c r="CE441" s="432"/>
      <c r="CF441" s="432"/>
      <c r="CG441" s="432"/>
      <c r="CH441" s="432"/>
      <c r="CI441" s="432"/>
      <c r="CJ441" s="432"/>
      <c r="CK441" s="432"/>
      <c r="CL441" s="432"/>
      <c r="CM441" s="432"/>
      <c r="CN441" s="432"/>
      <c r="CO441" s="432"/>
      <c r="CP441" s="432"/>
      <c r="CQ441" s="432"/>
      <c r="CR441" s="432"/>
      <c r="CS441" s="432"/>
      <c r="CT441" s="432"/>
      <c r="CU441" s="432"/>
      <c r="CV441" s="432"/>
      <c r="CW441" s="432"/>
      <c r="CX441" s="432"/>
      <c r="CY441" s="432"/>
      <c r="CZ441" s="432"/>
      <c r="DA441" s="432"/>
      <c r="DB441" s="432"/>
      <c r="DC441" s="432"/>
      <c r="DD441" s="432"/>
      <c r="DE441" s="432"/>
      <c r="DF441" s="432"/>
      <c r="DG441" s="432"/>
      <c r="DH441" s="432"/>
      <c r="DI441" s="432"/>
      <c r="DJ441" s="432"/>
      <c r="DK441" s="432"/>
      <c r="DL441" s="432"/>
      <c r="DM441" s="432"/>
      <c r="DN441" s="432"/>
      <c r="DO441" s="432"/>
      <c r="DP441" s="432"/>
      <c r="DQ441" s="432"/>
      <c r="DR441" s="432"/>
      <c r="DS441" s="432"/>
      <c r="DT441" s="432"/>
      <c r="DU441" s="432"/>
      <c r="DV441" s="432"/>
      <c r="DW441" s="432"/>
      <c r="DX441" s="432"/>
      <c r="DY441" s="432"/>
      <c r="DZ441" s="432"/>
      <c r="EA441" s="432"/>
      <c r="EB441" s="432"/>
      <c r="EC441" s="432"/>
      <c r="ED441" s="432"/>
      <c r="EE441" s="432"/>
      <c r="EF441" s="432"/>
      <c r="EG441" s="432"/>
      <c r="EH441" s="432"/>
      <c r="EI441" s="432"/>
      <c r="EJ441" s="432"/>
      <c r="EK441" s="432"/>
      <c r="EL441" s="432"/>
      <c r="EM441" s="432"/>
      <c r="EN441" s="432"/>
      <c r="EO441" s="432"/>
      <c r="EP441" s="432"/>
      <c r="EQ441" s="432"/>
      <c r="ER441" s="432"/>
      <c r="ES441" s="432"/>
      <c r="ET441" s="432"/>
      <c r="EU441" s="432"/>
      <c r="EV441" s="432"/>
      <c r="EW441" s="432"/>
      <c r="EX441" s="432"/>
      <c r="EY441" s="432"/>
      <c r="EZ441" s="432"/>
      <c r="FA441" s="432"/>
      <c r="FB441" s="432"/>
      <c r="FC441" s="432"/>
      <c r="FD441" s="432"/>
      <c r="FE441" s="432"/>
      <c r="FF441" s="432"/>
      <c r="FG441" s="432"/>
      <c r="FH441" s="432"/>
      <c r="FI441" s="432"/>
      <c r="FJ441" s="432"/>
      <c r="FK441" s="432"/>
      <c r="FL441" s="432"/>
      <c r="FM441" s="432"/>
      <c r="FN441" s="432"/>
      <c r="FO441" s="432"/>
      <c r="FP441" s="432"/>
      <c r="FQ441" s="432"/>
      <c r="FR441" s="432"/>
      <c r="FS441" s="432"/>
      <c r="FT441" s="432"/>
      <c r="FU441" s="432"/>
      <c r="FV441" s="432"/>
      <c r="FW441" s="432"/>
      <c r="FX441" s="432"/>
      <c r="FY441" s="432"/>
      <c r="FZ441" s="432"/>
      <c r="GA441" s="432"/>
      <c r="GB441" s="432"/>
      <c r="GC441" s="432"/>
      <c r="GD441" s="432"/>
      <c r="GE441" s="432"/>
      <c r="GF441" s="432"/>
      <c r="GG441" s="432"/>
      <c r="GH441" s="432"/>
      <c r="GI441" s="432"/>
      <c r="GJ441" s="432"/>
      <c r="GK441" s="432"/>
      <c r="GL441" s="432"/>
      <c r="GM441" s="432"/>
      <c r="GN441" s="432"/>
      <c r="GO441" s="432"/>
      <c r="GP441" s="432"/>
      <c r="GQ441" s="432"/>
      <c r="GR441" s="432"/>
      <c r="GS441" s="432"/>
      <c r="GT441" s="432"/>
      <c r="GU441" s="432"/>
      <c r="GV441" s="432"/>
      <c r="GW441" s="432"/>
      <c r="GX441" s="432"/>
      <c r="GY441" s="432"/>
      <c r="GZ441" s="432"/>
      <c r="HA441" s="432"/>
      <c r="HB441" s="432"/>
      <c r="HC441" s="432"/>
      <c r="HD441" s="432"/>
      <c r="HE441" s="432"/>
      <c r="HF441" s="432"/>
      <c r="HG441" s="432"/>
      <c r="HH441" s="432"/>
      <c r="HI441" s="432"/>
      <c r="HJ441" s="432"/>
      <c r="HK441" s="432"/>
      <c r="HL441" s="432"/>
      <c r="HM441" s="432"/>
      <c r="HN441" s="432"/>
      <c r="HO441" s="432"/>
      <c r="HP441" s="432"/>
      <c r="HQ441" s="432"/>
      <c r="HR441" s="432"/>
      <c r="HS441" s="432"/>
      <c r="HT441" s="432"/>
      <c r="HU441" s="432"/>
      <c r="HV441" s="432"/>
      <c r="HW441" s="432"/>
      <c r="HX441" s="432"/>
      <c r="HY441" s="432"/>
      <c r="HZ441" s="432"/>
      <c r="IA441" s="432"/>
      <c r="IB441" s="432"/>
      <c r="IC441" s="432"/>
      <c r="ID441" s="432"/>
      <c r="IE441" s="432"/>
      <c r="IF441" s="432"/>
      <c r="IG441" s="432"/>
    </row>
    <row r="442" spans="1:241" s="108" customFormat="1">
      <c r="A442" s="517" t="s">
        <v>2588</v>
      </c>
      <c r="B442" s="518"/>
      <c r="C442" s="518"/>
      <c r="D442" s="518"/>
      <c r="E442" s="518"/>
      <c r="F442" s="518"/>
      <c r="G442" s="518"/>
      <c r="H442" s="518"/>
      <c r="I442" s="518"/>
      <c r="J442" s="519"/>
      <c r="K442" s="403">
        <f>SUM(K439:K441)</f>
        <v>12751.48</v>
      </c>
    </row>
    <row r="443" spans="1:241" s="108" customFormat="1">
      <c r="A443" s="517" t="s">
        <v>2589</v>
      </c>
      <c r="B443" s="518"/>
      <c r="C443" s="518"/>
      <c r="D443" s="518"/>
      <c r="E443" s="518"/>
      <c r="F443" s="518"/>
      <c r="G443" s="518"/>
      <c r="H443" s="518"/>
      <c r="I443" s="518"/>
      <c r="J443" s="519"/>
      <c r="K443" s="403">
        <v>-0.48</v>
      </c>
    </row>
    <row r="444" spans="1:241" s="108" customFormat="1">
      <c r="A444" s="523" t="s">
        <v>2675</v>
      </c>
      <c r="B444" s="524"/>
      <c r="C444" s="524"/>
      <c r="D444" s="524"/>
      <c r="E444" s="524"/>
      <c r="F444" s="524"/>
      <c r="G444" s="524"/>
      <c r="H444" s="524"/>
      <c r="I444" s="524"/>
      <c r="J444" s="525"/>
      <c r="K444" s="403">
        <f>SUM(K442:K443)</f>
        <v>12751</v>
      </c>
    </row>
    <row r="445" spans="1:241" s="108" customFormat="1">
      <c r="A445" s="428"/>
      <c r="B445" s="426"/>
      <c r="C445" s="426"/>
      <c r="D445" s="426"/>
      <c r="E445" s="427"/>
      <c r="F445" s="426"/>
      <c r="G445" s="459"/>
      <c r="H445" s="428"/>
      <c r="I445" s="426"/>
      <c r="J445" s="426"/>
      <c r="K445" s="429"/>
    </row>
    <row r="446" spans="1:241" s="108" customFormat="1">
      <c r="A446" s="38"/>
      <c r="C446" s="430"/>
      <c r="D446" s="430"/>
      <c r="F446" s="430"/>
      <c r="G446" s="460"/>
      <c r="H446" s="38"/>
      <c r="K446" s="431"/>
    </row>
    <row r="447" spans="1:241" s="108" customFormat="1" ht="45">
      <c r="A447" s="448" t="s">
        <v>2590</v>
      </c>
      <c r="B447" s="409" t="s">
        <v>749</v>
      </c>
      <c r="C447" s="409" t="s">
        <v>750</v>
      </c>
      <c r="D447" s="409" t="s">
        <v>751</v>
      </c>
      <c r="E447" s="409" t="s">
        <v>3</v>
      </c>
      <c r="F447" s="409" t="s">
        <v>2609</v>
      </c>
      <c r="G447" s="411" t="s">
        <v>753</v>
      </c>
      <c r="H447" s="410" t="s">
        <v>754</v>
      </c>
      <c r="I447" s="411" t="s">
        <v>755</v>
      </c>
      <c r="J447" s="410" t="s">
        <v>756</v>
      </c>
      <c r="K447" s="412" t="s">
        <v>757</v>
      </c>
      <c r="M447" s="425" t="s">
        <v>2774</v>
      </c>
    </row>
    <row r="448" spans="1:241" s="38" customFormat="1" ht="30">
      <c r="A448" s="45">
        <v>1</v>
      </c>
      <c r="B448" s="26" t="s">
        <v>1467</v>
      </c>
      <c r="C448" s="27" t="s">
        <v>831</v>
      </c>
      <c r="D448" s="27" t="s">
        <v>832</v>
      </c>
      <c r="E448" s="71" t="s">
        <v>102</v>
      </c>
      <c r="F448" s="27" t="s">
        <v>2624</v>
      </c>
      <c r="G448" s="463">
        <v>0.94</v>
      </c>
      <c r="H448" s="36">
        <v>7800</v>
      </c>
      <c r="I448" s="41">
        <v>7332</v>
      </c>
      <c r="J448" s="46">
        <v>0.12</v>
      </c>
      <c r="K448" s="31">
        <v>8211.84</v>
      </c>
      <c r="L448" s="27" t="s">
        <v>834</v>
      </c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43"/>
      <c r="EJ448" s="43"/>
      <c r="EK448" s="43"/>
      <c r="EL448" s="43"/>
      <c r="EM448" s="43"/>
      <c r="EN448" s="43"/>
      <c r="EO448" s="43"/>
      <c r="EP448" s="43"/>
      <c r="EQ448" s="43"/>
      <c r="ER448" s="43"/>
      <c r="ES448" s="43"/>
      <c r="ET448" s="43"/>
      <c r="EU448" s="43"/>
      <c r="EV448" s="43"/>
      <c r="EW448" s="43"/>
      <c r="EX448" s="43"/>
      <c r="EY448" s="43"/>
      <c r="EZ448" s="43"/>
      <c r="FA448" s="43"/>
      <c r="FB448" s="43"/>
      <c r="FC448" s="43"/>
      <c r="FD448" s="43"/>
      <c r="FE448" s="43"/>
      <c r="FF448" s="43"/>
      <c r="FG448" s="43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43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</row>
    <row r="449" spans="1:256" s="437" customFormat="1" ht="45">
      <c r="A449" s="205">
        <v>2</v>
      </c>
      <c r="B449" s="172" t="s">
        <v>1986</v>
      </c>
      <c r="C449" s="192" t="s">
        <v>1026</v>
      </c>
      <c r="D449" s="192" t="s">
        <v>1027</v>
      </c>
      <c r="E449" s="192" t="s">
        <v>16</v>
      </c>
      <c r="F449" s="27" t="s">
        <v>2624</v>
      </c>
      <c r="G449" s="165">
        <v>0.44</v>
      </c>
      <c r="H449" s="205">
        <v>950</v>
      </c>
      <c r="I449" s="52">
        <v>418</v>
      </c>
      <c r="J449" s="22">
        <v>0.12</v>
      </c>
      <c r="K449" s="31">
        <v>468.15999999999997</v>
      </c>
      <c r="L449" s="19" t="s">
        <v>834</v>
      </c>
      <c r="N449" s="436"/>
      <c r="O449" s="436"/>
      <c r="P449" s="436"/>
      <c r="Q449" s="436"/>
      <c r="R449" s="436"/>
      <c r="S449" s="436"/>
      <c r="T449" s="436"/>
      <c r="U449" s="436"/>
      <c r="V449" s="436"/>
      <c r="W449" s="436"/>
      <c r="X449" s="436"/>
      <c r="Y449" s="436"/>
      <c r="Z449" s="436"/>
      <c r="AA449" s="436"/>
      <c r="AB449" s="436"/>
      <c r="AC449" s="436"/>
      <c r="AD449" s="436"/>
      <c r="AE449" s="436"/>
      <c r="AF449" s="436"/>
      <c r="AG449" s="436"/>
      <c r="AH449" s="436"/>
      <c r="AI449" s="436"/>
      <c r="AJ449" s="436"/>
      <c r="AK449" s="436"/>
      <c r="AL449" s="436"/>
      <c r="AM449" s="436"/>
      <c r="AN449" s="436"/>
      <c r="AO449" s="436"/>
      <c r="AP449" s="436"/>
      <c r="AQ449" s="436"/>
      <c r="AR449" s="436"/>
      <c r="AS449" s="436"/>
      <c r="AT449" s="436"/>
      <c r="AU449" s="436"/>
      <c r="AV449" s="436"/>
      <c r="AW449" s="436"/>
      <c r="AX449" s="436"/>
      <c r="AY449" s="436"/>
      <c r="AZ449" s="436"/>
      <c r="BA449" s="436"/>
      <c r="BB449" s="436"/>
      <c r="BC449" s="436"/>
      <c r="BD449" s="436"/>
      <c r="BE449" s="436"/>
      <c r="BF449" s="436"/>
      <c r="BG449" s="436"/>
      <c r="BH449" s="436"/>
      <c r="BI449" s="436"/>
      <c r="BJ449" s="436"/>
      <c r="BK449" s="436"/>
      <c r="BL449" s="436"/>
      <c r="BM449" s="436"/>
      <c r="BN449" s="436"/>
      <c r="BO449" s="436"/>
      <c r="BP449" s="436"/>
      <c r="BQ449" s="436"/>
      <c r="BR449" s="436"/>
      <c r="BS449" s="436"/>
      <c r="BT449" s="436"/>
      <c r="BU449" s="436"/>
      <c r="BV449" s="436"/>
      <c r="BW449" s="436"/>
      <c r="BX449" s="436"/>
      <c r="BY449" s="436"/>
      <c r="BZ449" s="436"/>
      <c r="CA449" s="436"/>
      <c r="CB449" s="436"/>
      <c r="CC449" s="436"/>
      <c r="CD449" s="436"/>
      <c r="CE449" s="436"/>
      <c r="CF449" s="436"/>
      <c r="CG449" s="436"/>
      <c r="CH449" s="436"/>
      <c r="CI449" s="436"/>
      <c r="CJ449" s="436"/>
      <c r="CK449" s="436"/>
      <c r="CL449" s="436"/>
      <c r="CM449" s="436"/>
      <c r="CN449" s="436"/>
      <c r="CO449" s="436"/>
      <c r="CP449" s="436"/>
      <c r="CQ449" s="436"/>
      <c r="CR449" s="436"/>
      <c r="CS449" s="436"/>
      <c r="CT449" s="436"/>
      <c r="CU449" s="436"/>
      <c r="CV449" s="436"/>
      <c r="CW449" s="436"/>
      <c r="CX449" s="436"/>
      <c r="CY449" s="436"/>
      <c r="CZ449" s="436"/>
      <c r="DA449" s="436"/>
      <c r="DB449" s="436"/>
      <c r="DC449" s="436"/>
      <c r="DD449" s="436"/>
      <c r="DE449" s="436"/>
      <c r="DF449" s="436"/>
      <c r="DG449" s="436"/>
      <c r="DH449" s="436"/>
      <c r="DI449" s="436"/>
      <c r="DJ449" s="436"/>
      <c r="DK449" s="436"/>
      <c r="DL449" s="436"/>
      <c r="DM449" s="436"/>
      <c r="DN449" s="436"/>
      <c r="DO449" s="436"/>
      <c r="DP449" s="436"/>
      <c r="DQ449" s="436"/>
      <c r="DR449" s="436"/>
      <c r="DS449" s="436"/>
      <c r="DT449" s="436"/>
      <c r="DU449" s="436"/>
      <c r="DV449" s="436"/>
      <c r="DW449" s="436"/>
      <c r="DX449" s="436"/>
      <c r="DY449" s="436"/>
      <c r="DZ449" s="436"/>
      <c r="EA449" s="436"/>
      <c r="EB449" s="436"/>
      <c r="EC449" s="436"/>
      <c r="ED449" s="436"/>
      <c r="EE449" s="436"/>
      <c r="EF449" s="436"/>
      <c r="EG449" s="436"/>
      <c r="EH449" s="436"/>
      <c r="EI449" s="436"/>
      <c r="EJ449" s="436"/>
      <c r="EK449" s="436"/>
      <c r="EL449" s="436"/>
      <c r="EM449" s="436"/>
      <c r="EN449" s="436"/>
      <c r="EO449" s="436"/>
      <c r="EP449" s="436"/>
      <c r="EQ449" s="436"/>
      <c r="ER449" s="436"/>
      <c r="ES449" s="436"/>
      <c r="ET449" s="436"/>
      <c r="EU449" s="436"/>
      <c r="EV449" s="436"/>
      <c r="EW449" s="436"/>
      <c r="EX449" s="436"/>
      <c r="EY449" s="436"/>
      <c r="EZ449" s="436"/>
      <c r="FA449" s="436"/>
      <c r="FB449" s="436"/>
      <c r="FC449" s="436"/>
      <c r="FD449" s="436"/>
      <c r="FE449" s="436"/>
      <c r="FF449" s="436"/>
      <c r="FG449" s="436"/>
      <c r="FH449" s="436"/>
      <c r="FI449" s="436"/>
      <c r="FJ449" s="436"/>
      <c r="FK449" s="436"/>
      <c r="FL449" s="436"/>
      <c r="FM449" s="436"/>
      <c r="FN449" s="436"/>
      <c r="FO449" s="436"/>
      <c r="FP449" s="436"/>
      <c r="FQ449" s="436"/>
      <c r="FR449" s="436"/>
      <c r="FS449" s="436"/>
      <c r="FT449" s="436"/>
      <c r="FU449" s="436"/>
      <c r="FV449" s="436"/>
      <c r="FW449" s="436"/>
      <c r="FX449" s="436"/>
      <c r="FY449" s="436"/>
      <c r="FZ449" s="436"/>
      <c r="GA449" s="436"/>
      <c r="GB449" s="436"/>
      <c r="GC449" s="436"/>
      <c r="GD449" s="436"/>
      <c r="GE449" s="436"/>
      <c r="GF449" s="436"/>
      <c r="GG449" s="436"/>
      <c r="GH449" s="436"/>
      <c r="GI449" s="436"/>
      <c r="GJ449" s="436"/>
      <c r="GK449" s="436"/>
      <c r="GL449" s="436"/>
      <c r="GM449" s="436"/>
      <c r="GN449" s="436"/>
      <c r="GO449" s="436"/>
      <c r="GP449" s="436"/>
      <c r="GQ449" s="436"/>
      <c r="GR449" s="436"/>
      <c r="GS449" s="436"/>
      <c r="GT449" s="436"/>
      <c r="GU449" s="436"/>
      <c r="GV449" s="436"/>
      <c r="GW449" s="436"/>
      <c r="GX449" s="436"/>
      <c r="GY449" s="436"/>
      <c r="GZ449" s="436"/>
      <c r="HA449" s="436"/>
      <c r="HB449" s="436"/>
      <c r="HC449" s="436"/>
      <c r="HD449" s="436"/>
      <c r="HE449" s="436"/>
      <c r="HF449" s="436"/>
      <c r="HG449" s="436"/>
      <c r="HH449" s="436"/>
      <c r="HI449" s="436"/>
      <c r="HJ449" s="436"/>
      <c r="HK449" s="436"/>
      <c r="HL449" s="436"/>
      <c r="HM449" s="436"/>
      <c r="HN449" s="436"/>
      <c r="HO449" s="436"/>
      <c r="HP449" s="436"/>
      <c r="HQ449" s="436"/>
      <c r="HR449" s="436"/>
      <c r="HS449" s="436"/>
      <c r="HT449" s="436"/>
      <c r="HU449" s="436"/>
      <c r="HV449" s="436"/>
      <c r="HW449" s="436"/>
      <c r="HX449" s="436"/>
      <c r="HY449" s="436"/>
      <c r="HZ449" s="436"/>
      <c r="IA449" s="436"/>
      <c r="IB449" s="436"/>
      <c r="IC449" s="436"/>
      <c r="ID449" s="436"/>
      <c r="IE449" s="436"/>
      <c r="IF449" s="436"/>
      <c r="IG449" s="436"/>
    </row>
    <row r="450" spans="1:256" s="69" customFormat="1" ht="30">
      <c r="A450" s="45">
        <v>3</v>
      </c>
      <c r="B450" s="172" t="s">
        <v>1987</v>
      </c>
      <c r="C450" s="64" t="s">
        <v>1028</v>
      </c>
      <c r="D450" s="64" t="s">
        <v>1029</v>
      </c>
      <c r="E450" s="417" t="s">
        <v>102</v>
      </c>
      <c r="F450" s="27" t="s">
        <v>2624</v>
      </c>
      <c r="G450" s="464">
        <v>0.19</v>
      </c>
      <c r="H450" s="458">
        <v>13800</v>
      </c>
      <c r="I450" s="52">
        <v>2622</v>
      </c>
      <c r="J450" s="67">
        <v>0.12</v>
      </c>
      <c r="K450" s="31">
        <v>2936.64</v>
      </c>
      <c r="L450" s="64" t="s">
        <v>834</v>
      </c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  <c r="DS450" s="68"/>
      <c r="DT450" s="68"/>
      <c r="DU450" s="68"/>
      <c r="DV450" s="68"/>
      <c r="DW450" s="68"/>
      <c r="DX450" s="68"/>
      <c r="DY450" s="68"/>
      <c r="DZ450" s="68"/>
      <c r="EA450" s="68"/>
      <c r="EB450" s="68"/>
      <c r="EC450" s="68"/>
      <c r="ED450" s="68"/>
      <c r="EE450" s="68"/>
      <c r="EF450" s="68"/>
      <c r="EG450" s="68"/>
      <c r="EH450" s="68"/>
      <c r="EI450" s="68"/>
      <c r="EJ450" s="68"/>
      <c r="EK450" s="68"/>
      <c r="EL450" s="68"/>
      <c r="EM450" s="68"/>
      <c r="EN450" s="68"/>
      <c r="EO450" s="68"/>
      <c r="EP450" s="68"/>
      <c r="EQ450" s="68"/>
      <c r="ER450" s="68"/>
      <c r="ES450" s="68"/>
      <c r="ET450" s="68"/>
      <c r="EU450" s="68"/>
      <c r="EV450" s="68"/>
      <c r="EW450" s="68"/>
      <c r="EX450" s="68"/>
      <c r="EY450" s="68"/>
      <c r="EZ450" s="68"/>
      <c r="FA450" s="68"/>
      <c r="FB450" s="68"/>
      <c r="FC450" s="68"/>
      <c r="FD450" s="68"/>
      <c r="FE450" s="68"/>
      <c r="FF450" s="68"/>
      <c r="FG450" s="68"/>
      <c r="FH450" s="68"/>
      <c r="FI450" s="68"/>
      <c r="FJ450" s="68"/>
      <c r="FK450" s="68"/>
      <c r="FL450" s="68"/>
      <c r="FM450" s="68"/>
      <c r="FN450" s="68"/>
      <c r="FO450" s="68"/>
      <c r="FP450" s="68"/>
      <c r="FQ450" s="68"/>
      <c r="FR450" s="68"/>
      <c r="FS450" s="68"/>
      <c r="FT450" s="68"/>
      <c r="FU450" s="68"/>
      <c r="FV450" s="68"/>
      <c r="FW450" s="68"/>
      <c r="FX450" s="68"/>
      <c r="FY450" s="68"/>
      <c r="FZ450" s="68"/>
      <c r="GA450" s="68"/>
      <c r="GB450" s="68"/>
      <c r="GC450" s="68"/>
      <c r="GD450" s="68"/>
      <c r="GE450" s="68"/>
      <c r="GF450" s="68"/>
      <c r="GG450" s="68"/>
      <c r="GH450" s="68"/>
      <c r="GI450" s="68"/>
      <c r="GJ450" s="68"/>
      <c r="GK450" s="68"/>
      <c r="GL450" s="68"/>
      <c r="GM450" s="68"/>
      <c r="GN450" s="68"/>
      <c r="GO450" s="68"/>
      <c r="GP450" s="68"/>
      <c r="GQ450" s="68"/>
      <c r="GR450" s="68"/>
      <c r="GS450" s="68"/>
      <c r="GT450" s="68"/>
      <c r="GU450" s="68"/>
      <c r="GV450" s="68"/>
      <c r="GW450" s="68"/>
      <c r="GX450" s="68"/>
      <c r="GY450" s="68"/>
      <c r="GZ450" s="68"/>
      <c r="HA450" s="68"/>
      <c r="HB450" s="68"/>
      <c r="HC450" s="68"/>
      <c r="HD450" s="68"/>
      <c r="HE450" s="68"/>
      <c r="HF450" s="68"/>
      <c r="HG450" s="68"/>
      <c r="HH450" s="68"/>
      <c r="HI450" s="68"/>
      <c r="HJ450" s="68"/>
      <c r="HK450" s="68"/>
      <c r="HL450" s="68"/>
      <c r="HM450" s="68"/>
      <c r="HN450" s="68"/>
      <c r="HO450" s="68"/>
      <c r="HP450" s="68"/>
      <c r="HQ450" s="68"/>
      <c r="HR450" s="68"/>
      <c r="HS450" s="68"/>
      <c r="HT450" s="68"/>
    </row>
    <row r="451" spans="1:256" s="53" customFormat="1" ht="30">
      <c r="A451" s="205">
        <v>4</v>
      </c>
      <c r="B451" s="172" t="s">
        <v>2017</v>
      </c>
      <c r="C451" s="27" t="s">
        <v>1049</v>
      </c>
      <c r="D451" s="27" t="s">
        <v>1050</v>
      </c>
      <c r="E451" s="71" t="s">
        <v>937</v>
      </c>
      <c r="F451" s="27" t="s">
        <v>2624</v>
      </c>
      <c r="G451" s="461">
        <v>7.6</v>
      </c>
      <c r="H451" s="42">
        <v>30</v>
      </c>
      <c r="I451" s="52">
        <v>228</v>
      </c>
      <c r="J451" s="30">
        <v>0.12</v>
      </c>
      <c r="K451" s="31">
        <v>255.36</v>
      </c>
      <c r="L451" s="27" t="s">
        <v>834</v>
      </c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  <c r="DS451" s="37"/>
      <c r="DT451" s="37"/>
      <c r="DU451" s="37"/>
      <c r="DV451" s="37"/>
      <c r="DW451" s="37"/>
      <c r="DX451" s="37"/>
      <c r="DY451" s="37"/>
      <c r="DZ451" s="37"/>
      <c r="EA451" s="37"/>
      <c r="EB451" s="37"/>
      <c r="EC451" s="37"/>
      <c r="ED451" s="37"/>
      <c r="EE451" s="37"/>
      <c r="EF451" s="37"/>
      <c r="EG451" s="37"/>
      <c r="EH451" s="37"/>
      <c r="EI451" s="37"/>
      <c r="EJ451" s="37"/>
      <c r="EK451" s="37"/>
      <c r="EL451" s="37"/>
      <c r="EM451" s="37"/>
      <c r="EN451" s="37"/>
      <c r="EO451" s="37"/>
      <c r="EP451" s="37"/>
      <c r="EQ451" s="37"/>
      <c r="ER451" s="37"/>
      <c r="ES451" s="37"/>
      <c r="ET451" s="37"/>
      <c r="EU451" s="37"/>
      <c r="EV451" s="37"/>
      <c r="EW451" s="37"/>
      <c r="EX451" s="37"/>
      <c r="EY451" s="37"/>
      <c r="EZ451" s="37"/>
      <c r="FA451" s="37"/>
      <c r="FB451" s="37"/>
      <c r="FC451" s="37"/>
      <c r="FD451" s="37"/>
      <c r="FE451" s="37"/>
      <c r="FF451" s="37"/>
      <c r="FG451" s="37"/>
      <c r="FH451" s="37"/>
      <c r="FI451" s="37"/>
      <c r="FJ451" s="37"/>
      <c r="FK451" s="37"/>
      <c r="FL451" s="37"/>
      <c r="FM451" s="37"/>
      <c r="FN451" s="37"/>
      <c r="FO451" s="37"/>
      <c r="FP451" s="37"/>
      <c r="FQ451" s="37"/>
      <c r="FR451" s="37"/>
      <c r="FS451" s="37"/>
      <c r="FT451" s="37"/>
      <c r="FU451" s="37"/>
      <c r="FV451" s="37"/>
      <c r="FW451" s="37"/>
      <c r="FX451" s="37"/>
      <c r="FY451" s="37"/>
      <c r="FZ451" s="37"/>
      <c r="GA451" s="37"/>
      <c r="GB451" s="37"/>
      <c r="GC451" s="37"/>
      <c r="GD451" s="37"/>
      <c r="GE451" s="37"/>
      <c r="GF451" s="37"/>
      <c r="GG451" s="37"/>
      <c r="GH451" s="37"/>
      <c r="GI451" s="37"/>
      <c r="GJ451" s="37"/>
      <c r="GK451" s="37"/>
      <c r="GL451" s="37"/>
      <c r="GM451" s="37"/>
      <c r="GN451" s="37"/>
      <c r="GO451" s="37"/>
      <c r="GP451" s="37"/>
      <c r="GQ451" s="37"/>
      <c r="GR451" s="37"/>
      <c r="GS451" s="37"/>
      <c r="GT451" s="37"/>
      <c r="GU451" s="37"/>
      <c r="GV451" s="37"/>
      <c r="GW451" s="37"/>
      <c r="GX451" s="37"/>
      <c r="GY451" s="37"/>
      <c r="GZ451" s="37"/>
      <c r="HA451" s="37"/>
      <c r="HB451" s="37"/>
      <c r="HC451" s="37"/>
      <c r="HD451" s="37"/>
      <c r="HE451" s="37"/>
      <c r="HF451" s="37"/>
      <c r="HG451" s="37"/>
      <c r="HH451" s="37"/>
      <c r="HI451" s="37"/>
      <c r="HJ451" s="37"/>
      <c r="HK451" s="37"/>
      <c r="HL451" s="37"/>
      <c r="HM451" s="37"/>
      <c r="HN451" s="37"/>
      <c r="HO451" s="37"/>
      <c r="HP451" s="37"/>
      <c r="HQ451" s="37"/>
      <c r="HR451" s="37"/>
      <c r="HS451" s="37"/>
      <c r="HT451" s="37"/>
      <c r="HU451" s="37"/>
      <c r="HV451" s="37"/>
      <c r="HW451" s="37"/>
      <c r="HX451" s="37"/>
      <c r="HY451" s="37"/>
      <c r="HZ451" s="37"/>
      <c r="IA451" s="37"/>
      <c r="IB451" s="37"/>
      <c r="IC451" s="37"/>
      <c r="ID451" s="37"/>
      <c r="IE451" s="37"/>
      <c r="IF451" s="37"/>
      <c r="IG451" s="37"/>
    </row>
    <row r="452" spans="1:256" s="433" customFormat="1" ht="30">
      <c r="A452" s="45">
        <v>5</v>
      </c>
      <c r="B452" s="172" t="s">
        <v>2057</v>
      </c>
      <c r="C452" s="27" t="s">
        <v>1070</v>
      </c>
      <c r="D452" s="27" t="s">
        <v>1071</v>
      </c>
      <c r="E452" s="71" t="s">
        <v>11</v>
      </c>
      <c r="F452" s="27" t="s">
        <v>2624</v>
      </c>
      <c r="G452" s="463">
        <v>0.4</v>
      </c>
      <c r="H452" s="36">
        <v>8000</v>
      </c>
      <c r="I452" s="41">
        <v>3200</v>
      </c>
      <c r="J452" s="30">
        <v>0.12</v>
      </c>
      <c r="K452" s="31">
        <v>3584</v>
      </c>
      <c r="L452" s="27" t="s">
        <v>834</v>
      </c>
      <c r="N452" s="432"/>
      <c r="O452" s="432"/>
      <c r="P452" s="432"/>
      <c r="Q452" s="432"/>
      <c r="R452" s="432"/>
      <c r="S452" s="432"/>
      <c r="T452" s="432"/>
      <c r="U452" s="432"/>
      <c r="V452" s="432"/>
      <c r="W452" s="432"/>
      <c r="X452" s="432"/>
      <c r="Y452" s="432"/>
      <c r="Z452" s="432"/>
      <c r="AA452" s="432"/>
      <c r="AB452" s="432"/>
      <c r="AC452" s="432"/>
      <c r="AD452" s="432"/>
      <c r="AE452" s="432"/>
      <c r="AF452" s="432"/>
      <c r="AG452" s="432"/>
      <c r="AH452" s="432"/>
      <c r="AI452" s="432"/>
      <c r="AJ452" s="432"/>
      <c r="AK452" s="432"/>
      <c r="AL452" s="432"/>
      <c r="AM452" s="432"/>
      <c r="AN452" s="432"/>
      <c r="AO452" s="432"/>
      <c r="AP452" s="432"/>
      <c r="AQ452" s="432"/>
      <c r="AR452" s="432"/>
      <c r="AS452" s="432"/>
      <c r="AT452" s="432"/>
      <c r="AU452" s="432"/>
      <c r="AV452" s="432"/>
      <c r="AW452" s="432"/>
      <c r="AX452" s="432"/>
      <c r="AY452" s="432"/>
      <c r="AZ452" s="432"/>
      <c r="BA452" s="432"/>
      <c r="BB452" s="432"/>
      <c r="BC452" s="432"/>
      <c r="BD452" s="432"/>
      <c r="BE452" s="432"/>
      <c r="BF452" s="432"/>
      <c r="BG452" s="432"/>
      <c r="BH452" s="432"/>
      <c r="BI452" s="432"/>
      <c r="BJ452" s="432"/>
      <c r="BK452" s="432"/>
      <c r="BL452" s="432"/>
      <c r="BM452" s="432"/>
      <c r="BN452" s="432"/>
      <c r="BO452" s="432"/>
      <c r="BP452" s="432"/>
      <c r="BQ452" s="432"/>
      <c r="BR452" s="432"/>
      <c r="BS452" s="432"/>
      <c r="BT452" s="432"/>
      <c r="BU452" s="432"/>
      <c r="BV452" s="432"/>
      <c r="BW452" s="432"/>
      <c r="BX452" s="432"/>
      <c r="BY452" s="432"/>
      <c r="BZ452" s="432"/>
      <c r="CA452" s="432"/>
      <c r="CB452" s="432"/>
      <c r="CC452" s="432"/>
      <c r="CD452" s="432"/>
      <c r="CE452" s="432"/>
      <c r="CF452" s="432"/>
      <c r="CG452" s="432"/>
      <c r="CH452" s="432"/>
      <c r="CI452" s="432"/>
      <c r="CJ452" s="432"/>
      <c r="CK452" s="432"/>
      <c r="CL452" s="432"/>
      <c r="CM452" s="432"/>
      <c r="CN452" s="432"/>
      <c r="CO452" s="432"/>
      <c r="CP452" s="432"/>
      <c r="CQ452" s="432"/>
      <c r="CR452" s="432"/>
      <c r="CS452" s="432"/>
      <c r="CT452" s="432"/>
      <c r="CU452" s="432"/>
      <c r="CV452" s="432"/>
      <c r="CW452" s="432"/>
      <c r="CX452" s="432"/>
      <c r="CY452" s="432"/>
      <c r="CZ452" s="432"/>
      <c r="DA452" s="432"/>
      <c r="DB452" s="432"/>
      <c r="DC452" s="432"/>
      <c r="DD452" s="432"/>
      <c r="DE452" s="432"/>
      <c r="DF452" s="432"/>
      <c r="DG452" s="432"/>
      <c r="DH452" s="432"/>
      <c r="DI452" s="432"/>
      <c r="DJ452" s="432"/>
      <c r="DK452" s="432"/>
      <c r="DL452" s="432"/>
      <c r="DM452" s="432"/>
      <c r="DN452" s="432"/>
      <c r="DO452" s="432"/>
      <c r="DP452" s="432"/>
      <c r="DQ452" s="432"/>
      <c r="DR452" s="432"/>
      <c r="DS452" s="432"/>
      <c r="DT452" s="432"/>
      <c r="DU452" s="432"/>
      <c r="DV452" s="432"/>
      <c r="DW452" s="432"/>
      <c r="DX452" s="432"/>
      <c r="DY452" s="432"/>
      <c r="DZ452" s="432"/>
      <c r="EA452" s="432"/>
      <c r="EB452" s="432"/>
      <c r="EC452" s="432"/>
      <c r="ED452" s="432"/>
      <c r="EE452" s="432"/>
      <c r="EF452" s="432"/>
      <c r="EG452" s="432"/>
      <c r="EH452" s="432"/>
      <c r="EI452" s="432"/>
      <c r="EJ452" s="432"/>
      <c r="EK452" s="432"/>
      <c r="EL452" s="432"/>
      <c r="EM452" s="432"/>
      <c r="EN452" s="432"/>
      <c r="EO452" s="432"/>
      <c r="EP452" s="432"/>
      <c r="EQ452" s="432"/>
      <c r="ER452" s="432"/>
      <c r="ES452" s="432"/>
      <c r="ET452" s="432"/>
      <c r="EU452" s="432"/>
      <c r="EV452" s="432"/>
      <c r="EW452" s="432"/>
      <c r="EX452" s="432"/>
      <c r="EY452" s="432"/>
      <c r="EZ452" s="432"/>
      <c r="FA452" s="432"/>
      <c r="FB452" s="432"/>
      <c r="FC452" s="432"/>
      <c r="FD452" s="432"/>
      <c r="FE452" s="432"/>
      <c r="FF452" s="432"/>
      <c r="FG452" s="432"/>
      <c r="FH452" s="432"/>
      <c r="FI452" s="432"/>
      <c r="FJ452" s="432"/>
      <c r="FK452" s="432"/>
      <c r="FL452" s="432"/>
      <c r="FM452" s="432"/>
      <c r="FN452" s="432"/>
      <c r="FO452" s="432"/>
      <c r="FP452" s="432"/>
      <c r="FQ452" s="432"/>
      <c r="FR452" s="432"/>
      <c r="FS452" s="432"/>
      <c r="FT452" s="432"/>
      <c r="FU452" s="432"/>
      <c r="FV452" s="432"/>
      <c r="FW452" s="432"/>
      <c r="FX452" s="432"/>
      <c r="FY452" s="432"/>
      <c r="FZ452" s="432"/>
      <c r="GA452" s="432"/>
      <c r="GB452" s="432"/>
      <c r="GC452" s="432"/>
      <c r="GD452" s="432"/>
      <c r="GE452" s="432"/>
      <c r="GF452" s="432"/>
      <c r="GG452" s="432"/>
      <c r="GH452" s="432"/>
      <c r="GI452" s="432"/>
      <c r="GJ452" s="432"/>
      <c r="GK452" s="432"/>
      <c r="GL452" s="432"/>
      <c r="GM452" s="432"/>
      <c r="GN452" s="432"/>
      <c r="GO452" s="432"/>
      <c r="GP452" s="432"/>
      <c r="GQ452" s="432"/>
      <c r="GR452" s="432"/>
      <c r="GS452" s="432"/>
      <c r="GT452" s="432"/>
      <c r="GU452" s="432"/>
      <c r="GV452" s="432"/>
      <c r="GW452" s="432"/>
      <c r="GX452" s="432"/>
      <c r="GY452" s="432"/>
      <c r="GZ452" s="432"/>
      <c r="HA452" s="432"/>
      <c r="HB452" s="432"/>
      <c r="HC452" s="432"/>
      <c r="HD452" s="432"/>
      <c r="HE452" s="432"/>
      <c r="HF452" s="432"/>
      <c r="HG452" s="432"/>
      <c r="HH452" s="432"/>
      <c r="HI452" s="432"/>
      <c r="HJ452" s="432"/>
      <c r="HK452" s="432"/>
      <c r="HL452" s="432"/>
      <c r="HM452" s="432"/>
      <c r="HN452" s="432"/>
      <c r="HO452" s="432"/>
      <c r="HP452" s="432"/>
      <c r="HQ452" s="432"/>
      <c r="HR452" s="432"/>
      <c r="HS452" s="432"/>
      <c r="HT452" s="432"/>
      <c r="HU452" s="432"/>
      <c r="HV452" s="432"/>
      <c r="HW452" s="432"/>
      <c r="HX452" s="432"/>
      <c r="HY452" s="432"/>
      <c r="HZ452" s="432"/>
      <c r="IA452" s="432"/>
      <c r="IB452" s="432"/>
      <c r="IC452" s="432"/>
      <c r="ID452" s="432"/>
      <c r="IE452" s="432"/>
      <c r="IF452" s="432"/>
      <c r="IG452" s="432"/>
    </row>
    <row r="453" spans="1:256" s="437" customFormat="1" ht="30">
      <c r="A453" s="205">
        <v>6</v>
      </c>
      <c r="B453" s="172" t="s">
        <v>2068</v>
      </c>
      <c r="C453" s="19" t="s">
        <v>2066</v>
      </c>
      <c r="D453" s="19" t="s">
        <v>2067</v>
      </c>
      <c r="E453" s="192" t="s">
        <v>102</v>
      </c>
      <c r="F453" s="27" t="s">
        <v>2624</v>
      </c>
      <c r="G453" s="177">
        <v>1.66</v>
      </c>
      <c r="H453" s="205">
        <v>270</v>
      </c>
      <c r="I453" s="231">
        <v>448.2</v>
      </c>
      <c r="J453" s="206">
        <v>0.12</v>
      </c>
      <c r="K453" s="207">
        <v>501.98399999999998</v>
      </c>
      <c r="L453" s="199" t="s">
        <v>834</v>
      </c>
      <c r="N453" s="436"/>
      <c r="O453" s="436"/>
      <c r="P453" s="436"/>
      <c r="Q453" s="436"/>
      <c r="R453" s="436"/>
      <c r="S453" s="436"/>
      <c r="T453" s="436"/>
      <c r="U453" s="436"/>
      <c r="V453" s="436"/>
      <c r="W453" s="436"/>
      <c r="X453" s="436"/>
      <c r="Y453" s="436"/>
      <c r="Z453" s="436"/>
      <c r="AA453" s="436"/>
      <c r="AB453" s="436"/>
      <c r="AC453" s="436"/>
      <c r="AD453" s="436"/>
      <c r="AE453" s="436"/>
      <c r="AF453" s="436"/>
      <c r="AG453" s="436"/>
      <c r="AH453" s="436"/>
      <c r="AI453" s="436"/>
      <c r="AJ453" s="436"/>
      <c r="AK453" s="436"/>
      <c r="AL453" s="436"/>
      <c r="AM453" s="436"/>
      <c r="AN453" s="436"/>
      <c r="AO453" s="436"/>
      <c r="AP453" s="436"/>
      <c r="AQ453" s="436"/>
      <c r="AR453" s="436"/>
      <c r="AS453" s="436"/>
      <c r="AT453" s="436"/>
      <c r="AU453" s="436"/>
      <c r="AV453" s="436"/>
      <c r="AW453" s="436"/>
      <c r="AX453" s="436"/>
      <c r="AY453" s="436"/>
      <c r="AZ453" s="436"/>
      <c r="BA453" s="436"/>
      <c r="BB453" s="436"/>
      <c r="BC453" s="436"/>
      <c r="BD453" s="436"/>
      <c r="BE453" s="436"/>
      <c r="BF453" s="436"/>
      <c r="BG453" s="436"/>
      <c r="BH453" s="436"/>
      <c r="BI453" s="436"/>
      <c r="BJ453" s="436"/>
      <c r="BK453" s="436"/>
      <c r="BL453" s="436"/>
      <c r="BM453" s="436"/>
      <c r="BN453" s="436"/>
      <c r="BO453" s="436"/>
      <c r="BP453" s="436"/>
      <c r="BQ453" s="436"/>
      <c r="BR453" s="436"/>
      <c r="BS453" s="436"/>
      <c r="BT453" s="436"/>
      <c r="BU453" s="436"/>
      <c r="BV453" s="436"/>
      <c r="BW453" s="436"/>
      <c r="BX453" s="436"/>
      <c r="BY453" s="436"/>
      <c r="BZ453" s="436"/>
      <c r="CA453" s="436"/>
      <c r="CB453" s="436"/>
      <c r="CC453" s="436"/>
      <c r="CD453" s="436"/>
      <c r="CE453" s="436"/>
      <c r="CF453" s="436"/>
      <c r="CG453" s="436"/>
      <c r="CH453" s="436"/>
      <c r="CI453" s="436"/>
      <c r="CJ453" s="436"/>
      <c r="CK453" s="436"/>
      <c r="CL453" s="436"/>
      <c r="CM453" s="436"/>
      <c r="CN453" s="436"/>
      <c r="CO453" s="436"/>
      <c r="CP453" s="436"/>
      <c r="CQ453" s="436"/>
      <c r="CR453" s="436"/>
      <c r="CS453" s="436"/>
      <c r="CT453" s="436"/>
      <c r="CU453" s="436"/>
      <c r="CV453" s="436"/>
      <c r="CW453" s="436"/>
      <c r="CX453" s="436"/>
      <c r="CY453" s="436"/>
      <c r="CZ453" s="436"/>
      <c r="DA453" s="436"/>
      <c r="DB453" s="436"/>
      <c r="DC453" s="436"/>
      <c r="DD453" s="436"/>
      <c r="DE453" s="436"/>
      <c r="DF453" s="436"/>
      <c r="DG453" s="436"/>
      <c r="DH453" s="436"/>
      <c r="DI453" s="436"/>
      <c r="DJ453" s="436"/>
      <c r="DK453" s="436"/>
      <c r="DL453" s="436"/>
      <c r="DM453" s="436"/>
      <c r="DN453" s="436"/>
      <c r="DO453" s="436"/>
      <c r="DP453" s="436"/>
      <c r="DQ453" s="436"/>
      <c r="DR453" s="436"/>
      <c r="DS453" s="436"/>
      <c r="DT453" s="436"/>
      <c r="DU453" s="436"/>
      <c r="DV453" s="436"/>
      <c r="DW453" s="436"/>
      <c r="DX453" s="436"/>
      <c r="DY453" s="436"/>
      <c r="DZ453" s="436"/>
      <c r="EA453" s="436"/>
      <c r="EB453" s="436"/>
      <c r="EC453" s="436"/>
      <c r="ED453" s="436"/>
      <c r="EE453" s="436"/>
      <c r="EF453" s="436"/>
      <c r="EG453" s="436"/>
      <c r="EH453" s="436"/>
      <c r="EI453" s="436"/>
      <c r="EJ453" s="436"/>
      <c r="EK453" s="436"/>
      <c r="EL453" s="436"/>
      <c r="EM453" s="436"/>
      <c r="EN453" s="436"/>
      <c r="EO453" s="436"/>
      <c r="EP453" s="436"/>
      <c r="EQ453" s="436"/>
      <c r="ER453" s="436"/>
      <c r="ES453" s="436"/>
      <c r="ET453" s="436"/>
      <c r="EU453" s="436"/>
      <c r="EV453" s="436"/>
      <c r="EW453" s="436"/>
      <c r="EX453" s="436"/>
      <c r="EY453" s="436"/>
      <c r="EZ453" s="436"/>
      <c r="FA453" s="436"/>
      <c r="FB453" s="436"/>
      <c r="FC453" s="436"/>
      <c r="FD453" s="436"/>
      <c r="FE453" s="436"/>
      <c r="FF453" s="436"/>
      <c r="FG453" s="436"/>
      <c r="FH453" s="436"/>
      <c r="FI453" s="436"/>
      <c r="FJ453" s="436"/>
      <c r="FK453" s="436"/>
      <c r="FL453" s="436"/>
      <c r="FM453" s="436"/>
      <c r="FN453" s="436"/>
      <c r="FO453" s="436"/>
      <c r="FP453" s="436"/>
      <c r="FQ453" s="436"/>
      <c r="FR453" s="436"/>
      <c r="FS453" s="436"/>
      <c r="FT453" s="436"/>
      <c r="FU453" s="436"/>
      <c r="FV453" s="436"/>
      <c r="FW453" s="436"/>
      <c r="FX453" s="436"/>
      <c r="FY453" s="436"/>
      <c r="FZ453" s="436"/>
      <c r="GA453" s="436"/>
      <c r="GB453" s="436"/>
      <c r="GC453" s="436"/>
      <c r="GD453" s="436"/>
      <c r="GE453" s="436"/>
      <c r="GF453" s="436"/>
      <c r="GG453" s="436"/>
      <c r="GH453" s="436"/>
      <c r="GI453" s="436"/>
      <c r="GJ453" s="436"/>
      <c r="GK453" s="436"/>
      <c r="GL453" s="436"/>
      <c r="GM453" s="436"/>
      <c r="GN453" s="436"/>
      <c r="GO453" s="436"/>
      <c r="GP453" s="436"/>
      <c r="GQ453" s="436"/>
      <c r="GR453" s="436"/>
      <c r="GS453" s="436"/>
      <c r="GT453" s="436"/>
      <c r="GU453" s="436"/>
      <c r="GV453" s="436"/>
      <c r="GW453" s="436"/>
      <c r="GX453" s="436"/>
      <c r="GY453" s="436"/>
      <c r="GZ453" s="436"/>
      <c r="HA453" s="436"/>
      <c r="HB453" s="436"/>
      <c r="HC453" s="436"/>
      <c r="HD453" s="436"/>
      <c r="HE453" s="436"/>
      <c r="HF453" s="436"/>
      <c r="HG453" s="436"/>
      <c r="HH453" s="436"/>
      <c r="HI453" s="436"/>
      <c r="HJ453" s="436"/>
      <c r="HK453" s="436"/>
      <c r="HL453" s="436"/>
      <c r="HM453" s="436"/>
      <c r="HN453" s="436"/>
      <c r="HO453" s="436"/>
      <c r="HP453" s="436"/>
      <c r="HQ453" s="436"/>
      <c r="HR453" s="436"/>
      <c r="HS453" s="436"/>
      <c r="HT453" s="436"/>
      <c r="HU453" s="436"/>
      <c r="HV453" s="436"/>
      <c r="HW453" s="436"/>
      <c r="HX453" s="436"/>
      <c r="HY453" s="436"/>
      <c r="HZ453" s="436"/>
      <c r="IA453" s="436"/>
      <c r="IB453" s="436"/>
      <c r="IC453" s="436"/>
      <c r="ID453" s="436"/>
      <c r="IE453" s="436"/>
      <c r="IF453" s="436"/>
      <c r="IG453" s="436"/>
      <c r="IH453" s="436"/>
      <c r="II453" s="436"/>
      <c r="IJ453" s="436"/>
      <c r="IK453" s="436"/>
      <c r="IL453" s="436"/>
      <c r="IM453" s="436"/>
      <c r="IN453" s="436"/>
      <c r="IO453" s="436"/>
      <c r="IP453" s="436"/>
      <c r="IQ453" s="436"/>
      <c r="IR453" s="436"/>
      <c r="IS453" s="436"/>
      <c r="IT453" s="436"/>
      <c r="IU453" s="436"/>
      <c r="IV453" s="436"/>
    </row>
    <row r="454" spans="1:256" s="108" customFormat="1">
      <c r="A454" s="517" t="s">
        <v>2588</v>
      </c>
      <c r="B454" s="518"/>
      <c r="C454" s="518"/>
      <c r="D454" s="518"/>
      <c r="E454" s="518"/>
      <c r="F454" s="518"/>
      <c r="G454" s="518"/>
      <c r="H454" s="518"/>
      <c r="I454" s="518"/>
      <c r="J454" s="519"/>
      <c r="K454" s="403">
        <f>SUM(K448:K453)</f>
        <v>15957.984</v>
      </c>
    </row>
    <row r="455" spans="1:256" s="108" customFormat="1">
      <c r="A455" s="517" t="s">
        <v>2589</v>
      </c>
      <c r="B455" s="518"/>
      <c r="C455" s="518"/>
      <c r="D455" s="518"/>
      <c r="E455" s="518"/>
      <c r="F455" s="518"/>
      <c r="G455" s="518"/>
      <c r="H455" s="518"/>
      <c r="I455" s="518"/>
      <c r="J455" s="519"/>
      <c r="K455" s="403">
        <v>0.02</v>
      </c>
    </row>
    <row r="456" spans="1:256" s="108" customFormat="1">
      <c r="A456" s="523" t="s">
        <v>2676</v>
      </c>
      <c r="B456" s="524"/>
      <c r="C456" s="524"/>
      <c r="D456" s="524"/>
      <c r="E456" s="524"/>
      <c r="F456" s="524"/>
      <c r="G456" s="524"/>
      <c r="H456" s="524"/>
      <c r="I456" s="524"/>
      <c r="J456" s="525"/>
      <c r="K456" s="403">
        <f>SUM(K454:K455)</f>
        <v>15958.004000000001</v>
      </c>
    </row>
    <row r="457" spans="1:256" s="108" customFormat="1">
      <c r="A457" s="428"/>
      <c r="B457" s="426"/>
      <c r="C457" s="426"/>
      <c r="D457" s="426"/>
      <c r="E457" s="427"/>
      <c r="F457" s="426"/>
      <c r="G457" s="459"/>
      <c r="H457" s="428"/>
      <c r="I457" s="426"/>
      <c r="J457" s="426"/>
      <c r="K457" s="429"/>
    </row>
    <row r="458" spans="1:256" s="108" customFormat="1">
      <c r="A458" s="38"/>
      <c r="C458" s="430"/>
      <c r="D458" s="430"/>
      <c r="F458" s="430"/>
      <c r="G458" s="460"/>
      <c r="H458" s="38"/>
      <c r="K458" s="431"/>
    </row>
    <row r="459" spans="1:256" s="108" customFormat="1" ht="45">
      <c r="A459" s="448" t="s">
        <v>2590</v>
      </c>
      <c r="B459" s="409" t="s">
        <v>749</v>
      </c>
      <c r="C459" s="409" t="s">
        <v>750</v>
      </c>
      <c r="D459" s="409" t="s">
        <v>751</v>
      </c>
      <c r="E459" s="409" t="s">
        <v>3</v>
      </c>
      <c r="F459" s="409" t="s">
        <v>2609</v>
      </c>
      <c r="G459" s="411" t="s">
        <v>753</v>
      </c>
      <c r="H459" s="410" t="s">
        <v>754</v>
      </c>
      <c r="I459" s="411" t="s">
        <v>755</v>
      </c>
      <c r="J459" s="410" t="s">
        <v>756</v>
      </c>
      <c r="K459" s="412" t="s">
        <v>757</v>
      </c>
      <c r="M459" s="425" t="s">
        <v>2775</v>
      </c>
    </row>
    <row r="460" spans="1:256" s="433" customFormat="1" ht="45">
      <c r="A460" s="62">
        <v>1</v>
      </c>
      <c r="B460" s="172" t="s">
        <v>2081</v>
      </c>
      <c r="C460" s="27" t="s">
        <v>1096</v>
      </c>
      <c r="D460" s="27" t="s">
        <v>1097</v>
      </c>
      <c r="E460" s="71" t="s">
        <v>1004</v>
      </c>
      <c r="F460" s="27" t="s">
        <v>2624</v>
      </c>
      <c r="G460" s="465">
        <v>19.600000000000001</v>
      </c>
      <c r="H460" s="42">
        <v>50</v>
      </c>
      <c r="I460" s="41">
        <v>980.00000000000011</v>
      </c>
      <c r="J460" s="30">
        <v>0.12</v>
      </c>
      <c r="K460" s="31">
        <v>1097.6000000000001</v>
      </c>
      <c r="L460" s="44" t="s">
        <v>834</v>
      </c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432"/>
      <c r="AA460" s="432"/>
      <c r="AB460" s="432"/>
      <c r="AC460" s="432"/>
      <c r="AD460" s="432"/>
      <c r="AE460" s="432"/>
      <c r="AF460" s="432"/>
      <c r="AG460" s="432"/>
      <c r="AH460" s="432"/>
      <c r="AI460" s="432"/>
      <c r="AJ460" s="432"/>
      <c r="AK460" s="432"/>
      <c r="AL460" s="432"/>
      <c r="AM460" s="432"/>
      <c r="AN460" s="432"/>
      <c r="AO460" s="432"/>
      <c r="AP460" s="432"/>
      <c r="AQ460" s="432"/>
      <c r="AR460" s="432"/>
      <c r="AS460" s="432"/>
      <c r="AT460" s="432"/>
      <c r="AU460" s="432"/>
      <c r="AV460" s="432"/>
      <c r="AW460" s="432"/>
      <c r="AX460" s="432"/>
      <c r="AY460" s="432"/>
      <c r="AZ460" s="432"/>
      <c r="BA460" s="432"/>
      <c r="BB460" s="432"/>
      <c r="BC460" s="432"/>
      <c r="BD460" s="432"/>
      <c r="BE460" s="432"/>
      <c r="BF460" s="432"/>
      <c r="BG460" s="432"/>
      <c r="BH460" s="432"/>
      <c r="BI460" s="432"/>
      <c r="BJ460" s="432"/>
      <c r="BK460" s="432"/>
      <c r="BL460" s="432"/>
      <c r="BM460" s="432"/>
      <c r="BN460" s="432"/>
      <c r="BO460" s="432"/>
      <c r="BP460" s="432"/>
      <c r="BQ460" s="432"/>
      <c r="BR460" s="432"/>
      <c r="BS460" s="432"/>
      <c r="BT460" s="432"/>
      <c r="BU460" s="432"/>
      <c r="BV460" s="432"/>
      <c r="BW460" s="432"/>
      <c r="BX460" s="432"/>
      <c r="BY460" s="432"/>
      <c r="BZ460" s="432"/>
      <c r="CA460" s="432"/>
      <c r="CB460" s="432"/>
      <c r="CC460" s="432"/>
      <c r="CD460" s="432"/>
      <c r="CE460" s="432"/>
      <c r="CF460" s="432"/>
      <c r="CG460" s="432"/>
      <c r="CH460" s="432"/>
      <c r="CI460" s="432"/>
      <c r="CJ460" s="432"/>
      <c r="CK460" s="432"/>
      <c r="CL460" s="432"/>
      <c r="CM460" s="432"/>
      <c r="CN460" s="432"/>
      <c r="CO460" s="432"/>
      <c r="CP460" s="432"/>
      <c r="CQ460" s="432"/>
      <c r="CR460" s="432"/>
      <c r="CS460" s="432"/>
      <c r="CT460" s="432"/>
      <c r="CU460" s="432"/>
      <c r="CV460" s="432"/>
      <c r="CW460" s="432"/>
      <c r="CX460" s="432"/>
      <c r="CY460" s="432"/>
      <c r="CZ460" s="432"/>
      <c r="DA460" s="432"/>
      <c r="DB460" s="432"/>
      <c r="DC460" s="432"/>
      <c r="DD460" s="432"/>
      <c r="DE460" s="432"/>
      <c r="DF460" s="432"/>
      <c r="DG460" s="432"/>
      <c r="DH460" s="432"/>
      <c r="DI460" s="432"/>
      <c r="DJ460" s="432"/>
      <c r="DK460" s="432"/>
      <c r="DL460" s="432"/>
      <c r="DM460" s="432"/>
      <c r="DN460" s="432"/>
      <c r="DO460" s="432"/>
      <c r="DP460" s="432"/>
      <c r="DQ460" s="432"/>
      <c r="DR460" s="432"/>
      <c r="DS460" s="432"/>
      <c r="DT460" s="432"/>
      <c r="DU460" s="432"/>
      <c r="DV460" s="432"/>
      <c r="DW460" s="432"/>
      <c r="DX460" s="432"/>
      <c r="DY460" s="432"/>
      <c r="DZ460" s="432"/>
      <c r="EA460" s="432"/>
      <c r="EB460" s="432"/>
      <c r="EC460" s="432"/>
      <c r="ED460" s="432"/>
      <c r="EE460" s="432"/>
      <c r="EF460" s="432"/>
      <c r="EG460" s="432"/>
      <c r="EH460" s="432"/>
      <c r="EI460" s="432"/>
      <c r="EJ460" s="432"/>
      <c r="EK460" s="432"/>
      <c r="EL460" s="432"/>
      <c r="EM460" s="432"/>
      <c r="EN460" s="432"/>
      <c r="EO460" s="432"/>
      <c r="EP460" s="432"/>
      <c r="EQ460" s="432"/>
      <c r="ER460" s="432"/>
      <c r="ES460" s="432"/>
      <c r="ET460" s="432"/>
      <c r="EU460" s="432"/>
      <c r="EV460" s="432"/>
      <c r="EW460" s="432"/>
      <c r="EX460" s="432"/>
      <c r="EY460" s="432"/>
      <c r="EZ460" s="432"/>
      <c r="FA460" s="432"/>
      <c r="FB460" s="432"/>
      <c r="FC460" s="432"/>
      <c r="FD460" s="432"/>
      <c r="FE460" s="432"/>
      <c r="FF460" s="432"/>
      <c r="FG460" s="432"/>
      <c r="FH460" s="432"/>
      <c r="FI460" s="432"/>
      <c r="FJ460" s="432"/>
      <c r="FK460" s="432"/>
      <c r="FL460" s="432"/>
      <c r="FM460" s="432"/>
      <c r="FN460" s="432"/>
      <c r="FO460" s="432"/>
      <c r="FP460" s="432"/>
      <c r="FQ460" s="432"/>
      <c r="FR460" s="432"/>
      <c r="FS460" s="432"/>
      <c r="FT460" s="432"/>
      <c r="FU460" s="432"/>
      <c r="FV460" s="432"/>
      <c r="FW460" s="432"/>
      <c r="FX460" s="432"/>
      <c r="FY460" s="432"/>
      <c r="FZ460" s="432"/>
      <c r="GA460" s="432"/>
      <c r="GB460" s="432"/>
      <c r="GC460" s="432"/>
      <c r="GD460" s="432"/>
      <c r="GE460" s="432"/>
      <c r="GF460" s="432"/>
      <c r="GG460" s="432"/>
      <c r="GH460" s="432"/>
      <c r="GI460" s="432"/>
      <c r="GJ460" s="432"/>
      <c r="GK460" s="432"/>
      <c r="GL460" s="432"/>
      <c r="GM460" s="432"/>
      <c r="GN460" s="432"/>
      <c r="GO460" s="432"/>
      <c r="GP460" s="432"/>
      <c r="GQ460" s="432"/>
      <c r="GR460" s="432"/>
      <c r="GS460" s="432"/>
      <c r="GT460" s="432"/>
      <c r="GU460" s="432"/>
      <c r="GV460" s="432"/>
      <c r="GW460" s="432"/>
      <c r="GX460" s="432"/>
      <c r="GY460" s="432"/>
      <c r="GZ460" s="432"/>
      <c r="HA460" s="432"/>
      <c r="HB460" s="432"/>
      <c r="HC460" s="432"/>
      <c r="HD460" s="432"/>
      <c r="HE460" s="432"/>
      <c r="HF460" s="432"/>
      <c r="HG460" s="432"/>
      <c r="HH460" s="432"/>
      <c r="HI460" s="432"/>
      <c r="HJ460" s="432"/>
      <c r="HK460" s="432"/>
      <c r="HL460" s="432"/>
      <c r="HM460" s="432"/>
      <c r="HN460" s="432"/>
      <c r="HO460" s="432"/>
      <c r="HP460" s="432"/>
      <c r="HQ460" s="432"/>
      <c r="HR460" s="432"/>
      <c r="HS460" s="432"/>
      <c r="HT460" s="432"/>
      <c r="HU460" s="432"/>
      <c r="HV460" s="432"/>
      <c r="HW460" s="432"/>
      <c r="HX460" s="432"/>
      <c r="HY460" s="432"/>
      <c r="HZ460" s="432"/>
      <c r="IA460" s="432"/>
      <c r="IB460" s="432"/>
      <c r="IC460" s="432"/>
      <c r="ID460" s="432"/>
      <c r="IE460" s="432"/>
      <c r="IF460" s="432"/>
      <c r="IG460" s="432"/>
    </row>
    <row r="461" spans="1:256" s="433" customFormat="1" ht="30">
      <c r="A461" s="62">
        <v>2</v>
      </c>
      <c r="B461" s="172" t="s">
        <v>2110</v>
      </c>
      <c r="C461" s="27" t="s">
        <v>1130</v>
      </c>
      <c r="D461" s="27" t="s">
        <v>1131</v>
      </c>
      <c r="E461" s="71" t="s">
        <v>16</v>
      </c>
      <c r="F461" s="27" t="s">
        <v>2624</v>
      </c>
      <c r="G461" s="463">
        <v>4.16</v>
      </c>
      <c r="H461" s="36">
        <v>110</v>
      </c>
      <c r="I461" s="41">
        <v>457.6</v>
      </c>
      <c r="J461" s="30">
        <v>0.12</v>
      </c>
      <c r="K461" s="31">
        <v>512.51200000000006</v>
      </c>
      <c r="L461" s="27" t="s">
        <v>834</v>
      </c>
      <c r="N461" s="432"/>
      <c r="O461" s="432"/>
      <c r="P461" s="432"/>
      <c r="Q461" s="432"/>
      <c r="R461" s="432"/>
      <c r="S461" s="432"/>
      <c r="T461" s="432"/>
      <c r="U461" s="432"/>
      <c r="V461" s="432"/>
      <c r="W461" s="432"/>
      <c r="X461" s="432"/>
      <c r="Y461" s="432"/>
      <c r="Z461" s="432"/>
      <c r="AA461" s="432"/>
      <c r="AB461" s="432"/>
      <c r="AC461" s="432"/>
      <c r="AD461" s="432"/>
      <c r="AE461" s="432"/>
      <c r="AF461" s="432"/>
      <c r="AG461" s="432"/>
      <c r="AH461" s="432"/>
      <c r="AI461" s="432"/>
      <c r="AJ461" s="432"/>
      <c r="AK461" s="432"/>
      <c r="AL461" s="432"/>
      <c r="AM461" s="432"/>
      <c r="AN461" s="432"/>
      <c r="AO461" s="432"/>
      <c r="AP461" s="432"/>
      <c r="AQ461" s="432"/>
      <c r="AR461" s="432"/>
      <c r="AS461" s="432"/>
      <c r="AT461" s="432"/>
      <c r="AU461" s="432"/>
      <c r="AV461" s="432"/>
      <c r="AW461" s="432"/>
      <c r="AX461" s="432"/>
      <c r="AY461" s="432"/>
      <c r="AZ461" s="432"/>
      <c r="BA461" s="432"/>
      <c r="BB461" s="432"/>
      <c r="BC461" s="432"/>
      <c r="BD461" s="432"/>
      <c r="BE461" s="432"/>
      <c r="BF461" s="432"/>
      <c r="BG461" s="432"/>
      <c r="BH461" s="432"/>
      <c r="BI461" s="432"/>
      <c r="BJ461" s="432"/>
      <c r="BK461" s="432"/>
      <c r="BL461" s="432"/>
      <c r="BM461" s="432"/>
      <c r="BN461" s="432"/>
      <c r="BO461" s="432"/>
      <c r="BP461" s="432"/>
      <c r="BQ461" s="432"/>
      <c r="BR461" s="432"/>
      <c r="BS461" s="432"/>
      <c r="BT461" s="432"/>
      <c r="BU461" s="432"/>
      <c r="BV461" s="432"/>
      <c r="BW461" s="432"/>
      <c r="BX461" s="432"/>
      <c r="BY461" s="432"/>
      <c r="BZ461" s="432"/>
      <c r="CA461" s="432"/>
      <c r="CB461" s="432"/>
      <c r="CC461" s="432"/>
      <c r="CD461" s="432"/>
      <c r="CE461" s="432"/>
      <c r="CF461" s="432"/>
      <c r="CG461" s="432"/>
      <c r="CH461" s="432"/>
      <c r="CI461" s="432"/>
      <c r="CJ461" s="432"/>
      <c r="CK461" s="432"/>
      <c r="CL461" s="432"/>
      <c r="CM461" s="432"/>
      <c r="CN461" s="432"/>
      <c r="CO461" s="432"/>
      <c r="CP461" s="432"/>
      <c r="CQ461" s="432"/>
      <c r="CR461" s="432"/>
      <c r="CS461" s="432"/>
      <c r="CT461" s="432"/>
      <c r="CU461" s="432"/>
      <c r="CV461" s="432"/>
      <c r="CW461" s="432"/>
      <c r="CX461" s="432"/>
      <c r="CY461" s="432"/>
      <c r="CZ461" s="432"/>
      <c r="DA461" s="432"/>
      <c r="DB461" s="432"/>
      <c r="DC461" s="432"/>
      <c r="DD461" s="432"/>
      <c r="DE461" s="432"/>
      <c r="DF461" s="432"/>
      <c r="DG461" s="432"/>
      <c r="DH461" s="432"/>
      <c r="DI461" s="432"/>
      <c r="DJ461" s="432"/>
      <c r="DK461" s="432"/>
      <c r="DL461" s="432"/>
      <c r="DM461" s="432"/>
      <c r="DN461" s="432"/>
      <c r="DO461" s="432"/>
      <c r="DP461" s="432"/>
      <c r="DQ461" s="432"/>
      <c r="DR461" s="432"/>
      <c r="DS461" s="432"/>
      <c r="DT461" s="432"/>
      <c r="DU461" s="432"/>
      <c r="DV461" s="432"/>
      <c r="DW461" s="432"/>
      <c r="DX461" s="432"/>
      <c r="DY461" s="432"/>
      <c r="DZ461" s="432"/>
      <c r="EA461" s="432"/>
      <c r="EB461" s="432"/>
      <c r="EC461" s="432"/>
      <c r="ED461" s="432"/>
      <c r="EE461" s="432"/>
      <c r="EF461" s="432"/>
      <c r="EG461" s="432"/>
      <c r="EH461" s="432"/>
      <c r="EI461" s="432"/>
      <c r="EJ461" s="432"/>
      <c r="EK461" s="432"/>
      <c r="EL461" s="432"/>
      <c r="EM461" s="432"/>
      <c r="EN461" s="432"/>
      <c r="EO461" s="432"/>
      <c r="EP461" s="432"/>
      <c r="EQ461" s="432"/>
      <c r="ER461" s="432"/>
      <c r="ES461" s="432"/>
      <c r="ET461" s="432"/>
      <c r="EU461" s="432"/>
      <c r="EV461" s="432"/>
      <c r="EW461" s="432"/>
      <c r="EX461" s="432"/>
      <c r="EY461" s="432"/>
      <c r="EZ461" s="432"/>
      <c r="FA461" s="432"/>
      <c r="FB461" s="432"/>
      <c r="FC461" s="432"/>
      <c r="FD461" s="432"/>
      <c r="FE461" s="432"/>
      <c r="FF461" s="432"/>
      <c r="FG461" s="432"/>
      <c r="FH461" s="432"/>
      <c r="FI461" s="432"/>
      <c r="FJ461" s="432"/>
      <c r="FK461" s="432"/>
      <c r="FL461" s="432"/>
      <c r="FM461" s="432"/>
      <c r="FN461" s="432"/>
      <c r="FO461" s="432"/>
      <c r="FP461" s="432"/>
      <c r="FQ461" s="432"/>
      <c r="FR461" s="432"/>
      <c r="FS461" s="432"/>
      <c r="FT461" s="432"/>
      <c r="FU461" s="432"/>
      <c r="FV461" s="432"/>
      <c r="FW461" s="432"/>
      <c r="FX461" s="432"/>
      <c r="FY461" s="432"/>
      <c r="FZ461" s="432"/>
      <c r="GA461" s="432"/>
      <c r="GB461" s="432"/>
      <c r="GC461" s="432"/>
      <c r="GD461" s="432"/>
      <c r="GE461" s="432"/>
      <c r="GF461" s="432"/>
      <c r="GG461" s="432"/>
      <c r="GH461" s="432"/>
      <c r="GI461" s="432"/>
      <c r="GJ461" s="432"/>
      <c r="GK461" s="432"/>
      <c r="GL461" s="432"/>
      <c r="GM461" s="432"/>
      <c r="GN461" s="432"/>
      <c r="GO461" s="432"/>
      <c r="GP461" s="432"/>
      <c r="GQ461" s="432"/>
      <c r="GR461" s="432"/>
      <c r="GS461" s="432"/>
      <c r="GT461" s="432"/>
      <c r="GU461" s="432"/>
      <c r="GV461" s="432"/>
      <c r="GW461" s="432"/>
      <c r="GX461" s="432"/>
      <c r="GY461" s="432"/>
      <c r="GZ461" s="432"/>
      <c r="HA461" s="432"/>
      <c r="HB461" s="432"/>
      <c r="HC461" s="432"/>
      <c r="HD461" s="432"/>
      <c r="HE461" s="432"/>
      <c r="HF461" s="432"/>
      <c r="HG461" s="432"/>
      <c r="HH461" s="432"/>
      <c r="HI461" s="432"/>
      <c r="HJ461" s="432"/>
      <c r="HK461" s="432"/>
      <c r="HL461" s="432"/>
      <c r="HM461" s="432"/>
      <c r="HN461" s="432"/>
      <c r="HO461" s="432"/>
      <c r="HP461" s="432"/>
      <c r="HQ461" s="432"/>
      <c r="HR461" s="432"/>
      <c r="HS461" s="432"/>
      <c r="HT461" s="432"/>
      <c r="HU461" s="432"/>
      <c r="HV461" s="432"/>
      <c r="HW461" s="432"/>
      <c r="HX461" s="432"/>
      <c r="HY461" s="432"/>
      <c r="HZ461" s="432"/>
      <c r="IA461" s="432"/>
      <c r="IB461" s="432"/>
      <c r="IC461" s="432"/>
      <c r="ID461" s="432"/>
      <c r="IE461" s="432"/>
      <c r="IF461" s="432"/>
      <c r="IG461" s="432"/>
    </row>
    <row r="462" spans="1:256" s="441" customFormat="1" ht="30">
      <c r="A462" s="62">
        <v>3</v>
      </c>
      <c r="B462" s="172" t="s">
        <v>2156</v>
      </c>
      <c r="C462" s="90" t="s">
        <v>1146</v>
      </c>
      <c r="D462" s="90" t="s">
        <v>1147</v>
      </c>
      <c r="E462" s="90" t="s">
        <v>16</v>
      </c>
      <c r="F462" s="27" t="s">
        <v>2624</v>
      </c>
      <c r="G462" s="91">
        <v>0.14000000000000001</v>
      </c>
      <c r="H462" s="223">
        <v>7200</v>
      </c>
      <c r="I462" s="234">
        <v>1008.0000000000001</v>
      </c>
      <c r="J462" s="30">
        <v>0.12</v>
      </c>
      <c r="K462" s="241">
        <v>1128.96</v>
      </c>
      <c r="L462" s="83" t="s">
        <v>834</v>
      </c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440"/>
      <c r="AA462" s="440"/>
      <c r="AB462" s="440"/>
      <c r="AC462" s="440"/>
      <c r="AD462" s="440"/>
      <c r="AE462" s="440"/>
      <c r="AF462" s="440"/>
      <c r="AG462" s="440"/>
      <c r="AH462" s="440"/>
      <c r="AI462" s="440"/>
      <c r="AJ462" s="440"/>
      <c r="AK462" s="440"/>
      <c r="AL462" s="440"/>
      <c r="AM462" s="440"/>
      <c r="AN462" s="440"/>
      <c r="AO462" s="440"/>
      <c r="AP462" s="440"/>
      <c r="AQ462" s="440"/>
      <c r="AR462" s="440"/>
      <c r="AS462" s="440"/>
      <c r="AT462" s="440"/>
      <c r="AU462" s="440"/>
      <c r="AV462" s="440"/>
      <c r="AW462" s="440"/>
      <c r="AX462" s="440"/>
      <c r="AY462" s="440"/>
      <c r="AZ462" s="440"/>
      <c r="BA462" s="440"/>
      <c r="BB462" s="440"/>
      <c r="BC462" s="440"/>
      <c r="BD462" s="440"/>
      <c r="BE462" s="440"/>
      <c r="BF462" s="440"/>
      <c r="BG462" s="440"/>
      <c r="BH462" s="440"/>
      <c r="BI462" s="440"/>
      <c r="BJ462" s="440"/>
      <c r="BK462" s="440"/>
      <c r="BL462" s="440"/>
      <c r="BM462" s="440"/>
      <c r="BN462" s="440"/>
      <c r="BO462" s="440"/>
      <c r="BP462" s="440"/>
      <c r="BQ462" s="440"/>
      <c r="BR462" s="440"/>
      <c r="BS462" s="440"/>
      <c r="BT462" s="440"/>
      <c r="BU462" s="440"/>
      <c r="BV462" s="440"/>
      <c r="BW462" s="440"/>
      <c r="BX462" s="440"/>
      <c r="BY462" s="440"/>
      <c r="BZ462" s="440"/>
      <c r="CA462" s="440"/>
      <c r="CB462" s="440"/>
      <c r="CC462" s="440"/>
      <c r="CD462" s="440"/>
      <c r="CE462" s="440"/>
      <c r="CF462" s="440"/>
      <c r="CG462" s="440"/>
      <c r="CH462" s="440"/>
      <c r="CI462" s="440"/>
      <c r="CJ462" s="440"/>
      <c r="CK462" s="440"/>
      <c r="CL462" s="440"/>
      <c r="CM462" s="440"/>
      <c r="CN462" s="440"/>
      <c r="CO462" s="440"/>
      <c r="CP462" s="440"/>
      <c r="CQ462" s="440"/>
      <c r="CR462" s="440"/>
      <c r="CS462" s="440"/>
      <c r="CT462" s="440"/>
      <c r="CU462" s="440"/>
      <c r="CV462" s="440"/>
      <c r="CW462" s="440"/>
      <c r="CX462" s="440"/>
      <c r="CY462" s="440"/>
      <c r="CZ462" s="440"/>
      <c r="DA462" s="440"/>
      <c r="DB462" s="440"/>
      <c r="DC462" s="440"/>
      <c r="DD462" s="440"/>
      <c r="DE462" s="440"/>
      <c r="DF462" s="440"/>
      <c r="DG462" s="440"/>
      <c r="DH462" s="440"/>
      <c r="DI462" s="440"/>
      <c r="DJ462" s="440"/>
      <c r="DK462" s="440"/>
      <c r="DL462" s="440"/>
      <c r="DM462" s="440"/>
      <c r="DN462" s="440"/>
      <c r="DO462" s="440"/>
      <c r="DP462" s="440"/>
      <c r="DQ462" s="440"/>
      <c r="DR462" s="440"/>
      <c r="DS462" s="440"/>
      <c r="DT462" s="440"/>
      <c r="DU462" s="440"/>
      <c r="DV462" s="440"/>
      <c r="DW462" s="440"/>
      <c r="DX462" s="440"/>
      <c r="DY462" s="440"/>
      <c r="DZ462" s="440"/>
      <c r="EA462" s="440"/>
      <c r="EB462" s="440"/>
      <c r="EC462" s="440"/>
      <c r="ED462" s="440"/>
      <c r="EE462" s="440"/>
      <c r="EF462" s="440"/>
      <c r="EG462" s="440"/>
      <c r="EH462" s="440"/>
      <c r="EI462" s="440"/>
      <c r="EJ462" s="440"/>
      <c r="EK462" s="440"/>
      <c r="EL462" s="440"/>
      <c r="EM462" s="440"/>
      <c r="EN462" s="440"/>
      <c r="EO462" s="440"/>
      <c r="EP462" s="440"/>
      <c r="EQ462" s="440"/>
      <c r="ER462" s="440"/>
      <c r="ES462" s="440"/>
      <c r="ET462" s="440"/>
      <c r="EU462" s="440"/>
      <c r="EV462" s="440"/>
      <c r="EW462" s="440"/>
      <c r="EX462" s="440"/>
      <c r="EY462" s="440"/>
      <c r="EZ462" s="440"/>
      <c r="FA462" s="440"/>
      <c r="FB462" s="440"/>
      <c r="FC462" s="440"/>
      <c r="FD462" s="440"/>
      <c r="FE462" s="440"/>
      <c r="FF462" s="440"/>
      <c r="FG462" s="440"/>
      <c r="FH462" s="440"/>
      <c r="FI462" s="440"/>
      <c r="FJ462" s="440"/>
      <c r="FK462" s="440"/>
      <c r="FL462" s="440"/>
      <c r="FM462" s="440"/>
      <c r="FN462" s="440"/>
      <c r="FO462" s="440"/>
      <c r="FP462" s="440"/>
      <c r="FQ462" s="440"/>
      <c r="FR462" s="440"/>
      <c r="FS462" s="440"/>
      <c r="FT462" s="440"/>
      <c r="FU462" s="440"/>
      <c r="FV462" s="440"/>
      <c r="FW462" s="440"/>
      <c r="FX462" s="440"/>
      <c r="FY462" s="440"/>
      <c r="FZ462" s="440"/>
      <c r="GA462" s="440"/>
      <c r="GB462" s="440"/>
      <c r="GC462" s="440"/>
      <c r="GD462" s="440"/>
      <c r="GE462" s="440"/>
      <c r="GF462" s="440"/>
      <c r="GG462" s="440"/>
      <c r="GH462" s="440"/>
      <c r="GI462" s="440"/>
      <c r="GJ462" s="440"/>
      <c r="GK462" s="440"/>
      <c r="GL462" s="440"/>
      <c r="GM462" s="440"/>
      <c r="GN462" s="440"/>
      <c r="GO462" s="440"/>
      <c r="GP462" s="440"/>
      <c r="GQ462" s="440"/>
      <c r="GR462" s="440"/>
      <c r="GS462" s="440"/>
      <c r="GT462" s="440"/>
      <c r="GU462" s="440"/>
      <c r="GV462" s="440"/>
      <c r="GW462" s="440"/>
      <c r="GX462" s="440"/>
      <c r="GY462" s="440"/>
      <c r="GZ462" s="440"/>
      <c r="HA462" s="440"/>
      <c r="HB462" s="440"/>
      <c r="HC462" s="440"/>
      <c r="HD462" s="440"/>
      <c r="HE462" s="440"/>
      <c r="HF462" s="440"/>
      <c r="HG462" s="440"/>
      <c r="HH462" s="440"/>
      <c r="HI462" s="440"/>
      <c r="HJ462" s="440"/>
      <c r="HK462" s="440"/>
      <c r="HL462" s="440"/>
      <c r="HM462" s="440"/>
      <c r="HN462" s="440"/>
      <c r="HO462" s="440"/>
      <c r="HP462" s="440"/>
      <c r="HQ462" s="440"/>
      <c r="HR462" s="440"/>
      <c r="HS462" s="440"/>
      <c r="HT462" s="440"/>
      <c r="HU462" s="440"/>
      <c r="HV462" s="440"/>
      <c r="HW462" s="440"/>
      <c r="HX462" s="440"/>
      <c r="HY462" s="440"/>
      <c r="HZ462" s="440"/>
      <c r="IA462" s="440"/>
      <c r="IB462" s="440"/>
      <c r="IC462" s="440"/>
      <c r="ID462" s="440"/>
      <c r="IE462" s="440"/>
      <c r="IF462" s="440"/>
      <c r="IG462" s="440"/>
      <c r="IH462" s="440"/>
      <c r="II462" s="440"/>
      <c r="IJ462" s="440"/>
      <c r="IK462" s="440"/>
      <c r="IL462" s="440"/>
      <c r="IM462" s="440"/>
      <c r="IN462" s="440"/>
      <c r="IO462" s="440"/>
      <c r="IP462" s="440"/>
      <c r="IQ462" s="440"/>
      <c r="IR462" s="440"/>
      <c r="IS462" s="440"/>
      <c r="IT462" s="440"/>
      <c r="IU462" s="440"/>
      <c r="IV462" s="440"/>
    </row>
    <row r="463" spans="1:256" s="433" customFormat="1" ht="30">
      <c r="A463" s="62">
        <v>4</v>
      </c>
      <c r="B463" s="172" t="s">
        <v>2260</v>
      </c>
      <c r="C463" s="71" t="s">
        <v>1208</v>
      </c>
      <c r="D463" s="71" t="s">
        <v>1209</v>
      </c>
      <c r="E463" s="71" t="s">
        <v>937</v>
      </c>
      <c r="F463" s="27" t="s">
        <v>2624</v>
      </c>
      <c r="G463" s="461">
        <v>10.6</v>
      </c>
      <c r="H463" s="42">
        <v>530</v>
      </c>
      <c r="I463" s="52">
        <v>5618</v>
      </c>
      <c r="J463" s="30">
        <v>0.12</v>
      </c>
      <c r="K463" s="31">
        <v>6292.16</v>
      </c>
      <c r="L463" s="27" t="s">
        <v>834</v>
      </c>
      <c r="N463" s="432"/>
      <c r="O463" s="432"/>
      <c r="P463" s="432"/>
      <c r="Q463" s="432"/>
      <c r="R463" s="432"/>
      <c r="S463" s="432"/>
      <c r="T463" s="432"/>
      <c r="U463" s="432"/>
      <c r="V463" s="432"/>
      <c r="W463" s="432"/>
      <c r="X463" s="432"/>
      <c r="Y463" s="432"/>
      <c r="Z463" s="432"/>
      <c r="AA463" s="432"/>
      <c r="AB463" s="432"/>
      <c r="AC463" s="432"/>
      <c r="AD463" s="432"/>
      <c r="AE463" s="432"/>
      <c r="AF463" s="432"/>
      <c r="AG463" s="432"/>
      <c r="AH463" s="432"/>
      <c r="AI463" s="432"/>
      <c r="AJ463" s="432"/>
      <c r="AK463" s="432"/>
      <c r="AL463" s="432"/>
      <c r="AM463" s="432"/>
      <c r="AN463" s="432"/>
      <c r="AO463" s="432"/>
      <c r="AP463" s="432"/>
      <c r="AQ463" s="432"/>
      <c r="AR463" s="432"/>
      <c r="AS463" s="432"/>
      <c r="AT463" s="432"/>
      <c r="AU463" s="432"/>
      <c r="AV463" s="432"/>
      <c r="AW463" s="432"/>
      <c r="AX463" s="432"/>
      <c r="AY463" s="432"/>
      <c r="AZ463" s="432"/>
      <c r="BA463" s="432"/>
      <c r="BB463" s="432"/>
      <c r="BC463" s="432"/>
      <c r="BD463" s="432"/>
      <c r="BE463" s="432"/>
      <c r="BF463" s="432"/>
      <c r="BG463" s="432"/>
      <c r="BH463" s="432"/>
      <c r="BI463" s="432"/>
      <c r="BJ463" s="432"/>
      <c r="BK463" s="432"/>
      <c r="BL463" s="432"/>
      <c r="BM463" s="432"/>
      <c r="BN463" s="432"/>
      <c r="BO463" s="432"/>
      <c r="BP463" s="432"/>
      <c r="BQ463" s="432"/>
      <c r="BR463" s="432"/>
      <c r="BS463" s="432"/>
      <c r="BT463" s="432"/>
      <c r="BU463" s="432"/>
      <c r="BV463" s="432"/>
      <c r="BW463" s="432"/>
      <c r="BX463" s="432"/>
      <c r="BY463" s="432"/>
      <c r="BZ463" s="432"/>
      <c r="CA463" s="432"/>
      <c r="CB463" s="432"/>
      <c r="CC463" s="432"/>
      <c r="CD463" s="432"/>
      <c r="CE463" s="432"/>
      <c r="CF463" s="432"/>
      <c r="CG463" s="432"/>
      <c r="CH463" s="432"/>
      <c r="CI463" s="432"/>
      <c r="CJ463" s="432"/>
      <c r="CK463" s="432"/>
      <c r="CL463" s="432"/>
      <c r="CM463" s="432"/>
      <c r="CN463" s="432"/>
      <c r="CO463" s="432"/>
      <c r="CP463" s="432"/>
      <c r="CQ463" s="432"/>
      <c r="CR463" s="432"/>
      <c r="CS463" s="432"/>
      <c r="CT463" s="432"/>
      <c r="CU463" s="432"/>
      <c r="CV463" s="432"/>
      <c r="CW463" s="432"/>
      <c r="CX463" s="432"/>
      <c r="CY463" s="432"/>
      <c r="CZ463" s="432"/>
      <c r="DA463" s="432"/>
      <c r="DB463" s="432"/>
      <c r="DC463" s="432"/>
      <c r="DD463" s="432"/>
      <c r="DE463" s="432"/>
      <c r="DF463" s="432"/>
      <c r="DG463" s="432"/>
      <c r="DH463" s="432"/>
      <c r="DI463" s="432"/>
      <c r="DJ463" s="432"/>
      <c r="DK463" s="432"/>
      <c r="DL463" s="432"/>
      <c r="DM463" s="432"/>
      <c r="DN463" s="432"/>
      <c r="DO463" s="432"/>
      <c r="DP463" s="432"/>
      <c r="DQ463" s="432"/>
      <c r="DR463" s="432"/>
      <c r="DS463" s="432"/>
      <c r="DT463" s="432"/>
      <c r="DU463" s="432"/>
      <c r="DV463" s="432"/>
      <c r="DW463" s="432"/>
      <c r="DX463" s="432"/>
      <c r="DY463" s="432"/>
      <c r="DZ463" s="432"/>
      <c r="EA463" s="432"/>
      <c r="EB463" s="432"/>
      <c r="EC463" s="432"/>
      <c r="ED463" s="432"/>
      <c r="EE463" s="432"/>
      <c r="EF463" s="432"/>
      <c r="EG463" s="432"/>
      <c r="EH463" s="432"/>
      <c r="EI463" s="432"/>
      <c r="EJ463" s="432"/>
      <c r="EK463" s="432"/>
      <c r="EL463" s="432"/>
      <c r="EM463" s="432"/>
      <c r="EN463" s="432"/>
      <c r="EO463" s="432"/>
      <c r="EP463" s="432"/>
      <c r="EQ463" s="432"/>
      <c r="ER463" s="432"/>
      <c r="ES463" s="432"/>
      <c r="ET463" s="432"/>
      <c r="EU463" s="432"/>
      <c r="EV463" s="432"/>
      <c r="EW463" s="432"/>
      <c r="EX463" s="432"/>
      <c r="EY463" s="432"/>
      <c r="EZ463" s="432"/>
      <c r="FA463" s="432"/>
      <c r="FB463" s="432"/>
      <c r="FC463" s="432"/>
      <c r="FD463" s="432"/>
      <c r="FE463" s="432"/>
      <c r="FF463" s="432"/>
      <c r="FG463" s="432"/>
      <c r="FH463" s="432"/>
      <c r="FI463" s="432"/>
      <c r="FJ463" s="432"/>
      <c r="FK463" s="432"/>
      <c r="FL463" s="432"/>
      <c r="FM463" s="432"/>
      <c r="FN463" s="432"/>
      <c r="FO463" s="432"/>
      <c r="FP463" s="432"/>
      <c r="FQ463" s="432"/>
      <c r="FR463" s="432"/>
      <c r="FS463" s="432"/>
      <c r="FT463" s="432"/>
      <c r="FU463" s="432"/>
      <c r="FV463" s="432"/>
      <c r="FW463" s="432"/>
      <c r="FX463" s="432"/>
      <c r="FY463" s="432"/>
      <c r="FZ463" s="432"/>
      <c r="GA463" s="432"/>
      <c r="GB463" s="432"/>
      <c r="GC463" s="432"/>
      <c r="GD463" s="432"/>
      <c r="GE463" s="432"/>
      <c r="GF463" s="432"/>
      <c r="GG463" s="432"/>
      <c r="GH463" s="432"/>
      <c r="GI463" s="432"/>
      <c r="GJ463" s="432"/>
      <c r="GK463" s="432"/>
      <c r="GL463" s="432"/>
      <c r="GM463" s="432"/>
      <c r="GN463" s="432"/>
      <c r="GO463" s="432"/>
      <c r="GP463" s="432"/>
      <c r="GQ463" s="432"/>
      <c r="GR463" s="432"/>
      <c r="GS463" s="432"/>
      <c r="GT463" s="432"/>
      <c r="GU463" s="432"/>
      <c r="GV463" s="432"/>
      <c r="GW463" s="432"/>
      <c r="GX463" s="432"/>
      <c r="GY463" s="432"/>
      <c r="GZ463" s="432"/>
      <c r="HA463" s="432"/>
      <c r="HB463" s="432"/>
      <c r="HC463" s="432"/>
      <c r="HD463" s="432"/>
      <c r="HE463" s="432"/>
      <c r="HF463" s="432"/>
      <c r="HG463" s="432"/>
      <c r="HH463" s="432"/>
      <c r="HI463" s="432"/>
      <c r="HJ463" s="432"/>
      <c r="HK463" s="432"/>
      <c r="HL463" s="432"/>
      <c r="HM463" s="432"/>
      <c r="HN463" s="432"/>
      <c r="HO463" s="432"/>
      <c r="HP463" s="432"/>
      <c r="HQ463" s="432"/>
      <c r="HR463" s="432"/>
      <c r="HS463" s="432"/>
      <c r="HT463" s="432"/>
      <c r="HU463" s="432"/>
      <c r="HV463" s="432"/>
      <c r="HW463" s="432"/>
      <c r="HX463" s="432"/>
      <c r="HY463" s="432"/>
      <c r="HZ463" s="432"/>
      <c r="IA463" s="432"/>
      <c r="IB463" s="432"/>
      <c r="IC463" s="432"/>
      <c r="ID463" s="432"/>
      <c r="IE463" s="432"/>
      <c r="IF463" s="432"/>
      <c r="IG463" s="432"/>
    </row>
    <row r="464" spans="1:256" s="437" customFormat="1" ht="45">
      <c r="A464" s="62">
        <v>5</v>
      </c>
      <c r="B464" s="172" t="s">
        <v>2385</v>
      </c>
      <c r="C464" s="19" t="s">
        <v>2383</v>
      </c>
      <c r="D464" s="19" t="s">
        <v>2384</v>
      </c>
      <c r="E464" s="192" t="s">
        <v>877</v>
      </c>
      <c r="F464" s="27" t="s">
        <v>2624</v>
      </c>
      <c r="G464" s="168">
        <v>2.1800000000000002</v>
      </c>
      <c r="H464" s="21">
        <v>300</v>
      </c>
      <c r="I464" s="228">
        <v>654</v>
      </c>
      <c r="J464" s="22">
        <v>0.12</v>
      </c>
      <c r="K464" s="207">
        <v>732.48</v>
      </c>
      <c r="L464" s="19" t="s">
        <v>834</v>
      </c>
      <c r="N464" s="436"/>
      <c r="O464" s="436"/>
      <c r="P464" s="436"/>
      <c r="Q464" s="436"/>
      <c r="R464" s="436"/>
      <c r="S464" s="436"/>
      <c r="T464" s="436"/>
      <c r="U464" s="436"/>
      <c r="V464" s="436"/>
      <c r="W464" s="436"/>
      <c r="X464" s="436"/>
      <c r="Y464" s="436"/>
      <c r="Z464" s="436"/>
      <c r="AA464" s="436"/>
      <c r="AB464" s="436"/>
      <c r="AC464" s="436"/>
      <c r="AD464" s="436"/>
      <c r="AE464" s="436"/>
      <c r="AF464" s="436"/>
      <c r="AG464" s="436"/>
      <c r="AH464" s="436"/>
      <c r="AI464" s="436"/>
      <c r="AJ464" s="436"/>
      <c r="AK464" s="436"/>
      <c r="AL464" s="436"/>
      <c r="AM464" s="436"/>
      <c r="AN464" s="436"/>
      <c r="AO464" s="436"/>
      <c r="AP464" s="436"/>
      <c r="AQ464" s="436"/>
      <c r="AR464" s="436"/>
      <c r="AS464" s="436"/>
      <c r="AT464" s="436"/>
      <c r="AU464" s="436"/>
      <c r="AV464" s="436"/>
      <c r="AW464" s="436"/>
      <c r="AX464" s="436"/>
      <c r="AY464" s="436"/>
      <c r="AZ464" s="436"/>
      <c r="BA464" s="436"/>
      <c r="BB464" s="436"/>
      <c r="BC464" s="436"/>
      <c r="BD464" s="436"/>
      <c r="BE464" s="436"/>
      <c r="BF464" s="436"/>
      <c r="BG464" s="436"/>
      <c r="BH464" s="436"/>
      <c r="BI464" s="436"/>
      <c r="BJ464" s="436"/>
      <c r="BK464" s="436"/>
      <c r="BL464" s="436"/>
      <c r="BM464" s="436"/>
      <c r="BN464" s="436"/>
      <c r="BO464" s="436"/>
      <c r="BP464" s="436"/>
      <c r="BQ464" s="436"/>
      <c r="BR464" s="436"/>
      <c r="BS464" s="436"/>
      <c r="BT464" s="436"/>
      <c r="BU464" s="436"/>
      <c r="BV464" s="436"/>
      <c r="BW464" s="436"/>
      <c r="BX464" s="436"/>
      <c r="BY464" s="436"/>
      <c r="BZ464" s="436"/>
      <c r="CA464" s="436"/>
      <c r="CB464" s="436"/>
      <c r="CC464" s="436"/>
      <c r="CD464" s="436"/>
      <c r="CE464" s="436"/>
      <c r="CF464" s="436"/>
      <c r="CG464" s="436"/>
      <c r="CH464" s="436"/>
      <c r="CI464" s="436"/>
      <c r="CJ464" s="436"/>
      <c r="CK464" s="436"/>
      <c r="CL464" s="436"/>
      <c r="CM464" s="436"/>
      <c r="CN464" s="436"/>
      <c r="CO464" s="436"/>
      <c r="CP464" s="436"/>
      <c r="CQ464" s="436"/>
      <c r="CR464" s="436"/>
      <c r="CS464" s="436"/>
      <c r="CT464" s="436"/>
      <c r="CU464" s="436"/>
      <c r="CV464" s="436"/>
      <c r="CW464" s="436"/>
      <c r="CX464" s="436"/>
      <c r="CY464" s="436"/>
      <c r="CZ464" s="436"/>
      <c r="DA464" s="436"/>
      <c r="DB464" s="436"/>
      <c r="DC464" s="436"/>
      <c r="DD464" s="436"/>
      <c r="DE464" s="436"/>
      <c r="DF464" s="436"/>
      <c r="DG464" s="436"/>
      <c r="DH464" s="436"/>
      <c r="DI464" s="436"/>
      <c r="DJ464" s="436"/>
      <c r="DK464" s="436"/>
      <c r="DL464" s="436"/>
      <c r="DM464" s="436"/>
      <c r="DN464" s="436"/>
      <c r="DO464" s="436"/>
      <c r="DP464" s="436"/>
      <c r="DQ464" s="436"/>
      <c r="DR464" s="436"/>
      <c r="DS464" s="436"/>
      <c r="DT464" s="436"/>
      <c r="DU464" s="436"/>
      <c r="DV464" s="436"/>
      <c r="DW464" s="436"/>
      <c r="DX464" s="436"/>
      <c r="DY464" s="436"/>
      <c r="DZ464" s="436"/>
      <c r="EA464" s="436"/>
      <c r="EB464" s="436"/>
      <c r="EC464" s="436"/>
      <c r="ED464" s="436"/>
      <c r="EE464" s="436"/>
      <c r="EF464" s="436"/>
      <c r="EG464" s="436"/>
      <c r="EH464" s="436"/>
      <c r="EI464" s="436"/>
      <c r="EJ464" s="436"/>
      <c r="EK464" s="436"/>
      <c r="EL464" s="436"/>
      <c r="EM464" s="436"/>
      <c r="EN464" s="436"/>
      <c r="EO464" s="436"/>
      <c r="EP464" s="436"/>
      <c r="EQ464" s="436"/>
      <c r="ER464" s="436"/>
      <c r="ES464" s="436"/>
      <c r="ET464" s="436"/>
      <c r="EU464" s="436"/>
      <c r="EV464" s="436"/>
      <c r="EW464" s="436"/>
      <c r="EX464" s="436"/>
      <c r="EY464" s="436"/>
      <c r="EZ464" s="436"/>
      <c r="FA464" s="436"/>
      <c r="FB464" s="436"/>
      <c r="FC464" s="436"/>
      <c r="FD464" s="436"/>
      <c r="FE464" s="436"/>
      <c r="FF464" s="436"/>
      <c r="FG464" s="436"/>
      <c r="FH464" s="436"/>
      <c r="FI464" s="436"/>
      <c r="FJ464" s="436"/>
      <c r="FK464" s="436"/>
      <c r="FL464" s="436"/>
      <c r="FM464" s="436"/>
      <c r="FN464" s="436"/>
      <c r="FO464" s="436"/>
      <c r="FP464" s="436"/>
      <c r="FQ464" s="436"/>
      <c r="FR464" s="436"/>
      <c r="FS464" s="436"/>
      <c r="FT464" s="436"/>
      <c r="FU464" s="436"/>
      <c r="FV464" s="436"/>
      <c r="FW464" s="436"/>
      <c r="FX464" s="436"/>
      <c r="FY464" s="436"/>
      <c r="FZ464" s="436"/>
      <c r="GA464" s="436"/>
      <c r="GB464" s="436"/>
      <c r="GC464" s="436"/>
      <c r="GD464" s="436"/>
      <c r="GE464" s="436"/>
      <c r="GF464" s="436"/>
      <c r="GG464" s="436"/>
      <c r="GH464" s="436"/>
      <c r="GI464" s="436"/>
      <c r="GJ464" s="436"/>
      <c r="GK464" s="436"/>
      <c r="GL464" s="436"/>
      <c r="GM464" s="436"/>
      <c r="GN464" s="436"/>
      <c r="GO464" s="436"/>
      <c r="GP464" s="436"/>
      <c r="GQ464" s="436"/>
      <c r="GR464" s="436"/>
      <c r="GS464" s="436"/>
      <c r="GT464" s="436"/>
      <c r="GU464" s="436"/>
      <c r="GV464" s="436"/>
      <c r="GW464" s="436"/>
      <c r="GX464" s="436"/>
      <c r="GY464" s="436"/>
      <c r="GZ464" s="436"/>
      <c r="HA464" s="436"/>
      <c r="HB464" s="436"/>
      <c r="HC464" s="436"/>
      <c r="HD464" s="436"/>
      <c r="HE464" s="436"/>
      <c r="HF464" s="436"/>
      <c r="HG464" s="436"/>
      <c r="HH464" s="436"/>
      <c r="HI464" s="436"/>
      <c r="HJ464" s="436"/>
      <c r="HK464" s="436"/>
      <c r="HL464" s="436"/>
      <c r="HM464" s="436"/>
      <c r="HN464" s="436"/>
      <c r="HO464" s="436"/>
      <c r="HP464" s="436"/>
      <c r="HQ464" s="436"/>
      <c r="HR464" s="436"/>
      <c r="HS464" s="436"/>
      <c r="HT464" s="436"/>
      <c r="HU464" s="436"/>
      <c r="HV464" s="436"/>
      <c r="HW464" s="436"/>
      <c r="HX464" s="436"/>
      <c r="HY464" s="436"/>
      <c r="HZ464" s="436"/>
      <c r="IA464" s="436"/>
      <c r="IB464" s="436"/>
      <c r="IC464" s="436"/>
      <c r="ID464" s="436"/>
      <c r="IE464" s="436"/>
      <c r="IF464" s="436"/>
      <c r="IG464" s="436"/>
      <c r="IH464" s="436"/>
      <c r="II464" s="436"/>
      <c r="IJ464" s="436"/>
      <c r="IK464" s="436"/>
      <c r="IL464" s="436"/>
      <c r="IM464" s="436"/>
      <c r="IN464" s="436"/>
      <c r="IO464" s="436"/>
      <c r="IP464" s="436"/>
      <c r="IQ464" s="436"/>
      <c r="IR464" s="436"/>
      <c r="IS464" s="436"/>
      <c r="IT464" s="436"/>
      <c r="IU464" s="436"/>
      <c r="IV464" s="436"/>
    </row>
    <row r="465" spans="1:250" s="437" customFormat="1" ht="30">
      <c r="A465" s="62">
        <v>6</v>
      </c>
      <c r="B465" s="172" t="s">
        <v>1985</v>
      </c>
      <c r="C465" s="19" t="s">
        <v>1024</v>
      </c>
      <c r="D465" s="19" t="s">
        <v>1025</v>
      </c>
      <c r="E465" s="192" t="s">
        <v>102</v>
      </c>
      <c r="F465" s="27" t="s">
        <v>2624</v>
      </c>
      <c r="G465" s="168">
        <v>0.27</v>
      </c>
      <c r="H465" s="21">
        <v>2000</v>
      </c>
      <c r="I465" s="52">
        <v>540</v>
      </c>
      <c r="J465" s="166">
        <v>0.12</v>
      </c>
      <c r="K465" s="31">
        <v>604.79999999999995</v>
      </c>
      <c r="L465" s="27" t="s">
        <v>834</v>
      </c>
      <c r="M465" s="444"/>
      <c r="N465" s="442"/>
      <c r="O465" s="442"/>
      <c r="P465" s="442"/>
      <c r="Q465" s="442"/>
      <c r="R465" s="442"/>
      <c r="S465" s="436"/>
      <c r="T465" s="436"/>
      <c r="U465" s="436"/>
      <c r="V465" s="436"/>
      <c r="W465" s="436"/>
      <c r="X465" s="436"/>
      <c r="Y465" s="436"/>
      <c r="Z465" s="436"/>
      <c r="AA465" s="436"/>
      <c r="AB465" s="436"/>
      <c r="AC465" s="436"/>
      <c r="AD465" s="436"/>
      <c r="AE465" s="436"/>
      <c r="AF465" s="436"/>
      <c r="AG465" s="436"/>
      <c r="AH465" s="436"/>
      <c r="AI465" s="436"/>
      <c r="AJ465" s="436"/>
      <c r="AK465" s="436"/>
      <c r="AL465" s="436"/>
      <c r="AM465" s="436"/>
      <c r="AN465" s="436"/>
      <c r="AO465" s="436"/>
      <c r="AP465" s="436"/>
      <c r="AQ465" s="436"/>
      <c r="AR465" s="436"/>
      <c r="AS465" s="436"/>
      <c r="AT465" s="436"/>
      <c r="AU465" s="436"/>
      <c r="AV465" s="436"/>
      <c r="AW465" s="436"/>
      <c r="AX465" s="436"/>
      <c r="AY465" s="436"/>
      <c r="AZ465" s="436"/>
      <c r="BA465" s="436"/>
      <c r="BB465" s="436"/>
      <c r="BC465" s="436"/>
      <c r="BD465" s="436"/>
      <c r="BE465" s="436"/>
      <c r="BF465" s="436"/>
      <c r="BG465" s="436"/>
      <c r="BH465" s="436"/>
      <c r="BI465" s="436"/>
      <c r="BJ465" s="436"/>
      <c r="BK465" s="436"/>
      <c r="BL465" s="436"/>
      <c r="BM465" s="436"/>
      <c r="BN465" s="436"/>
      <c r="BO465" s="436"/>
      <c r="BP465" s="436"/>
      <c r="BQ465" s="436"/>
      <c r="BR465" s="436"/>
      <c r="BS465" s="436"/>
      <c r="BT465" s="436"/>
      <c r="BU465" s="436"/>
      <c r="BV465" s="436"/>
      <c r="BW465" s="436"/>
      <c r="BX465" s="436"/>
      <c r="BY465" s="436"/>
      <c r="BZ465" s="436"/>
      <c r="CA465" s="436"/>
      <c r="CB465" s="436"/>
      <c r="CC465" s="436"/>
      <c r="CD465" s="436"/>
      <c r="CE465" s="436"/>
      <c r="CF465" s="436"/>
      <c r="CG465" s="436"/>
      <c r="CH465" s="436"/>
      <c r="CI465" s="436"/>
      <c r="CJ465" s="436"/>
      <c r="CK465" s="436"/>
      <c r="CL465" s="436"/>
      <c r="CM465" s="436"/>
      <c r="CN465" s="436"/>
      <c r="CO465" s="436"/>
      <c r="CP465" s="436"/>
      <c r="CQ465" s="436"/>
      <c r="CR465" s="436"/>
      <c r="CS465" s="436"/>
      <c r="CT465" s="436"/>
      <c r="CU465" s="436"/>
      <c r="CV465" s="436"/>
      <c r="CW465" s="436"/>
      <c r="CX465" s="436"/>
      <c r="CY465" s="436"/>
      <c r="CZ465" s="436"/>
      <c r="DA465" s="436"/>
      <c r="DB465" s="436"/>
      <c r="DC465" s="436"/>
      <c r="DD465" s="436"/>
      <c r="DE465" s="436"/>
      <c r="DF465" s="436"/>
      <c r="DG465" s="436"/>
      <c r="DH465" s="436"/>
      <c r="DI465" s="436"/>
      <c r="DJ465" s="436"/>
      <c r="DK465" s="436"/>
      <c r="DL465" s="436"/>
      <c r="DM465" s="436"/>
      <c r="DN465" s="436"/>
      <c r="DO465" s="436"/>
      <c r="DP465" s="436"/>
      <c r="DQ465" s="436"/>
      <c r="DR465" s="436"/>
      <c r="DS465" s="436"/>
      <c r="DT465" s="436"/>
      <c r="DU465" s="436"/>
      <c r="DV465" s="436"/>
      <c r="DW465" s="436"/>
      <c r="DX465" s="436"/>
      <c r="DY465" s="436"/>
      <c r="DZ465" s="436"/>
      <c r="EA465" s="436"/>
      <c r="EB465" s="436"/>
      <c r="EC465" s="436"/>
      <c r="ED465" s="436"/>
      <c r="EE465" s="436"/>
      <c r="EF465" s="436"/>
      <c r="EG465" s="436"/>
      <c r="EH465" s="436"/>
      <c r="EI465" s="436"/>
      <c r="EJ465" s="436"/>
      <c r="EK465" s="436"/>
      <c r="EL465" s="436"/>
      <c r="EM465" s="436"/>
      <c r="EN465" s="436"/>
      <c r="EO465" s="436"/>
      <c r="EP465" s="436"/>
      <c r="EQ465" s="436"/>
      <c r="ER465" s="436"/>
      <c r="ES465" s="436"/>
      <c r="ET465" s="436"/>
      <c r="EU465" s="436"/>
      <c r="EV465" s="436"/>
      <c r="EW465" s="436"/>
      <c r="EX465" s="436"/>
      <c r="EY465" s="436"/>
      <c r="EZ465" s="436"/>
      <c r="FA465" s="436"/>
      <c r="FB465" s="436"/>
      <c r="FC465" s="436"/>
      <c r="FD465" s="436"/>
      <c r="FE465" s="436"/>
      <c r="FF465" s="436"/>
      <c r="FG465" s="436"/>
      <c r="FH465" s="436"/>
      <c r="FI465" s="436"/>
      <c r="FJ465" s="436"/>
      <c r="FK465" s="436"/>
      <c r="FL465" s="436"/>
      <c r="FM465" s="436"/>
      <c r="FN465" s="436"/>
      <c r="FO465" s="436"/>
      <c r="FP465" s="436"/>
      <c r="FQ465" s="436"/>
      <c r="FR465" s="436"/>
      <c r="FS465" s="436"/>
      <c r="FT465" s="436"/>
      <c r="FU465" s="436"/>
      <c r="FV465" s="436"/>
      <c r="FW465" s="436"/>
      <c r="FX465" s="436"/>
      <c r="FY465" s="436"/>
      <c r="FZ465" s="436"/>
      <c r="GA465" s="436"/>
      <c r="GB465" s="436"/>
      <c r="GC465" s="436"/>
      <c r="GD465" s="436"/>
      <c r="GE465" s="436"/>
      <c r="GF465" s="436"/>
      <c r="GG465" s="436"/>
      <c r="GH465" s="436"/>
      <c r="GI465" s="436"/>
      <c r="GJ465" s="436"/>
      <c r="GK465" s="436"/>
      <c r="GL465" s="436"/>
      <c r="GM465" s="436"/>
      <c r="GN465" s="436"/>
      <c r="GO465" s="436"/>
      <c r="GP465" s="436"/>
      <c r="GQ465" s="436"/>
      <c r="GR465" s="436"/>
      <c r="GS465" s="436"/>
      <c r="GT465" s="436"/>
      <c r="GU465" s="436"/>
      <c r="GV465" s="436"/>
      <c r="GW465" s="436"/>
      <c r="GX465" s="436"/>
      <c r="GY465" s="436"/>
      <c r="GZ465" s="436"/>
      <c r="HA465" s="436"/>
      <c r="HB465" s="436"/>
      <c r="HC465" s="436"/>
      <c r="HD465" s="436"/>
      <c r="HE465" s="436"/>
      <c r="HF465" s="436"/>
      <c r="HG465" s="436"/>
      <c r="HH465" s="436"/>
      <c r="HI465" s="436"/>
      <c r="HJ465" s="436"/>
      <c r="HK465" s="436"/>
      <c r="HL465" s="436"/>
      <c r="HM465" s="436"/>
      <c r="HN465" s="436"/>
      <c r="HO465" s="436"/>
      <c r="HP465" s="436"/>
      <c r="HQ465" s="436"/>
      <c r="HR465" s="436"/>
      <c r="HS465" s="436"/>
      <c r="HT465" s="436"/>
      <c r="HU465" s="436"/>
      <c r="HV465" s="436"/>
      <c r="HW465" s="436"/>
      <c r="HX465" s="436"/>
      <c r="HY465" s="436"/>
      <c r="HZ465" s="436"/>
      <c r="IA465" s="436"/>
      <c r="IB465" s="436"/>
      <c r="IC465" s="436"/>
      <c r="ID465" s="436"/>
      <c r="IE465" s="436"/>
      <c r="IF465" s="436"/>
      <c r="IG465" s="436"/>
      <c r="IH465" s="436"/>
      <c r="II465" s="436"/>
      <c r="IJ465" s="436"/>
      <c r="IK465" s="436"/>
      <c r="IL465" s="436"/>
      <c r="IM465" s="436"/>
      <c r="IN465" s="436"/>
      <c r="IO465" s="436"/>
      <c r="IP465" s="436"/>
    </row>
    <row r="466" spans="1:250" s="108" customFormat="1">
      <c r="A466" s="517" t="s">
        <v>2588</v>
      </c>
      <c r="B466" s="518"/>
      <c r="C466" s="518"/>
      <c r="D466" s="518"/>
      <c r="E466" s="518"/>
      <c r="F466" s="518"/>
      <c r="G466" s="518"/>
      <c r="H466" s="518"/>
      <c r="I466" s="518"/>
      <c r="J466" s="519"/>
      <c r="K466" s="403">
        <f>SUM(K460:K465)</f>
        <v>10368.511999999999</v>
      </c>
    </row>
    <row r="467" spans="1:250" s="108" customFormat="1">
      <c r="A467" s="517" t="s">
        <v>2589</v>
      </c>
      <c r="B467" s="518"/>
      <c r="C467" s="518"/>
      <c r="D467" s="518"/>
      <c r="E467" s="518"/>
      <c r="F467" s="518"/>
      <c r="G467" s="518"/>
      <c r="H467" s="518"/>
      <c r="I467" s="518"/>
      <c r="J467" s="519"/>
      <c r="K467" s="403">
        <v>0.49</v>
      </c>
    </row>
    <row r="468" spans="1:250" s="108" customFormat="1">
      <c r="A468" s="523" t="s">
        <v>2677</v>
      </c>
      <c r="B468" s="524"/>
      <c r="C468" s="524"/>
      <c r="D468" s="524"/>
      <c r="E468" s="524"/>
      <c r="F468" s="524"/>
      <c r="G468" s="524"/>
      <c r="H468" s="524"/>
      <c r="I468" s="524"/>
      <c r="J468" s="525"/>
      <c r="K468" s="403">
        <f>SUM(K466:K467)</f>
        <v>10369.001999999999</v>
      </c>
    </row>
    <row r="469" spans="1:250" s="108" customFormat="1">
      <c r="A469" s="428"/>
      <c r="B469" s="426"/>
      <c r="C469" s="426"/>
      <c r="D469" s="426"/>
      <c r="E469" s="427"/>
      <c r="F469" s="426"/>
      <c r="G469" s="459"/>
      <c r="H469" s="428"/>
      <c r="I469" s="426"/>
      <c r="J469" s="426"/>
      <c r="K469" s="429"/>
    </row>
    <row r="470" spans="1:250" s="108" customFormat="1">
      <c r="A470" s="38"/>
      <c r="C470" s="430"/>
      <c r="D470" s="430"/>
      <c r="F470" s="430"/>
      <c r="G470" s="460"/>
      <c r="H470" s="38"/>
      <c r="K470" s="431"/>
    </row>
    <row r="471" spans="1:250" s="108" customFormat="1" ht="45">
      <c r="A471" s="448" t="s">
        <v>2590</v>
      </c>
      <c r="B471" s="409" t="s">
        <v>749</v>
      </c>
      <c r="C471" s="409" t="s">
        <v>750</v>
      </c>
      <c r="D471" s="409" t="s">
        <v>751</v>
      </c>
      <c r="E471" s="409" t="s">
        <v>3</v>
      </c>
      <c r="F471" s="409" t="s">
        <v>2609</v>
      </c>
      <c r="G471" s="411" t="s">
        <v>753</v>
      </c>
      <c r="H471" s="410" t="s">
        <v>754</v>
      </c>
      <c r="I471" s="411" t="s">
        <v>755</v>
      </c>
      <c r="J471" s="410" t="s">
        <v>756</v>
      </c>
      <c r="K471" s="412" t="s">
        <v>757</v>
      </c>
      <c r="M471" s="425" t="s">
        <v>2776</v>
      </c>
    </row>
    <row r="472" spans="1:250" s="38" customFormat="1" ht="30">
      <c r="A472" s="39">
        <v>1</v>
      </c>
      <c r="B472" s="172" t="s">
        <v>1748</v>
      </c>
      <c r="C472" s="40" t="s">
        <v>918</v>
      </c>
      <c r="D472" s="40" t="s">
        <v>919</v>
      </c>
      <c r="E472" s="105" t="s">
        <v>16</v>
      </c>
      <c r="F472" s="27" t="s">
        <v>885</v>
      </c>
      <c r="G472" s="461">
        <v>0.89</v>
      </c>
      <c r="H472" s="42">
        <v>400</v>
      </c>
      <c r="I472" s="41">
        <v>356</v>
      </c>
      <c r="J472" s="46">
        <v>0.12</v>
      </c>
      <c r="K472" s="31">
        <v>398.72</v>
      </c>
      <c r="L472" s="27" t="s">
        <v>834</v>
      </c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43"/>
      <c r="EJ472" s="43"/>
      <c r="EK472" s="43"/>
      <c r="EL472" s="43"/>
      <c r="EM472" s="43"/>
      <c r="EN472" s="43"/>
      <c r="EO472" s="43"/>
      <c r="EP472" s="43"/>
      <c r="EQ472" s="43"/>
      <c r="ER472" s="43"/>
      <c r="ES472" s="43"/>
      <c r="ET472" s="43"/>
      <c r="EU472" s="43"/>
      <c r="EV472" s="43"/>
      <c r="EW472" s="43"/>
      <c r="EX472" s="43"/>
      <c r="EY472" s="43"/>
      <c r="EZ472" s="43"/>
      <c r="FA472" s="43"/>
      <c r="FB472" s="43"/>
      <c r="FC472" s="43"/>
      <c r="FD472" s="43"/>
      <c r="FE472" s="43"/>
      <c r="FF472" s="43"/>
      <c r="FG472" s="43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43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</row>
    <row r="473" spans="1:250" s="53" customFormat="1" ht="30">
      <c r="A473" s="28">
        <v>2</v>
      </c>
      <c r="B473" s="172" t="s">
        <v>2035</v>
      </c>
      <c r="C473" s="27" t="s">
        <v>1053</v>
      </c>
      <c r="D473" s="27" t="s">
        <v>1054</v>
      </c>
      <c r="E473" s="71" t="s">
        <v>16</v>
      </c>
      <c r="F473" s="27" t="s">
        <v>885</v>
      </c>
      <c r="G473" s="463">
        <v>0.25</v>
      </c>
      <c r="H473" s="36">
        <v>300</v>
      </c>
      <c r="I473" s="52">
        <v>75</v>
      </c>
      <c r="J473" s="30">
        <v>0.12</v>
      </c>
      <c r="K473" s="31">
        <v>84</v>
      </c>
      <c r="L473" s="27" t="s">
        <v>834</v>
      </c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  <c r="DS473" s="37"/>
      <c r="DT473" s="37"/>
      <c r="DU473" s="37"/>
      <c r="DV473" s="37"/>
      <c r="DW473" s="37"/>
      <c r="DX473" s="37"/>
      <c r="DY473" s="37"/>
      <c r="DZ473" s="37"/>
      <c r="EA473" s="37"/>
      <c r="EB473" s="37"/>
      <c r="EC473" s="37"/>
      <c r="ED473" s="37"/>
      <c r="EE473" s="37"/>
      <c r="EF473" s="37"/>
      <c r="EG473" s="37"/>
      <c r="EH473" s="37"/>
      <c r="EI473" s="37"/>
      <c r="EJ473" s="37"/>
      <c r="EK473" s="37"/>
      <c r="EL473" s="37"/>
      <c r="EM473" s="37"/>
      <c r="EN473" s="37"/>
      <c r="EO473" s="37"/>
      <c r="EP473" s="37"/>
      <c r="EQ473" s="37"/>
      <c r="ER473" s="37"/>
      <c r="ES473" s="37"/>
      <c r="ET473" s="37"/>
      <c r="EU473" s="37"/>
      <c r="EV473" s="37"/>
      <c r="EW473" s="37"/>
      <c r="EX473" s="37"/>
      <c r="EY473" s="37"/>
      <c r="EZ473" s="37"/>
      <c r="FA473" s="37"/>
      <c r="FB473" s="37"/>
      <c r="FC473" s="37"/>
      <c r="FD473" s="37"/>
      <c r="FE473" s="37"/>
      <c r="FF473" s="37"/>
      <c r="FG473" s="37"/>
      <c r="FH473" s="37"/>
      <c r="FI473" s="37"/>
      <c r="FJ473" s="37"/>
      <c r="FK473" s="37"/>
      <c r="FL473" s="37"/>
      <c r="FM473" s="37"/>
      <c r="FN473" s="37"/>
      <c r="FO473" s="37"/>
      <c r="FP473" s="37"/>
      <c r="FQ473" s="37"/>
      <c r="FR473" s="37"/>
      <c r="FS473" s="37"/>
      <c r="FT473" s="37"/>
      <c r="FU473" s="37"/>
      <c r="FV473" s="37"/>
      <c r="FW473" s="37"/>
      <c r="FX473" s="37"/>
      <c r="FY473" s="37"/>
      <c r="FZ473" s="37"/>
      <c r="GA473" s="37"/>
      <c r="GB473" s="37"/>
      <c r="GC473" s="37"/>
      <c r="GD473" s="37"/>
      <c r="GE473" s="37"/>
      <c r="GF473" s="37"/>
      <c r="GG473" s="37"/>
      <c r="GH473" s="37"/>
      <c r="GI473" s="37"/>
      <c r="GJ473" s="37"/>
      <c r="GK473" s="37"/>
      <c r="GL473" s="37"/>
      <c r="GM473" s="37"/>
      <c r="GN473" s="37"/>
      <c r="GO473" s="37"/>
      <c r="GP473" s="37"/>
      <c r="GQ473" s="37"/>
      <c r="GR473" s="37"/>
      <c r="GS473" s="37"/>
      <c r="GT473" s="37"/>
      <c r="GU473" s="37"/>
      <c r="GV473" s="37"/>
      <c r="GW473" s="37"/>
      <c r="GX473" s="37"/>
      <c r="GY473" s="37"/>
      <c r="GZ473" s="37"/>
      <c r="HA473" s="37"/>
      <c r="HB473" s="37"/>
      <c r="HC473" s="37"/>
      <c r="HD473" s="37"/>
      <c r="HE473" s="37"/>
      <c r="HF473" s="37"/>
      <c r="HG473" s="37"/>
      <c r="HH473" s="37"/>
      <c r="HI473" s="37"/>
      <c r="HJ473" s="37"/>
      <c r="HK473" s="37"/>
      <c r="HL473" s="37"/>
      <c r="HM473" s="37"/>
      <c r="HN473" s="37"/>
      <c r="HO473" s="37"/>
      <c r="HP473" s="37"/>
      <c r="HQ473" s="37"/>
      <c r="HR473" s="37"/>
      <c r="HS473" s="37"/>
      <c r="HT473" s="37"/>
      <c r="HU473" s="37"/>
      <c r="HV473" s="37"/>
      <c r="HW473" s="37"/>
      <c r="HX473" s="37"/>
      <c r="HY473" s="37"/>
      <c r="HZ473" s="37"/>
      <c r="IA473" s="37"/>
    </row>
    <row r="474" spans="1:250" s="433" customFormat="1" ht="30">
      <c r="A474" s="62">
        <v>3</v>
      </c>
      <c r="B474" s="172" t="s">
        <v>2237</v>
      </c>
      <c r="C474" s="71" t="s">
        <v>1200</v>
      </c>
      <c r="D474" s="27" t="s">
        <v>1201</v>
      </c>
      <c r="E474" s="71" t="s">
        <v>435</v>
      </c>
      <c r="F474" s="44" t="s">
        <v>2626</v>
      </c>
      <c r="G474" s="461">
        <v>14.5</v>
      </c>
      <c r="H474" s="320">
        <v>350</v>
      </c>
      <c r="I474" s="52">
        <v>5075</v>
      </c>
      <c r="J474" s="30">
        <v>0.12</v>
      </c>
      <c r="K474" s="31">
        <v>5684</v>
      </c>
      <c r="L474" s="27" t="s">
        <v>834</v>
      </c>
      <c r="N474" s="432"/>
      <c r="O474" s="432"/>
      <c r="P474" s="432"/>
      <c r="Q474" s="432"/>
      <c r="R474" s="432"/>
      <c r="S474" s="432"/>
      <c r="T474" s="432"/>
      <c r="U474" s="432"/>
      <c r="V474" s="432"/>
      <c r="W474" s="432"/>
      <c r="X474" s="432"/>
      <c r="Y474" s="432"/>
      <c r="Z474" s="432"/>
      <c r="AA474" s="432"/>
      <c r="AB474" s="432"/>
      <c r="AC474" s="432"/>
      <c r="AD474" s="432"/>
      <c r="AE474" s="432"/>
      <c r="AF474" s="432"/>
      <c r="AG474" s="432"/>
      <c r="AH474" s="432"/>
      <c r="AI474" s="432"/>
      <c r="AJ474" s="432"/>
      <c r="AK474" s="432"/>
      <c r="AL474" s="432"/>
      <c r="AM474" s="432"/>
      <c r="AN474" s="432"/>
      <c r="AO474" s="432"/>
      <c r="AP474" s="432"/>
      <c r="AQ474" s="432"/>
      <c r="AR474" s="432"/>
      <c r="AS474" s="432"/>
      <c r="AT474" s="432"/>
      <c r="AU474" s="432"/>
      <c r="AV474" s="432"/>
      <c r="AW474" s="432"/>
      <c r="AX474" s="432"/>
      <c r="AY474" s="432"/>
      <c r="AZ474" s="432"/>
      <c r="BA474" s="432"/>
      <c r="BB474" s="432"/>
      <c r="BC474" s="432"/>
      <c r="BD474" s="432"/>
      <c r="BE474" s="432"/>
      <c r="BF474" s="432"/>
      <c r="BG474" s="432"/>
      <c r="BH474" s="432"/>
      <c r="BI474" s="432"/>
      <c r="BJ474" s="432"/>
      <c r="BK474" s="432"/>
      <c r="BL474" s="432"/>
      <c r="BM474" s="432"/>
      <c r="BN474" s="432"/>
      <c r="BO474" s="432"/>
      <c r="BP474" s="432"/>
      <c r="BQ474" s="432"/>
      <c r="BR474" s="432"/>
      <c r="BS474" s="432"/>
      <c r="BT474" s="432"/>
      <c r="BU474" s="432"/>
      <c r="BV474" s="432"/>
      <c r="BW474" s="432"/>
      <c r="BX474" s="432"/>
      <c r="BY474" s="432"/>
      <c r="BZ474" s="432"/>
      <c r="CA474" s="432"/>
      <c r="CB474" s="432"/>
      <c r="CC474" s="432"/>
      <c r="CD474" s="432"/>
      <c r="CE474" s="432"/>
      <c r="CF474" s="432"/>
      <c r="CG474" s="432"/>
      <c r="CH474" s="432"/>
      <c r="CI474" s="432"/>
      <c r="CJ474" s="432"/>
      <c r="CK474" s="432"/>
      <c r="CL474" s="432"/>
      <c r="CM474" s="432"/>
      <c r="CN474" s="432"/>
      <c r="CO474" s="432"/>
      <c r="CP474" s="432"/>
      <c r="CQ474" s="432"/>
      <c r="CR474" s="432"/>
      <c r="CS474" s="432"/>
      <c r="CT474" s="432"/>
      <c r="CU474" s="432"/>
      <c r="CV474" s="432"/>
      <c r="CW474" s="432"/>
      <c r="CX474" s="432"/>
      <c r="CY474" s="432"/>
      <c r="CZ474" s="432"/>
      <c r="DA474" s="432"/>
      <c r="DB474" s="432"/>
      <c r="DC474" s="432"/>
      <c r="DD474" s="432"/>
      <c r="DE474" s="432"/>
      <c r="DF474" s="432"/>
      <c r="DG474" s="432"/>
      <c r="DH474" s="432"/>
      <c r="DI474" s="432"/>
      <c r="DJ474" s="432"/>
      <c r="DK474" s="432"/>
      <c r="DL474" s="432"/>
      <c r="DM474" s="432"/>
      <c r="DN474" s="432"/>
      <c r="DO474" s="432"/>
      <c r="DP474" s="432"/>
      <c r="DQ474" s="432"/>
      <c r="DR474" s="432"/>
      <c r="DS474" s="432"/>
      <c r="DT474" s="432"/>
      <c r="DU474" s="432"/>
      <c r="DV474" s="432"/>
      <c r="DW474" s="432"/>
      <c r="DX474" s="432"/>
      <c r="DY474" s="432"/>
      <c r="DZ474" s="432"/>
      <c r="EA474" s="432"/>
      <c r="EB474" s="432"/>
      <c r="EC474" s="432"/>
      <c r="ED474" s="432"/>
      <c r="EE474" s="432"/>
      <c r="EF474" s="432"/>
      <c r="EG474" s="432"/>
      <c r="EH474" s="432"/>
      <c r="EI474" s="432"/>
      <c r="EJ474" s="432"/>
      <c r="EK474" s="432"/>
      <c r="EL474" s="432"/>
      <c r="EM474" s="432"/>
      <c r="EN474" s="432"/>
      <c r="EO474" s="432"/>
      <c r="EP474" s="432"/>
      <c r="EQ474" s="432"/>
      <c r="ER474" s="432"/>
      <c r="ES474" s="432"/>
      <c r="ET474" s="432"/>
      <c r="EU474" s="432"/>
      <c r="EV474" s="432"/>
      <c r="EW474" s="432"/>
      <c r="EX474" s="432"/>
      <c r="EY474" s="432"/>
      <c r="EZ474" s="432"/>
      <c r="FA474" s="432"/>
      <c r="FB474" s="432"/>
      <c r="FC474" s="432"/>
      <c r="FD474" s="432"/>
      <c r="FE474" s="432"/>
      <c r="FF474" s="432"/>
      <c r="FG474" s="432"/>
      <c r="FH474" s="432"/>
      <c r="FI474" s="432"/>
      <c r="FJ474" s="432"/>
      <c r="FK474" s="432"/>
      <c r="FL474" s="432"/>
      <c r="FM474" s="432"/>
      <c r="FN474" s="432"/>
      <c r="FO474" s="432"/>
      <c r="FP474" s="432"/>
      <c r="FQ474" s="432"/>
      <c r="FR474" s="432"/>
      <c r="FS474" s="432"/>
      <c r="FT474" s="432"/>
      <c r="FU474" s="432"/>
      <c r="FV474" s="432"/>
      <c r="FW474" s="432"/>
      <c r="FX474" s="432"/>
      <c r="FY474" s="432"/>
      <c r="FZ474" s="432"/>
      <c r="GA474" s="432"/>
      <c r="GB474" s="432"/>
      <c r="GC474" s="432"/>
      <c r="GD474" s="432"/>
      <c r="GE474" s="432"/>
      <c r="GF474" s="432"/>
      <c r="GG474" s="432"/>
      <c r="GH474" s="432"/>
      <c r="GI474" s="432"/>
      <c r="GJ474" s="432"/>
      <c r="GK474" s="432"/>
      <c r="GL474" s="432"/>
      <c r="GM474" s="432"/>
      <c r="GN474" s="432"/>
      <c r="GO474" s="432"/>
      <c r="GP474" s="432"/>
      <c r="GQ474" s="432"/>
      <c r="GR474" s="432"/>
      <c r="GS474" s="432"/>
      <c r="GT474" s="432"/>
      <c r="GU474" s="432"/>
      <c r="GV474" s="432"/>
      <c r="GW474" s="432"/>
      <c r="GX474" s="432"/>
      <c r="GY474" s="432"/>
      <c r="GZ474" s="432"/>
      <c r="HA474" s="432"/>
      <c r="HB474" s="432"/>
      <c r="HC474" s="432"/>
      <c r="HD474" s="432"/>
      <c r="HE474" s="432"/>
      <c r="HF474" s="432"/>
      <c r="HG474" s="432"/>
      <c r="HH474" s="432"/>
      <c r="HI474" s="432"/>
      <c r="HJ474" s="432"/>
      <c r="HK474" s="432"/>
      <c r="HL474" s="432"/>
      <c r="HM474" s="432"/>
      <c r="HN474" s="432"/>
      <c r="HO474" s="432"/>
      <c r="HP474" s="432"/>
      <c r="HQ474" s="432"/>
      <c r="HR474" s="432"/>
      <c r="HS474" s="432"/>
      <c r="HT474" s="432"/>
      <c r="HU474" s="432"/>
      <c r="HV474" s="432"/>
      <c r="HW474" s="432"/>
      <c r="HX474" s="432"/>
      <c r="HY474" s="432"/>
      <c r="HZ474" s="432"/>
      <c r="IA474" s="432"/>
      <c r="IB474" s="432"/>
      <c r="IC474" s="432"/>
      <c r="ID474" s="432"/>
      <c r="IE474" s="432"/>
      <c r="IF474" s="432"/>
      <c r="IG474" s="432"/>
    </row>
    <row r="475" spans="1:250" s="433" customFormat="1" ht="30">
      <c r="A475" s="62">
        <v>4</v>
      </c>
      <c r="B475" s="172" t="s">
        <v>2254</v>
      </c>
      <c r="C475" s="27" t="s">
        <v>1203</v>
      </c>
      <c r="D475" s="27" t="s">
        <v>1204</v>
      </c>
      <c r="E475" s="71" t="s">
        <v>435</v>
      </c>
      <c r="F475" s="44" t="s">
        <v>2626</v>
      </c>
      <c r="G475" s="463">
        <v>11.5</v>
      </c>
      <c r="H475" s="36">
        <v>60</v>
      </c>
      <c r="I475" s="52">
        <v>690</v>
      </c>
      <c r="J475" s="30">
        <v>0.12</v>
      </c>
      <c r="K475" s="31">
        <v>772.8</v>
      </c>
      <c r="L475" s="27" t="s">
        <v>834</v>
      </c>
      <c r="N475" s="432"/>
      <c r="O475" s="432"/>
      <c r="P475" s="432"/>
      <c r="Q475" s="432"/>
      <c r="R475" s="432"/>
      <c r="S475" s="432"/>
      <c r="T475" s="432"/>
      <c r="U475" s="432"/>
      <c r="V475" s="432"/>
      <c r="W475" s="432"/>
      <c r="X475" s="432"/>
      <c r="Y475" s="432"/>
      <c r="Z475" s="432"/>
      <c r="AA475" s="432"/>
      <c r="AB475" s="432"/>
      <c r="AC475" s="432"/>
      <c r="AD475" s="432"/>
      <c r="AE475" s="432"/>
      <c r="AF475" s="432"/>
      <c r="AG475" s="432"/>
      <c r="AH475" s="432"/>
      <c r="AI475" s="432"/>
      <c r="AJ475" s="432"/>
      <c r="AK475" s="432"/>
      <c r="AL475" s="432"/>
      <c r="AM475" s="432"/>
      <c r="AN475" s="432"/>
      <c r="AO475" s="432"/>
      <c r="AP475" s="432"/>
      <c r="AQ475" s="432"/>
      <c r="AR475" s="432"/>
      <c r="AS475" s="432"/>
      <c r="AT475" s="432"/>
      <c r="AU475" s="432"/>
      <c r="AV475" s="432"/>
      <c r="AW475" s="432"/>
      <c r="AX475" s="432"/>
      <c r="AY475" s="432"/>
      <c r="AZ475" s="432"/>
      <c r="BA475" s="432"/>
      <c r="BB475" s="432"/>
      <c r="BC475" s="432"/>
      <c r="BD475" s="432"/>
      <c r="BE475" s="432"/>
      <c r="BF475" s="432"/>
      <c r="BG475" s="432"/>
      <c r="BH475" s="432"/>
      <c r="BI475" s="432"/>
      <c r="BJ475" s="432"/>
      <c r="BK475" s="432"/>
      <c r="BL475" s="432"/>
      <c r="BM475" s="432"/>
      <c r="BN475" s="432"/>
      <c r="BO475" s="432"/>
      <c r="BP475" s="432"/>
      <c r="BQ475" s="432"/>
      <c r="BR475" s="432"/>
      <c r="BS475" s="432"/>
      <c r="BT475" s="432"/>
      <c r="BU475" s="432"/>
      <c r="BV475" s="432"/>
      <c r="BW475" s="432"/>
      <c r="BX475" s="432"/>
      <c r="BY475" s="432"/>
      <c r="BZ475" s="432"/>
      <c r="CA475" s="432"/>
      <c r="CB475" s="432"/>
      <c r="CC475" s="432"/>
      <c r="CD475" s="432"/>
      <c r="CE475" s="432"/>
      <c r="CF475" s="432"/>
      <c r="CG475" s="432"/>
      <c r="CH475" s="432"/>
      <c r="CI475" s="432"/>
      <c r="CJ475" s="432"/>
      <c r="CK475" s="432"/>
      <c r="CL475" s="432"/>
      <c r="CM475" s="432"/>
      <c r="CN475" s="432"/>
      <c r="CO475" s="432"/>
      <c r="CP475" s="432"/>
      <c r="CQ475" s="432"/>
      <c r="CR475" s="432"/>
      <c r="CS475" s="432"/>
      <c r="CT475" s="432"/>
      <c r="CU475" s="432"/>
      <c r="CV475" s="432"/>
      <c r="CW475" s="432"/>
      <c r="CX475" s="432"/>
      <c r="CY475" s="432"/>
      <c r="CZ475" s="432"/>
      <c r="DA475" s="432"/>
      <c r="DB475" s="432"/>
      <c r="DC475" s="432"/>
      <c r="DD475" s="432"/>
      <c r="DE475" s="432"/>
      <c r="DF475" s="432"/>
      <c r="DG475" s="432"/>
      <c r="DH475" s="432"/>
      <c r="DI475" s="432"/>
      <c r="DJ475" s="432"/>
      <c r="DK475" s="432"/>
      <c r="DL475" s="432"/>
      <c r="DM475" s="432"/>
      <c r="DN475" s="432"/>
      <c r="DO475" s="432"/>
      <c r="DP475" s="432"/>
      <c r="DQ475" s="432"/>
      <c r="DR475" s="432"/>
      <c r="DS475" s="432"/>
      <c r="DT475" s="432"/>
      <c r="DU475" s="432"/>
      <c r="DV475" s="432"/>
      <c r="DW475" s="432"/>
      <c r="DX475" s="432"/>
      <c r="DY475" s="432"/>
      <c r="DZ475" s="432"/>
      <c r="EA475" s="432"/>
      <c r="EB475" s="432"/>
      <c r="EC475" s="432"/>
      <c r="ED475" s="432"/>
      <c r="EE475" s="432"/>
      <c r="EF475" s="432"/>
      <c r="EG475" s="432"/>
      <c r="EH475" s="432"/>
      <c r="EI475" s="432"/>
      <c r="EJ475" s="432"/>
      <c r="EK475" s="432"/>
      <c r="EL475" s="432"/>
      <c r="EM475" s="432"/>
      <c r="EN475" s="432"/>
      <c r="EO475" s="432"/>
      <c r="EP475" s="432"/>
      <c r="EQ475" s="432"/>
      <c r="ER475" s="432"/>
      <c r="ES475" s="432"/>
      <c r="ET475" s="432"/>
      <c r="EU475" s="432"/>
      <c r="EV475" s="432"/>
      <c r="EW475" s="432"/>
      <c r="EX475" s="432"/>
      <c r="EY475" s="432"/>
      <c r="EZ475" s="432"/>
      <c r="FA475" s="432"/>
      <c r="FB475" s="432"/>
      <c r="FC475" s="432"/>
      <c r="FD475" s="432"/>
      <c r="FE475" s="432"/>
      <c r="FF475" s="432"/>
      <c r="FG475" s="432"/>
      <c r="FH475" s="432"/>
      <c r="FI475" s="432"/>
      <c r="FJ475" s="432"/>
      <c r="FK475" s="432"/>
      <c r="FL475" s="432"/>
      <c r="FM475" s="432"/>
      <c r="FN475" s="432"/>
      <c r="FO475" s="432"/>
      <c r="FP475" s="432"/>
      <c r="FQ475" s="432"/>
      <c r="FR475" s="432"/>
      <c r="FS475" s="432"/>
      <c r="FT475" s="432"/>
      <c r="FU475" s="432"/>
      <c r="FV475" s="432"/>
      <c r="FW475" s="432"/>
      <c r="FX475" s="432"/>
      <c r="FY475" s="432"/>
      <c r="FZ475" s="432"/>
      <c r="GA475" s="432"/>
      <c r="GB475" s="432"/>
      <c r="GC475" s="432"/>
      <c r="GD475" s="432"/>
      <c r="GE475" s="432"/>
      <c r="GF475" s="432"/>
      <c r="GG475" s="432"/>
      <c r="GH475" s="432"/>
      <c r="GI475" s="432"/>
      <c r="GJ475" s="432"/>
      <c r="GK475" s="432"/>
      <c r="GL475" s="432"/>
      <c r="GM475" s="432"/>
      <c r="GN475" s="432"/>
      <c r="GO475" s="432"/>
      <c r="GP475" s="432"/>
      <c r="GQ475" s="432"/>
      <c r="GR475" s="432"/>
      <c r="GS475" s="432"/>
      <c r="GT475" s="432"/>
      <c r="GU475" s="432"/>
      <c r="GV475" s="432"/>
      <c r="GW475" s="432"/>
      <c r="GX475" s="432"/>
      <c r="GY475" s="432"/>
      <c r="GZ475" s="432"/>
      <c r="HA475" s="432"/>
      <c r="HB475" s="432"/>
      <c r="HC475" s="432"/>
      <c r="HD475" s="432"/>
      <c r="HE475" s="432"/>
      <c r="HF475" s="432"/>
      <c r="HG475" s="432"/>
      <c r="HH475" s="432"/>
      <c r="HI475" s="432"/>
      <c r="HJ475" s="432"/>
      <c r="HK475" s="432"/>
      <c r="HL475" s="432"/>
      <c r="HM475" s="432"/>
      <c r="HN475" s="432"/>
      <c r="HO475" s="432"/>
      <c r="HP475" s="432"/>
      <c r="HQ475" s="432"/>
      <c r="HR475" s="432"/>
      <c r="HS475" s="432"/>
      <c r="HT475" s="432"/>
      <c r="HU475" s="432"/>
      <c r="HV475" s="432"/>
      <c r="HW475" s="432"/>
      <c r="HX475" s="432"/>
      <c r="HY475" s="432"/>
      <c r="HZ475" s="432"/>
      <c r="IA475" s="432"/>
      <c r="IB475" s="432"/>
      <c r="IC475" s="432"/>
      <c r="ID475" s="432"/>
      <c r="IE475" s="432"/>
      <c r="IF475" s="432"/>
      <c r="IG475" s="432"/>
    </row>
    <row r="476" spans="1:250" s="108" customFormat="1">
      <c r="A476" s="517" t="s">
        <v>2588</v>
      </c>
      <c r="B476" s="518"/>
      <c r="C476" s="518"/>
      <c r="D476" s="518"/>
      <c r="E476" s="518"/>
      <c r="F476" s="518"/>
      <c r="G476" s="518"/>
      <c r="H476" s="518"/>
      <c r="I476" s="518"/>
      <c r="J476" s="519"/>
      <c r="K476" s="403">
        <f>SUM(K472:K475)</f>
        <v>6939.52</v>
      </c>
    </row>
    <row r="477" spans="1:250" s="108" customFormat="1">
      <c r="A477" s="517" t="s">
        <v>2589</v>
      </c>
      <c r="B477" s="518"/>
      <c r="C477" s="518"/>
      <c r="D477" s="518"/>
      <c r="E477" s="518"/>
      <c r="F477" s="518"/>
      <c r="G477" s="518"/>
      <c r="H477" s="518"/>
      <c r="I477" s="518"/>
      <c r="J477" s="519"/>
      <c r="K477" s="403">
        <v>0.48</v>
      </c>
    </row>
    <row r="478" spans="1:250" s="108" customFormat="1">
      <c r="A478" s="523" t="s">
        <v>2678</v>
      </c>
      <c r="B478" s="524"/>
      <c r="C478" s="524"/>
      <c r="D478" s="524"/>
      <c r="E478" s="524"/>
      <c r="F478" s="524"/>
      <c r="G478" s="524"/>
      <c r="H478" s="524"/>
      <c r="I478" s="524"/>
      <c r="J478" s="525"/>
      <c r="K478" s="403">
        <f>SUM(K476:K477)</f>
        <v>6940</v>
      </c>
    </row>
    <row r="479" spans="1:250" s="108" customFormat="1">
      <c r="A479" s="428"/>
      <c r="B479" s="426"/>
      <c r="C479" s="426"/>
      <c r="D479" s="426"/>
      <c r="E479" s="427"/>
      <c r="F479" s="426"/>
      <c r="G479" s="459"/>
      <c r="H479" s="428"/>
      <c r="I479" s="426"/>
      <c r="J479" s="426"/>
      <c r="K479" s="429"/>
    </row>
    <row r="480" spans="1:250" s="108" customFormat="1">
      <c r="A480" s="38"/>
      <c r="C480" s="430"/>
      <c r="D480" s="430"/>
      <c r="F480" s="430"/>
      <c r="G480" s="460"/>
      <c r="H480" s="38"/>
      <c r="K480" s="431"/>
    </row>
    <row r="481" spans="1:256" s="108" customFormat="1" ht="45">
      <c r="A481" s="448" t="s">
        <v>2590</v>
      </c>
      <c r="B481" s="409" t="s">
        <v>749</v>
      </c>
      <c r="C481" s="409" t="s">
        <v>750</v>
      </c>
      <c r="D481" s="409" t="s">
        <v>751</v>
      </c>
      <c r="E481" s="409" t="s">
        <v>3</v>
      </c>
      <c r="F481" s="409" t="s">
        <v>2609</v>
      </c>
      <c r="G481" s="411" t="s">
        <v>753</v>
      </c>
      <c r="H481" s="410" t="s">
        <v>754</v>
      </c>
      <c r="I481" s="411" t="s">
        <v>755</v>
      </c>
      <c r="J481" s="410" t="s">
        <v>756</v>
      </c>
      <c r="K481" s="412" t="s">
        <v>757</v>
      </c>
      <c r="M481" s="425" t="s">
        <v>2777</v>
      </c>
    </row>
    <row r="482" spans="1:256" s="38" customFormat="1" ht="30">
      <c r="A482" s="39">
        <v>1</v>
      </c>
      <c r="B482" s="172" t="s">
        <v>1518</v>
      </c>
      <c r="C482" s="27" t="s">
        <v>842</v>
      </c>
      <c r="D482" s="27" t="s">
        <v>843</v>
      </c>
      <c r="E482" s="71" t="s">
        <v>16</v>
      </c>
      <c r="F482" s="47" t="s">
        <v>844</v>
      </c>
      <c r="G482" s="463">
        <v>0.68</v>
      </c>
      <c r="H482" s="36">
        <v>300</v>
      </c>
      <c r="I482" s="41">
        <v>204.00000000000003</v>
      </c>
      <c r="J482" s="30">
        <v>0.12</v>
      </c>
      <c r="K482" s="31">
        <v>228.48000000000002</v>
      </c>
      <c r="L482" s="27" t="s">
        <v>834</v>
      </c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43"/>
      <c r="EJ482" s="43"/>
      <c r="EK482" s="43"/>
      <c r="EL482" s="43"/>
      <c r="EM482" s="43"/>
      <c r="EN482" s="43"/>
      <c r="EO482" s="43"/>
      <c r="EP482" s="43"/>
      <c r="EQ482" s="43"/>
      <c r="ER482" s="43"/>
      <c r="ES482" s="43"/>
      <c r="ET482" s="43"/>
      <c r="EU482" s="43"/>
      <c r="EV482" s="43"/>
      <c r="EW482" s="43"/>
      <c r="EX482" s="43"/>
      <c r="EY482" s="43"/>
      <c r="EZ482" s="43"/>
      <c r="FA482" s="43"/>
      <c r="FB482" s="43"/>
      <c r="FC482" s="43"/>
      <c r="FD482" s="43"/>
      <c r="FE482" s="43"/>
      <c r="FF482" s="43"/>
      <c r="FG482" s="43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43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</row>
    <row r="483" spans="1:256" s="53" customFormat="1" ht="30">
      <c r="A483" s="34">
        <v>2</v>
      </c>
      <c r="B483" s="172" t="s">
        <v>1995</v>
      </c>
      <c r="C483" s="27" t="s">
        <v>1032</v>
      </c>
      <c r="D483" s="27" t="s">
        <v>1033</v>
      </c>
      <c r="E483" s="71" t="s">
        <v>102</v>
      </c>
      <c r="F483" s="27" t="s">
        <v>1034</v>
      </c>
      <c r="G483" s="463">
        <v>0.28000000000000003</v>
      </c>
      <c r="H483" s="36">
        <v>700</v>
      </c>
      <c r="I483" s="52">
        <v>196.00000000000003</v>
      </c>
      <c r="J483" s="30">
        <v>0.12</v>
      </c>
      <c r="K483" s="31">
        <v>219.52000000000004</v>
      </c>
      <c r="L483" s="27" t="s">
        <v>834</v>
      </c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  <c r="DS483" s="37"/>
      <c r="DT483" s="37"/>
      <c r="DU483" s="37"/>
      <c r="DV483" s="37"/>
      <c r="DW483" s="37"/>
      <c r="DX483" s="37"/>
      <c r="DY483" s="37"/>
      <c r="DZ483" s="37"/>
      <c r="EA483" s="37"/>
      <c r="EB483" s="37"/>
      <c r="EC483" s="37"/>
      <c r="ED483" s="37"/>
      <c r="EE483" s="37"/>
      <c r="EF483" s="37"/>
      <c r="EG483" s="37"/>
      <c r="EH483" s="37"/>
      <c r="EI483" s="37"/>
      <c r="EJ483" s="37"/>
      <c r="EK483" s="37"/>
      <c r="EL483" s="37"/>
      <c r="EM483" s="37"/>
      <c r="EN483" s="37"/>
      <c r="EO483" s="37"/>
      <c r="EP483" s="37"/>
      <c r="EQ483" s="37"/>
      <c r="ER483" s="37"/>
      <c r="ES483" s="37"/>
      <c r="ET483" s="37"/>
      <c r="EU483" s="37"/>
      <c r="EV483" s="37"/>
      <c r="EW483" s="37"/>
      <c r="EX483" s="37"/>
      <c r="EY483" s="37"/>
      <c r="EZ483" s="37"/>
      <c r="FA483" s="37"/>
      <c r="FB483" s="37"/>
      <c r="FC483" s="37"/>
      <c r="FD483" s="37"/>
      <c r="FE483" s="37"/>
      <c r="FF483" s="37"/>
      <c r="FG483" s="37"/>
      <c r="FH483" s="37"/>
      <c r="FI483" s="37"/>
      <c r="FJ483" s="37"/>
      <c r="FK483" s="37"/>
      <c r="FL483" s="37"/>
      <c r="FM483" s="37"/>
      <c r="FN483" s="37"/>
      <c r="FO483" s="37"/>
      <c r="FP483" s="37"/>
      <c r="FQ483" s="37"/>
      <c r="FR483" s="37"/>
      <c r="FS483" s="37"/>
      <c r="FT483" s="37"/>
      <c r="FU483" s="37"/>
      <c r="FV483" s="37"/>
      <c r="FW483" s="37"/>
      <c r="FX483" s="37"/>
      <c r="FY483" s="37"/>
      <c r="FZ483" s="37"/>
      <c r="GA483" s="37"/>
      <c r="GB483" s="37"/>
      <c r="GC483" s="37"/>
      <c r="GD483" s="37"/>
      <c r="GE483" s="37"/>
      <c r="GF483" s="37"/>
      <c r="GG483" s="37"/>
      <c r="GH483" s="37"/>
      <c r="GI483" s="37"/>
      <c r="GJ483" s="37"/>
      <c r="GK483" s="37"/>
      <c r="GL483" s="37"/>
      <c r="GM483" s="37"/>
      <c r="GN483" s="37"/>
      <c r="GO483" s="37"/>
      <c r="GP483" s="37"/>
      <c r="GQ483" s="37"/>
      <c r="GR483" s="37"/>
      <c r="GS483" s="37"/>
      <c r="GT483" s="37"/>
      <c r="GU483" s="37"/>
      <c r="GV483" s="37"/>
      <c r="GW483" s="37"/>
      <c r="GX483" s="37"/>
      <c r="GY483" s="37"/>
      <c r="GZ483" s="37"/>
      <c r="HA483" s="37"/>
      <c r="HB483" s="37"/>
      <c r="HC483" s="37"/>
      <c r="HD483" s="37"/>
      <c r="HE483" s="37"/>
      <c r="HF483" s="37"/>
      <c r="HG483" s="37"/>
      <c r="HH483" s="37"/>
      <c r="HI483" s="37"/>
      <c r="HJ483" s="37"/>
      <c r="HK483" s="37"/>
      <c r="HL483" s="37"/>
      <c r="HM483" s="37"/>
      <c r="HN483" s="37"/>
      <c r="HO483" s="37"/>
      <c r="HP483" s="37"/>
      <c r="HQ483" s="37"/>
      <c r="HR483" s="37"/>
      <c r="HS483" s="37"/>
      <c r="HT483" s="37"/>
      <c r="HU483" s="37"/>
      <c r="HV483" s="37"/>
      <c r="HW483" s="37"/>
      <c r="HX483" s="37"/>
      <c r="HY483" s="37"/>
      <c r="HZ483" s="37"/>
      <c r="IA483" s="37"/>
      <c r="IB483" s="37"/>
      <c r="IC483" s="37"/>
      <c r="ID483" s="37"/>
      <c r="IE483" s="37"/>
      <c r="IF483" s="37"/>
      <c r="IG483" s="37"/>
    </row>
    <row r="484" spans="1:256" s="433" customFormat="1" ht="30">
      <c r="A484" s="62">
        <v>3</v>
      </c>
      <c r="B484" s="172" t="s">
        <v>2059</v>
      </c>
      <c r="C484" s="27" t="s">
        <v>1075</v>
      </c>
      <c r="D484" s="27" t="s">
        <v>1076</v>
      </c>
      <c r="E484" s="71" t="s">
        <v>102</v>
      </c>
      <c r="F484" s="27" t="s">
        <v>1003</v>
      </c>
      <c r="G484" s="463">
        <v>0.38</v>
      </c>
      <c r="H484" s="36">
        <v>3700</v>
      </c>
      <c r="I484" s="41">
        <v>1406</v>
      </c>
      <c r="J484" s="30">
        <v>0.12</v>
      </c>
      <c r="K484" s="31">
        <v>1574.72</v>
      </c>
      <c r="L484" s="27" t="s">
        <v>834</v>
      </c>
      <c r="N484" s="432"/>
      <c r="O484" s="432"/>
      <c r="P484" s="432"/>
      <c r="Q484" s="432"/>
      <c r="R484" s="432"/>
      <c r="S484" s="432"/>
      <c r="T484" s="432"/>
      <c r="U484" s="432"/>
      <c r="V484" s="432"/>
      <c r="W484" s="432"/>
      <c r="X484" s="432"/>
      <c r="Y484" s="432"/>
      <c r="Z484" s="432"/>
      <c r="AA484" s="432"/>
      <c r="AB484" s="432"/>
      <c r="AC484" s="432"/>
      <c r="AD484" s="432"/>
      <c r="AE484" s="432"/>
      <c r="AF484" s="432"/>
      <c r="AG484" s="432"/>
      <c r="AH484" s="432"/>
      <c r="AI484" s="432"/>
      <c r="AJ484" s="432"/>
      <c r="AK484" s="432"/>
      <c r="AL484" s="432"/>
      <c r="AM484" s="432"/>
      <c r="AN484" s="432"/>
      <c r="AO484" s="432"/>
      <c r="AP484" s="432"/>
      <c r="AQ484" s="432"/>
      <c r="AR484" s="432"/>
      <c r="AS484" s="432"/>
      <c r="AT484" s="432"/>
      <c r="AU484" s="432"/>
      <c r="AV484" s="432"/>
      <c r="AW484" s="432"/>
      <c r="AX484" s="432"/>
      <c r="AY484" s="432"/>
      <c r="AZ484" s="432"/>
      <c r="BA484" s="432"/>
      <c r="BB484" s="432"/>
      <c r="BC484" s="432"/>
      <c r="BD484" s="432"/>
      <c r="BE484" s="432"/>
      <c r="BF484" s="432"/>
      <c r="BG484" s="432"/>
      <c r="BH484" s="432"/>
      <c r="BI484" s="432"/>
      <c r="BJ484" s="432"/>
      <c r="BK484" s="432"/>
      <c r="BL484" s="432"/>
      <c r="BM484" s="432"/>
      <c r="BN484" s="432"/>
      <c r="BO484" s="432"/>
      <c r="BP484" s="432"/>
      <c r="BQ484" s="432"/>
      <c r="BR484" s="432"/>
      <c r="BS484" s="432"/>
      <c r="BT484" s="432"/>
      <c r="BU484" s="432"/>
      <c r="BV484" s="432"/>
      <c r="BW484" s="432"/>
      <c r="BX484" s="432"/>
      <c r="BY484" s="432"/>
      <c r="BZ484" s="432"/>
      <c r="CA484" s="432"/>
      <c r="CB484" s="432"/>
      <c r="CC484" s="432"/>
      <c r="CD484" s="432"/>
      <c r="CE484" s="432"/>
      <c r="CF484" s="432"/>
      <c r="CG484" s="432"/>
      <c r="CH484" s="432"/>
      <c r="CI484" s="432"/>
      <c r="CJ484" s="432"/>
      <c r="CK484" s="432"/>
      <c r="CL484" s="432"/>
      <c r="CM484" s="432"/>
      <c r="CN484" s="432"/>
      <c r="CO484" s="432"/>
      <c r="CP484" s="432"/>
      <c r="CQ484" s="432"/>
      <c r="CR484" s="432"/>
      <c r="CS484" s="432"/>
      <c r="CT484" s="432"/>
      <c r="CU484" s="432"/>
      <c r="CV484" s="432"/>
      <c r="CW484" s="432"/>
      <c r="CX484" s="432"/>
      <c r="CY484" s="432"/>
      <c r="CZ484" s="432"/>
      <c r="DA484" s="432"/>
      <c r="DB484" s="432"/>
      <c r="DC484" s="432"/>
      <c r="DD484" s="432"/>
      <c r="DE484" s="432"/>
      <c r="DF484" s="432"/>
      <c r="DG484" s="432"/>
      <c r="DH484" s="432"/>
      <c r="DI484" s="432"/>
      <c r="DJ484" s="432"/>
      <c r="DK484" s="432"/>
      <c r="DL484" s="432"/>
      <c r="DM484" s="432"/>
      <c r="DN484" s="432"/>
      <c r="DO484" s="432"/>
      <c r="DP484" s="432"/>
      <c r="DQ484" s="432"/>
      <c r="DR484" s="432"/>
      <c r="DS484" s="432"/>
      <c r="DT484" s="432"/>
      <c r="DU484" s="432"/>
      <c r="DV484" s="432"/>
      <c r="DW484" s="432"/>
      <c r="DX484" s="432"/>
      <c r="DY484" s="432"/>
      <c r="DZ484" s="432"/>
      <c r="EA484" s="432"/>
      <c r="EB484" s="432"/>
      <c r="EC484" s="432"/>
      <c r="ED484" s="432"/>
      <c r="EE484" s="432"/>
      <c r="EF484" s="432"/>
      <c r="EG484" s="432"/>
      <c r="EH484" s="432"/>
      <c r="EI484" s="432"/>
      <c r="EJ484" s="432"/>
      <c r="EK484" s="432"/>
      <c r="EL484" s="432"/>
      <c r="EM484" s="432"/>
      <c r="EN484" s="432"/>
      <c r="EO484" s="432"/>
      <c r="EP484" s="432"/>
      <c r="EQ484" s="432"/>
      <c r="ER484" s="432"/>
      <c r="ES484" s="432"/>
      <c r="ET484" s="432"/>
      <c r="EU484" s="432"/>
      <c r="EV484" s="432"/>
      <c r="EW484" s="432"/>
      <c r="EX484" s="432"/>
      <c r="EY484" s="432"/>
      <c r="EZ484" s="432"/>
      <c r="FA484" s="432"/>
      <c r="FB484" s="432"/>
      <c r="FC484" s="432"/>
      <c r="FD484" s="432"/>
      <c r="FE484" s="432"/>
      <c r="FF484" s="432"/>
      <c r="FG484" s="432"/>
      <c r="FH484" s="432"/>
      <c r="FI484" s="432"/>
      <c r="FJ484" s="432"/>
      <c r="FK484" s="432"/>
      <c r="FL484" s="432"/>
      <c r="FM484" s="432"/>
      <c r="FN484" s="432"/>
      <c r="FO484" s="432"/>
      <c r="FP484" s="432"/>
      <c r="FQ484" s="432"/>
      <c r="FR484" s="432"/>
      <c r="FS484" s="432"/>
      <c r="FT484" s="432"/>
      <c r="FU484" s="432"/>
      <c r="FV484" s="432"/>
      <c r="FW484" s="432"/>
      <c r="FX484" s="432"/>
      <c r="FY484" s="432"/>
      <c r="FZ484" s="432"/>
      <c r="GA484" s="432"/>
      <c r="GB484" s="432"/>
      <c r="GC484" s="432"/>
      <c r="GD484" s="432"/>
      <c r="GE484" s="432"/>
      <c r="GF484" s="432"/>
      <c r="GG484" s="432"/>
      <c r="GH484" s="432"/>
      <c r="GI484" s="432"/>
      <c r="GJ484" s="432"/>
      <c r="GK484" s="432"/>
      <c r="GL484" s="432"/>
      <c r="GM484" s="432"/>
      <c r="GN484" s="432"/>
      <c r="GO484" s="432"/>
      <c r="GP484" s="432"/>
      <c r="GQ484" s="432"/>
      <c r="GR484" s="432"/>
      <c r="GS484" s="432"/>
      <c r="GT484" s="432"/>
      <c r="GU484" s="432"/>
      <c r="GV484" s="432"/>
      <c r="GW484" s="432"/>
      <c r="GX484" s="432"/>
      <c r="GY484" s="432"/>
      <c r="GZ484" s="432"/>
      <c r="HA484" s="432"/>
      <c r="HB484" s="432"/>
      <c r="HC484" s="432"/>
      <c r="HD484" s="432"/>
      <c r="HE484" s="432"/>
      <c r="HF484" s="432"/>
      <c r="HG484" s="432"/>
      <c r="HH484" s="432"/>
      <c r="HI484" s="432"/>
      <c r="HJ484" s="432"/>
      <c r="HK484" s="432"/>
      <c r="HL484" s="432"/>
      <c r="HM484" s="432"/>
      <c r="HN484" s="432"/>
      <c r="HO484" s="432"/>
      <c r="HP484" s="432"/>
      <c r="HQ484" s="432"/>
      <c r="HR484" s="432"/>
      <c r="HS484" s="432"/>
      <c r="HT484" s="432"/>
      <c r="HU484" s="432"/>
      <c r="HV484" s="432"/>
      <c r="HW484" s="432"/>
      <c r="HX484" s="432"/>
      <c r="HY484" s="432"/>
      <c r="HZ484" s="432"/>
      <c r="IA484" s="432"/>
      <c r="IB484" s="432"/>
      <c r="IC484" s="432"/>
      <c r="ID484" s="432"/>
      <c r="IE484" s="432"/>
      <c r="IF484" s="432"/>
      <c r="IG484" s="432"/>
    </row>
    <row r="485" spans="1:256" s="433" customFormat="1" ht="30">
      <c r="A485" s="62">
        <v>4</v>
      </c>
      <c r="B485" s="172" t="s">
        <v>2176</v>
      </c>
      <c r="C485" s="71" t="s">
        <v>1160</v>
      </c>
      <c r="D485" s="71" t="s">
        <v>1161</v>
      </c>
      <c r="E485" s="71" t="s">
        <v>937</v>
      </c>
      <c r="F485" s="27" t="s">
        <v>1162</v>
      </c>
      <c r="G485" s="461">
        <v>11</v>
      </c>
      <c r="H485" s="42">
        <v>100</v>
      </c>
      <c r="I485" s="41">
        <v>1100</v>
      </c>
      <c r="J485" s="30">
        <v>0.12</v>
      </c>
      <c r="K485" s="31">
        <v>1232</v>
      </c>
      <c r="L485" s="27" t="s">
        <v>834</v>
      </c>
      <c r="N485" s="432"/>
      <c r="O485" s="432"/>
      <c r="P485" s="432"/>
      <c r="Q485" s="432"/>
      <c r="R485" s="432"/>
      <c r="S485" s="432"/>
      <c r="T485" s="432"/>
      <c r="U485" s="432"/>
      <c r="V485" s="432"/>
      <c r="W485" s="432"/>
      <c r="X485" s="432"/>
      <c r="Y485" s="432"/>
      <c r="Z485" s="432"/>
      <c r="AA485" s="432"/>
      <c r="AB485" s="432"/>
      <c r="AC485" s="432"/>
      <c r="AD485" s="432"/>
      <c r="AE485" s="432"/>
      <c r="AF485" s="432"/>
      <c r="AG485" s="432"/>
      <c r="AH485" s="432"/>
      <c r="AI485" s="432"/>
      <c r="AJ485" s="432"/>
      <c r="AK485" s="432"/>
      <c r="AL485" s="432"/>
      <c r="AM485" s="432"/>
      <c r="AN485" s="432"/>
      <c r="AO485" s="432"/>
      <c r="AP485" s="432"/>
      <c r="AQ485" s="432"/>
      <c r="AR485" s="432"/>
      <c r="AS485" s="432"/>
      <c r="AT485" s="432"/>
      <c r="AU485" s="432"/>
      <c r="AV485" s="432"/>
      <c r="AW485" s="432"/>
      <c r="AX485" s="432"/>
      <c r="AY485" s="432"/>
      <c r="AZ485" s="432"/>
      <c r="BA485" s="432"/>
      <c r="BB485" s="432"/>
      <c r="BC485" s="432"/>
      <c r="BD485" s="432"/>
      <c r="BE485" s="432"/>
      <c r="BF485" s="432"/>
      <c r="BG485" s="432"/>
      <c r="BH485" s="432"/>
      <c r="BI485" s="432"/>
      <c r="BJ485" s="432"/>
      <c r="BK485" s="432"/>
      <c r="BL485" s="432"/>
      <c r="BM485" s="432"/>
      <c r="BN485" s="432"/>
      <c r="BO485" s="432"/>
      <c r="BP485" s="432"/>
      <c r="BQ485" s="432"/>
      <c r="BR485" s="432"/>
      <c r="BS485" s="432"/>
      <c r="BT485" s="432"/>
      <c r="BU485" s="432"/>
      <c r="BV485" s="432"/>
      <c r="BW485" s="432"/>
      <c r="BX485" s="432"/>
      <c r="BY485" s="432"/>
      <c r="BZ485" s="432"/>
      <c r="CA485" s="432"/>
      <c r="CB485" s="432"/>
      <c r="CC485" s="432"/>
      <c r="CD485" s="432"/>
      <c r="CE485" s="432"/>
      <c r="CF485" s="432"/>
      <c r="CG485" s="432"/>
      <c r="CH485" s="432"/>
      <c r="CI485" s="432"/>
      <c r="CJ485" s="432"/>
      <c r="CK485" s="432"/>
      <c r="CL485" s="432"/>
      <c r="CM485" s="432"/>
      <c r="CN485" s="432"/>
      <c r="CO485" s="432"/>
      <c r="CP485" s="432"/>
      <c r="CQ485" s="432"/>
      <c r="CR485" s="432"/>
      <c r="CS485" s="432"/>
      <c r="CT485" s="432"/>
      <c r="CU485" s="432"/>
      <c r="CV485" s="432"/>
      <c r="CW485" s="432"/>
      <c r="CX485" s="432"/>
      <c r="CY485" s="432"/>
      <c r="CZ485" s="432"/>
      <c r="DA485" s="432"/>
      <c r="DB485" s="432"/>
      <c r="DC485" s="432"/>
      <c r="DD485" s="432"/>
      <c r="DE485" s="432"/>
      <c r="DF485" s="432"/>
      <c r="DG485" s="432"/>
      <c r="DH485" s="432"/>
      <c r="DI485" s="432"/>
      <c r="DJ485" s="432"/>
      <c r="DK485" s="432"/>
      <c r="DL485" s="432"/>
      <c r="DM485" s="432"/>
      <c r="DN485" s="432"/>
      <c r="DO485" s="432"/>
      <c r="DP485" s="432"/>
      <c r="DQ485" s="432"/>
      <c r="DR485" s="432"/>
      <c r="DS485" s="432"/>
      <c r="DT485" s="432"/>
      <c r="DU485" s="432"/>
      <c r="DV485" s="432"/>
      <c r="DW485" s="432"/>
      <c r="DX485" s="432"/>
      <c r="DY485" s="432"/>
      <c r="DZ485" s="432"/>
      <c r="EA485" s="432"/>
      <c r="EB485" s="432"/>
      <c r="EC485" s="432"/>
      <c r="ED485" s="432"/>
      <c r="EE485" s="432"/>
      <c r="EF485" s="432"/>
      <c r="EG485" s="432"/>
      <c r="EH485" s="432"/>
      <c r="EI485" s="432"/>
      <c r="EJ485" s="432"/>
      <c r="EK485" s="432"/>
      <c r="EL485" s="432"/>
      <c r="EM485" s="432"/>
      <c r="EN485" s="432"/>
      <c r="EO485" s="432"/>
      <c r="EP485" s="432"/>
      <c r="EQ485" s="432"/>
      <c r="ER485" s="432"/>
      <c r="ES485" s="432"/>
      <c r="ET485" s="432"/>
      <c r="EU485" s="432"/>
      <c r="EV485" s="432"/>
      <c r="EW485" s="432"/>
      <c r="EX485" s="432"/>
      <c r="EY485" s="432"/>
      <c r="EZ485" s="432"/>
      <c r="FA485" s="432"/>
      <c r="FB485" s="432"/>
      <c r="FC485" s="432"/>
      <c r="FD485" s="432"/>
      <c r="FE485" s="432"/>
      <c r="FF485" s="432"/>
      <c r="FG485" s="432"/>
      <c r="FH485" s="432"/>
      <c r="FI485" s="432"/>
      <c r="FJ485" s="432"/>
      <c r="FK485" s="432"/>
      <c r="FL485" s="432"/>
      <c r="FM485" s="432"/>
      <c r="FN485" s="432"/>
      <c r="FO485" s="432"/>
      <c r="FP485" s="432"/>
      <c r="FQ485" s="432"/>
      <c r="FR485" s="432"/>
      <c r="FS485" s="432"/>
      <c r="FT485" s="432"/>
      <c r="FU485" s="432"/>
      <c r="FV485" s="432"/>
      <c r="FW485" s="432"/>
      <c r="FX485" s="432"/>
      <c r="FY485" s="432"/>
      <c r="FZ485" s="432"/>
      <c r="GA485" s="432"/>
      <c r="GB485" s="432"/>
      <c r="GC485" s="432"/>
      <c r="GD485" s="432"/>
      <c r="GE485" s="432"/>
      <c r="GF485" s="432"/>
      <c r="GG485" s="432"/>
      <c r="GH485" s="432"/>
      <c r="GI485" s="432"/>
      <c r="GJ485" s="432"/>
      <c r="GK485" s="432"/>
      <c r="GL485" s="432"/>
      <c r="GM485" s="432"/>
      <c r="GN485" s="432"/>
      <c r="GO485" s="432"/>
      <c r="GP485" s="432"/>
      <c r="GQ485" s="432"/>
      <c r="GR485" s="432"/>
      <c r="GS485" s="432"/>
      <c r="GT485" s="432"/>
      <c r="GU485" s="432"/>
      <c r="GV485" s="432"/>
      <c r="GW485" s="432"/>
      <c r="GX485" s="432"/>
      <c r="GY485" s="432"/>
      <c r="GZ485" s="432"/>
      <c r="HA485" s="432"/>
      <c r="HB485" s="432"/>
      <c r="HC485" s="432"/>
      <c r="HD485" s="432"/>
      <c r="HE485" s="432"/>
      <c r="HF485" s="432"/>
      <c r="HG485" s="432"/>
      <c r="HH485" s="432"/>
      <c r="HI485" s="432"/>
      <c r="HJ485" s="432"/>
      <c r="HK485" s="432"/>
      <c r="HL485" s="432"/>
      <c r="HM485" s="432"/>
      <c r="HN485" s="432"/>
      <c r="HO485" s="432"/>
      <c r="HP485" s="432"/>
      <c r="HQ485" s="432"/>
      <c r="HR485" s="432"/>
      <c r="HS485" s="432"/>
      <c r="HT485" s="432"/>
      <c r="HU485" s="432"/>
      <c r="HV485" s="432"/>
      <c r="HW485" s="432"/>
      <c r="HX485" s="432"/>
      <c r="HY485" s="432"/>
      <c r="HZ485" s="432"/>
      <c r="IA485" s="432"/>
      <c r="IB485" s="432"/>
      <c r="IC485" s="432"/>
      <c r="ID485" s="432"/>
      <c r="IE485" s="432"/>
      <c r="IF485" s="432"/>
      <c r="IG485" s="432"/>
    </row>
    <row r="486" spans="1:256" s="433" customFormat="1" ht="30">
      <c r="A486" s="62">
        <v>5</v>
      </c>
      <c r="B486" s="172" t="s">
        <v>2058</v>
      </c>
      <c r="C486" s="27" t="s">
        <v>1072</v>
      </c>
      <c r="D486" s="27" t="s">
        <v>1073</v>
      </c>
      <c r="E486" s="71" t="s">
        <v>102</v>
      </c>
      <c r="F486" s="27" t="s">
        <v>1074</v>
      </c>
      <c r="G486" s="463">
        <v>0.66</v>
      </c>
      <c r="H486" s="424">
        <v>17100</v>
      </c>
      <c r="I486" s="41">
        <v>11286</v>
      </c>
      <c r="J486" s="30">
        <v>0.12</v>
      </c>
      <c r="K486" s="31">
        <v>12640.32</v>
      </c>
      <c r="L486" s="27" t="s">
        <v>834</v>
      </c>
      <c r="N486" s="432"/>
      <c r="O486" s="432"/>
      <c r="P486" s="432"/>
      <c r="Q486" s="432"/>
      <c r="R486" s="432"/>
      <c r="S486" s="432"/>
      <c r="T486" s="432"/>
      <c r="U486" s="432"/>
      <c r="V486" s="432"/>
      <c r="W486" s="432"/>
      <c r="X486" s="432"/>
      <c r="Y486" s="432"/>
      <c r="Z486" s="432"/>
      <c r="AA486" s="432"/>
      <c r="AB486" s="432"/>
      <c r="AC486" s="432"/>
      <c r="AD486" s="432"/>
      <c r="AE486" s="432"/>
      <c r="AF486" s="432"/>
      <c r="AG486" s="432"/>
      <c r="AH486" s="432"/>
      <c r="AI486" s="432"/>
      <c r="AJ486" s="432"/>
      <c r="AK486" s="432"/>
      <c r="AL486" s="432"/>
      <c r="AM486" s="432"/>
      <c r="AN486" s="432"/>
      <c r="AO486" s="432"/>
      <c r="AP486" s="432"/>
      <c r="AQ486" s="432"/>
      <c r="AR486" s="432"/>
      <c r="AS486" s="432"/>
      <c r="AT486" s="432"/>
      <c r="AU486" s="432"/>
      <c r="AV486" s="432"/>
      <c r="AW486" s="432"/>
      <c r="AX486" s="432"/>
      <c r="AY486" s="432"/>
      <c r="AZ486" s="432"/>
      <c r="BA486" s="432"/>
      <c r="BB486" s="432"/>
      <c r="BC486" s="432"/>
      <c r="BD486" s="432"/>
      <c r="BE486" s="432"/>
      <c r="BF486" s="432"/>
      <c r="BG486" s="432"/>
      <c r="BH486" s="432"/>
      <c r="BI486" s="432"/>
      <c r="BJ486" s="432"/>
      <c r="BK486" s="432"/>
      <c r="BL486" s="432"/>
      <c r="BM486" s="432"/>
      <c r="BN486" s="432"/>
      <c r="BO486" s="432"/>
      <c r="BP486" s="432"/>
      <c r="BQ486" s="432"/>
      <c r="BR486" s="432"/>
      <c r="BS486" s="432"/>
      <c r="BT486" s="432"/>
      <c r="BU486" s="432"/>
      <c r="BV486" s="432"/>
      <c r="BW486" s="432"/>
      <c r="BX486" s="432"/>
      <c r="BY486" s="432"/>
      <c r="BZ486" s="432"/>
      <c r="CA486" s="432"/>
      <c r="CB486" s="432"/>
      <c r="CC486" s="432"/>
      <c r="CD486" s="432"/>
      <c r="CE486" s="432"/>
      <c r="CF486" s="432"/>
      <c r="CG486" s="432"/>
      <c r="CH486" s="432"/>
      <c r="CI486" s="432"/>
      <c r="CJ486" s="432"/>
      <c r="CK486" s="432"/>
      <c r="CL486" s="432"/>
      <c r="CM486" s="432"/>
      <c r="CN486" s="432"/>
      <c r="CO486" s="432"/>
      <c r="CP486" s="432"/>
      <c r="CQ486" s="432"/>
      <c r="CR486" s="432"/>
      <c r="CS486" s="432"/>
      <c r="CT486" s="432"/>
      <c r="CU486" s="432"/>
      <c r="CV486" s="432"/>
      <c r="CW486" s="432"/>
      <c r="CX486" s="432"/>
      <c r="CY486" s="432"/>
      <c r="CZ486" s="432"/>
      <c r="DA486" s="432"/>
      <c r="DB486" s="432"/>
      <c r="DC486" s="432"/>
      <c r="DD486" s="432"/>
      <c r="DE486" s="432"/>
      <c r="DF486" s="432"/>
      <c r="DG486" s="432"/>
      <c r="DH486" s="432"/>
      <c r="DI486" s="432"/>
      <c r="DJ486" s="432"/>
      <c r="DK486" s="432"/>
      <c r="DL486" s="432"/>
      <c r="DM486" s="432"/>
      <c r="DN486" s="432"/>
      <c r="DO486" s="432"/>
      <c r="DP486" s="432"/>
      <c r="DQ486" s="432"/>
      <c r="DR486" s="432"/>
      <c r="DS486" s="432"/>
      <c r="DT486" s="432"/>
      <c r="DU486" s="432"/>
      <c r="DV486" s="432"/>
      <c r="DW486" s="432"/>
      <c r="DX486" s="432"/>
      <c r="DY486" s="432"/>
      <c r="DZ486" s="432"/>
      <c r="EA486" s="432"/>
      <c r="EB486" s="432"/>
      <c r="EC486" s="432"/>
      <c r="ED486" s="432"/>
      <c r="EE486" s="432"/>
      <c r="EF486" s="432"/>
      <c r="EG486" s="432"/>
      <c r="EH486" s="432"/>
      <c r="EI486" s="432"/>
      <c r="EJ486" s="432"/>
      <c r="EK486" s="432"/>
      <c r="EL486" s="432"/>
      <c r="EM486" s="432"/>
      <c r="EN486" s="432"/>
      <c r="EO486" s="432"/>
      <c r="EP486" s="432"/>
      <c r="EQ486" s="432"/>
      <c r="ER486" s="432"/>
      <c r="ES486" s="432"/>
      <c r="ET486" s="432"/>
      <c r="EU486" s="432"/>
      <c r="EV486" s="432"/>
      <c r="EW486" s="432"/>
      <c r="EX486" s="432"/>
      <c r="EY486" s="432"/>
      <c r="EZ486" s="432"/>
      <c r="FA486" s="432"/>
      <c r="FB486" s="432"/>
      <c r="FC486" s="432"/>
      <c r="FD486" s="432"/>
      <c r="FE486" s="432"/>
      <c r="FF486" s="432"/>
      <c r="FG486" s="432"/>
      <c r="FH486" s="432"/>
      <c r="FI486" s="432"/>
      <c r="FJ486" s="432"/>
      <c r="FK486" s="432"/>
      <c r="FL486" s="432"/>
      <c r="FM486" s="432"/>
      <c r="FN486" s="432"/>
      <c r="FO486" s="432"/>
      <c r="FP486" s="432"/>
      <c r="FQ486" s="432"/>
      <c r="FR486" s="432"/>
      <c r="FS486" s="432"/>
      <c r="FT486" s="432"/>
      <c r="FU486" s="432"/>
      <c r="FV486" s="432"/>
      <c r="FW486" s="432"/>
      <c r="FX486" s="432"/>
      <c r="FY486" s="432"/>
      <c r="FZ486" s="432"/>
      <c r="GA486" s="432"/>
      <c r="GB486" s="432"/>
      <c r="GC486" s="432"/>
      <c r="GD486" s="432"/>
      <c r="GE486" s="432"/>
      <c r="GF486" s="432"/>
      <c r="GG486" s="432"/>
      <c r="GH486" s="432"/>
      <c r="GI486" s="432"/>
      <c r="GJ486" s="432"/>
      <c r="GK486" s="432"/>
      <c r="GL486" s="432"/>
      <c r="GM486" s="432"/>
      <c r="GN486" s="432"/>
      <c r="GO486" s="432"/>
      <c r="GP486" s="432"/>
      <c r="GQ486" s="432"/>
      <c r="GR486" s="432"/>
      <c r="GS486" s="432"/>
      <c r="GT486" s="432"/>
      <c r="GU486" s="432"/>
      <c r="GV486" s="432"/>
      <c r="GW486" s="432"/>
      <c r="GX486" s="432"/>
      <c r="GY486" s="432"/>
      <c r="GZ486" s="432"/>
      <c r="HA486" s="432"/>
      <c r="HB486" s="432"/>
      <c r="HC486" s="432"/>
      <c r="HD486" s="432"/>
      <c r="HE486" s="432"/>
      <c r="HF486" s="432"/>
      <c r="HG486" s="432"/>
      <c r="HH486" s="432"/>
      <c r="HI486" s="432"/>
      <c r="HJ486" s="432"/>
      <c r="HK486" s="432"/>
      <c r="HL486" s="432"/>
      <c r="HM486" s="432"/>
      <c r="HN486" s="432"/>
      <c r="HO486" s="432"/>
      <c r="HP486" s="432"/>
      <c r="HQ486" s="432"/>
      <c r="HR486" s="432"/>
      <c r="HS486" s="432"/>
      <c r="HT486" s="432"/>
      <c r="HU486" s="432"/>
      <c r="HV486" s="432"/>
      <c r="HW486" s="432"/>
      <c r="HX486" s="432"/>
      <c r="HY486" s="432"/>
      <c r="HZ486" s="432"/>
      <c r="IA486" s="432"/>
      <c r="IB486" s="432"/>
      <c r="IC486" s="432"/>
      <c r="ID486" s="432"/>
      <c r="IE486" s="432"/>
      <c r="IF486" s="432"/>
      <c r="IG486" s="432"/>
    </row>
    <row r="487" spans="1:256" s="437" customFormat="1" ht="30">
      <c r="A487" s="205">
        <v>6</v>
      </c>
      <c r="B487" s="172" t="s">
        <v>2106</v>
      </c>
      <c r="C487" s="19" t="s">
        <v>1123</v>
      </c>
      <c r="D487" s="19" t="s">
        <v>1124</v>
      </c>
      <c r="E487" s="204" t="s">
        <v>16</v>
      </c>
      <c r="F487" s="204" t="s">
        <v>1125</v>
      </c>
      <c r="G487" s="177">
        <v>1.85</v>
      </c>
      <c r="H487" s="42">
        <v>5300</v>
      </c>
      <c r="I487" s="41">
        <v>9805</v>
      </c>
      <c r="J487" s="22">
        <v>0.12</v>
      </c>
      <c r="K487" s="31">
        <v>10981.6</v>
      </c>
      <c r="L487" s="199" t="s">
        <v>834</v>
      </c>
      <c r="N487" s="436"/>
      <c r="O487" s="436"/>
      <c r="P487" s="436"/>
      <c r="Q487" s="436"/>
      <c r="R487" s="436"/>
      <c r="S487" s="436"/>
      <c r="T487" s="436"/>
      <c r="U487" s="436"/>
      <c r="V487" s="436"/>
      <c r="W487" s="436"/>
      <c r="X487" s="436"/>
      <c r="Y487" s="436"/>
      <c r="Z487" s="436"/>
      <c r="AA487" s="436"/>
      <c r="AB487" s="436"/>
      <c r="AC487" s="436"/>
      <c r="AD487" s="436"/>
      <c r="AE487" s="436"/>
      <c r="AF487" s="436"/>
      <c r="AG487" s="436"/>
      <c r="AH487" s="436"/>
      <c r="AI487" s="436"/>
      <c r="AJ487" s="436"/>
      <c r="AK487" s="436"/>
      <c r="AL487" s="436"/>
      <c r="AM487" s="436"/>
      <c r="AN487" s="436"/>
      <c r="AO487" s="436"/>
      <c r="AP487" s="436"/>
      <c r="AQ487" s="436"/>
      <c r="AR487" s="436"/>
      <c r="AS487" s="436"/>
      <c r="AT487" s="436"/>
      <c r="AU487" s="436"/>
      <c r="AV487" s="436"/>
      <c r="AW487" s="436"/>
      <c r="AX487" s="436"/>
      <c r="AY487" s="436"/>
      <c r="AZ487" s="436"/>
      <c r="BA487" s="436"/>
      <c r="BB487" s="436"/>
      <c r="BC487" s="436"/>
      <c r="BD487" s="436"/>
      <c r="BE487" s="436"/>
      <c r="BF487" s="436"/>
      <c r="BG487" s="436"/>
      <c r="BH487" s="436"/>
      <c r="BI487" s="436"/>
      <c r="BJ487" s="436"/>
      <c r="BK487" s="436"/>
      <c r="BL487" s="436"/>
      <c r="BM487" s="436"/>
      <c r="BN487" s="436"/>
      <c r="BO487" s="436"/>
      <c r="BP487" s="436"/>
      <c r="BQ487" s="436"/>
      <c r="BR487" s="436"/>
      <c r="BS487" s="436"/>
      <c r="BT487" s="436"/>
      <c r="BU487" s="436"/>
      <c r="BV487" s="436"/>
      <c r="BW487" s="436"/>
      <c r="BX487" s="436"/>
      <c r="BY487" s="436"/>
      <c r="BZ487" s="436"/>
      <c r="CA487" s="436"/>
      <c r="CB487" s="436"/>
      <c r="CC487" s="436"/>
      <c r="CD487" s="436"/>
      <c r="CE487" s="436"/>
      <c r="CF487" s="436"/>
      <c r="CG487" s="436"/>
      <c r="CH487" s="436"/>
      <c r="CI487" s="436"/>
      <c r="CJ487" s="436"/>
      <c r="CK487" s="436"/>
      <c r="CL487" s="436"/>
      <c r="CM487" s="436"/>
      <c r="CN487" s="436"/>
      <c r="CO487" s="436"/>
      <c r="CP487" s="436"/>
      <c r="CQ487" s="436"/>
      <c r="CR487" s="436"/>
      <c r="CS487" s="436"/>
      <c r="CT487" s="436"/>
      <c r="CU487" s="436"/>
      <c r="CV487" s="436"/>
      <c r="CW487" s="436"/>
      <c r="CX487" s="436"/>
      <c r="CY487" s="436"/>
      <c r="CZ487" s="436"/>
      <c r="DA487" s="436"/>
      <c r="DB487" s="436"/>
      <c r="DC487" s="436"/>
      <c r="DD487" s="436"/>
      <c r="DE487" s="436"/>
      <c r="DF487" s="436"/>
      <c r="DG487" s="436"/>
      <c r="DH487" s="436"/>
      <c r="DI487" s="436"/>
      <c r="DJ487" s="436"/>
      <c r="DK487" s="436"/>
      <c r="DL487" s="436"/>
      <c r="DM487" s="436"/>
      <c r="DN487" s="436"/>
      <c r="DO487" s="436"/>
      <c r="DP487" s="436"/>
      <c r="DQ487" s="436"/>
      <c r="DR487" s="436"/>
      <c r="DS487" s="436"/>
      <c r="DT487" s="436"/>
      <c r="DU487" s="436"/>
      <c r="DV487" s="436"/>
      <c r="DW487" s="436"/>
      <c r="DX487" s="436"/>
      <c r="DY487" s="436"/>
      <c r="DZ487" s="436"/>
      <c r="EA487" s="436"/>
      <c r="EB487" s="436"/>
      <c r="EC487" s="436"/>
      <c r="ED487" s="436"/>
      <c r="EE487" s="436"/>
      <c r="EF487" s="436"/>
      <c r="EG487" s="436"/>
      <c r="EH487" s="436"/>
      <c r="EI487" s="436"/>
      <c r="EJ487" s="436"/>
      <c r="EK487" s="436"/>
      <c r="EL487" s="436"/>
      <c r="EM487" s="436"/>
      <c r="EN487" s="436"/>
      <c r="EO487" s="436"/>
      <c r="EP487" s="436"/>
      <c r="EQ487" s="436"/>
      <c r="ER487" s="436"/>
      <c r="ES487" s="436"/>
      <c r="ET487" s="436"/>
      <c r="EU487" s="436"/>
      <c r="EV487" s="436"/>
      <c r="EW487" s="436"/>
      <c r="EX487" s="436"/>
      <c r="EY487" s="436"/>
      <c r="EZ487" s="436"/>
      <c r="FA487" s="436"/>
      <c r="FB487" s="436"/>
      <c r="FC487" s="436"/>
      <c r="FD487" s="436"/>
      <c r="FE487" s="436"/>
      <c r="FF487" s="436"/>
      <c r="FG487" s="436"/>
      <c r="FH487" s="436"/>
      <c r="FI487" s="436"/>
      <c r="FJ487" s="436"/>
      <c r="FK487" s="436"/>
      <c r="FL487" s="436"/>
      <c r="FM487" s="436"/>
      <c r="FN487" s="436"/>
      <c r="FO487" s="436"/>
      <c r="FP487" s="436"/>
      <c r="FQ487" s="436"/>
      <c r="FR487" s="436"/>
      <c r="FS487" s="436"/>
      <c r="FT487" s="436"/>
      <c r="FU487" s="436"/>
      <c r="FV487" s="436"/>
      <c r="FW487" s="436"/>
      <c r="FX487" s="436"/>
      <c r="FY487" s="436"/>
      <c r="FZ487" s="436"/>
      <c r="GA487" s="436"/>
      <c r="GB487" s="436"/>
      <c r="GC487" s="436"/>
      <c r="GD487" s="436"/>
      <c r="GE487" s="436"/>
      <c r="GF487" s="436"/>
      <c r="GG487" s="436"/>
      <c r="GH487" s="436"/>
      <c r="GI487" s="436"/>
      <c r="GJ487" s="436"/>
      <c r="GK487" s="436"/>
      <c r="GL487" s="436"/>
      <c r="GM487" s="436"/>
      <c r="GN487" s="436"/>
      <c r="GO487" s="436"/>
      <c r="GP487" s="436"/>
      <c r="GQ487" s="436"/>
      <c r="GR487" s="436"/>
      <c r="GS487" s="436"/>
      <c r="GT487" s="436"/>
      <c r="GU487" s="436"/>
      <c r="GV487" s="436"/>
      <c r="GW487" s="436"/>
      <c r="GX487" s="436"/>
      <c r="GY487" s="436"/>
      <c r="GZ487" s="436"/>
      <c r="HA487" s="436"/>
      <c r="HB487" s="436"/>
      <c r="HC487" s="436"/>
      <c r="HD487" s="436"/>
      <c r="HE487" s="436"/>
      <c r="HF487" s="436"/>
      <c r="HG487" s="436"/>
      <c r="HH487" s="436"/>
      <c r="HI487" s="436"/>
      <c r="HJ487" s="436"/>
      <c r="HK487" s="436"/>
      <c r="HL487" s="436"/>
      <c r="HM487" s="436"/>
      <c r="HN487" s="436"/>
      <c r="HO487" s="436"/>
      <c r="HP487" s="436"/>
      <c r="HQ487" s="436"/>
      <c r="HR487" s="436"/>
      <c r="HS487" s="436"/>
      <c r="HT487" s="436"/>
      <c r="HU487" s="436"/>
      <c r="HV487" s="436"/>
      <c r="HW487" s="436"/>
      <c r="HX487" s="436"/>
      <c r="HY487" s="436"/>
      <c r="HZ487" s="436"/>
      <c r="IA487" s="436"/>
      <c r="IB487" s="436"/>
      <c r="IC487" s="436"/>
      <c r="ID487" s="436"/>
      <c r="IE487" s="436"/>
      <c r="IF487" s="436"/>
      <c r="IG487" s="436"/>
      <c r="IH487" s="436"/>
      <c r="II487" s="436"/>
      <c r="IJ487" s="436"/>
      <c r="IK487" s="436"/>
      <c r="IL487" s="436"/>
      <c r="IM487" s="436"/>
      <c r="IN487" s="436"/>
      <c r="IO487" s="436"/>
      <c r="IP487" s="436"/>
      <c r="IQ487" s="436"/>
      <c r="IR487" s="436"/>
      <c r="IS487" s="436"/>
      <c r="IT487" s="436"/>
      <c r="IU487" s="436"/>
      <c r="IV487" s="436"/>
    </row>
    <row r="488" spans="1:256" s="108" customFormat="1">
      <c r="A488" s="517" t="s">
        <v>2588</v>
      </c>
      <c r="B488" s="518"/>
      <c r="C488" s="518"/>
      <c r="D488" s="518"/>
      <c r="E488" s="518"/>
      <c r="F488" s="518"/>
      <c r="G488" s="518"/>
      <c r="H488" s="518"/>
      <c r="I488" s="518"/>
      <c r="J488" s="519"/>
      <c r="K488" s="403">
        <f>SUM(K482:K487)</f>
        <v>26876.639999999999</v>
      </c>
    </row>
    <row r="489" spans="1:256" s="108" customFormat="1">
      <c r="A489" s="517" t="s">
        <v>2589</v>
      </c>
      <c r="B489" s="518"/>
      <c r="C489" s="518"/>
      <c r="D489" s="518"/>
      <c r="E489" s="518"/>
      <c r="F489" s="518"/>
      <c r="G489" s="518"/>
      <c r="H489" s="518"/>
      <c r="I489" s="518"/>
      <c r="J489" s="519"/>
      <c r="K489" s="403">
        <v>0.36</v>
      </c>
    </row>
    <row r="490" spans="1:256" s="108" customFormat="1">
      <c r="A490" s="523" t="s">
        <v>2679</v>
      </c>
      <c r="B490" s="524"/>
      <c r="C490" s="524"/>
      <c r="D490" s="524"/>
      <c r="E490" s="524"/>
      <c r="F490" s="524"/>
      <c r="G490" s="524"/>
      <c r="H490" s="524"/>
      <c r="I490" s="524"/>
      <c r="J490" s="525"/>
      <c r="K490" s="403">
        <f>SUM(K488:K489)</f>
        <v>26877</v>
      </c>
    </row>
    <row r="491" spans="1:256" s="108" customFormat="1">
      <c r="A491" s="428"/>
      <c r="B491" s="426"/>
      <c r="C491" s="426"/>
      <c r="D491" s="426"/>
      <c r="E491" s="427"/>
      <c r="F491" s="426"/>
      <c r="G491" s="459"/>
      <c r="H491" s="428"/>
      <c r="I491" s="426"/>
      <c r="J491" s="426"/>
      <c r="K491" s="429"/>
    </row>
    <row r="492" spans="1:256" s="108" customFormat="1">
      <c r="A492" s="38"/>
      <c r="C492" s="430"/>
      <c r="D492" s="430"/>
      <c r="F492" s="430"/>
      <c r="G492" s="460"/>
      <c r="H492" s="38"/>
      <c r="K492" s="431"/>
    </row>
    <row r="493" spans="1:256" s="108" customFormat="1" ht="45">
      <c r="A493" s="448" t="s">
        <v>2590</v>
      </c>
      <c r="B493" s="409" t="s">
        <v>749</v>
      </c>
      <c r="C493" s="409" t="s">
        <v>750</v>
      </c>
      <c r="D493" s="409" t="s">
        <v>751</v>
      </c>
      <c r="E493" s="409" t="s">
        <v>3</v>
      </c>
      <c r="F493" s="409" t="s">
        <v>2609</v>
      </c>
      <c r="G493" s="411" t="s">
        <v>753</v>
      </c>
      <c r="H493" s="410" t="s">
        <v>754</v>
      </c>
      <c r="I493" s="411" t="s">
        <v>755</v>
      </c>
      <c r="J493" s="410" t="s">
        <v>756</v>
      </c>
      <c r="K493" s="412" t="s">
        <v>757</v>
      </c>
      <c r="M493" s="425" t="s">
        <v>2778</v>
      </c>
    </row>
    <row r="494" spans="1:256" s="38" customFormat="1" ht="38.25">
      <c r="A494" s="45">
        <v>1</v>
      </c>
      <c r="B494" s="26" t="s">
        <v>1464</v>
      </c>
      <c r="C494" s="27" t="s">
        <v>821</v>
      </c>
      <c r="D494" s="27" t="s">
        <v>822</v>
      </c>
      <c r="E494" s="71" t="s">
        <v>16</v>
      </c>
      <c r="F494" s="471" t="s">
        <v>861</v>
      </c>
      <c r="G494" s="463">
        <v>2.5</v>
      </c>
      <c r="H494" s="36">
        <v>300</v>
      </c>
      <c r="I494" s="41">
        <v>750</v>
      </c>
      <c r="J494" s="46">
        <v>0.18</v>
      </c>
      <c r="K494" s="31">
        <v>885</v>
      </c>
      <c r="L494" s="27" t="s">
        <v>794</v>
      </c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43"/>
      <c r="EJ494" s="43"/>
      <c r="EK494" s="43"/>
      <c r="EL494" s="43"/>
      <c r="EM494" s="43"/>
      <c r="EN494" s="43"/>
      <c r="EO494" s="43"/>
      <c r="EP494" s="43"/>
      <c r="EQ494" s="43"/>
      <c r="ER494" s="43"/>
      <c r="ES494" s="43"/>
      <c r="ET494" s="43"/>
      <c r="EU494" s="43"/>
      <c r="EV494" s="43"/>
      <c r="EW494" s="43"/>
      <c r="EX494" s="43"/>
      <c r="EY494" s="43"/>
      <c r="EZ494" s="43"/>
      <c r="FA494" s="43"/>
      <c r="FB494" s="43"/>
      <c r="FC494" s="43"/>
      <c r="FD494" s="43"/>
      <c r="FE494" s="43"/>
      <c r="FF494" s="43"/>
      <c r="FG494" s="43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43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</row>
    <row r="495" spans="1:256" s="38" customFormat="1" ht="38.25">
      <c r="A495" s="34">
        <v>2</v>
      </c>
      <c r="B495" s="172" t="s">
        <v>1530</v>
      </c>
      <c r="C495" s="27" t="s">
        <v>859</v>
      </c>
      <c r="D495" s="27" t="s">
        <v>860</v>
      </c>
      <c r="E495" s="71" t="s">
        <v>16</v>
      </c>
      <c r="F495" s="471" t="s">
        <v>861</v>
      </c>
      <c r="G495" s="463">
        <v>1.4</v>
      </c>
      <c r="H495" s="36">
        <v>7500</v>
      </c>
      <c r="I495" s="41">
        <v>10500</v>
      </c>
      <c r="J495" s="30">
        <v>0.12</v>
      </c>
      <c r="K495" s="31">
        <v>11760</v>
      </c>
      <c r="L495" s="27" t="s">
        <v>794</v>
      </c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  <c r="DS495" s="37"/>
      <c r="DT495" s="37"/>
      <c r="DU495" s="37"/>
      <c r="DV495" s="37"/>
      <c r="DW495" s="37"/>
      <c r="DX495" s="37"/>
      <c r="DY495" s="37"/>
      <c r="DZ495" s="37"/>
      <c r="EA495" s="37"/>
      <c r="EB495" s="37"/>
      <c r="EC495" s="37"/>
      <c r="ED495" s="37"/>
      <c r="EE495" s="37"/>
      <c r="EF495" s="37"/>
      <c r="EG495" s="37"/>
      <c r="EH495" s="37"/>
      <c r="EI495" s="37"/>
      <c r="EJ495" s="37"/>
      <c r="EK495" s="37"/>
      <c r="EL495" s="37"/>
      <c r="EM495" s="37"/>
      <c r="EN495" s="37"/>
      <c r="EO495" s="37"/>
      <c r="EP495" s="37"/>
      <c r="EQ495" s="37"/>
      <c r="ER495" s="37"/>
      <c r="ES495" s="37"/>
      <c r="ET495" s="37"/>
      <c r="EU495" s="37"/>
      <c r="EV495" s="37"/>
      <c r="EW495" s="37"/>
      <c r="EX495" s="37"/>
      <c r="EY495" s="37"/>
      <c r="EZ495" s="37"/>
      <c r="FA495" s="37"/>
      <c r="FB495" s="37"/>
      <c r="FC495" s="37"/>
      <c r="FD495" s="37"/>
      <c r="FE495" s="37"/>
      <c r="FF495" s="37"/>
      <c r="FG495" s="37"/>
      <c r="FH495" s="37"/>
      <c r="FI495" s="37"/>
      <c r="FJ495" s="37"/>
      <c r="FK495" s="37"/>
      <c r="FL495" s="37"/>
      <c r="FM495" s="37"/>
      <c r="FN495" s="37"/>
      <c r="FO495" s="37"/>
      <c r="FP495" s="37"/>
      <c r="FQ495" s="37"/>
      <c r="FR495" s="37"/>
      <c r="FS495" s="37"/>
      <c r="FT495" s="37"/>
      <c r="FU495" s="37"/>
      <c r="FV495" s="37"/>
      <c r="FW495" s="37"/>
      <c r="FX495" s="37"/>
      <c r="FY495" s="37"/>
      <c r="FZ495" s="37"/>
      <c r="GA495" s="37"/>
      <c r="GB495" s="37"/>
      <c r="GC495" s="37"/>
      <c r="GD495" s="37"/>
      <c r="GE495" s="37"/>
      <c r="GF495" s="37"/>
      <c r="GG495" s="37"/>
      <c r="GH495" s="37"/>
      <c r="GI495" s="37"/>
      <c r="GJ495" s="37"/>
      <c r="GK495" s="37"/>
      <c r="GL495" s="37"/>
      <c r="GM495" s="37"/>
      <c r="GN495" s="37"/>
      <c r="GO495" s="37"/>
      <c r="GP495" s="37"/>
      <c r="GQ495" s="37"/>
      <c r="GR495" s="37"/>
      <c r="GS495" s="37"/>
      <c r="GT495" s="37"/>
      <c r="GU495" s="37"/>
      <c r="GV495" s="37"/>
      <c r="GW495" s="37"/>
      <c r="GX495" s="37"/>
      <c r="GY495" s="37"/>
      <c r="GZ495" s="37"/>
      <c r="HA495" s="37"/>
      <c r="HB495" s="37"/>
      <c r="HC495" s="37"/>
      <c r="HD495" s="37"/>
      <c r="HE495" s="37"/>
      <c r="HF495" s="37"/>
      <c r="HG495" s="37"/>
      <c r="HH495" s="37"/>
      <c r="HI495" s="37"/>
      <c r="HJ495" s="37"/>
      <c r="HK495" s="37"/>
      <c r="HL495" s="37"/>
      <c r="HM495" s="37"/>
    </row>
    <row r="496" spans="1:256" s="38" customFormat="1" ht="38.25">
      <c r="A496" s="45">
        <v>3</v>
      </c>
      <c r="B496" s="172" t="s">
        <v>1693</v>
      </c>
      <c r="C496" s="27" t="s">
        <v>898</v>
      </c>
      <c r="D496" s="27" t="s">
        <v>899</v>
      </c>
      <c r="E496" s="71" t="s">
        <v>16</v>
      </c>
      <c r="F496" s="471" t="s">
        <v>861</v>
      </c>
      <c r="G496" s="463">
        <v>0.6</v>
      </c>
      <c r="H496" s="424">
        <v>15900</v>
      </c>
      <c r="I496" s="41">
        <v>9540</v>
      </c>
      <c r="J496" s="30">
        <v>0.12</v>
      </c>
      <c r="K496" s="31">
        <v>10684.8</v>
      </c>
      <c r="L496" s="27" t="s">
        <v>794</v>
      </c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  <c r="DS496" s="37"/>
      <c r="DT496" s="37"/>
      <c r="DU496" s="37"/>
      <c r="DV496" s="37"/>
      <c r="DW496" s="37"/>
      <c r="DX496" s="37"/>
      <c r="DY496" s="37"/>
      <c r="DZ496" s="37"/>
      <c r="EA496" s="37"/>
      <c r="EB496" s="37"/>
      <c r="EC496" s="37"/>
      <c r="ED496" s="37"/>
      <c r="EE496" s="37"/>
      <c r="EF496" s="37"/>
      <c r="EG496" s="37"/>
      <c r="EH496" s="37"/>
      <c r="EI496" s="37"/>
      <c r="EJ496" s="37"/>
      <c r="EK496" s="37"/>
      <c r="EL496" s="37"/>
      <c r="EM496" s="37"/>
      <c r="EN496" s="37"/>
      <c r="EO496" s="37"/>
      <c r="EP496" s="37"/>
      <c r="EQ496" s="37"/>
      <c r="ER496" s="37"/>
      <c r="ES496" s="37"/>
      <c r="ET496" s="37"/>
      <c r="EU496" s="37"/>
      <c r="EV496" s="37"/>
      <c r="EW496" s="37"/>
      <c r="EX496" s="37"/>
      <c r="EY496" s="37"/>
      <c r="EZ496" s="37"/>
      <c r="FA496" s="37"/>
      <c r="FB496" s="37"/>
      <c r="FC496" s="37"/>
      <c r="FD496" s="37"/>
      <c r="FE496" s="37"/>
      <c r="FF496" s="37"/>
      <c r="FG496" s="37"/>
      <c r="FH496" s="37"/>
      <c r="FI496" s="37"/>
      <c r="FJ496" s="37"/>
      <c r="FK496" s="37"/>
      <c r="FL496" s="37"/>
      <c r="FM496" s="37"/>
      <c r="FN496" s="37"/>
      <c r="FO496" s="37"/>
      <c r="FP496" s="37"/>
      <c r="FQ496" s="37"/>
      <c r="FR496" s="37"/>
      <c r="FS496" s="37"/>
      <c r="FT496" s="37"/>
      <c r="FU496" s="37"/>
      <c r="FV496" s="37"/>
      <c r="FW496" s="37"/>
      <c r="FX496" s="37"/>
      <c r="FY496" s="37"/>
      <c r="FZ496" s="37"/>
      <c r="GA496" s="37"/>
      <c r="GB496" s="37"/>
      <c r="GC496" s="37"/>
      <c r="GD496" s="37"/>
      <c r="GE496" s="37"/>
      <c r="GF496" s="37"/>
      <c r="GG496" s="37"/>
      <c r="GH496" s="37"/>
      <c r="GI496" s="37"/>
      <c r="GJ496" s="37"/>
      <c r="GK496" s="37"/>
      <c r="GL496" s="37"/>
      <c r="GM496" s="37"/>
      <c r="GN496" s="37"/>
      <c r="GO496" s="37"/>
      <c r="GP496" s="37"/>
      <c r="GQ496" s="37"/>
      <c r="GR496" s="37"/>
      <c r="GS496" s="37"/>
      <c r="GT496" s="37"/>
      <c r="GU496" s="37"/>
      <c r="GV496" s="37"/>
      <c r="GW496" s="37"/>
      <c r="GX496" s="37"/>
      <c r="GY496" s="37"/>
      <c r="GZ496" s="37"/>
      <c r="HA496" s="37"/>
      <c r="HB496" s="37"/>
      <c r="HC496" s="37"/>
      <c r="HD496" s="37"/>
      <c r="HE496" s="37"/>
      <c r="HF496" s="37"/>
      <c r="HG496" s="37"/>
      <c r="HH496" s="37"/>
      <c r="HI496" s="37"/>
      <c r="HJ496" s="37"/>
      <c r="HK496" s="37"/>
      <c r="HL496" s="37"/>
      <c r="HM496" s="37"/>
      <c r="HN496" s="37"/>
      <c r="HO496" s="37"/>
      <c r="HP496" s="37"/>
      <c r="HQ496" s="37"/>
      <c r="HR496" s="37"/>
      <c r="HS496" s="37"/>
      <c r="HT496" s="37"/>
    </row>
    <row r="497" spans="1:228" s="53" customFormat="1" ht="38.25">
      <c r="A497" s="34">
        <v>4</v>
      </c>
      <c r="B497" s="172" t="s">
        <v>2292</v>
      </c>
      <c r="C497" s="27" t="s">
        <v>1223</v>
      </c>
      <c r="D497" s="27" t="s">
        <v>1224</v>
      </c>
      <c r="E497" s="71" t="s">
        <v>16</v>
      </c>
      <c r="F497" s="471" t="s">
        <v>861</v>
      </c>
      <c r="G497" s="463">
        <v>1.8</v>
      </c>
      <c r="H497" s="36">
        <v>2300</v>
      </c>
      <c r="I497" s="52">
        <v>4140</v>
      </c>
      <c r="J497" s="30">
        <v>0.12</v>
      </c>
      <c r="K497" s="31">
        <v>4636.8</v>
      </c>
      <c r="L497" s="27" t="s">
        <v>794</v>
      </c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  <c r="DS497" s="37"/>
      <c r="DT497" s="37"/>
      <c r="DU497" s="37"/>
      <c r="DV497" s="37"/>
      <c r="DW497" s="37"/>
      <c r="DX497" s="37"/>
      <c r="DY497" s="37"/>
      <c r="DZ497" s="37"/>
      <c r="EA497" s="37"/>
      <c r="EB497" s="37"/>
      <c r="EC497" s="37"/>
      <c r="ED497" s="37"/>
      <c r="EE497" s="37"/>
      <c r="EF497" s="37"/>
      <c r="EG497" s="37"/>
      <c r="EH497" s="37"/>
      <c r="EI497" s="37"/>
      <c r="EJ497" s="37"/>
      <c r="EK497" s="37"/>
      <c r="EL497" s="37"/>
      <c r="EM497" s="37"/>
      <c r="EN497" s="37"/>
      <c r="EO497" s="37"/>
      <c r="EP497" s="37"/>
      <c r="EQ497" s="37"/>
      <c r="ER497" s="37"/>
      <c r="ES497" s="37"/>
      <c r="ET497" s="37"/>
      <c r="EU497" s="37"/>
      <c r="EV497" s="37"/>
      <c r="EW497" s="37"/>
      <c r="EX497" s="37"/>
      <c r="EY497" s="37"/>
      <c r="EZ497" s="37"/>
      <c r="FA497" s="37"/>
      <c r="FB497" s="37"/>
      <c r="FC497" s="37"/>
      <c r="FD497" s="37"/>
      <c r="FE497" s="37"/>
      <c r="FF497" s="37"/>
      <c r="FG497" s="37"/>
      <c r="FH497" s="37"/>
      <c r="FI497" s="37"/>
      <c r="FJ497" s="37"/>
      <c r="FK497" s="37"/>
      <c r="FL497" s="37"/>
      <c r="FM497" s="37"/>
      <c r="FN497" s="37"/>
      <c r="FO497" s="37"/>
      <c r="FP497" s="37"/>
      <c r="FQ497" s="37"/>
      <c r="FR497" s="37"/>
      <c r="FS497" s="37"/>
      <c r="FT497" s="37"/>
      <c r="FU497" s="37"/>
      <c r="FV497" s="37"/>
      <c r="FW497" s="37"/>
      <c r="FX497" s="37"/>
      <c r="FY497" s="37"/>
      <c r="FZ497" s="37"/>
      <c r="GA497" s="37"/>
      <c r="GB497" s="37"/>
      <c r="GC497" s="37"/>
      <c r="GD497" s="37"/>
      <c r="GE497" s="37"/>
      <c r="GF497" s="37"/>
      <c r="GG497" s="37"/>
      <c r="GH497" s="37"/>
      <c r="GI497" s="37"/>
      <c r="GJ497" s="37"/>
      <c r="GK497" s="37"/>
      <c r="GL497" s="37"/>
      <c r="GM497" s="37"/>
      <c r="GN497" s="37"/>
      <c r="GO497" s="37"/>
      <c r="GP497" s="37"/>
      <c r="GQ497" s="37"/>
      <c r="GR497" s="37"/>
      <c r="GS497" s="37"/>
      <c r="GT497" s="37"/>
      <c r="GU497" s="37"/>
      <c r="GV497" s="37"/>
      <c r="GW497" s="37"/>
      <c r="GX497" s="37"/>
      <c r="GY497" s="37"/>
      <c r="GZ497" s="37"/>
      <c r="HA497" s="37"/>
      <c r="HB497" s="37"/>
      <c r="HC497" s="37"/>
      <c r="HD497" s="37"/>
      <c r="HE497" s="37"/>
      <c r="HF497" s="37"/>
      <c r="HG497" s="37"/>
      <c r="HH497" s="37"/>
      <c r="HI497" s="37"/>
      <c r="HJ497" s="37"/>
      <c r="HK497" s="37"/>
      <c r="HL497" s="37"/>
      <c r="HM497" s="37"/>
      <c r="HN497" s="37"/>
      <c r="HO497" s="37"/>
      <c r="HP497" s="37"/>
      <c r="HQ497" s="37"/>
      <c r="HR497" s="37"/>
      <c r="HS497" s="37"/>
      <c r="HT497" s="37"/>
    </row>
    <row r="498" spans="1:228" s="53" customFormat="1" ht="38.25">
      <c r="A498" s="45">
        <v>5</v>
      </c>
      <c r="B498" s="172" t="s">
        <v>2303</v>
      </c>
      <c r="C498" s="27" t="s">
        <v>1233</v>
      </c>
      <c r="D498" s="27" t="s">
        <v>1234</v>
      </c>
      <c r="E498" s="71" t="s">
        <v>16</v>
      </c>
      <c r="F498" s="471" t="s">
        <v>861</v>
      </c>
      <c r="G498" s="463">
        <v>1.4</v>
      </c>
      <c r="H498" s="36">
        <v>4900</v>
      </c>
      <c r="I498" s="52">
        <v>6860</v>
      </c>
      <c r="J498" s="30">
        <v>0.12</v>
      </c>
      <c r="K498" s="31">
        <v>7683.2</v>
      </c>
      <c r="L498" s="27" t="s">
        <v>794</v>
      </c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  <c r="DS498" s="37"/>
      <c r="DT498" s="37"/>
      <c r="DU498" s="37"/>
      <c r="DV498" s="37"/>
      <c r="DW498" s="37"/>
      <c r="DX498" s="37"/>
      <c r="DY498" s="37"/>
      <c r="DZ498" s="37"/>
      <c r="EA498" s="37"/>
      <c r="EB498" s="37"/>
      <c r="EC498" s="37"/>
      <c r="ED498" s="37"/>
      <c r="EE498" s="37"/>
      <c r="EF498" s="37"/>
      <c r="EG498" s="37"/>
      <c r="EH498" s="37"/>
      <c r="EI498" s="37"/>
      <c r="EJ498" s="37"/>
      <c r="EK498" s="37"/>
      <c r="EL498" s="37"/>
      <c r="EM498" s="37"/>
      <c r="EN498" s="37"/>
      <c r="EO498" s="37"/>
      <c r="EP498" s="37"/>
      <c r="EQ498" s="37"/>
      <c r="ER498" s="37"/>
      <c r="ES498" s="37"/>
      <c r="ET498" s="37"/>
      <c r="EU498" s="37"/>
      <c r="EV498" s="37"/>
      <c r="EW498" s="37"/>
      <c r="EX498" s="37"/>
      <c r="EY498" s="37"/>
      <c r="EZ498" s="37"/>
      <c r="FA498" s="37"/>
      <c r="FB498" s="37"/>
      <c r="FC498" s="37"/>
      <c r="FD498" s="37"/>
      <c r="FE498" s="37"/>
      <c r="FF498" s="37"/>
      <c r="FG498" s="37"/>
      <c r="FH498" s="37"/>
      <c r="FI498" s="37"/>
      <c r="FJ498" s="37"/>
      <c r="FK498" s="37"/>
      <c r="FL498" s="37"/>
      <c r="FM498" s="37"/>
      <c r="FN498" s="37"/>
      <c r="FO498" s="37"/>
      <c r="FP498" s="37"/>
      <c r="FQ498" s="37"/>
      <c r="FR498" s="37"/>
      <c r="FS498" s="37"/>
      <c r="FT498" s="37"/>
      <c r="FU498" s="37"/>
      <c r="FV498" s="37"/>
      <c r="FW498" s="37"/>
      <c r="FX498" s="37"/>
      <c r="FY498" s="37"/>
      <c r="FZ498" s="37"/>
      <c r="GA498" s="37"/>
      <c r="GB498" s="37"/>
      <c r="GC498" s="37"/>
      <c r="GD498" s="37"/>
      <c r="GE498" s="37"/>
      <c r="GF498" s="37"/>
      <c r="GG498" s="37"/>
      <c r="GH498" s="37"/>
      <c r="GI498" s="37"/>
      <c r="GJ498" s="37"/>
      <c r="GK498" s="37"/>
      <c r="GL498" s="37"/>
      <c r="GM498" s="37"/>
      <c r="GN498" s="37"/>
      <c r="GO498" s="37"/>
      <c r="GP498" s="37"/>
      <c r="GQ498" s="37"/>
      <c r="GR498" s="37"/>
      <c r="GS498" s="37"/>
      <c r="GT498" s="37"/>
      <c r="GU498" s="37"/>
      <c r="GV498" s="37"/>
      <c r="GW498" s="37"/>
      <c r="GX498" s="37"/>
      <c r="GY498" s="37"/>
      <c r="GZ498" s="37"/>
      <c r="HA498" s="37"/>
      <c r="HB498" s="37"/>
      <c r="HC498" s="37"/>
      <c r="HD498" s="37"/>
      <c r="HE498" s="37"/>
      <c r="HF498" s="37"/>
      <c r="HG498" s="37"/>
      <c r="HH498" s="37"/>
      <c r="HI498" s="37"/>
      <c r="HJ498" s="37"/>
      <c r="HK498" s="37"/>
      <c r="HL498" s="37"/>
      <c r="HM498" s="37"/>
      <c r="HN498" s="37"/>
      <c r="HO498" s="37"/>
      <c r="HP498" s="37"/>
      <c r="HQ498" s="37"/>
      <c r="HR498" s="37"/>
      <c r="HS498" s="37"/>
      <c r="HT498" s="37"/>
    </row>
    <row r="499" spans="1:228" s="108" customFormat="1">
      <c r="A499" s="517" t="s">
        <v>2588</v>
      </c>
      <c r="B499" s="518"/>
      <c r="C499" s="518"/>
      <c r="D499" s="518"/>
      <c r="E499" s="518"/>
      <c r="F499" s="518"/>
      <c r="G499" s="518"/>
      <c r="H499" s="518"/>
      <c r="I499" s="518"/>
      <c r="J499" s="519"/>
      <c r="K499" s="403">
        <f>SUM(K494:K498)</f>
        <v>35649.799999999996</v>
      </c>
    </row>
    <row r="500" spans="1:228" s="108" customFormat="1">
      <c r="A500" s="517" t="s">
        <v>2589</v>
      </c>
      <c r="B500" s="518"/>
      <c r="C500" s="518"/>
      <c r="D500" s="518"/>
      <c r="E500" s="518"/>
      <c r="F500" s="518"/>
      <c r="G500" s="518"/>
      <c r="H500" s="518"/>
      <c r="I500" s="518"/>
      <c r="J500" s="519"/>
      <c r="K500" s="403">
        <v>0.2</v>
      </c>
    </row>
    <row r="501" spans="1:228" s="108" customFormat="1">
      <c r="A501" s="523" t="s">
        <v>2680</v>
      </c>
      <c r="B501" s="524"/>
      <c r="C501" s="524"/>
      <c r="D501" s="524"/>
      <c r="E501" s="524"/>
      <c r="F501" s="524"/>
      <c r="G501" s="524"/>
      <c r="H501" s="524"/>
      <c r="I501" s="524"/>
      <c r="J501" s="525"/>
      <c r="K501" s="403">
        <f>SUM(K499:K500)</f>
        <v>35649.999999999993</v>
      </c>
    </row>
    <row r="502" spans="1:228" s="108" customFormat="1">
      <c r="A502" s="428"/>
      <c r="B502" s="426"/>
      <c r="C502" s="426"/>
      <c r="D502" s="426"/>
      <c r="E502" s="427"/>
      <c r="F502" s="426"/>
      <c r="G502" s="459"/>
      <c r="H502" s="428"/>
      <c r="I502" s="426"/>
      <c r="J502" s="426"/>
      <c r="K502" s="429"/>
    </row>
    <row r="503" spans="1:228" s="108" customFormat="1">
      <c r="A503" s="38"/>
      <c r="C503" s="430"/>
      <c r="D503" s="430"/>
      <c r="F503" s="430"/>
      <c r="G503" s="460"/>
      <c r="H503" s="38"/>
      <c r="K503" s="431"/>
    </row>
    <row r="504" spans="1:228" s="108" customFormat="1" ht="45">
      <c r="A504" s="448" t="s">
        <v>2590</v>
      </c>
      <c r="B504" s="409" t="s">
        <v>749</v>
      </c>
      <c r="C504" s="409" t="s">
        <v>750</v>
      </c>
      <c r="D504" s="409" t="s">
        <v>751</v>
      </c>
      <c r="E504" s="409" t="s">
        <v>3</v>
      </c>
      <c r="F504" s="409" t="s">
        <v>2609</v>
      </c>
      <c r="G504" s="411" t="s">
        <v>753</v>
      </c>
      <c r="H504" s="410" t="s">
        <v>754</v>
      </c>
      <c r="I504" s="411" t="s">
        <v>755</v>
      </c>
      <c r="J504" s="410" t="s">
        <v>756</v>
      </c>
      <c r="K504" s="412" t="s">
        <v>757</v>
      </c>
      <c r="N504" s="425" t="s">
        <v>2779</v>
      </c>
    </row>
    <row r="505" spans="1:228" s="38" customFormat="1" ht="32.25" customHeight="1">
      <c r="A505" s="34">
        <v>1</v>
      </c>
      <c r="B505" s="172" t="s">
        <v>1609</v>
      </c>
      <c r="C505" s="27" t="s">
        <v>881</v>
      </c>
      <c r="D505" s="27" t="s">
        <v>882</v>
      </c>
      <c r="E505" s="71" t="s">
        <v>16</v>
      </c>
      <c r="F505" s="27" t="s">
        <v>793</v>
      </c>
      <c r="G505" s="463">
        <v>2.9</v>
      </c>
      <c r="H505" s="36">
        <v>5000</v>
      </c>
      <c r="I505" s="41">
        <v>14500</v>
      </c>
      <c r="J505" s="30">
        <v>0.12</v>
      </c>
      <c r="K505" s="31">
        <v>16240</v>
      </c>
      <c r="L505" s="27" t="s">
        <v>794</v>
      </c>
      <c r="M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  <c r="DS505" s="37"/>
      <c r="DT505" s="37"/>
      <c r="DU505" s="37"/>
      <c r="DV505" s="37"/>
      <c r="DW505" s="37"/>
      <c r="DX505" s="37"/>
      <c r="DY505" s="37"/>
      <c r="DZ505" s="37"/>
      <c r="EA505" s="37"/>
      <c r="EB505" s="37"/>
      <c r="EC505" s="37"/>
      <c r="ED505" s="37"/>
      <c r="EE505" s="37"/>
      <c r="EF505" s="37"/>
      <c r="EG505" s="37"/>
      <c r="EH505" s="37"/>
      <c r="EI505" s="37"/>
      <c r="EJ505" s="37"/>
      <c r="EK505" s="37"/>
      <c r="EL505" s="37"/>
      <c r="EM505" s="37"/>
      <c r="EN505" s="37"/>
      <c r="EO505" s="37"/>
      <c r="EP505" s="37"/>
      <c r="EQ505" s="37"/>
      <c r="ER505" s="37"/>
      <c r="ES505" s="37"/>
      <c r="ET505" s="37"/>
      <c r="EU505" s="37"/>
      <c r="EV505" s="37"/>
      <c r="EW505" s="37"/>
      <c r="EX505" s="37"/>
      <c r="EY505" s="37"/>
      <c r="EZ505" s="37"/>
      <c r="FA505" s="37"/>
      <c r="FB505" s="37"/>
      <c r="FC505" s="37"/>
      <c r="FD505" s="37"/>
      <c r="FE505" s="37"/>
      <c r="FF505" s="37"/>
      <c r="FG505" s="37"/>
      <c r="FH505" s="37"/>
      <c r="FI505" s="37"/>
      <c r="FJ505" s="37"/>
      <c r="FK505" s="37"/>
      <c r="FL505" s="37"/>
      <c r="FM505" s="37"/>
      <c r="FN505" s="37"/>
      <c r="FO505" s="37"/>
      <c r="FP505" s="37"/>
      <c r="FQ505" s="37"/>
      <c r="FR505" s="37"/>
      <c r="FS505" s="37"/>
      <c r="FT505" s="37"/>
      <c r="FU505" s="37"/>
      <c r="FV505" s="37"/>
      <c r="FW505" s="37"/>
      <c r="FX505" s="37"/>
      <c r="FY505" s="37"/>
      <c r="FZ505" s="37"/>
      <c r="GA505" s="37"/>
      <c r="GB505" s="37"/>
      <c r="GC505" s="37"/>
      <c r="GD505" s="37"/>
      <c r="GE505" s="37"/>
      <c r="GF505" s="37"/>
      <c r="GG505" s="37"/>
      <c r="GH505" s="37"/>
      <c r="GI505" s="37"/>
      <c r="GJ505" s="37"/>
      <c r="GK505" s="37"/>
      <c r="GL505" s="37"/>
      <c r="GM505" s="37"/>
      <c r="GN505" s="37"/>
      <c r="GO505" s="37"/>
      <c r="GP505" s="37"/>
      <c r="GQ505" s="37"/>
      <c r="GR505" s="37"/>
      <c r="GS505" s="37"/>
      <c r="GT505" s="37"/>
      <c r="GU505" s="37"/>
      <c r="GV505" s="37"/>
      <c r="GW505" s="37"/>
      <c r="GX505" s="37"/>
      <c r="GY505" s="37"/>
      <c r="GZ505" s="37"/>
      <c r="HA505" s="37"/>
      <c r="HB505" s="37"/>
      <c r="HC505" s="37"/>
      <c r="HD505" s="37"/>
      <c r="HE505" s="37"/>
      <c r="HF505" s="37"/>
      <c r="HG505" s="37"/>
      <c r="HH505" s="37"/>
      <c r="HI505" s="37"/>
      <c r="HJ505" s="37"/>
      <c r="HK505" s="37"/>
      <c r="HL505" s="37"/>
      <c r="HM505" s="37"/>
    </row>
    <row r="506" spans="1:228" s="38" customFormat="1" ht="32.25" customHeight="1">
      <c r="A506" s="45">
        <v>2</v>
      </c>
      <c r="B506" s="172" t="s">
        <v>1646</v>
      </c>
      <c r="C506" s="27" t="s">
        <v>888</v>
      </c>
      <c r="D506" s="27" t="s">
        <v>889</v>
      </c>
      <c r="E506" s="71" t="s">
        <v>102</v>
      </c>
      <c r="F506" s="27" t="s">
        <v>801</v>
      </c>
      <c r="G506" s="463">
        <v>0.26</v>
      </c>
      <c r="H506" s="424">
        <v>36000</v>
      </c>
      <c r="I506" s="41">
        <v>9360</v>
      </c>
      <c r="J506" s="46">
        <v>0.12</v>
      </c>
      <c r="K506" s="31">
        <v>10483.200000000001</v>
      </c>
      <c r="L506" s="27" t="s">
        <v>794</v>
      </c>
      <c r="M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43"/>
      <c r="EJ506" s="43"/>
      <c r="EK506" s="43"/>
      <c r="EL506" s="43"/>
      <c r="EM506" s="43"/>
      <c r="EN506" s="43"/>
      <c r="EO506" s="43"/>
      <c r="EP506" s="43"/>
      <c r="EQ506" s="43"/>
      <c r="ER506" s="43"/>
      <c r="ES506" s="43"/>
      <c r="ET506" s="43"/>
      <c r="EU506" s="43"/>
      <c r="EV506" s="43"/>
      <c r="EW506" s="43"/>
      <c r="EX506" s="43"/>
      <c r="EY506" s="43"/>
      <c r="EZ506" s="43"/>
      <c r="FA506" s="43"/>
      <c r="FB506" s="43"/>
      <c r="FC506" s="43"/>
      <c r="FD506" s="43"/>
      <c r="FE506" s="43"/>
      <c r="FF506" s="43"/>
      <c r="FG506" s="43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43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</row>
    <row r="507" spans="1:228" s="38" customFormat="1" ht="45">
      <c r="A507" s="45">
        <v>3</v>
      </c>
      <c r="B507" s="172" t="s">
        <v>1621</v>
      </c>
      <c r="C507" s="27" t="s">
        <v>883</v>
      </c>
      <c r="D507" s="27" t="s">
        <v>884</v>
      </c>
      <c r="E507" s="71" t="s">
        <v>102</v>
      </c>
      <c r="F507" s="27" t="s">
        <v>885</v>
      </c>
      <c r="G507" s="463">
        <v>0.18</v>
      </c>
      <c r="H507" s="424">
        <v>15300</v>
      </c>
      <c r="I507" s="41">
        <v>2754</v>
      </c>
      <c r="J507" s="46">
        <v>0.12</v>
      </c>
      <c r="K507" s="31">
        <v>3084.48</v>
      </c>
      <c r="L507" s="27" t="s">
        <v>794</v>
      </c>
      <c r="M507" s="170" t="s">
        <v>1667</v>
      </c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43"/>
      <c r="EJ507" s="43"/>
      <c r="EK507" s="43"/>
      <c r="EL507" s="43"/>
      <c r="EM507" s="43"/>
      <c r="EN507" s="43"/>
      <c r="EO507" s="43"/>
      <c r="EP507" s="43"/>
      <c r="EQ507" s="43"/>
      <c r="ER507" s="43"/>
      <c r="ES507" s="43"/>
      <c r="ET507" s="43"/>
      <c r="EU507" s="43"/>
      <c r="EV507" s="43"/>
      <c r="EW507" s="43"/>
      <c r="EX507" s="43"/>
      <c r="EY507" s="43"/>
      <c r="EZ507" s="43"/>
      <c r="FA507" s="43"/>
      <c r="FB507" s="43"/>
      <c r="FC507" s="43"/>
      <c r="FD507" s="43"/>
      <c r="FE507" s="43"/>
      <c r="FF507" s="43"/>
      <c r="FG507" s="43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43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</row>
    <row r="508" spans="1:228" s="53" customFormat="1" ht="30">
      <c r="A508" s="34">
        <v>4</v>
      </c>
      <c r="B508" s="172" t="s">
        <v>2267</v>
      </c>
      <c r="C508" s="27" t="s">
        <v>1210</v>
      </c>
      <c r="D508" s="27" t="s">
        <v>1211</v>
      </c>
      <c r="E508" s="71" t="s">
        <v>16</v>
      </c>
      <c r="F508" s="99" t="s">
        <v>2681</v>
      </c>
      <c r="G508" s="31">
        <v>136.5</v>
      </c>
      <c r="H508" s="42">
        <v>40</v>
      </c>
      <c r="I508" s="52">
        <v>5460</v>
      </c>
      <c r="J508" s="30">
        <v>0.05</v>
      </c>
      <c r="K508" s="31">
        <v>5733</v>
      </c>
      <c r="L508" s="44" t="s">
        <v>794</v>
      </c>
      <c r="M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  <c r="DS508" s="37"/>
      <c r="DT508" s="37"/>
      <c r="DU508" s="37"/>
      <c r="DV508" s="37"/>
      <c r="DW508" s="37"/>
      <c r="DX508" s="37"/>
      <c r="DY508" s="37"/>
      <c r="DZ508" s="37"/>
      <c r="EA508" s="37"/>
      <c r="EB508" s="37"/>
      <c r="EC508" s="37"/>
      <c r="ED508" s="37"/>
      <c r="EE508" s="37"/>
      <c r="EF508" s="37"/>
      <c r="EG508" s="37"/>
      <c r="EH508" s="37"/>
      <c r="EI508" s="37"/>
      <c r="EJ508" s="37"/>
      <c r="EK508" s="37"/>
      <c r="EL508" s="37"/>
      <c r="EM508" s="37"/>
      <c r="EN508" s="37"/>
      <c r="EO508" s="37"/>
      <c r="EP508" s="37"/>
      <c r="EQ508" s="37"/>
      <c r="ER508" s="37"/>
      <c r="ES508" s="37"/>
      <c r="ET508" s="37"/>
      <c r="EU508" s="37"/>
      <c r="EV508" s="37"/>
      <c r="EW508" s="37"/>
      <c r="EX508" s="37"/>
      <c r="EY508" s="37"/>
      <c r="EZ508" s="37"/>
      <c r="FA508" s="37"/>
      <c r="FB508" s="37"/>
      <c r="FC508" s="37"/>
      <c r="FD508" s="37"/>
      <c r="FE508" s="37"/>
      <c r="FF508" s="37"/>
      <c r="FG508" s="37"/>
      <c r="FH508" s="37"/>
      <c r="FI508" s="37"/>
      <c r="FJ508" s="37"/>
      <c r="FK508" s="37"/>
      <c r="FL508" s="37"/>
      <c r="FM508" s="37"/>
      <c r="FN508" s="37"/>
      <c r="FO508" s="37"/>
      <c r="FP508" s="37"/>
      <c r="FQ508" s="37"/>
      <c r="FR508" s="37"/>
      <c r="FS508" s="37"/>
      <c r="FT508" s="37"/>
      <c r="FU508" s="37"/>
      <c r="FV508" s="37"/>
      <c r="FW508" s="37"/>
      <c r="FX508" s="37"/>
      <c r="FY508" s="37"/>
      <c r="FZ508" s="37"/>
      <c r="GA508" s="37"/>
      <c r="GB508" s="37"/>
      <c r="GC508" s="37"/>
      <c r="GD508" s="37"/>
      <c r="GE508" s="37"/>
      <c r="GF508" s="37"/>
      <c r="GG508" s="37"/>
      <c r="GH508" s="37"/>
      <c r="GI508" s="37"/>
      <c r="GJ508" s="37"/>
      <c r="GK508" s="37"/>
      <c r="GL508" s="37"/>
      <c r="GM508" s="37"/>
      <c r="GN508" s="37"/>
      <c r="GO508" s="37"/>
      <c r="GP508" s="37"/>
      <c r="GQ508" s="37"/>
      <c r="GR508" s="37"/>
      <c r="GS508" s="37"/>
      <c r="GT508" s="37"/>
      <c r="GU508" s="37"/>
      <c r="GV508" s="37"/>
      <c r="GW508" s="37"/>
      <c r="GX508" s="37"/>
      <c r="GY508" s="37"/>
      <c r="GZ508" s="37"/>
      <c r="HA508" s="37"/>
      <c r="HB508" s="37"/>
      <c r="HC508" s="37"/>
      <c r="HD508" s="37"/>
      <c r="HE508" s="37"/>
      <c r="HF508" s="37"/>
      <c r="HG508" s="37"/>
      <c r="HH508" s="37"/>
      <c r="HI508" s="37"/>
      <c r="HJ508" s="37"/>
      <c r="HK508" s="37"/>
      <c r="HL508" s="37"/>
      <c r="HM508" s="37"/>
      <c r="HN508" s="37"/>
      <c r="HO508" s="37"/>
      <c r="HP508" s="37"/>
      <c r="HQ508" s="37"/>
      <c r="HR508" s="37"/>
      <c r="HS508" s="37"/>
      <c r="HT508" s="37"/>
    </row>
    <row r="509" spans="1:228" s="108" customFormat="1">
      <c r="A509" s="517" t="s">
        <v>2588</v>
      </c>
      <c r="B509" s="518"/>
      <c r="C509" s="518"/>
      <c r="D509" s="518"/>
      <c r="E509" s="518"/>
      <c r="F509" s="518"/>
      <c r="G509" s="518"/>
      <c r="H509" s="518"/>
      <c r="I509" s="518"/>
      <c r="J509" s="519"/>
      <c r="K509" s="403">
        <f>SUM(K505:K508)</f>
        <v>35540.68</v>
      </c>
    </row>
    <row r="510" spans="1:228" s="108" customFormat="1">
      <c r="A510" s="517" t="s">
        <v>2589</v>
      </c>
      <c r="B510" s="518"/>
      <c r="C510" s="518"/>
      <c r="D510" s="518"/>
      <c r="E510" s="518"/>
      <c r="F510" s="518"/>
      <c r="G510" s="518"/>
      <c r="H510" s="518"/>
      <c r="I510" s="518"/>
      <c r="J510" s="519"/>
      <c r="K510" s="403">
        <v>0.32</v>
      </c>
    </row>
    <row r="511" spans="1:228" s="108" customFormat="1">
      <c r="A511" s="523" t="s">
        <v>2682</v>
      </c>
      <c r="B511" s="524"/>
      <c r="C511" s="524"/>
      <c r="D511" s="524"/>
      <c r="E511" s="524"/>
      <c r="F511" s="524"/>
      <c r="G511" s="524"/>
      <c r="H511" s="524"/>
      <c r="I511" s="524"/>
      <c r="J511" s="525"/>
      <c r="K511" s="403">
        <f>SUM(K509:K510)</f>
        <v>35541</v>
      </c>
    </row>
    <row r="512" spans="1:228" s="108" customFormat="1">
      <c r="A512" s="428"/>
      <c r="B512" s="426"/>
      <c r="C512" s="426"/>
      <c r="D512" s="426"/>
      <c r="E512" s="427"/>
      <c r="F512" s="426"/>
      <c r="G512" s="459"/>
      <c r="H512" s="428"/>
      <c r="I512" s="426"/>
      <c r="J512" s="426"/>
      <c r="K512" s="429"/>
    </row>
    <row r="513" spans="1:241" s="108" customFormat="1">
      <c r="A513" s="38"/>
      <c r="C513" s="430"/>
      <c r="D513" s="430"/>
      <c r="F513" s="430"/>
      <c r="G513" s="460"/>
      <c r="H513" s="38"/>
      <c r="K513" s="431"/>
    </row>
    <row r="514" spans="1:241" s="108" customFormat="1" ht="45">
      <c r="A514" s="448" t="s">
        <v>2590</v>
      </c>
      <c r="B514" s="409" t="s">
        <v>749</v>
      </c>
      <c r="C514" s="409" t="s">
        <v>750</v>
      </c>
      <c r="D514" s="409" t="s">
        <v>751</v>
      </c>
      <c r="E514" s="409" t="s">
        <v>3</v>
      </c>
      <c r="F514" s="409" t="s">
        <v>2609</v>
      </c>
      <c r="G514" s="411" t="s">
        <v>753</v>
      </c>
      <c r="H514" s="410" t="s">
        <v>754</v>
      </c>
      <c r="I514" s="411" t="s">
        <v>755</v>
      </c>
      <c r="J514" s="410" t="s">
        <v>756</v>
      </c>
      <c r="K514" s="412" t="s">
        <v>757</v>
      </c>
      <c r="M514" s="425" t="s">
        <v>2780</v>
      </c>
    </row>
    <row r="515" spans="1:241" s="38" customFormat="1" ht="30">
      <c r="A515" s="39">
        <v>1</v>
      </c>
      <c r="B515" s="172" t="s">
        <v>1772</v>
      </c>
      <c r="C515" s="27" t="s">
        <v>927</v>
      </c>
      <c r="D515" s="27" t="s">
        <v>928</v>
      </c>
      <c r="E515" s="71" t="s">
        <v>102</v>
      </c>
      <c r="F515" s="27" t="s">
        <v>929</v>
      </c>
      <c r="G515" s="463">
        <v>0.91</v>
      </c>
      <c r="H515" s="36">
        <v>3900</v>
      </c>
      <c r="I515" s="41">
        <v>3549</v>
      </c>
      <c r="J515" s="30">
        <v>0.12</v>
      </c>
      <c r="K515" s="31">
        <v>3974.88</v>
      </c>
      <c r="L515" s="27" t="s">
        <v>930</v>
      </c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43"/>
      <c r="EJ515" s="43"/>
      <c r="EK515" s="43"/>
      <c r="EL515" s="43"/>
      <c r="EM515" s="43"/>
      <c r="EN515" s="43"/>
      <c r="EO515" s="43"/>
      <c r="EP515" s="43"/>
      <c r="EQ515" s="43"/>
      <c r="ER515" s="43"/>
      <c r="ES515" s="43"/>
      <c r="ET515" s="43"/>
      <c r="EU515" s="43"/>
      <c r="EV515" s="43"/>
      <c r="EW515" s="43"/>
      <c r="EX515" s="43"/>
      <c r="EY515" s="43"/>
      <c r="EZ515" s="43"/>
      <c r="FA515" s="43"/>
      <c r="FB515" s="43"/>
      <c r="FC515" s="43"/>
      <c r="FD515" s="43"/>
      <c r="FE515" s="43"/>
      <c r="FF515" s="43"/>
      <c r="FG515" s="43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43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</row>
    <row r="516" spans="1:241" s="53" customFormat="1" ht="30">
      <c r="A516" s="62">
        <v>2</v>
      </c>
      <c r="B516" s="172" t="s">
        <v>1853</v>
      </c>
      <c r="C516" s="27" t="s">
        <v>974</v>
      </c>
      <c r="D516" s="27" t="s">
        <v>975</v>
      </c>
      <c r="E516" s="71" t="s">
        <v>16</v>
      </c>
      <c r="F516" s="27" t="s">
        <v>929</v>
      </c>
      <c r="G516" s="463">
        <v>1.91</v>
      </c>
      <c r="H516" s="36">
        <v>2400</v>
      </c>
      <c r="I516" s="41">
        <v>4584</v>
      </c>
      <c r="J516" s="30">
        <v>0.12</v>
      </c>
      <c r="K516" s="31">
        <v>5134.08</v>
      </c>
      <c r="L516" s="27" t="s">
        <v>930</v>
      </c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  <c r="DS516" s="37"/>
      <c r="DT516" s="37"/>
      <c r="DU516" s="37"/>
      <c r="DV516" s="37"/>
      <c r="DW516" s="37"/>
      <c r="DX516" s="37"/>
      <c r="DY516" s="37"/>
      <c r="DZ516" s="37"/>
      <c r="EA516" s="37"/>
      <c r="EB516" s="37"/>
      <c r="EC516" s="37"/>
      <c r="ED516" s="37"/>
      <c r="EE516" s="37"/>
      <c r="EF516" s="37"/>
      <c r="EG516" s="37"/>
      <c r="EH516" s="37"/>
      <c r="EI516" s="37"/>
      <c r="EJ516" s="37"/>
      <c r="EK516" s="37"/>
      <c r="EL516" s="37"/>
      <c r="EM516" s="37"/>
      <c r="EN516" s="37"/>
      <c r="EO516" s="37"/>
      <c r="EP516" s="37"/>
      <c r="EQ516" s="37"/>
      <c r="ER516" s="37"/>
      <c r="ES516" s="37"/>
      <c r="ET516" s="37"/>
      <c r="EU516" s="37"/>
      <c r="EV516" s="37"/>
      <c r="EW516" s="37"/>
      <c r="EX516" s="37"/>
      <c r="EY516" s="37"/>
      <c r="EZ516" s="37"/>
      <c r="FA516" s="37"/>
      <c r="FB516" s="37"/>
      <c r="FC516" s="37"/>
      <c r="FD516" s="37"/>
      <c r="FE516" s="37"/>
      <c r="FF516" s="37"/>
      <c r="FG516" s="37"/>
      <c r="FH516" s="37"/>
      <c r="FI516" s="37"/>
      <c r="FJ516" s="37"/>
      <c r="FK516" s="37"/>
      <c r="FL516" s="37"/>
      <c r="FM516" s="37"/>
      <c r="FN516" s="37"/>
      <c r="FO516" s="37"/>
      <c r="FP516" s="37"/>
      <c r="FQ516" s="37"/>
      <c r="FR516" s="37"/>
      <c r="FS516" s="37"/>
      <c r="FT516" s="37"/>
      <c r="FU516" s="37"/>
      <c r="FV516" s="37"/>
      <c r="FW516" s="37"/>
      <c r="FX516" s="37"/>
      <c r="FY516" s="37"/>
      <c r="FZ516" s="37"/>
      <c r="GA516" s="37"/>
      <c r="GB516" s="37"/>
      <c r="GC516" s="37"/>
      <c r="GD516" s="37"/>
      <c r="GE516" s="37"/>
      <c r="GF516" s="37"/>
      <c r="GG516" s="37"/>
      <c r="GH516" s="37"/>
      <c r="GI516" s="37"/>
      <c r="GJ516" s="37"/>
      <c r="GK516" s="37"/>
      <c r="GL516" s="37"/>
      <c r="GM516" s="37"/>
      <c r="GN516" s="37"/>
      <c r="GO516" s="37"/>
      <c r="GP516" s="37"/>
      <c r="GQ516" s="37"/>
      <c r="GR516" s="37"/>
      <c r="GS516" s="37"/>
      <c r="GT516" s="37"/>
      <c r="GU516" s="37"/>
      <c r="GV516" s="37"/>
      <c r="GW516" s="37"/>
      <c r="GX516" s="37"/>
      <c r="GY516" s="37"/>
      <c r="GZ516" s="37"/>
      <c r="HA516" s="37"/>
      <c r="HB516" s="37"/>
      <c r="HC516" s="37"/>
      <c r="HD516" s="37"/>
      <c r="HE516" s="37"/>
      <c r="HF516" s="37"/>
      <c r="HG516" s="37"/>
      <c r="HH516" s="37"/>
      <c r="HI516" s="37"/>
      <c r="HJ516" s="37"/>
      <c r="HK516" s="37"/>
      <c r="HL516" s="37"/>
      <c r="HM516" s="37"/>
      <c r="HN516" s="37"/>
      <c r="HO516" s="37"/>
      <c r="HP516" s="37"/>
      <c r="HQ516" s="37"/>
      <c r="HR516" s="37"/>
      <c r="HS516" s="37"/>
      <c r="HT516" s="37"/>
    </row>
    <row r="517" spans="1:241" s="53" customFormat="1" ht="30">
      <c r="A517" s="39">
        <v>3</v>
      </c>
      <c r="B517" s="172" t="s">
        <v>1885</v>
      </c>
      <c r="C517" s="27" t="s">
        <v>981</v>
      </c>
      <c r="D517" s="27" t="s">
        <v>982</v>
      </c>
      <c r="E517" s="71" t="s">
        <v>102</v>
      </c>
      <c r="F517" s="27" t="s">
        <v>929</v>
      </c>
      <c r="G517" s="463">
        <v>1.33</v>
      </c>
      <c r="H517" s="36">
        <v>800</v>
      </c>
      <c r="I517" s="41">
        <v>1064</v>
      </c>
      <c r="J517" s="30">
        <v>0.12</v>
      </c>
      <c r="K517" s="31">
        <v>1191.68</v>
      </c>
      <c r="L517" s="27" t="s">
        <v>930</v>
      </c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  <c r="DS517" s="37"/>
      <c r="DT517" s="37"/>
      <c r="DU517" s="37"/>
      <c r="DV517" s="37"/>
      <c r="DW517" s="37"/>
      <c r="DX517" s="37"/>
      <c r="DY517" s="37"/>
      <c r="DZ517" s="37"/>
      <c r="EA517" s="37"/>
      <c r="EB517" s="37"/>
      <c r="EC517" s="37"/>
      <c r="ED517" s="37"/>
      <c r="EE517" s="37"/>
      <c r="EF517" s="37"/>
      <c r="EG517" s="37"/>
      <c r="EH517" s="37"/>
      <c r="EI517" s="37"/>
      <c r="EJ517" s="37"/>
      <c r="EK517" s="37"/>
      <c r="EL517" s="37"/>
      <c r="EM517" s="37"/>
      <c r="EN517" s="37"/>
      <c r="EO517" s="37"/>
      <c r="EP517" s="37"/>
      <c r="EQ517" s="37"/>
      <c r="ER517" s="37"/>
      <c r="ES517" s="37"/>
      <c r="ET517" s="37"/>
      <c r="EU517" s="37"/>
      <c r="EV517" s="37"/>
      <c r="EW517" s="37"/>
      <c r="EX517" s="37"/>
      <c r="EY517" s="37"/>
      <c r="EZ517" s="37"/>
      <c r="FA517" s="37"/>
      <c r="FB517" s="37"/>
      <c r="FC517" s="37"/>
      <c r="FD517" s="37"/>
      <c r="FE517" s="37"/>
      <c r="FF517" s="37"/>
      <c r="FG517" s="37"/>
      <c r="FH517" s="37"/>
      <c r="FI517" s="37"/>
      <c r="FJ517" s="37"/>
      <c r="FK517" s="37"/>
      <c r="FL517" s="37"/>
      <c r="FM517" s="37"/>
      <c r="FN517" s="37"/>
      <c r="FO517" s="37"/>
      <c r="FP517" s="37"/>
      <c r="FQ517" s="37"/>
      <c r="FR517" s="37"/>
      <c r="FS517" s="37"/>
      <c r="FT517" s="37"/>
      <c r="FU517" s="37"/>
      <c r="FV517" s="37"/>
      <c r="FW517" s="37"/>
      <c r="FX517" s="37"/>
      <c r="FY517" s="37"/>
      <c r="FZ517" s="37"/>
      <c r="GA517" s="37"/>
      <c r="GB517" s="37"/>
      <c r="GC517" s="37"/>
      <c r="GD517" s="37"/>
      <c r="GE517" s="37"/>
      <c r="GF517" s="37"/>
      <c r="GG517" s="37"/>
      <c r="GH517" s="37"/>
      <c r="GI517" s="37"/>
      <c r="GJ517" s="37"/>
      <c r="GK517" s="37"/>
      <c r="GL517" s="37"/>
      <c r="GM517" s="37"/>
      <c r="GN517" s="37"/>
      <c r="GO517" s="37"/>
      <c r="GP517" s="37"/>
      <c r="GQ517" s="37"/>
      <c r="GR517" s="37"/>
      <c r="GS517" s="37"/>
      <c r="GT517" s="37"/>
      <c r="GU517" s="37"/>
      <c r="GV517" s="37"/>
      <c r="GW517" s="37"/>
      <c r="GX517" s="37"/>
      <c r="GY517" s="37"/>
      <c r="GZ517" s="37"/>
      <c r="HA517" s="37"/>
      <c r="HB517" s="37"/>
      <c r="HC517" s="37"/>
      <c r="HD517" s="37"/>
      <c r="HE517" s="37"/>
      <c r="HF517" s="37"/>
      <c r="HG517" s="37"/>
      <c r="HH517" s="37"/>
      <c r="HI517" s="37"/>
      <c r="HJ517" s="37"/>
      <c r="HK517" s="37"/>
      <c r="HL517" s="37"/>
      <c r="HM517" s="37"/>
      <c r="HN517" s="37"/>
      <c r="HO517" s="37"/>
      <c r="HP517" s="37"/>
      <c r="HQ517" s="37"/>
      <c r="HR517" s="37"/>
      <c r="HS517" s="37"/>
      <c r="HT517" s="37"/>
    </row>
    <row r="518" spans="1:241" s="433" customFormat="1" ht="30">
      <c r="A518" s="62">
        <v>4</v>
      </c>
      <c r="B518" s="172" t="s">
        <v>2114</v>
      </c>
      <c r="C518" s="27" t="s">
        <v>1132</v>
      </c>
      <c r="D518" s="27" t="s">
        <v>1133</v>
      </c>
      <c r="E518" s="71" t="s">
        <v>16</v>
      </c>
      <c r="F518" s="72" t="s">
        <v>2683</v>
      </c>
      <c r="G518" s="465">
        <v>8.52</v>
      </c>
      <c r="H518" s="42">
        <v>600</v>
      </c>
      <c r="I518" s="41">
        <v>5112</v>
      </c>
      <c r="J518" s="30">
        <v>0.12</v>
      </c>
      <c r="K518" s="31">
        <v>5725.44</v>
      </c>
      <c r="L518" s="44" t="s">
        <v>930</v>
      </c>
      <c r="M518" s="432"/>
      <c r="N518" s="432"/>
      <c r="O518" s="432"/>
      <c r="P518" s="432"/>
      <c r="Q518" s="432"/>
      <c r="R518" s="432"/>
      <c r="S518" s="432"/>
      <c r="T518" s="432"/>
      <c r="U518" s="432"/>
      <c r="V518" s="432"/>
      <c r="W518" s="432"/>
      <c r="X518" s="432"/>
      <c r="Y518" s="432"/>
      <c r="Z518" s="432"/>
      <c r="AA518" s="432"/>
      <c r="AB518" s="432"/>
      <c r="AC518" s="432"/>
      <c r="AD518" s="432"/>
      <c r="AE518" s="432"/>
      <c r="AF518" s="432"/>
      <c r="AG518" s="432"/>
      <c r="AH518" s="432"/>
      <c r="AI518" s="432"/>
      <c r="AJ518" s="432"/>
      <c r="AK518" s="432"/>
      <c r="AL518" s="432"/>
      <c r="AM518" s="432"/>
      <c r="AN518" s="432"/>
      <c r="AO518" s="432"/>
      <c r="AP518" s="432"/>
      <c r="AQ518" s="432"/>
      <c r="AR518" s="432"/>
      <c r="AS518" s="432"/>
      <c r="AT518" s="432"/>
      <c r="AU518" s="432"/>
      <c r="AV518" s="432"/>
      <c r="AW518" s="432"/>
      <c r="AX518" s="432"/>
      <c r="AY518" s="432"/>
      <c r="AZ518" s="432"/>
      <c r="BA518" s="432"/>
      <c r="BB518" s="432"/>
      <c r="BC518" s="432"/>
      <c r="BD518" s="432"/>
      <c r="BE518" s="432"/>
      <c r="BF518" s="432"/>
      <c r="BG518" s="432"/>
      <c r="BH518" s="432"/>
      <c r="BI518" s="432"/>
      <c r="BJ518" s="432"/>
      <c r="BK518" s="432"/>
      <c r="BL518" s="432"/>
      <c r="BM518" s="432"/>
      <c r="BN518" s="432"/>
      <c r="BO518" s="432"/>
      <c r="BP518" s="432"/>
      <c r="BQ518" s="432"/>
      <c r="BR518" s="432"/>
      <c r="BS518" s="432"/>
      <c r="BT518" s="432"/>
      <c r="BU518" s="432"/>
      <c r="BV518" s="432"/>
      <c r="BW518" s="432"/>
      <c r="BX518" s="432"/>
      <c r="BY518" s="432"/>
      <c r="BZ518" s="432"/>
      <c r="CA518" s="432"/>
      <c r="CB518" s="432"/>
      <c r="CC518" s="432"/>
      <c r="CD518" s="432"/>
      <c r="CE518" s="432"/>
      <c r="CF518" s="432"/>
      <c r="CG518" s="432"/>
      <c r="CH518" s="432"/>
      <c r="CI518" s="432"/>
      <c r="CJ518" s="432"/>
      <c r="CK518" s="432"/>
      <c r="CL518" s="432"/>
      <c r="CM518" s="432"/>
      <c r="CN518" s="432"/>
      <c r="CO518" s="432"/>
      <c r="CP518" s="432"/>
      <c r="CQ518" s="432"/>
      <c r="CR518" s="432"/>
      <c r="CS518" s="432"/>
      <c r="CT518" s="432"/>
      <c r="CU518" s="432"/>
      <c r="CV518" s="432"/>
      <c r="CW518" s="432"/>
      <c r="CX518" s="432"/>
      <c r="CY518" s="432"/>
      <c r="CZ518" s="432"/>
      <c r="DA518" s="432"/>
      <c r="DB518" s="432"/>
      <c r="DC518" s="432"/>
      <c r="DD518" s="432"/>
      <c r="DE518" s="432"/>
      <c r="DF518" s="432"/>
      <c r="DG518" s="432"/>
      <c r="DH518" s="432"/>
      <c r="DI518" s="432"/>
      <c r="DJ518" s="432"/>
      <c r="DK518" s="432"/>
      <c r="DL518" s="432"/>
      <c r="DM518" s="432"/>
      <c r="DN518" s="432"/>
      <c r="DO518" s="432"/>
      <c r="DP518" s="432"/>
      <c r="DQ518" s="432"/>
      <c r="DR518" s="432"/>
      <c r="DS518" s="432"/>
      <c r="DT518" s="432"/>
      <c r="DU518" s="432"/>
      <c r="DV518" s="432"/>
      <c r="DW518" s="432"/>
      <c r="DX518" s="432"/>
      <c r="DY518" s="432"/>
      <c r="DZ518" s="432"/>
      <c r="EA518" s="432"/>
      <c r="EB518" s="432"/>
      <c r="EC518" s="432"/>
      <c r="ED518" s="432"/>
      <c r="EE518" s="432"/>
      <c r="EF518" s="432"/>
      <c r="EG518" s="432"/>
      <c r="EH518" s="432"/>
      <c r="EI518" s="432"/>
      <c r="EJ518" s="432"/>
      <c r="EK518" s="432"/>
      <c r="EL518" s="432"/>
      <c r="EM518" s="432"/>
      <c r="EN518" s="432"/>
      <c r="EO518" s="432"/>
      <c r="EP518" s="432"/>
      <c r="EQ518" s="432"/>
      <c r="ER518" s="432"/>
      <c r="ES518" s="432"/>
      <c r="ET518" s="432"/>
      <c r="EU518" s="432"/>
      <c r="EV518" s="432"/>
      <c r="EW518" s="432"/>
      <c r="EX518" s="432"/>
      <c r="EY518" s="432"/>
      <c r="EZ518" s="432"/>
      <c r="FA518" s="432"/>
      <c r="FB518" s="432"/>
      <c r="FC518" s="432"/>
      <c r="FD518" s="432"/>
      <c r="FE518" s="432"/>
      <c r="FF518" s="432"/>
      <c r="FG518" s="432"/>
      <c r="FH518" s="432"/>
      <c r="FI518" s="432"/>
      <c r="FJ518" s="432"/>
      <c r="FK518" s="432"/>
      <c r="FL518" s="432"/>
      <c r="FM518" s="432"/>
      <c r="FN518" s="432"/>
      <c r="FO518" s="432"/>
      <c r="FP518" s="432"/>
      <c r="FQ518" s="432"/>
      <c r="FR518" s="432"/>
      <c r="FS518" s="432"/>
      <c r="FT518" s="432"/>
      <c r="FU518" s="432"/>
      <c r="FV518" s="432"/>
      <c r="FW518" s="432"/>
      <c r="FX518" s="432"/>
      <c r="FY518" s="432"/>
      <c r="FZ518" s="432"/>
      <c r="GA518" s="432"/>
      <c r="GB518" s="432"/>
      <c r="GC518" s="432"/>
      <c r="GD518" s="432"/>
      <c r="GE518" s="432"/>
      <c r="GF518" s="432"/>
      <c r="GG518" s="432"/>
      <c r="GH518" s="432"/>
      <c r="GI518" s="432"/>
      <c r="GJ518" s="432"/>
      <c r="GK518" s="432"/>
      <c r="GL518" s="432"/>
      <c r="GM518" s="432"/>
      <c r="GN518" s="432"/>
      <c r="GO518" s="432"/>
      <c r="GP518" s="432"/>
      <c r="GQ518" s="432"/>
      <c r="GR518" s="432"/>
      <c r="GS518" s="432"/>
      <c r="GT518" s="432"/>
      <c r="GU518" s="432"/>
      <c r="GV518" s="432"/>
      <c r="GW518" s="432"/>
      <c r="GX518" s="432"/>
      <c r="GY518" s="432"/>
      <c r="GZ518" s="432"/>
      <c r="HA518" s="432"/>
      <c r="HB518" s="432"/>
      <c r="HC518" s="432"/>
      <c r="HD518" s="432"/>
      <c r="HE518" s="432"/>
      <c r="HF518" s="432"/>
      <c r="HG518" s="432"/>
      <c r="HH518" s="432"/>
      <c r="HI518" s="432"/>
      <c r="HJ518" s="432"/>
      <c r="HK518" s="432"/>
      <c r="HL518" s="432"/>
      <c r="HM518" s="432"/>
      <c r="HN518" s="432"/>
      <c r="HO518" s="432"/>
      <c r="HP518" s="432"/>
      <c r="HQ518" s="432"/>
      <c r="HR518" s="432"/>
      <c r="HS518" s="432"/>
      <c r="HT518" s="432"/>
      <c r="HU518" s="432"/>
      <c r="HV518" s="432"/>
      <c r="HW518" s="432"/>
      <c r="HX518" s="432"/>
      <c r="HY518" s="432"/>
      <c r="HZ518" s="432"/>
      <c r="IA518" s="432"/>
      <c r="IB518" s="432"/>
      <c r="IC518" s="432"/>
      <c r="ID518" s="432"/>
      <c r="IE518" s="432"/>
      <c r="IF518" s="432"/>
      <c r="IG518" s="432"/>
    </row>
    <row r="519" spans="1:241" s="433" customFormat="1" ht="45">
      <c r="A519" s="39">
        <v>5</v>
      </c>
      <c r="B519" s="172" t="s">
        <v>2115</v>
      </c>
      <c r="C519" s="27" t="s">
        <v>1134</v>
      </c>
      <c r="D519" s="27" t="s">
        <v>1135</v>
      </c>
      <c r="E519" s="71" t="s">
        <v>16</v>
      </c>
      <c r="F519" s="72" t="s">
        <v>2683</v>
      </c>
      <c r="G519" s="465">
        <v>11.16</v>
      </c>
      <c r="H519" s="42">
        <v>1020</v>
      </c>
      <c r="I519" s="41">
        <v>11383.2</v>
      </c>
      <c r="J519" s="30">
        <v>0.12</v>
      </c>
      <c r="K519" s="31">
        <v>12749.184000000001</v>
      </c>
      <c r="L519" s="44" t="s">
        <v>930</v>
      </c>
      <c r="M519" s="432"/>
      <c r="N519" s="432"/>
      <c r="O519" s="432"/>
      <c r="P519" s="432"/>
      <c r="Q519" s="432"/>
      <c r="R519" s="432"/>
      <c r="S519" s="432"/>
      <c r="T519" s="432"/>
      <c r="U519" s="432"/>
      <c r="V519" s="432"/>
      <c r="W519" s="432"/>
      <c r="X519" s="432"/>
      <c r="Y519" s="432"/>
      <c r="Z519" s="432"/>
      <c r="AA519" s="432"/>
      <c r="AB519" s="432"/>
      <c r="AC519" s="432"/>
      <c r="AD519" s="432"/>
      <c r="AE519" s="432"/>
      <c r="AF519" s="432"/>
      <c r="AG519" s="432"/>
      <c r="AH519" s="432"/>
      <c r="AI519" s="432"/>
      <c r="AJ519" s="432"/>
      <c r="AK519" s="432"/>
      <c r="AL519" s="432"/>
      <c r="AM519" s="432"/>
      <c r="AN519" s="432"/>
      <c r="AO519" s="432"/>
      <c r="AP519" s="432"/>
      <c r="AQ519" s="432"/>
      <c r="AR519" s="432"/>
      <c r="AS519" s="432"/>
      <c r="AT519" s="432"/>
      <c r="AU519" s="432"/>
      <c r="AV519" s="432"/>
      <c r="AW519" s="432"/>
      <c r="AX519" s="432"/>
      <c r="AY519" s="432"/>
      <c r="AZ519" s="432"/>
      <c r="BA519" s="432"/>
      <c r="BB519" s="432"/>
      <c r="BC519" s="432"/>
      <c r="BD519" s="432"/>
      <c r="BE519" s="432"/>
      <c r="BF519" s="432"/>
      <c r="BG519" s="432"/>
      <c r="BH519" s="432"/>
      <c r="BI519" s="432"/>
      <c r="BJ519" s="432"/>
      <c r="BK519" s="432"/>
      <c r="BL519" s="432"/>
      <c r="BM519" s="432"/>
      <c r="BN519" s="432"/>
      <c r="BO519" s="432"/>
      <c r="BP519" s="432"/>
      <c r="BQ519" s="432"/>
      <c r="BR519" s="432"/>
      <c r="BS519" s="432"/>
      <c r="BT519" s="432"/>
      <c r="BU519" s="432"/>
      <c r="BV519" s="432"/>
      <c r="BW519" s="432"/>
      <c r="BX519" s="432"/>
      <c r="BY519" s="432"/>
      <c r="BZ519" s="432"/>
      <c r="CA519" s="432"/>
      <c r="CB519" s="432"/>
      <c r="CC519" s="432"/>
      <c r="CD519" s="432"/>
      <c r="CE519" s="432"/>
      <c r="CF519" s="432"/>
      <c r="CG519" s="432"/>
      <c r="CH519" s="432"/>
      <c r="CI519" s="432"/>
      <c r="CJ519" s="432"/>
      <c r="CK519" s="432"/>
      <c r="CL519" s="432"/>
      <c r="CM519" s="432"/>
      <c r="CN519" s="432"/>
      <c r="CO519" s="432"/>
      <c r="CP519" s="432"/>
      <c r="CQ519" s="432"/>
      <c r="CR519" s="432"/>
      <c r="CS519" s="432"/>
      <c r="CT519" s="432"/>
      <c r="CU519" s="432"/>
      <c r="CV519" s="432"/>
      <c r="CW519" s="432"/>
      <c r="CX519" s="432"/>
      <c r="CY519" s="432"/>
      <c r="CZ519" s="432"/>
      <c r="DA519" s="432"/>
      <c r="DB519" s="432"/>
      <c r="DC519" s="432"/>
      <c r="DD519" s="432"/>
      <c r="DE519" s="432"/>
      <c r="DF519" s="432"/>
      <c r="DG519" s="432"/>
      <c r="DH519" s="432"/>
      <c r="DI519" s="432"/>
      <c r="DJ519" s="432"/>
      <c r="DK519" s="432"/>
      <c r="DL519" s="432"/>
      <c r="DM519" s="432"/>
      <c r="DN519" s="432"/>
      <c r="DO519" s="432"/>
      <c r="DP519" s="432"/>
      <c r="DQ519" s="432"/>
      <c r="DR519" s="432"/>
      <c r="DS519" s="432"/>
      <c r="DT519" s="432"/>
      <c r="DU519" s="432"/>
      <c r="DV519" s="432"/>
      <c r="DW519" s="432"/>
      <c r="DX519" s="432"/>
      <c r="DY519" s="432"/>
      <c r="DZ519" s="432"/>
      <c r="EA519" s="432"/>
      <c r="EB519" s="432"/>
      <c r="EC519" s="432"/>
      <c r="ED519" s="432"/>
      <c r="EE519" s="432"/>
      <c r="EF519" s="432"/>
      <c r="EG519" s="432"/>
      <c r="EH519" s="432"/>
      <c r="EI519" s="432"/>
      <c r="EJ519" s="432"/>
      <c r="EK519" s="432"/>
      <c r="EL519" s="432"/>
      <c r="EM519" s="432"/>
      <c r="EN519" s="432"/>
      <c r="EO519" s="432"/>
      <c r="EP519" s="432"/>
      <c r="EQ519" s="432"/>
      <c r="ER519" s="432"/>
      <c r="ES519" s="432"/>
      <c r="ET519" s="432"/>
      <c r="EU519" s="432"/>
      <c r="EV519" s="432"/>
      <c r="EW519" s="432"/>
      <c r="EX519" s="432"/>
      <c r="EY519" s="432"/>
      <c r="EZ519" s="432"/>
      <c r="FA519" s="432"/>
      <c r="FB519" s="432"/>
      <c r="FC519" s="432"/>
      <c r="FD519" s="432"/>
      <c r="FE519" s="432"/>
      <c r="FF519" s="432"/>
      <c r="FG519" s="432"/>
      <c r="FH519" s="432"/>
      <c r="FI519" s="432"/>
      <c r="FJ519" s="432"/>
      <c r="FK519" s="432"/>
      <c r="FL519" s="432"/>
      <c r="FM519" s="432"/>
      <c r="FN519" s="432"/>
      <c r="FO519" s="432"/>
      <c r="FP519" s="432"/>
      <c r="FQ519" s="432"/>
      <c r="FR519" s="432"/>
      <c r="FS519" s="432"/>
      <c r="FT519" s="432"/>
      <c r="FU519" s="432"/>
      <c r="FV519" s="432"/>
      <c r="FW519" s="432"/>
      <c r="FX519" s="432"/>
      <c r="FY519" s="432"/>
      <c r="FZ519" s="432"/>
      <c r="GA519" s="432"/>
      <c r="GB519" s="432"/>
      <c r="GC519" s="432"/>
      <c r="GD519" s="432"/>
      <c r="GE519" s="432"/>
      <c r="GF519" s="432"/>
      <c r="GG519" s="432"/>
      <c r="GH519" s="432"/>
      <c r="GI519" s="432"/>
      <c r="GJ519" s="432"/>
      <c r="GK519" s="432"/>
      <c r="GL519" s="432"/>
      <c r="GM519" s="432"/>
      <c r="GN519" s="432"/>
      <c r="GO519" s="432"/>
      <c r="GP519" s="432"/>
      <c r="GQ519" s="432"/>
      <c r="GR519" s="432"/>
      <c r="GS519" s="432"/>
      <c r="GT519" s="432"/>
      <c r="GU519" s="432"/>
      <c r="GV519" s="432"/>
      <c r="GW519" s="432"/>
      <c r="GX519" s="432"/>
      <c r="GY519" s="432"/>
      <c r="GZ519" s="432"/>
      <c r="HA519" s="432"/>
      <c r="HB519" s="432"/>
      <c r="HC519" s="432"/>
      <c r="HD519" s="432"/>
      <c r="HE519" s="432"/>
      <c r="HF519" s="432"/>
      <c r="HG519" s="432"/>
      <c r="HH519" s="432"/>
      <c r="HI519" s="432"/>
      <c r="HJ519" s="432"/>
      <c r="HK519" s="432"/>
      <c r="HL519" s="432"/>
      <c r="HM519" s="432"/>
      <c r="HN519" s="432"/>
      <c r="HO519" s="432"/>
      <c r="HP519" s="432"/>
      <c r="HQ519" s="432"/>
      <c r="HR519" s="432"/>
      <c r="HS519" s="432"/>
      <c r="HT519" s="432"/>
      <c r="HU519" s="432"/>
      <c r="HV519" s="432"/>
      <c r="HW519" s="432"/>
      <c r="HX519" s="432"/>
      <c r="HY519" s="432"/>
      <c r="HZ519" s="432"/>
      <c r="IA519" s="432"/>
      <c r="IB519" s="432"/>
      <c r="IC519" s="432"/>
      <c r="ID519" s="432"/>
      <c r="IE519" s="432"/>
      <c r="IF519" s="432"/>
      <c r="IG519" s="432"/>
    </row>
    <row r="520" spans="1:241" s="53" customFormat="1" ht="30">
      <c r="A520" s="62">
        <v>6</v>
      </c>
      <c r="B520" s="172" t="s">
        <v>2276</v>
      </c>
      <c r="C520" s="27" t="s">
        <v>1216</v>
      </c>
      <c r="D520" s="27" t="s">
        <v>1217</v>
      </c>
      <c r="E520" s="71" t="s">
        <v>16</v>
      </c>
      <c r="F520" s="27" t="s">
        <v>1218</v>
      </c>
      <c r="G520" s="31">
        <v>138</v>
      </c>
      <c r="H520" s="42">
        <v>20</v>
      </c>
      <c r="I520" s="52">
        <v>2760</v>
      </c>
      <c r="J520" s="30">
        <v>0.05</v>
      </c>
      <c r="K520" s="31">
        <v>2898</v>
      </c>
      <c r="L520" s="44" t="s">
        <v>930</v>
      </c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  <c r="DY520" s="37"/>
      <c r="DZ520" s="37"/>
      <c r="EA520" s="37"/>
      <c r="EB520" s="37"/>
      <c r="EC520" s="37"/>
      <c r="ED520" s="37"/>
      <c r="EE520" s="37"/>
      <c r="EF520" s="37"/>
      <c r="EG520" s="37"/>
      <c r="EH520" s="37"/>
      <c r="EI520" s="37"/>
      <c r="EJ520" s="37"/>
      <c r="EK520" s="37"/>
      <c r="EL520" s="37"/>
      <c r="EM520" s="37"/>
      <c r="EN520" s="37"/>
      <c r="EO520" s="37"/>
      <c r="EP520" s="37"/>
      <c r="EQ520" s="37"/>
      <c r="ER520" s="37"/>
      <c r="ES520" s="37"/>
      <c r="ET520" s="37"/>
      <c r="EU520" s="37"/>
      <c r="EV520" s="37"/>
      <c r="EW520" s="37"/>
      <c r="EX520" s="37"/>
      <c r="EY520" s="37"/>
      <c r="EZ520" s="37"/>
      <c r="FA520" s="37"/>
      <c r="FB520" s="37"/>
      <c r="FC520" s="37"/>
      <c r="FD520" s="37"/>
      <c r="FE520" s="37"/>
      <c r="FF520" s="37"/>
      <c r="FG520" s="37"/>
      <c r="FH520" s="37"/>
      <c r="FI520" s="37"/>
      <c r="FJ520" s="37"/>
      <c r="FK520" s="37"/>
      <c r="FL520" s="37"/>
      <c r="FM520" s="37"/>
      <c r="FN520" s="37"/>
      <c r="FO520" s="37"/>
      <c r="FP520" s="37"/>
      <c r="FQ520" s="37"/>
      <c r="FR520" s="37"/>
      <c r="FS520" s="37"/>
      <c r="FT520" s="37"/>
      <c r="FU520" s="37"/>
      <c r="FV520" s="37"/>
      <c r="FW520" s="37"/>
      <c r="FX520" s="37"/>
      <c r="FY520" s="37"/>
      <c r="FZ520" s="37"/>
      <c r="GA520" s="37"/>
      <c r="GB520" s="37"/>
      <c r="GC520" s="37"/>
      <c r="GD520" s="37"/>
      <c r="GE520" s="37"/>
      <c r="GF520" s="37"/>
      <c r="GG520" s="37"/>
      <c r="GH520" s="37"/>
      <c r="GI520" s="37"/>
      <c r="GJ520" s="37"/>
      <c r="GK520" s="37"/>
      <c r="GL520" s="37"/>
      <c r="GM520" s="37"/>
      <c r="GN520" s="37"/>
      <c r="GO520" s="37"/>
      <c r="GP520" s="37"/>
      <c r="GQ520" s="37"/>
      <c r="GR520" s="37"/>
      <c r="GS520" s="37"/>
      <c r="GT520" s="37"/>
      <c r="GU520" s="37"/>
      <c r="GV520" s="37"/>
      <c r="GW520" s="37"/>
      <c r="GX520" s="37"/>
      <c r="GY520" s="37"/>
      <c r="GZ520" s="37"/>
      <c r="HA520" s="37"/>
      <c r="HB520" s="37"/>
      <c r="HC520" s="37"/>
      <c r="HD520" s="37"/>
      <c r="HE520" s="37"/>
      <c r="HF520" s="37"/>
      <c r="HG520" s="37"/>
      <c r="HH520" s="37"/>
      <c r="HI520" s="37"/>
      <c r="HJ520" s="37"/>
      <c r="HK520" s="37"/>
      <c r="HL520" s="37"/>
      <c r="HM520" s="37"/>
      <c r="HN520" s="37"/>
      <c r="HO520" s="37"/>
      <c r="HP520" s="37"/>
      <c r="HQ520" s="37"/>
      <c r="HR520" s="37"/>
      <c r="HS520" s="37"/>
      <c r="HT520" s="37"/>
    </row>
    <row r="521" spans="1:241" s="108" customFormat="1">
      <c r="A521" s="517" t="s">
        <v>2588</v>
      </c>
      <c r="B521" s="518"/>
      <c r="C521" s="518"/>
      <c r="D521" s="518"/>
      <c r="E521" s="518"/>
      <c r="F521" s="518"/>
      <c r="G521" s="518"/>
      <c r="H521" s="518"/>
      <c r="I521" s="518"/>
      <c r="J521" s="519"/>
      <c r="K521" s="403">
        <f>SUM(K515:K520)</f>
        <v>31673.263999999999</v>
      </c>
    </row>
    <row r="522" spans="1:241" s="108" customFormat="1">
      <c r="A522" s="517" t="s">
        <v>2589</v>
      </c>
      <c r="B522" s="518"/>
      <c r="C522" s="518"/>
      <c r="D522" s="518"/>
      <c r="E522" s="518"/>
      <c r="F522" s="518"/>
      <c r="G522" s="518"/>
      <c r="H522" s="518"/>
      <c r="I522" s="518"/>
      <c r="J522" s="519"/>
      <c r="K522" s="403">
        <v>-0.26</v>
      </c>
    </row>
    <row r="523" spans="1:241" s="108" customFormat="1">
      <c r="A523" s="523" t="s">
        <v>2684</v>
      </c>
      <c r="B523" s="524"/>
      <c r="C523" s="524"/>
      <c r="D523" s="524"/>
      <c r="E523" s="524"/>
      <c r="F523" s="524"/>
      <c r="G523" s="524"/>
      <c r="H523" s="524"/>
      <c r="I523" s="524"/>
      <c r="J523" s="525"/>
      <c r="K523" s="403">
        <f>SUM(K521:K522)</f>
        <v>31673.004000000001</v>
      </c>
    </row>
    <row r="524" spans="1:241" s="108" customFormat="1">
      <c r="A524" s="428"/>
      <c r="B524" s="426"/>
      <c r="C524" s="426"/>
      <c r="D524" s="426"/>
      <c r="E524" s="427"/>
      <c r="F524" s="426"/>
      <c r="G524" s="459"/>
      <c r="H524" s="428"/>
      <c r="I524" s="426"/>
      <c r="J524" s="426"/>
      <c r="K524" s="429"/>
    </row>
    <row r="525" spans="1:241" s="108" customFormat="1">
      <c r="A525" s="38"/>
      <c r="C525" s="430"/>
      <c r="D525" s="430"/>
      <c r="F525" s="430"/>
      <c r="G525" s="460"/>
      <c r="H525" s="38"/>
      <c r="K525" s="431"/>
    </row>
    <row r="526" spans="1:241" s="108" customFormat="1" ht="45">
      <c r="A526" s="448" t="s">
        <v>2590</v>
      </c>
      <c r="B526" s="409" t="s">
        <v>749</v>
      </c>
      <c r="C526" s="409" t="s">
        <v>750</v>
      </c>
      <c r="D526" s="409" t="s">
        <v>751</v>
      </c>
      <c r="E526" s="409" t="s">
        <v>3</v>
      </c>
      <c r="F526" s="409" t="s">
        <v>2609</v>
      </c>
      <c r="G526" s="411" t="s">
        <v>753</v>
      </c>
      <c r="H526" s="410" t="s">
        <v>754</v>
      </c>
      <c r="I526" s="411" t="s">
        <v>755</v>
      </c>
      <c r="J526" s="410" t="s">
        <v>756</v>
      </c>
      <c r="K526" s="412" t="s">
        <v>757</v>
      </c>
      <c r="M526" s="425" t="s">
        <v>2781</v>
      </c>
    </row>
    <row r="527" spans="1:241" s="38" customFormat="1" ht="30">
      <c r="A527" s="34">
        <v>1</v>
      </c>
      <c r="B527" s="26" t="s">
        <v>1448</v>
      </c>
      <c r="C527" s="27" t="s">
        <v>770</v>
      </c>
      <c r="D527" s="27" t="s">
        <v>771</v>
      </c>
      <c r="E527" s="71" t="s">
        <v>102</v>
      </c>
      <c r="F527" s="27" t="s">
        <v>772</v>
      </c>
      <c r="G527" s="463">
        <v>4.16</v>
      </c>
      <c r="H527" s="36">
        <v>90</v>
      </c>
      <c r="I527" s="41">
        <v>374.40000000000003</v>
      </c>
      <c r="J527" s="30">
        <v>0.12</v>
      </c>
      <c r="K527" s="31">
        <v>419.32800000000003</v>
      </c>
      <c r="L527" s="27" t="s">
        <v>773</v>
      </c>
      <c r="M527" s="425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  <c r="DY527" s="37"/>
      <c r="DZ527" s="37"/>
      <c r="EA527" s="37"/>
      <c r="EB527" s="37"/>
      <c r="EC527" s="37"/>
      <c r="ED527" s="37"/>
      <c r="EE527" s="37"/>
      <c r="EF527" s="37"/>
      <c r="EG527" s="37"/>
      <c r="EH527" s="37"/>
      <c r="EI527" s="37"/>
      <c r="EJ527" s="37"/>
      <c r="EK527" s="37"/>
      <c r="EL527" s="37"/>
      <c r="EM527" s="37"/>
      <c r="EN527" s="37"/>
      <c r="EO527" s="37"/>
      <c r="EP527" s="37"/>
      <c r="EQ527" s="37"/>
      <c r="ER527" s="37"/>
      <c r="ES527" s="37"/>
      <c r="ET527" s="37"/>
      <c r="EU527" s="37"/>
      <c r="EV527" s="37"/>
      <c r="EW527" s="37"/>
      <c r="EX527" s="37"/>
      <c r="EY527" s="37"/>
      <c r="EZ527" s="37"/>
      <c r="FA527" s="37"/>
      <c r="FB527" s="37"/>
      <c r="FC527" s="37"/>
      <c r="FD527" s="37"/>
      <c r="FE527" s="37"/>
      <c r="FF527" s="37"/>
      <c r="FG527" s="37"/>
      <c r="FH527" s="37"/>
      <c r="FI527" s="37"/>
      <c r="FJ527" s="37"/>
      <c r="FK527" s="37"/>
      <c r="FL527" s="37"/>
      <c r="FM527" s="37"/>
      <c r="FN527" s="37"/>
      <c r="FO527" s="37"/>
      <c r="FP527" s="37"/>
      <c r="FQ527" s="37"/>
      <c r="FR527" s="37"/>
      <c r="FS527" s="37"/>
      <c r="FT527" s="37"/>
      <c r="FU527" s="37"/>
      <c r="FV527" s="37"/>
      <c r="FW527" s="37"/>
      <c r="FX527" s="37"/>
      <c r="FY527" s="37"/>
      <c r="FZ527" s="37"/>
      <c r="GA527" s="37"/>
      <c r="GB527" s="37"/>
      <c r="GC527" s="37"/>
      <c r="GD527" s="37"/>
      <c r="GE527" s="37"/>
      <c r="GF527" s="37"/>
      <c r="GG527" s="37"/>
      <c r="GH527" s="37"/>
      <c r="GI527" s="37"/>
      <c r="GJ527" s="37"/>
      <c r="GK527" s="37"/>
      <c r="GL527" s="37"/>
      <c r="GM527" s="37"/>
      <c r="GN527" s="37"/>
      <c r="GO527" s="37"/>
      <c r="GP527" s="37"/>
      <c r="GQ527" s="37"/>
      <c r="GR527" s="37"/>
      <c r="GS527" s="37"/>
      <c r="GT527" s="37"/>
      <c r="GU527" s="37"/>
      <c r="GV527" s="37"/>
      <c r="GW527" s="37"/>
      <c r="GX527" s="37"/>
      <c r="GY527" s="37"/>
      <c r="GZ527" s="37"/>
      <c r="HA527" s="37"/>
      <c r="HB527" s="37"/>
      <c r="HC527" s="37"/>
      <c r="HD527" s="37"/>
      <c r="HE527" s="37"/>
      <c r="HF527" s="37"/>
      <c r="HG527" s="37"/>
      <c r="HH527" s="37"/>
      <c r="HI527" s="37"/>
      <c r="HJ527" s="37"/>
      <c r="HK527" s="37"/>
      <c r="HL527" s="37"/>
      <c r="HM527" s="37"/>
    </row>
    <row r="528" spans="1:241" s="38" customFormat="1" ht="30">
      <c r="A528" s="39">
        <v>2</v>
      </c>
      <c r="B528" s="26" t="s">
        <v>1451</v>
      </c>
      <c r="C528" s="27" t="s">
        <v>778</v>
      </c>
      <c r="D528" s="27" t="s">
        <v>779</v>
      </c>
      <c r="E528" s="71" t="s">
        <v>16</v>
      </c>
      <c r="F528" s="27" t="s">
        <v>772</v>
      </c>
      <c r="G528" s="463">
        <v>1.52</v>
      </c>
      <c r="H528" s="36">
        <v>1000</v>
      </c>
      <c r="I528" s="41">
        <v>1520</v>
      </c>
      <c r="J528" s="30">
        <v>0.12</v>
      </c>
      <c r="K528" s="31">
        <v>1702.4</v>
      </c>
      <c r="L528" s="27" t="s">
        <v>773</v>
      </c>
      <c r="M528" s="425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43"/>
      <c r="EJ528" s="43"/>
      <c r="EK528" s="43"/>
      <c r="EL528" s="43"/>
      <c r="EM528" s="43"/>
      <c r="EN528" s="43"/>
      <c r="EO528" s="43"/>
      <c r="EP528" s="43"/>
      <c r="EQ528" s="43"/>
      <c r="ER528" s="43"/>
      <c r="ES528" s="43"/>
      <c r="ET528" s="43"/>
      <c r="EU528" s="43"/>
      <c r="EV528" s="43"/>
      <c r="EW528" s="43"/>
      <c r="EX528" s="43"/>
      <c r="EY528" s="43"/>
      <c r="EZ528" s="43"/>
      <c r="FA528" s="43"/>
      <c r="FB528" s="43"/>
      <c r="FC528" s="43"/>
      <c r="FD528" s="43"/>
      <c r="FE528" s="43"/>
      <c r="FF528" s="43"/>
      <c r="FG528" s="43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43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</row>
    <row r="529" spans="1:241" s="38" customFormat="1" ht="30">
      <c r="A529" s="34">
        <v>3</v>
      </c>
      <c r="B529" s="172" t="s">
        <v>1823</v>
      </c>
      <c r="C529" s="27" t="s">
        <v>956</v>
      </c>
      <c r="D529" s="27" t="s">
        <v>957</v>
      </c>
      <c r="E529" s="71" t="s">
        <v>102</v>
      </c>
      <c r="F529" s="27" t="s">
        <v>772</v>
      </c>
      <c r="G529" s="461">
        <v>1.19</v>
      </c>
      <c r="H529" s="36">
        <v>700</v>
      </c>
      <c r="I529" s="41">
        <v>833</v>
      </c>
      <c r="J529" s="46">
        <v>0.12</v>
      </c>
      <c r="K529" s="31">
        <v>932.96</v>
      </c>
      <c r="L529" s="27" t="s">
        <v>773</v>
      </c>
      <c r="M529" s="425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43"/>
      <c r="EJ529" s="43"/>
      <c r="EK529" s="43"/>
      <c r="EL529" s="43"/>
      <c r="EM529" s="43"/>
      <c r="EN529" s="43"/>
      <c r="EO529" s="43"/>
      <c r="EP529" s="43"/>
      <c r="EQ529" s="43"/>
      <c r="ER529" s="43"/>
      <c r="ES529" s="43"/>
      <c r="ET529" s="43"/>
      <c r="EU529" s="43"/>
      <c r="EV529" s="43"/>
      <c r="EW529" s="43"/>
      <c r="EX529" s="43"/>
      <c r="EY529" s="43"/>
      <c r="EZ529" s="43"/>
      <c r="FA529" s="43"/>
      <c r="FB529" s="43"/>
      <c r="FC529" s="43"/>
      <c r="FD529" s="43"/>
      <c r="FE529" s="43"/>
      <c r="FF529" s="43"/>
      <c r="FG529" s="43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43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</row>
    <row r="530" spans="1:241" s="433" customFormat="1" ht="30">
      <c r="A530" s="39">
        <v>4</v>
      </c>
      <c r="B530" s="172" t="s">
        <v>2050</v>
      </c>
      <c r="C530" s="27" t="s">
        <v>1065</v>
      </c>
      <c r="D530" s="27" t="s">
        <v>1066</v>
      </c>
      <c r="E530" s="71" t="s">
        <v>102</v>
      </c>
      <c r="F530" s="27" t="s">
        <v>1067</v>
      </c>
      <c r="G530" s="463">
        <v>0.44</v>
      </c>
      <c r="H530" s="36">
        <v>2100</v>
      </c>
      <c r="I530" s="41">
        <v>924</v>
      </c>
      <c r="J530" s="30">
        <v>0.12</v>
      </c>
      <c r="K530" s="31">
        <v>1034.8800000000001</v>
      </c>
      <c r="L530" s="27" t="s">
        <v>773</v>
      </c>
      <c r="M530" s="425"/>
      <c r="N530" s="432"/>
      <c r="O530" s="432"/>
      <c r="P530" s="432"/>
      <c r="Q530" s="432"/>
      <c r="R530" s="432"/>
      <c r="S530" s="432"/>
      <c r="T530" s="432"/>
      <c r="U530" s="432"/>
      <c r="V530" s="432"/>
      <c r="W530" s="432"/>
      <c r="X530" s="432"/>
      <c r="Y530" s="432"/>
      <c r="Z530" s="432"/>
      <c r="AA530" s="432"/>
      <c r="AB530" s="432"/>
      <c r="AC530" s="432"/>
      <c r="AD530" s="432"/>
      <c r="AE530" s="432"/>
      <c r="AF530" s="432"/>
      <c r="AG530" s="432"/>
      <c r="AH530" s="432"/>
      <c r="AI530" s="432"/>
      <c r="AJ530" s="432"/>
      <c r="AK530" s="432"/>
      <c r="AL530" s="432"/>
      <c r="AM530" s="432"/>
      <c r="AN530" s="432"/>
      <c r="AO530" s="432"/>
      <c r="AP530" s="432"/>
      <c r="AQ530" s="432"/>
      <c r="AR530" s="432"/>
      <c r="AS530" s="432"/>
      <c r="AT530" s="432"/>
      <c r="AU530" s="432"/>
      <c r="AV530" s="432"/>
      <c r="AW530" s="432"/>
      <c r="AX530" s="432"/>
      <c r="AY530" s="432"/>
      <c r="AZ530" s="432"/>
      <c r="BA530" s="432"/>
      <c r="BB530" s="432"/>
      <c r="BC530" s="432"/>
      <c r="BD530" s="432"/>
      <c r="BE530" s="432"/>
      <c r="BF530" s="432"/>
      <c r="BG530" s="432"/>
      <c r="BH530" s="432"/>
      <c r="BI530" s="432"/>
      <c r="BJ530" s="432"/>
      <c r="BK530" s="432"/>
      <c r="BL530" s="432"/>
      <c r="BM530" s="432"/>
      <c r="BN530" s="432"/>
      <c r="BO530" s="432"/>
      <c r="BP530" s="432"/>
      <c r="BQ530" s="432"/>
      <c r="BR530" s="432"/>
      <c r="BS530" s="432"/>
      <c r="BT530" s="432"/>
      <c r="BU530" s="432"/>
      <c r="BV530" s="432"/>
      <c r="BW530" s="432"/>
      <c r="BX530" s="432"/>
      <c r="BY530" s="432"/>
      <c r="BZ530" s="432"/>
      <c r="CA530" s="432"/>
      <c r="CB530" s="432"/>
      <c r="CC530" s="432"/>
      <c r="CD530" s="432"/>
      <c r="CE530" s="432"/>
      <c r="CF530" s="432"/>
      <c r="CG530" s="432"/>
      <c r="CH530" s="432"/>
      <c r="CI530" s="432"/>
      <c r="CJ530" s="432"/>
      <c r="CK530" s="432"/>
      <c r="CL530" s="432"/>
      <c r="CM530" s="432"/>
      <c r="CN530" s="432"/>
      <c r="CO530" s="432"/>
      <c r="CP530" s="432"/>
      <c r="CQ530" s="432"/>
      <c r="CR530" s="432"/>
      <c r="CS530" s="432"/>
      <c r="CT530" s="432"/>
      <c r="CU530" s="432"/>
      <c r="CV530" s="432"/>
      <c r="CW530" s="432"/>
      <c r="CX530" s="432"/>
      <c r="CY530" s="432"/>
      <c r="CZ530" s="432"/>
      <c r="DA530" s="432"/>
      <c r="DB530" s="432"/>
      <c r="DC530" s="432"/>
      <c r="DD530" s="432"/>
      <c r="DE530" s="432"/>
      <c r="DF530" s="432"/>
      <c r="DG530" s="432"/>
      <c r="DH530" s="432"/>
      <c r="DI530" s="432"/>
      <c r="DJ530" s="432"/>
      <c r="DK530" s="432"/>
      <c r="DL530" s="432"/>
      <c r="DM530" s="432"/>
      <c r="DN530" s="432"/>
      <c r="DO530" s="432"/>
      <c r="DP530" s="432"/>
      <c r="DQ530" s="432"/>
      <c r="DR530" s="432"/>
      <c r="DS530" s="432"/>
      <c r="DT530" s="432"/>
      <c r="DU530" s="432"/>
      <c r="DV530" s="432"/>
      <c r="DW530" s="432"/>
      <c r="DX530" s="432"/>
      <c r="DY530" s="432"/>
      <c r="DZ530" s="432"/>
      <c r="EA530" s="432"/>
      <c r="EB530" s="432"/>
      <c r="EC530" s="432"/>
      <c r="ED530" s="432"/>
      <c r="EE530" s="432"/>
      <c r="EF530" s="432"/>
      <c r="EG530" s="432"/>
      <c r="EH530" s="432"/>
      <c r="EI530" s="432"/>
      <c r="EJ530" s="432"/>
      <c r="EK530" s="432"/>
      <c r="EL530" s="432"/>
      <c r="EM530" s="432"/>
      <c r="EN530" s="432"/>
      <c r="EO530" s="432"/>
      <c r="EP530" s="432"/>
      <c r="EQ530" s="432"/>
      <c r="ER530" s="432"/>
      <c r="ES530" s="432"/>
      <c r="ET530" s="432"/>
      <c r="EU530" s="432"/>
      <c r="EV530" s="432"/>
      <c r="EW530" s="432"/>
      <c r="EX530" s="432"/>
      <c r="EY530" s="432"/>
      <c r="EZ530" s="432"/>
      <c r="FA530" s="432"/>
      <c r="FB530" s="432"/>
      <c r="FC530" s="432"/>
      <c r="FD530" s="432"/>
      <c r="FE530" s="432"/>
      <c r="FF530" s="432"/>
      <c r="FG530" s="432"/>
      <c r="FH530" s="432"/>
      <c r="FI530" s="432"/>
      <c r="FJ530" s="432"/>
      <c r="FK530" s="432"/>
      <c r="FL530" s="432"/>
      <c r="FM530" s="432"/>
      <c r="FN530" s="432"/>
      <c r="FO530" s="432"/>
      <c r="FP530" s="432"/>
      <c r="FQ530" s="432"/>
      <c r="FR530" s="432"/>
      <c r="FS530" s="432"/>
      <c r="FT530" s="432"/>
      <c r="FU530" s="432"/>
      <c r="FV530" s="432"/>
      <c r="FW530" s="432"/>
      <c r="FX530" s="432"/>
      <c r="FY530" s="432"/>
      <c r="FZ530" s="432"/>
      <c r="GA530" s="432"/>
      <c r="GB530" s="432"/>
      <c r="GC530" s="432"/>
      <c r="GD530" s="432"/>
      <c r="GE530" s="432"/>
      <c r="GF530" s="432"/>
      <c r="GG530" s="432"/>
      <c r="GH530" s="432"/>
      <c r="GI530" s="432"/>
      <c r="GJ530" s="432"/>
      <c r="GK530" s="432"/>
      <c r="GL530" s="432"/>
      <c r="GM530" s="432"/>
      <c r="GN530" s="432"/>
      <c r="GO530" s="432"/>
      <c r="GP530" s="432"/>
      <c r="GQ530" s="432"/>
      <c r="GR530" s="432"/>
      <c r="GS530" s="432"/>
      <c r="GT530" s="432"/>
      <c r="GU530" s="432"/>
      <c r="GV530" s="432"/>
      <c r="GW530" s="432"/>
      <c r="GX530" s="432"/>
      <c r="GY530" s="432"/>
      <c r="GZ530" s="432"/>
      <c r="HA530" s="432"/>
      <c r="HB530" s="432"/>
      <c r="HC530" s="432"/>
      <c r="HD530" s="432"/>
      <c r="HE530" s="432"/>
      <c r="HF530" s="432"/>
      <c r="HG530" s="432"/>
      <c r="HH530" s="432"/>
      <c r="HI530" s="432"/>
      <c r="HJ530" s="432"/>
      <c r="HK530" s="432"/>
      <c r="HL530" s="432"/>
      <c r="HM530" s="432"/>
      <c r="HN530" s="432"/>
      <c r="HO530" s="432"/>
      <c r="HP530" s="432"/>
      <c r="HQ530" s="432"/>
      <c r="HR530" s="432"/>
      <c r="HS530" s="432"/>
      <c r="HT530" s="432"/>
      <c r="HU530" s="432"/>
      <c r="HV530" s="432"/>
      <c r="HW530" s="432"/>
      <c r="HX530" s="432"/>
      <c r="HY530" s="432"/>
      <c r="HZ530" s="432"/>
      <c r="IA530" s="432"/>
      <c r="IB530" s="432"/>
      <c r="IC530" s="432"/>
      <c r="ID530" s="432"/>
      <c r="IE530" s="432"/>
      <c r="IF530" s="432"/>
      <c r="IG530" s="432"/>
    </row>
    <row r="531" spans="1:241" s="53" customFormat="1" ht="45">
      <c r="A531" s="34">
        <v>5</v>
      </c>
      <c r="B531" s="172" t="s">
        <v>2364</v>
      </c>
      <c r="C531" s="27" t="s">
        <v>1318</v>
      </c>
      <c r="D531" s="27" t="s">
        <v>1319</v>
      </c>
      <c r="E531" s="71" t="s">
        <v>937</v>
      </c>
      <c r="F531" s="27" t="s">
        <v>1320</v>
      </c>
      <c r="G531" s="463">
        <v>19.5</v>
      </c>
      <c r="H531" s="36">
        <v>60</v>
      </c>
      <c r="I531" s="52">
        <v>1170</v>
      </c>
      <c r="J531" s="30">
        <v>0.12</v>
      </c>
      <c r="K531" s="31">
        <v>1310.4000000000001</v>
      </c>
      <c r="L531" s="27" t="s">
        <v>773</v>
      </c>
      <c r="M531" s="425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  <c r="DY531" s="37"/>
      <c r="DZ531" s="37"/>
      <c r="EA531" s="37"/>
      <c r="EB531" s="37"/>
      <c r="EC531" s="37"/>
      <c r="ED531" s="37"/>
      <c r="EE531" s="37"/>
      <c r="EF531" s="37"/>
      <c r="EG531" s="37"/>
      <c r="EH531" s="37"/>
      <c r="EI531" s="37"/>
      <c r="EJ531" s="37"/>
      <c r="EK531" s="37"/>
      <c r="EL531" s="37"/>
      <c r="EM531" s="37"/>
      <c r="EN531" s="37"/>
      <c r="EO531" s="37"/>
      <c r="EP531" s="37"/>
      <c r="EQ531" s="37"/>
      <c r="ER531" s="37"/>
      <c r="ES531" s="37"/>
      <c r="ET531" s="37"/>
      <c r="EU531" s="37"/>
      <c r="EV531" s="37"/>
      <c r="EW531" s="37"/>
      <c r="EX531" s="37"/>
      <c r="EY531" s="37"/>
      <c r="EZ531" s="37"/>
      <c r="FA531" s="37"/>
      <c r="FB531" s="37"/>
      <c r="FC531" s="37"/>
      <c r="FD531" s="37"/>
      <c r="FE531" s="37"/>
      <c r="FF531" s="37"/>
      <c r="FG531" s="37"/>
      <c r="FH531" s="37"/>
      <c r="FI531" s="37"/>
      <c r="FJ531" s="37"/>
      <c r="FK531" s="37"/>
      <c r="FL531" s="37"/>
      <c r="FM531" s="37"/>
      <c r="FN531" s="37"/>
      <c r="FO531" s="37"/>
      <c r="FP531" s="37"/>
      <c r="FQ531" s="37"/>
      <c r="FR531" s="37"/>
      <c r="FS531" s="37"/>
      <c r="FT531" s="37"/>
      <c r="FU531" s="37"/>
      <c r="FV531" s="37"/>
      <c r="FW531" s="37"/>
      <c r="FX531" s="37"/>
      <c r="FY531" s="37"/>
      <c r="FZ531" s="37"/>
      <c r="GA531" s="37"/>
      <c r="GB531" s="37"/>
      <c r="GC531" s="37"/>
      <c r="GD531" s="37"/>
      <c r="GE531" s="37"/>
      <c r="GF531" s="37"/>
      <c r="GG531" s="37"/>
      <c r="GH531" s="37"/>
      <c r="GI531" s="37"/>
      <c r="GJ531" s="37"/>
      <c r="GK531" s="37"/>
      <c r="GL531" s="37"/>
      <c r="GM531" s="37"/>
      <c r="GN531" s="37"/>
      <c r="GO531" s="37"/>
      <c r="GP531" s="37"/>
      <c r="GQ531" s="37"/>
      <c r="GR531" s="37"/>
      <c r="GS531" s="37"/>
      <c r="GT531" s="37"/>
      <c r="GU531" s="37"/>
      <c r="GV531" s="37"/>
      <c r="GW531" s="37"/>
      <c r="GX531" s="37"/>
      <c r="GY531" s="37"/>
      <c r="GZ531" s="37"/>
      <c r="HA531" s="37"/>
      <c r="HB531" s="37"/>
      <c r="HC531" s="37"/>
      <c r="HD531" s="37"/>
      <c r="HE531" s="37"/>
      <c r="HF531" s="37"/>
      <c r="HG531" s="37"/>
      <c r="HH531" s="37"/>
      <c r="HI531" s="37"/>
      <c r="HJ531" s="37"/>
      <c r="HK531" s="37"/>
      <c r="HL531" s="37"/>
      <c r="HM531" s="37"/>
      <c r="HN531" s="37"/>
      <c r="HO531" s="37"/>
      <c r="HP531" s="37"/>
      <c r="HQ531" s="37"/>
      <c r="HR531" s="37"/>
      <c r="HS531" s="37"/>
      <c r="HT531" s="37"/>
    </row>
    <row r="532" spans="1:241" s="108" customFormat="1">
      <c r="A532" s="517" t="s">
        <v>2588</v>
      </c>
      <c r="B532" s="518"/>
      <c r="C532" s="518"/>
      <c r="D532" s="518"/>
      <c r="E532" s="518"/>
      <c r="F532" s="518"/>
      <c r="G532" s="518"/>
      <c r="H532" s="518"/>
      <c r="I532" s="518"/>
      <c r="J532" s="519"/>
      <c r="K532" s="403">
        <f>SUM(K527:K531)</f>
        <v>5399.9680000000008</v>
      </c>
    </row>
    <row r="533" spans="1:241" s="108" customFormat="1">
      <c r="A533" s="517" t="s">
        <v>2589</v>
      </c>
      <c r="B533" s="518"/>
      <c r="C533" s="518"/>
      <c r="D533" s="518"/>
      <c r="E533" s="518"/>
      <c r="F533" s="518"/>
      <c r="G533" s="518"/>
      <c r="H533" s="518"/>
      <c r="I533" s="518"/>
      <c r="J533" s="519"/>
      <c r="K533" s="403">
        <v>0.03</v>
      </c>
    </row>
    <row r="534" spans="1:241" s="108" customFormat="1">
      <c r="A534" s="523" t="s">
        <v>2685</v>
      </c>
      <c r="B534" s="524"/>
      <c r="C534" s="524"/>
      <c r="D534" s="524"/>
      <c r="E534" s="524"/>
      <c r="F534" s="524"/>
      <c r="G534" s="524"/>
      <c r="H534" s="524"/>
      <c r="I534" s="524"/>
      <c r="J534" s="525"/>
      <c r="K534" s="403">
        <f>SUM(K532:K533)</f>
        <v>5399.9980000000005</v>
      </c>
    </row>
    <row r="535" spans="1:241" s="108" customFormat="1">
      <c r="A535" s="428"/>
      <c r="B535" s="426"/>
      <c r="C535" s="426"/>
      <c r="D535" s="426"/>
      <c r="E535" s="427"/>
      <c r="F535" s="426"/>
      <c r="G535" s="459"/>
      <c r="H535" s="428"/>
      <c r="I535" s="426"/>
      <c r="J535" s="426"/>
      <c r="K535" s="429"/>
    </row>
    <row r="537" spans="1:241" s="108" customFormat="1">
      <c r="A537" s="428"/>
      <c r="B537" s="426"/>
      <c r="C537" s="426"/>
      <c r="D537" s="426"/>
      <c r="E537" s="427"/>
      <c r="F537" s="426"/>
      <c r="G537" s="459"/>
      <c r="H537" s="428"/>
      <c r="I537" s="426"/>
      <c r="J537" s="426"/>
      <c r="K537" s="429"/>
    </row>
    <row r="538" spans="1:241" s="108" customFormat="1">
      <c r="A538" s="38"/>
      <c r="C538" s="430"/>
      <c r="D538" s="430"/>
      <c r="F538" s="430"/>
      <c r="G538" s="460"/>
      <c r="H538" s="38"/>
      <c r="K538" s="431"/>
    </row>
    <row r="539" spans="1:241" s="108" customFormat="1" ht="45">
      <c r="A539" s="448" t="s">
        <v>2590</v>
      </c>
      <c r="B539" s="409" t="s">
        <v>749</v>
      </c>
      <c r="C539" s="409" t="s">
        <v>750</v>
      </c>
      <c r="D539" s="409" t="s">
        <v>751</v>
      </c>
      <c r="E539" s="409" t="s">
        <v>3</v>
      </c>
      <c r="F539" s="409" t="s">
        <v>2609</v>
      </c>
      <c r="G539" s="411" t="s">
        <v>753</v>
      </c>
      <c r="H539" s="410" t="s">
        <v>754</v>
      </c>
      <c r="I539" s="411" t="s">
        <v>755</v>
      </c>
      <c r="J539" s="410" t="s">
        <v>756</v>
      </c>
      <c r="K539" s="412" t="s">
        <v>757</v>
      </c>
      <c r="M539" s="415" t="s">
        <v>2782</v>
      </c>
    </row>
    <row r="540" spans="1:241" s="433" customFormat="1" ht="30">
      <c r="A540" s="62">
        <v>1</v>
      </c>
      <c r="B540" s="172" t="s">
        <v>2082</v>
      </c>
      <c r="C540" s="27" t="s">
        <v>1098</v>
      </c>
      <c r="D540" s="27" t="s">
        <v>1099</v>
      </c>
      <c r="E540" s="71" t="s">
        <v>416</v>
      </c>
      <c r="F540" s="27" t="s">
        <v>2624</v>
      </c>
      <c r="G540" s="461">
        <v>12</v>
      </c>
      <c r="H540" s="36">
        <v>60</v>
      </c>
      <c r="I540" s="41">
        <v>720</v>
      </c>
      <c r="J540" s="30">
        <v>0.12</v>
      </c>
      <c r="K540" s="31">
        <v>806.4</v>
      </c>
      <c r="L540" s="44" t="s">
        <v>764</v>
      </c>
      <c r="N540" s="432"/>
      <c r="O540" s="432"/>
      <c r="P540" s="432"/>
      <c r="Q540" s="432"/>
      <c r="R540" s="432"/>
      <c r="S540" s="432"/>
      <c r="T540" s="432"/>
      <c r="U540" s="432"/>
      <c r="V540" s="432"/>
      <c r="W540" s="432"/>
      <c r="X540" s="432"/>
      <c r="Y540" s="432"/>
      <c r="Z540" s="432"/>
      <c r="AA540" s="432"/>
      <c r="AB540" s="432"/>
      <c r="AC540" s="432"/>
      <c r="AD540" s="432"/>
      <c r="AE540" s="432"/>
      <c r="AF540" s="432"/>
      <c r="AG540" s="432"/>
      <c r="AH540" s="432"/>
      <c r="AI540" s="432"/>
      <c r="AJ540" s="432"/>
      <c r="AK540" s="432"/>
      <c r="AL540" s="432"/>
      <c r="AM540" s="432"/>
      <c r="AN540" s="432"/>
      <c r="AO540" s="432"/>
      <c r="AP540" s="432"/>
      <c r="AQ540" s="432"/>
      <c r="AR540" s="432"/>
      <c r="AS540" s="432"/>
      <c r="AT540" s="432"/>
      <c r="AU540" s="432"/>
      <c r="AV540" s="432"/>
      <c r="AW540" s="432"/>
      <c r="AX540" s="432"/>
      <c r="AY540" s="432"/>
      <c r="AZ540" s="432"/>
      <c r="BA540" s="432"/>
      <c r="BB540" s="432"/>
      <c r="BC540" s="432"/>
      <c r="BD540" s="432"/>
      <c r="BE540" s="432"/>
      <c r="BF540" s="432"/>
      <c r="BG540" s="432"/>
      <c r="BH540" s="432"/>
      <c r="BI540" s="432"/>
      <c r="BJ540" s="432"/>
      <c r="BK540" s="432"/>
      <c r="BL540" s="432"/>
      <c r="BM540" s="432"/>
      <c r="BN540" s="432"/>
      <c r="BO540" s="432"/>
      <c r="BP540" s="432"/>
      <c r="BQ540" s="432"/>
      <c r="BR540" s="432"/>
      <c r="BS540" s="432"/>
      <c r="BT540" s="432"/>
      <c r="BU540" s="432"/>
      <c r="BV540" s="432"/>
      <c r="BW540" s="432"/>
      <c r="BX540" s="432"/>
      <c r="BY540" s="432"/>
      <c r="BZ540" s="432"/>
      <c r="CA540" s="432"/>
      <c r="CB540" s="432"/>
      <c r="CC540" s="432"/>
      <c r="CD540" s="432"/>
      <c r="CE540" s="432"/>
      <c r="CF540" s="432"/>
      <c r="CG540" s="432"/>
      <c r="CH540" s="432"/>
      <c r="CI540" s="432"/>
      <c r="CJ540" s="432"/>
      <c r="CK540" s="432"/>
      <c r="CL540" s="432"/>
      <c r="CM540" s="432"/>
      <c r="CN540" s="432"/>
      <c r="CO540" s="432"/>
      <c r="CP540" s="432"/>
      <c r="CQ540" s="432"/>
      <c r="CR540" s="432"/>
      <c r="CS540" s="432"/>
      <c r="CT540" s="432"/>
      <c r="CU540" s="432"/>
      <c r="CV540" s="432"/>
      <c r="CW540" s="432"/>
      <c r="CX540" s="432"/>
      <c r="CY540" s="432"/>
      <c r="CZ540" s="432"/>
      <c r="DA540" s="432"/>
      <c r="DB540" s="432"/>
      <c r="DC540" s="432"/>
      <c r="DD540" s="432"/>
      <c r="DE540" s="432"/>
      <c r="DF540" s="432"/>
      <c r="DG540" s="432"/>
      <c r="DH540" s="432"/>
      <c r="DI540" s="432"/>
      <c r="DJ540" s="432"/>
      <c r="DK540" s="432"/>
      <c r="DL540" s="432"/>
      <c r="DM540" s="432"/>
      <c r="DN540" s="432"/>
      <c r="DO540" s="432"/>
      <c r="DP540" s="432"/>
      <c r="DQ540" s="432"/>
      <c r="DR540" s="432"/>
      <c r="DS540" s="432"/>
      <c r="DT540" s="432"/>
      <c r="DU540" s="432"/>
      <c r="DV540" s="432"/>
      <c r="DW540" s="432"/>
      <c r="DX540" s="432"/>
      <c r="DY540" s="432"/>
      <c r="DZ540" s="432"/>
      <c r="EA540" s="432"/>
      <c r="EB540" s="432"/>
      <c r="EC540" s="432"/>
      <c r="ED540" s="432"/>
      <c r="EE540" s="432"/>
      <c r="EF540" s="432"/>
      <c r="EG540" s="432"/>
      <c r="EH540" s="432"/>
      <c r="EI540" s="432"/>
      <c r="EJ540" s="432"/>
      <c r="EK540" s="432"/>
      <c r="EL540" s="432"/>
      <c r="EM540" s="432"/>
      <c r="EN540" s="432"/>
      <c r="EO540" s="432"/>
      <c r="EP540" s="432"/>
      <c r="EQ540" s="432"/>
      <c r="ER540" s="432"/>
      <c r="ES540" s="432"/>
      <c r="ET540" s="432"/>
      <c r="EU540" s="432"/>
      <c r="EV540" s="432"/>
      <c r="EW540" s="432"/>
      <c r="EX540" s="432"/>
      <c r="EY540" s="432"/>
      <c r="EZ540" s="432"/>
      <c r="FA540" s="432"/>
      <c r="FB540" s="432"/>
      <c r="FC540" s="432"/>
      <c r="FD540" s="432"/>
      <c r="FE540" s="432"/>
      <c r="FF540" s="432"/>
      <c r="FG540" s="432"/>
      <c r="FH540" s="432"/>
      <c r="FI540" s="432"/>
      <c r="FJ540" s="432"/>
      <c r="FK540" s="432"/>
      <c r="FL540" s="432"/>
      <c r="FM540" s="432"/>
      <c r="FN540" s="432"/>
      <c r="FO540" s="432"/>
      <c r="FP540" s="432"/>
      <c r="FQ540" s="432"/>
      <c r="FR540" s="432"/>
      <c r="FS540" s="432"/>
      <c r="FT540" s="432"/>
      <c r="FU540" s="432"/>
      <c r="FV540" s="432"/>
      <c r="FW540" s="432"/>
      <c r="FX540" s="432"/>
      <c r="FY540" s="432"/>
      <c r="FZ540" s="432"/>
      <c r="GA540" s="432"/>
      <c r="GB540" s="432"/>
      <c r="GC540" s="432"/>
      <c r="GD540" s="432"/>
      <c r="GE540" s="432"/>
      <c r="GF540" s="432"/>
      <c r="GG540" s="432"/>
      <c r="GH540" s="432"/>
      <c r="GI540" s="432"/>
      <c r="GJ540" s="432"/>
      <c r="GK540" s="432"/>
      <c r="GL540" s="432"/>
      <c r="GM540" s="432"/>
      <c r="GN540" s="432"/>
      <c r="GO540" s="432"/>
      <c r="GP540" s="432"/>
      <c r="GQ540" s="432"/>
      <c r="GR540" s="432"/>
      <c r="GS540" s="432"/>
      <c r="GT540" s="432"/>
      <c r="GU540" s="432"/>
      <c r="GV540" s="432"/>
      <c r="GW540" s="432"/>
      <c r="GX540" s="432"/>
      <c r="GY540" s="432"/>
      <c r="GZ540" s="432"/>
      <c r="HA540" s="432"/>
      <c r="HB540" s="432"/>
      <c r="HC540" s="432"/>
      <c r="HD540" s="432"/>
      <c r="HE540" s="432"/>
      <c r="HF540" s="432"/>
      <c r="HG540" s="432"/>
      <c r="HH540" s="432"/>
      <c r="HI540" s="432"/>
      <c r="HJ540" s="432"/>
      <c r="HK540" s="432"/>
      <c r="HL540" s="432"/>
      <c r="HM540" s="432"/>
      <c r="HN540" s="432"/>
      <c r="HO540" s="432"/>
      <c r="HP540" s="432"/>
      <c r="HQ540" s="432"/>
      <c r="HR540" s="432"/>
      <c r="HS540" s="432"/>
      <c r="HT540" s="432"/>
      <c r="HU540" s="432"/>
      <c r="HV540" s="432"/>
      <c r="HW540" s="432"/>
      <c r="HX540" s="432"/>
      <c r="HY540" s="432"/>
      <c r="HZ540" s="432"/>
      <c r="IA540" s="432"/>
      <c r="IB540" s="432"/>
      <c r="IC540" s="432"/>
      <c r="ID540" s="432"/>
      <c r="IE540" s="432"/>
      <c r="IF540" s="432"/>
      <c r="IG540" s="432"/>
    </row>
    <row r="541" spans="1:241" s="433" customFormat="1" ht="30">
      <c r="A541" s="62">
        <v>2</v>
      </c>
      <c r="B541" s="172" t="s">
        <v>2085</v>
      </c>
      <c r="C541" s="27" t="s">
        <v>1104</v>
      </c>
      <c r="D541" s="27" t="s">
        <v>1105</v>
      </c>
      <c r="E541" s="71" t="s">
        <v>11</v>
      </c>
      <c r="F541" s="27" t="s">
        <v>2624</v>
      </c>
      <c r="G541" s="461">
        <v>1.5</v>
      </c>
      <c r="H541" s="36">
        <v>600</v>
      </c>
      <c r="I541" s="41">
        <v>900</v>
      </c>
      <c r="J541" s="30">
        <v>0.12</v>
      </c>
      <c r="K541" s="31">
        <v>1008</v>
      </c>
      <c r="L541" s="44" t="s">
        <v>764</v>
      </c>
      <c r="N541" s="432"/>
      <c r="O541" s="432"/>
      <c r="P541" s="432"/>
      <c r="Q541" s="432"/>
      <c r="R541" s="432"/>
      <c r="S541" s="432"/>
      <c r="T541" s="432"/>
      <c r="U541" s="432"/>
      <c r="V541" s="432"/>
      <c r="W541" s="432"/>
      <c r="X541" s="432"/>
      <c r="Y541" s="432"/>
      <c r="Z541" s="432"/>
      <c r="AA541" s="432"/>
      <c r="AB541" s="432"/>
      <c r="AC541" s="432"/>
      <c r="AD541" s="432"/>
      <c r="AE541" s="432"/>
      <c r="AF541" s="432"/>
      <c r="AG541" s="432"/>
      <c r="AH541" s="432"/>
      <c r="AI541" s="432"/>
      <c r="AJ541" s="432"/>
      <c r="AK541" s="432"/>
      <c r="AL541" s="432"/>
      <c r="AM541" s="432"/>
      <c r="AN541" s="432"/>
      <c r="AO541" s="432"/>
      <c r="AP541" s="432"/>
      <c r="AQ541" s="432"/>
      <c r="AR541" s="432"/>
      <c r="AS541" s="432"/>
      <c r="AT541" s="432"/>
      <c r="AU541" s="432"/>
      <c r="AV541" s="432"/>
      <c r="AW541" s="432"/>
      <c r="AX541" s="432"/>
      <c r="AY541" s="432"/>
      <c r="AZ541" s="432"/>
      <c r="BA541" s="432"/>
      <c r="BB541" s="432"/>
      <c r="BC541" s="432"/>
      <c r="BD541" s="432"/>
      <c r="BE541" s="432"/>
      <c r="BF541" s="432"/>
      <c r="BG541" s="432"/>
      <c r="BH541" s="432"/>
      <c r="BI541" s="432"/>
      <c r="BJ541" s="432"/>
      <c r="BK541" s="432"/>
      <c r="BL541" s="432"/>
      <c r="BM541" s="432"/>
      <c r="BN541" s="432"/>
      <c r="BO541" s="432"/>
      <c r="BP541" s="432"/>
      <c r="BQ541" s="432"/>
      <c r="BR541" s="432"/>
      <c r="BS541" s="432"/>
      <c r="BT541" s="432"/>
      <c r="BU541" s="432"/>
      <c r="BV541" s="432"/>
      <c r="BW541" s="432"/>
      <c r="BX541" s="432"/>
      <c r="BY541" s="432"/>
      <c r="BZ541" s="432"/>
      <c r="CA541" s="432"/>
      <c r="CB541" s="432"/>
      <c r="CC541" s="432"/>
      <c r="CD541" s="432"/>
      <c r="CE541" s="432"/>
      <c r="CF541" s="432"/>
      <c r="CG541" s="432"/>
      <c r="CH541" s="432"/>
      <c r="CI541" s="432"/>
      <c r="CJ541" s="432"/>
      <c r="CK541" s="432"/>
      <c r="CL541" s="432"/>
      <c r="CM541" s="432"/>
      <c r="CN541" s="432"/>
      <c r="CO541" s="432"/>
      <c r="CP541" s="432"/>
      <c r="CQ541" s="432"/>
      <c r="CR541" s="432"/>
      <c r="CS541" s="432"/>
      <c r="CT541" s="432"/>
      <c r="CU541" s="432"/>
      <c r="CV541" s="432"/>
      <c r="CW541" s="432"/>
      <c r="CX541" s="432"/>
      <c r="CY541" s="432"/>
      <c r="CZ541" s="432"/>
      <c r="DA541" s="432"/>
      <c r="DB541" s="432"/>
      <c r="DC541" s="432"/>
      <c r="DD541" s="432"/>
      <c r="DE541" s="432"/>
      <c r="DF541" s="432"/>
      <c r="DG541" s="432"/>
      <c r="DH541" s="432"/>
      <c r="DI541" s="432"/>
      <c r="DJ541" s="432"/>
      <c r="DK541" s="432"/>
      <c r="DL541" s="432"/>
      <c r="DM541" s="432"/>
      <c r="DN541" s="432"/>
      <c r="DO541" s="432"/>
      <c r="DP541" s="432"/>
      <c r="DQ541" s="432"/>
      <c r="DR541" s="432"/>
      <c r="DS541" s="432"/>
      <c r="DT541" s="432"/>
      <c r="DU541" s="432"/>
      <c r="DV541" s="432"/>
      <c r="DW541" s="432"/>
      <c r="DX541" s="432"/>
      <c r="DY541" s="432"/>
      <c r="DZ541" s="432"/>
      <c r="EA541" s="432"/>
      <c r="EB541" s="432"/>
      <c r="EC541" s="432"/>
      <c r="ED541" s="432"/>
      <c r="EE541" s="432"/>
      <c r="EF541" s="432"/>
      <c r="EG541" s="432"/>
      <c r="EH541" s="432"/>
      <c r="EI541" s="432"/>
      <c r="EJ541" s="432"/>
      <c r="EK541" s="432"/>
      <c r="EL541" s="432"/>
      <c r="EM541" s="432"/>
      <c r="EN541" s="432"/>
      <c r="EO541" s="432"/>
      <c r="EP541" s="432"/>
      <c r="EQ541" s="432"/>
      <c r="ER541" s="432"/>
      <c r="ES541" s="432"/>
      <c r="ET541" s="432"/>
      <c r="EU541" s="432"/>
      <c r="EV541" s="432"/>
      <c r="EW541" s="432"/>
      <c r="EX541" s="432"/>
      <c r="EY541" s="432"/>
      <c r="EZ541" s="432"/>
      <c r="FA541" s="432"/>
      <c r="FB541" s="432"/>
      <c r="FC541" s="432"/>
      <c r="FD541" s="432"/>
      <c r="FE541" s="432"/>
      <c r="FF541" s="432"/>
      <c r="FG541" s="432"/>
      <c r="FH541" s="432"/>
      <c r="FI541" s="432"/>
      <c r="FJ541" s="432"/>
      <c r="FK541" s="432"/>
      <c r="FL541" s="432"/>
      <c r="FM541" s="432"/>
      <c r="FN541" s="432"/>
      <c r="FO541" s="432"/>
      <c r="FP541" s="432"/>
      <c r="FQ541" s="432"/>
      <c r="FR541" s="432"/>
      <c r="FS541" s="432"/>
      <c r="FT541" s="432"/>
      <c r="FU541" s="432"/>
      <c r="FV541" s="432"/>
      <c r="FW541" s="432"/>
      <c r="FX541" s="432"/>
      <c r="FY541" s="432"/>
      <c r="FZ541" s="432"/>
      <c r="GA541" s="432"/>
      <c r="GB541" s="432"/>
      <c r="GC541" s="432"/>
      <c r="GD541" s="432"/>
      <c r="GE541" s="432"/>
      <c r="GF541" s="432"/>
      <c r="GG541" s="432"/>
      <c r="GH541" s="432"/>
      <c r="GI541" s="432"/>
      <c r="GJ541" s="432"/>
      <c r="GK541" s="432"/>
      <c r="GL541" s="432"/>
      <c r="GM541" s="432"/>
      <c r="GN541" s="432"/>
      <c r="GO541" s="432"/>
      <c r="GP541" s="432"/>
      <c r="GQ541" s="432"/>
      <c r="GR541" s="432"/>
      <c r="GS541" s="432"/>
      <c r="GT541" s="432"/>
      <c r="GU541" s="432"/>
      <c r="GV541" s="432"/>
      <c r="GW541" s="432"/>
      <c r="GX541" s="432"/>
      <c r="GY541" s="432"/>
      <c r="GZ541" s="432"/>
      <c r="HA541" s="432"/>
      <c r="HB541" s="432"/>
      <c r="HC541" s="432"/>
      <c r="HD541" s="432"/>
      <c r="HE541" s="432"/>
      <c r="HF541" s="432"/>
      <c r="HG541" s="432"/>
      <c r="HH541" s="432"/>
      <c r="HI541" s="432"/>
      <c r="HJ541" s="432"/>
      <c r="HK541" s="432"/>
      <c r="HL541" s="432"/>
      <c r="HM541" s="432"/>
      <c r="HN541" s="432"/>
      <c r="HO541" s="432"/>
      <c r="HP541" s="432"/>
      <c r="HQ541" s="432"/>
      <c r="HR541" s="432"/>
      <c r="HS541" s="432"/>
      <c r="HT541" s="432"/>
      <c r="HU541" s="432"/>
      <c r="HV541" s="432"/>
      <c r="HW541" s="432"/>
      <c r="HX541" s="432"/>
      <c r="HY541" s="432"/>
      <c r="HZ541" s="432"/>
      <c r="IA541" s="432"/>
      <c r="IB541" s="432"/>
      <c r="IC541" s="432"/>
      <c r="ID541" s="432"/>
      <c r="IE541" s="432"/>
      <c r="IF541" s="432"/>
      <c r="IG541" s="432"/>
    </row>
    <row r="542" spans="1:241" s="433" customFormat="1" ht="30">
      <c r="A542" s="62">
        <v>3</v>
      </c>
      <c r="B542" s="172" t="s">
        <v>2181</v>
      </c>
      <c r="C542" s="27" t="s">
        <v>1173</v>
      </c>
      <c r="D542" s="27" t="s">
        <v>1174</v>
      </c>
      <c r="E542" s="71" t="s">
        <v>416</v>
      </c>
      <c r="F542" s="27" t="s">
        <v>2624</v>
      </c>
      <c r="G542" s="461">
        <v>5.2</v>
      </c>
      <c r="H542" s="36">
        <v>290</v>
      </c>
      <c r="I542" s="41">
        <v>1508</v>
      </c>
      <c r="J542" s="30">
        <v>0.12</v>
      </c>
      <c r="K542" s="31">
        <v>1688.96</v>
      </c>
      <c r="L542" s="44" t="s">
        <v>764</v>
      </c>
      <c r="N542" s="432"/>
      <c r="O542" s="432"/>
      <c r="P542" s="432"/>
      <c r="Q542" s="432"/>
      <c r="R542" s="432"/>
      <c r="S542" s="432"/>
      <c r="T542" s="432"/>
      <c r="U542" s="432"/>
      <c r="V542" s="432"/>
      <c r="W542" s="432"/>
      <c r="X542" s="432"/>
      <c r="Y542" s="432"/>
      <c r="Z542" s="432"/>
      <c r="AA542" s="432"/>
      <c r="AB542" s="432"/>
      <c r="AC542" s="432"/>
      <c r="AD542" s="432"/>
      <c r="AE542" s="432"/>
      <c r="AF542" s="432"/>
      <c r="AG542" s="432"/>
      <c r="AH542" s="432"/>
      <c r="AI542" s="432"/>
      <c r="AJ542" s="432"/>
      <c r="AK542" s="432"/>
      <c r="AL542" s="432"/>
      <c r="AM542" s="432"/>
      <c r="AN542" s="432"/>
      <c r="AO542" s="432"/>
      <c r="AP542" s="432"/>
      <c r="AQ542" s="432"/>
      <c r="AR542" s="432"/>
      <c r="AS542" s="432"/>
      <c r="AT542" s="432"/>
      <c r="AU542" s="432"/>
      <c r="AV542" s="432"/>
      <c r="AW542" s="432"/>
      <c r="AX542" s="432"/>
      <c r="AY542" s="432"/>
      <c r="AZ542" s="432"/>
      <c r="BA542" s="432"/>
      <c r="BB542" s="432"/>
      <c r="BC542" s="432"/>
      <c r="BD542" s="432"/>
      <c r="BE542" s="432"/>
      <c r="BF542" s="432"/>
      <c r="BG542" s="432"/>
      <c r="BH542" s="432"/>
      <c r="BI542" s="432"/>
      <c r="BJ542" s="432"/>
      <c r="BK542" s="432"/>
      <c r="BL542" s="432"/>
      <c r="BM542" s="432"/>
      <c r="BN542" s="432"/>
      <c r="BO542" s="432"/>
      <c r="BP542" s="432"/>
      <c r="BQ542" s="432"/>
      <c r="BR542" s="432"/>
      <c r="BS542" s="432"/>
      <c r="BT542" s="432"/>
      <c r="BU542" s="432"/>
      <c r="BV542" s="432"/>
      <c r="BW542" s="432"/>
      <c r="BX542" s="432"/>
      <c r="BY542" s="432"/>
      <c r="BZ542" s="432"/>
      <c r="CA542" s="432"/>
      <c r="CB542" s="432"/>
      <c r="CC542" s="432"/>
      <c r="CD542" s="432"/>
      <c r="CE542" s="432"/>
      <c r="CF542" s="432"/>
      <c r="CG542" s="432"/>
      <c r="CH542" s="432"/>
      <c r="CI542" s="432"/>
      <c r="CJ542" s="432"/>
      <c r="CK542" s="432"/>
      <c r="CL542" s="432"/>
      <c r="CM542" s="432"/>
      <c r="CN542" s="432"/>
      <c r="CO542" s="432"/>
      <c r="CP542" s="432"/>
      <c r="CQ542" s="432"/>
      <c r="CR542" s="432"/>
      <c r="CS542" s="432"/>
      <c r="CT542" s="432"/>
      <c r="CU542" s="432"/>
      <c r="CV542" s="432"/>
      <c r="CW542" s="432"/>
      <c r="CX542" s="432"/>
      <c r="CY542" s="432"/>
      <c r="CZ542" s="432"/>
      <c r="DA542" s="432"/>
      <c r="DB542" s="432"/>
      <c r="DC542" s="432"/>
      <c r="DD542" s="432"/>
      <c r="DE542" s="432"/>
      <c r="DF542" s="432"/>
      <c r="DG542" s="432"/>
      <c r="DH542" s="432"/>
      <c r="DI542" s="432"/>
      <c r="DJ542" s="432"/>
      <c r="DK542" s="432"/>
      <c r="DL542" s="432"/>
      <c r="DM542" s="432"/>
      <c r="DN542" s="432"/>
      <c r="DO542" s="432"/>
      <c r="DP542" s="432"/>
      <c r="DQ542" s="432"/>
      <c r="DR542" s="432"/>
      <c r="DS542" s="432"/>
      <c r="DT542" s="432"/>
      <c r="DU542" s="432"/>
      <c r="DV542" s="432"/>
      <c r="DW542" s="432"/>
      <c r="DX542" s="432"/>
      <c r="DY542" s="432"/>
      <c r="DZ542" s="432"/>
      <c r="EA542" s="432"/>
      <c r="EB542" s="432"/>
      <c r="EC542" s="432"/>
      <c r="ED542" s="432"/>
      <c r="EE542" s="432"/>
      <c r="EF542" s="432"/>
      <c r="EG542" s="432"/>
      <c r="EH542" s="432"/>
      <c r="EI542" s="432"/>
      <c r="EJ542" s="432"/>
      <c r="EK542" s="432"/>
      <c r="EL542" s="432"/>
      <c r="EM542" s="432"/>
      <c r="EN542" s="432"/>
      <c r="EO542" s="432"/>
      <c r="EP542" s="432"/>
      <c r="EQ542" s="432"/>
      <c r="ER542" s="432"/>
      <c r="ES542" s="432"/>
      <c r="ET542" s="432"/>
      <c r="EU542" s="432"/>
      <c r="EV542" s="432"/>
      <c r="EW542" s="432"/>
      <c r="EX542" s="432"/>
      <c r="EY542" s="432"/>
      <c r="EZ542" s="432"/>
      <c r="FA542" s="432"/>
      <c r="FB542" s="432"/>
      <c r="FC542" s="432"/>
      <c r="FD542" s="432"/>
      <c r="FE542" s="432"/>
      <c r="FF542" s="432"/>
      <c r="FG542" s="432"/>
      <c r="FH542" s="432"/>
      <c r="FI542" s="432"/>
      <c r="FJ542" s="432"/>
      <c r="FK542" s="432"/>
      <c r="FL542" s="432"/>
      <c r="FM542" s="432"/>
      <c r="FN542" s="432"/>
      <c r="FO542" s="432"/>
      <c r="FP542" s="432"/>
      <c r="FQ542" s="432"/>
      <c r="FR542" s="432"/>
      <c r="FS542" s="432"/>
      <c r="FT542" s="432"/>
      <c r="FU542" s="432"/>
      <c r="FV542" s="432"/>
      <c r="FW542" s="432"/>
      <c r="FX542" s="432"/>
      <c r="FY542" s="432"/>
      <c r="FZ542" s="432"/>
      <c r="GA542" s="432"/>
      <c r="GB542" s="432"/>
      <c r="GC542" s="432"/>
      <c r="GD542" s="432"/>
      <c r="GE542" s="432"/>
      <c r="GF542" s="432"/>
      <c r="GG542" s="432"/>
      <c r="GH542" s="432"/>
      <c r="GI542" s="432"/>
      <c r="GJ542" s="432"/>
      <c r="GK542" s="432"/>
      <c r="GL542" s="432"/>
      <c r="GM542" s="432"/>
      <c r="GN542" s="432"/>
      <c r="GO542" s="432"/>
      <c r="GP542" s="432"/>
      <c r="GQ542" s="432"/>
      <c r="GR542" s="432"/>
      <c r="GS542" s="432"/>
      <c r="GT542" s="432"/>
      <c r="GU542" s="432"/>
      <c r="GV542" s="432"/>
      <c r="GW542" s="432"/>
      <c r="GX542" s="432"/>
      <c r="GY542" s="432"/>
      <c r="GZ542" s="432"/>
      <c r="HA542" s="432"/>
      <c r="HB542" s="432"/>
      <c r="HC542" s="432"/>
      <c r="HD542" s="432"/>
      <c r="HE542" s="432"/>
      <c r="HF542" s="432"/>
      <c r="HG542" s="432"/>
      <c r="HH542" s="432"/>
      <c r="HI542" s="432"/>
      <c r="HJ542" s="432"/>
      <c r="HK542" s="432"/>
      <c r="HL542" s="432"/>
      <c r="HM542" s="432"/>
      <c r="HN542" s="432"/>
      <c r="HO542" s="432"/>
      <c r="HP542" s="432"/>
      <c r="HQ542" s="432"/>
      <c r="HR542" s="432"/>
      <c r="HS542" s="432"/>
      <c r="HT542" s="432"/>
      <c r="HU542" s="432"/>
      <c r="HV542" s="432"/>
      <c r="HW542" s="432"/>
      <c r="HX542" s="432"/>
      <c r="HY542" s="432"/>
      <c r="HZ542" s="432"/>
      <c r="IA542" s="432"/>
      <c r="IB542" s="432"/>
      <c r="IC542" s="432"/>
      <c r="ID542" s="432"/>
      <c r="IE542" s="432"/>
      <c r="IF542" s="432"/>
      <c r="IG542" s="432"/>
    </row>
    <row r="543" spans="1:241" s="433" customFormat="1" ht="48" customHeight="1">
      <c r="A543" s="62">
        <v>4</v>
      </c>
      <c r="B543" s="172" t="s">
        <v>2182</v>
      </c>
      <c r="C543" s="27" t="s">
        <v>1175</v>
      </c>
      <c r="D543" s="27" t="s">
        <v>1176</v>
      </c>
      <c r="E543" s="71" t="s">
        <v>416</v>
      </c>
      <c r="F543" s="27" t="s">
        <v>2624</v>
      </c>
      <c r="G543" s="461">
        <v>5.6</v>
      </c>
      <c r="H543" s="36">
        <v>50</v>
      </c>
      <c r="I543" s="41">
        <v>280</v>
      </c>
      <c r="J543" s="30">
        <v>0.12</v>
      </c>
      <c r="K543" s="31">
        <v>313.60000000000002</v>
      </c>
      <c r="L543" s="44" t="s">
        <v>764</v>
      </c>
      <c r="N543" s="432"/>
      <c r="O543" s="432"/>
      <c r="P543" s="432"/>
      <c r="Q543" s="432"/>
      <c r="R543" s="432"/>
      <c r="S543" s="432"/>
      <c r="T543" s="432"/>
      <c r="U543" s="432"/>
      <c r="V543" s="432"/>
      <c r="W543" s="432"/>
      <c r="X543" s="432"/>
      <c r="Y543" s="432"/>
      <c r="Z543" s="432"/>
      <c r="AA543" s="432"/>
      <c r="AB543" s="432"/>
      <c r="AC543" s="432"/>
      <c r="AD543" s="432"/>
      <c r="AE543" s="432"/>
      <c r="AF543" s="432"/>
      <c r="AG543" s="432"/>
      <c r="AH543" s="432"/>
      <c r="AI543" s="432"/>
      <c r="AJ543" s="432"/>
      <c r="AK543" s="432"/>
      <c r="AL543" s="432"/>
      <c r="AM543" s="432"/>
      <c r="AN543" s="432"/>
      <c r="AO543" s="432"/>
      <c r="AP543" s="432"/>
      <c r="AQ543" s="432"/>
      <c r="AR543" s="432"/>
      <c r="AS543" s="432"/>
      <c r="AT543" s="432"/>
      <c r="AU543" s="432"/>
      <c r="AV543" s="432"/>
      <c r="AW543" s="432"/>
      <c r="AX543" s="432"/>
      <c r="AY543" s="432"/>
      <c r="AZ543" s="432"/>
      <c r="BA543" s="432"/>
      <c r="BB543" s="432"/>
      <c r="BC543" s="432"/>
      <c r="BD543" s="432"/>
      <c r="BE543" s="432"/>
      <c r="BF543" s="432"/>
      <c r="BG543" s="432"/>
      <c r="BH543" s="432"/>
      <c r="BI543" s="432"/>
      <c r="BJ543" s="432"/>
      <c r="BK543" s="432"/>
      <c r="BL543" s="432"/>
      <c r="BM543" s="432"/>
      <c r="BN543" s="432"/>
      <c r="BO543" s="432"/>
      <c r="BP543" s="432"/>
      <c r="BQ543" s="432"/>
      <c r="BR543" s="432"/>
      <c r="BS543" s="432"/>
      <c r="BT543" s="432"/>
      <c r="BU543" s="432"/>
      <c r="BV543" s="432"/>
      <c r="BW543" s="432"/>
      <c r="BX543" s="432"/>
      <c r="BY543" s="432"/>
      <c r="BZ543" s="432"/>
      <c r="CA543" s="432"/>
      <c r="CB543" s="432"/>
      <c r="CC543" s="432"/>
      <c r="CD543" s="432"/>
      <c r="CE543" s="432"/>
      <c r="CF543" s="432"/>
      <c r="CG543" s="432"/>
      <c r="CH543" s="432"/>
      <c r="CI543" s="432"/>
      <c r="CJ543" s="432"/>
      <c r="CK543" s="432"/>
      <c r="CL543" s="432"/>
      <c r="CM543" s="432"/>
      <c r="CN543" s="432"/>
      <c r="CO543" s="432"/>
      <c r="CP543" s="432"/>
      <c r="CQ543" s="432"/>
      <c r="CR543" s="432"/>
      <c r="CS543" s="432"/>
      <c r="CT543" s="432"/>
      <c r="CU543" s="432"/>
      <c r="CV543" s="432"/>
      <c r="CW543" s="432"/>
      <c r="CX543" s="432"/>
      <c r="CY543" s="432"/>
      <c r="CZ543" s="432"/>
      <c r="DA543" s="432"/>
      <c r="DB543" s="432"/>
      <c r="DC543" s="432"/>
      <c r="DD543" s="432"/>
      <c r="DE543" s="432"/>
      <c r="DF543" s="432"/>
      <c r="DG543" s="432"/>
      <c r="DH543" s="432"/>
      <c r="DI543" s="432"/>
      <c r="DJ543" s="432"/>
      <c r="DK543" s="432"/>
      <c r="DL543" s="432"/>
      <c r="DM543" s="432"/>
      <c r="DN543" s="432"/>
      <c r="DO543" s="432"/>
      <c r="DP543" s="432"/>
      <c r="DQ543" s="432"/>
      <c r="DR543" s="432"/>
      <c r="DS543" s="432"/>
      <c r="DT543" s="432"/>
      <c r="DU543" s="432"/>
      <c r="DV543" s="432"/>
      <c r="DW543" s="432"/>
      <c r="DX543" s="432"/>
      <c r="DY543" s="432"/>
      <c r="DZ543" s="432"/>
      <c r="EA543" s="432"/>
      <c r="EB543" s="432"/>
      <c r="EC543" s="432"/>
      <c r="ED543" s="432"/>
      <c r="EE543" s="432"/>
      <c r="EF543" s="432"/>
      <c r="EG543" s="432"/>
      <c r="EH543" s="432"/>
      <c r="EI543" s="432"/>
      <c r="EJ543" s="432"/>
      <c r="EK543" s="432"/>
      <c r="EL543" s="432"/>
      <c r="EM543" s="432"/>
      <c r="EN543" s="432"/>
      <c r="EO543" s="432"/>
      <c r="EP543" s="432"/>
      <c r="EQ543" s="432"/>
      <c r="ER543" s="432"/>
      <c r="ES543" s="432"/>
      <c r="ET543" s="432"/>
      <c r="EU543" s="432"/>
      <c r="EV543" s="432"/>
      <c r="EW543" s="432"/>
      <c r="EX543" s="432"/>
      <c r="EY543" s="432"/>
      <c r="EZ543" s="432"/>
      <c r="FA543" s="432"/>
      <c r="FB543" s="432"/>
      <c r="FC543" s="432"/>
      <c r="FD543" s="432"/>
      <c r="FE543" s="432"/>
      <c r="FF543" s="432"/>
      <c r="FG543" s="432"/>
      <c r="FH543" s="432"/>
      <c r="FI543" s="432"/>
      <c r="FJ543" s="432"/>
      <c r="FK543" s="432"/>
      <c r="FL543" s="432"/>
      <c r="FM543" s="432"/>
      <c r="FN543" s="432"/>
      <c r="FO543" s="432"/>
      <c r="FP543" s="432"/>
      <c r="FQ543" s="432"/>
      <c r="FR543" s="432"/>
      <c r="FS543" s="432"/>
      <c r="FT543" s="432"/>
      <c r="FU543" s="432"/>
      <c r="FV543" s="432"/>
      <c r="FW543" s="432"/>
      <c r="FX543" s="432"/>
      <c r="FY543" s="432"/>
      <c r="FZ543" s="432"/>
      <c r="GA543" s="432"/>
      <c r="GB543" s="432"/>
      <c r="GC543" s="432"/>
      <c r="GD543" s="432"/>
      <c r="GE543" s="432"/>
      <c r="GF543" s="432"/>
      <c r="GG543" s="432"/>
      <c r="GH543" s="432"/>
      <c r="GI543" s="432"/>
      <c r="GJ543" s="432"/>
      <c r="GK543" s="432"/>
      <c r="GL543" s="432"/>
      <c r="GM543" s="432"/>
      <c r="GN543" s="432"/>
      <c r="GO543" s="432"/>
      <c r="GP543" s="432"/>
      <c r="GQ543" s="432"/>
      <c r="GR543" s="432"/>
      <c r="GS543" s="432"/>
      <c r="GT543" s="432"/>
      <c r="GU543" s="432"/>
      <c r="GV543" s="432"/>
      <c r="GW543" s="432"/>
      <c r="GX543" s="432"/>
      <c r="GY543" s="432"/>
      <c r="GZ543" s="432"/>
      <c r="HA543" s="432"/>
      <c r="HB543" s="432"/>
      <c r="HC543" s="432"/>
      <c r="HD543" s="432"/>
      <c r="HE543" s="432"/>
      <c r="HF543" s="432"/>
      <c r="HG543" s="432"/>
      <c r="HH543" s="432"/>
      <c r="HI543" s="432"/>
      <c r="HJ543" s="432"/>
      <c r="HK543" s="432"/>
      <c r="HL543" s="432"/>
      <c r="HM543" s="432"/>
      <c r="HN543" s="432"/>
      <c r="HO543" s="432"/>
      <c r="HP543" s="432"/>
      <c r="HQ543" s="432"/>
      <c r="HR543" s="432"/>
      <c r="HS543" s="432"/>
      <c r="HT543" s="432"/>
      <c r="HU543" s="432"/>
      <c r="HV543" s="432"/>
      <c r="HW543" s="432"/>
      <c r="HX543" s="432"/>
      <c r="HY543" s="432"/>
      <c r="HZ543" s="432"/>
      <c r="IA543" s="432"/>
      <c r="IB543" s="432"/>
      <c r="IC543" s="432"/>
      <c r="ID543" s="432"/>
      <c r="IE543" s="432"/>
      <c r="IF543" s="432"/>
      <c r="IG543" s="432"/>
    </row>
    <row r="544" spans="1:241" s="38" customFormat="1" ht="30">
      <c r="A544" s="45">
        <v>5</v>
      </c>
      <c r="B544" s="172" t="s">
        <v>1634</v>
      </c>
      <c r="C544" s="27" t="s">
        <v>886</v>
      </c>
      <c r="D544" s="27" t="s">
        <v>887</v>
      </c>
      <c r="E544" s="71" t="s">
        <v>11</v>
      </c>
      <c r="F544" s="27" t="s">
        <v>2624</v>
      </c>
      <c r="G544" s="461">
        <v>0.23</v>
      </c>
      <c r="H544" s="36">
        <v>8700</v>
      </c>
      <c r="I544" s="41">
        <v>2001</v>
      </c>
      <c r="J544" s="46">
        <v>0.12</v>
      </c>
      <c r="K544" s="31">
        <v>2241.12</v>
      </c>
      <c r="L544" s="27" t="s">
        <v>858</v>
      </c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43"/>
      <c r="EJ544" s="43"/>
      <c r="EK544" s="43"/>
      <c r="EL544" s="43"/>
      <c r="EM544" s="43"/>
      <c r="EN544" s="43"/>
      <c r="EO544" s="43"/>
      <c r="EP544" s="43"/>
      <c r="EQ544" s="43"/>
      <c r="ER544" s="43"/>
      <c r="ES544" s="43"/>
      <c r="ET544" s="43"/>
      <c r="EU544" s="43"/>
      <c r="EV544" s="43"/>
      <c r="EW544" s="43"/>
      <c r="EX544" s="43"/>
      <c r="EY544" s="43"/>
      <c r="EZ544" s="43"/>
      <c r="FA544" s="43"/>
      <c r="FB544" s="43"/>
      <c r="FC544" s="43"/>
      <c r="FD544" s="43"/>
      <c r="FE544" s="43"/>
      <c r="FF544" s="43"/>
      <c r="FG544" s="43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43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</row>
    <row r="545" spans="1:11" s="108" customFormat="1">
      <c r="A545" s="517" t="s">
        <v>2588</v>
      </c>
      <c r="B545" s="518"/>
      <c r="C545" s="518"/>
      <c r="D545" s="518"/>
      <c r="E545" s="518"/>
      <c r="F545" s="518"/>
      <c r="G545" s="518"/>
      <c r="H545" s="518"/>
      <c r="I545" s="518"/>
      <c r="J545" s="519"/>
      <c r="K545" s="403">
        <f>SUM(K540:K544)</f>
        <v>6058.08</v>
      </c>
    </row>
    <row r="546" spans="1:11" s="108" customFormat="1">
      <c r="A546" s="517" t="s">
        <v>2589</v>
      </c>
      <c r="B546" s="518"/>
      <c r="C546" s="518"/>
      <c r="D546" s="518"/>
      <c r="E546" s="518"/>
      <c r="F546" s="518"/>
      <c r="G546" s="518"/>
      <c r="H546" s="518"/>
      <c r="I546" s="518"/>
      <c r="J546" s="519"/>
      <c r="K546" s="403">
        <v>-0.08</v>
      </c>
    </row>
    <row r="547" spans="1:11" s="108" customFormat="1">
      <c r="A547" s="523" t="s">
        <v>2784</v>
      </c>
      <c r="B547" s="524"/>
      <c r="C547" s="524"/>
      <c r="D547" s="524"/>
      <c r="E547" s="524"/>
      <c r="F547" s="524"/>
      <c r="G547" s="524"/>
      <c r="H547" s="524"/>
      <c r="I547" s="524"/>
      <c r="J547" s="525"/>
      <c r="K547" s="403">
        <f>SUM(K545:K546)</f>
        <v>6058</v>
      </c>
    </row>
  </sheetData>
  <mergeCells count="159">
    <mergeCell ref="A547:J547"/>
    <mergeCell ref="A50:J50"/>
    <mergeCell ref="A51:J51"/>
    <mergeCell ref="A52:J52"/>
    <mergeCell ref="A59:J59"/>
    <mergeCell ref="A27:J27"/>
    <mergeCell ref="A28:J28"/>
    <mergeCell ref="A29:J29"/>
    <mergeCell ref="A39:J39"/>
    <mergeCell ref="A40:J40"/>
    <mergeCell ref="A41:J41"/>
    <mergeCell ref="A5:J5"/>
    <mergeCell ref="A6:J6"/>
    <mergeCell ref="A7:J7"/>
    <mergeCell ref="A545:J545"/>
    <mergeCell ref="A546:J546"/>
    <mergeCell ref="N123:R123"/>
    <mergeCell ref="N159:R159"/>
    <mergeCell ref="N357:R357"/>
    <mergeCell ref="A60:J60"/>
    <mergeCell ref="A61:J61"/>
    <mergeCell ref="A67:J67"/>
    <mergeCell ref="A68:J68"/>
    <mergeCell ref="A69:J69"/>
    <mergeCell ref="A87:J87"/>
    <mergeCell ref="A96:J96"/>
    <mergeCell ref="A97:J97"/>
    <mergeCell ref="A98:J98"/>
    <mergeCell ref="A106:J106"/>
    <mergeCell ref="A75:J75"/>
    <mergeCell ref="A76:J76"/>
    <mergeCell ref="A77:J77"/>
    <mergeCell ref="A85:J85"/>
    <mergeCell ref="A86:J86"/>
    <mergeCell ref="A124:J124"/>
    <mergeCell ref="A125:J125"/>
    <mergeCell ref="A126:J126"/>
    <mergeCell ref="A135:J135"/>
    <mergeCell ref="A136:J136"/>
    <mergeCell ref="A107:J107"/>
    <mergeCell ref="A108:J108"/>
    <mergeCell ref="A116:J116"/>
    <mergeCell ref="A117:J117"/>
    <mergeCell ref="A118:J118"/>
    <mergeCell ref="A154:J154"/>
    <mergeCell ref="A155:J155"/>
    <mergeCell ref="A162:J162"/>
    <mergeCell ref="A163:J163"/>
    <mergeCell ref="A164:J164"/>
    <mergeCell ref="A137:J137"/>
    <mergeCell ref="A142:J142"/>
    <mergeCell ref="A143:J143"/>
    <mergeCell ref="A144:J144"/>
    <mergeCell ref="A153:J153"/>
    <mergeCell ref="A272:J272"/>
    <mergeCell ref="A281:J281"/>
    <mergeCell ref="A282:J282"/>
    <mergeCell ref="A283:J283"/>
    <mergeCell ref="A288:J288"/>
    <mergeCell ref="A262:J262"/>
    <mergeCell ref="A263:J263"/>
    <mergeCell ref="A264:J264"/>
    <mergeCell ref="A270:J270"/>
    <mergeCell ref="A271:J271"/>
    <mergeCell ref="A306:J306"/>
    <mergeCell ref="A307:J307"/>
    <mergeCell ref="A308:J308"/>
    <mergeCell ref="A315:J315"/>
    <mergeCell ref="A316:J316"/>
    <mergeCell ref="A289:J289"/>
    <mergeCell ref="A290:J290"/>
    <mergeCell ref="A297:J297"/>
    <mergeCell ref="A298:J298"/>
    <mergeCell ref="A299:J299"/>
    <mergeCell ref="A454:J454"/>
    <mergeCell ref="A455:J455"/>
    <mergeCell ref="A456:J456"/>
    <mergeCell ref="A335:J335"/>
    <mergeCell ref="A336:J336"/>
    <mergeCell ref="A404:J404"/>
    <mergeCell ref="A405:J405"/>
    <mergeCell ref="A406:J406"/>
    <mergeCell ref="A317:J317"/>
    <mergeCell ref="A324:J324"/>
    <mergeCell ref="A325:J325"/>
    <mergeCell ref="A326:J326"/>
    <mergeCell ref="A334:J334"/>
    <mergeCell ref="A534:J534"/>
    <mergeCell ref="A501:J501"/>
    <mergeCell ref="A509:J509"/>
    <mergeCell ref="A510:J510"/>
    <mergeCell ref="A511:J511"/>
    <mergeCell ref="A521:J521"/>
    <mergeCell ref="A488:J488"/>
    <mergeCell ref="A489:J489"/>
    <mergeCell ref="A490:J490"/>
    <mergeCell ref="A499:J499"/>
    <mergeCell ref="A500:J500"/>
    <mergeCell ref="A174:J174"/>
    <mergeCell ref="A175:J175"/>
    <mergeCell ref="A176:J176"/>
    <mergeCell ref="A187:J187"/>
    <mergeCell ref="A188:J188"/>
    <mergeCell ref="A522:J522"/>
    <mergeCell ref="A523:J523"/>
    <mergeCell ref="A532:J532"/>
    <mergeCell ref="A533:J533"/>
    <mergeCell ref="A467:J467"/>
    <mergeCell ref="A468:J468"/>
    <mergeCell ref="A476:J476"/>
    <mergeCell ref="A477:J477"/>
    <mergeCell ref="A478:J478"/>
    <mergeCell ref="A435:J435"/>
    <mergeCell ref="A442:J442"/>
    <mergeCell ref="A443:J443"/>
    <mergeCell ref="A444:J444"/>
    <mergeCell ref="A466:J466"/>
    <mergeCell ref="A425:J425"/>
    <mergeCell ref="A426:J426"/>
    <mergeCell ref="A427:J427"/>
    <mergeCell ref="A433:J433"/>
    <mergeCell ref="A434:J434"/>
    <mergeCell ref="A238:J238"/>
    <mergeCell ref="A239:J239"/>
    <mergeCell ref="A240:J240"/>
    <mergeCell ref="A214:J214"/>
    <mergeCell ref="A215:J215"/>
    <mergeCell ref="A226:J226"/>
    <mergeCell ref="A227:J227"/>
    <mergeCell ref="A228:J228"/>
    <mergeCell ref="A189:J189"/>
    <mergeCell ref="A200:J200"/>
    <mergeCell ref="A201:J201"/>
    <mergeCell ref="A202:J202"/>
    <mergeCell ref="A213:J213"/>
    <mergeCell ref="A15:J15"/>
    <mergeCell ref="A16:J16"/>
    <mergeCell ref="A17:J17"/>
    <mergeCell ref="A415:J415"/>
    <mergeCell ref="A416:J416"/>
    <mergeCell ref="A417:J417"/>
    <mergeCell ref="A346:J346"/>
    <mergeCell ref="A347:J347"/>
    <mergeCell ref="A348:J348"/>
    <mergeCell ref="A358:J358"/>
    <mergeCell ref="A359:J359"/>
    <mergeCell ref="A360:J360"/>
    <mergeCell ref="A370:J370"/>
    <mergeCell ref="A371:J371"/>
    <mergeCell ref="A372:J372"/>
    <mergeCell ref="A392:J392"/>
    <mergeCell ref="A393:J393"/>
    <mergeCell ref="A394:J394"/>
    <mergeCell ref="A382:J382"/>
    <mergeCell ref="A383:J383"/>
    <mergeCell ref="A384:J384"/>
    <mergeCell ref="A250:J250"/>
    <mergeCell ref="A251:J251"/>
    <mergeCell ref="A252:J252"/>
  </mergeCells>
  <conditionalFormatting sqref="R1">
    <cfRule type="duplicateValues" dxfId="6" priority="7"/>
  </conditionalFormatting>
  <conditionalFormatting sqref="R1">
    <cfRule type="duplicateValues" dxfId="5" priority="4"/>
    <cfRule type="duplicateValues" dxfId="4" priority="5"/>
    <cfRule type="duplicateValues" dxfId="3" priority="6"/>
  </conditionalFormatting>
  <conditionalFormatting sqref="R1">
    <cfRule type="duplicateValues" dxfId="2" priority="2"/>
    <cfRule type="duplicateValues" dxfId="1" priority="3"/>
  </conditionalFormatting>
  <conditionalFormatting sqref="D1">
    <cfRule type="duplicateValues" dxfId="0" priority="1"/>
  </conditionalFormatting>
  <dataValidations count="2">
    <dataValidation type="decimal" allowBlank="1" showInputMessage="1" showErrorMessage="1" errorTitle="Invaid Entry" error="Only Numeric Values are allowed. " promptTitle="Basic Rate Entry" prompt="Please enter Basic Rate  in Rupees for this item. " sqref="G545:I547 G532:I535 G521:I526 G509:I514 G499:I504 G488:I493 G476:I481 G466:I471 G442:I447 G433:I438 G425:I430 G404:I409 G392:I397 G250:I255 G358:I363 G346:I351 G238:I243 G226:I231 G213:I218 G200:I205 G187:I192 G174:I179 G334:I339 G324:I329 G315:I320 G306:I311 G288:I293 G281:I286 G270:I275 G262:I267 G162:I167 G153:I158 G297:I302 G382:I387 G370:I375 G454:I459 G537:I539 G415:I420 G20:I20 G5:I10 G15:I17 G39:I44 G27:I32 G50:I55 G67:I72 G75:I80 G85:I90 G96:I101 G106:I111 G116:I121 G124:I129 G135:I140 G142:I147 G59:I64">
      <formula1>0</formula1>
      <formula2>999999999999999</formula2>
    </dataValidation>
    <dataValidation allowBlank="1" showInputMessage="1" showErrorMessage="1" promptTitle="Units" prompt="Please enter Units in text" sqref="E545:E547 E532:E535 E521:E526 E509:E514 E499:E504 E488:E493 E476:E481 E466:E471 E442:E447 E433:E438 E425:E430 E404:E409 E392:E397 E250:E255 E358:E363 E346:E351 E238:E243 E226:E231 E213:E218 E200:E205 E187:E192 E174:E179 E334:E339 E324:E329 E315:E320 E306:E311 E288:E293 E281:E286 E270:E275 E262:E267 E162:E167 E153:E158 E297:E302 E382:E387 E370:E375 E454:E459 E537:E539 E415:E420 E20 E5:E10 E15:E17 E39:E44 E27:E32 E50:E55 E67:E72 E75:E80 E85:E90 E96:E101 E106:E111 E116:E121 E124:E129 E135:E140 E142:E147 E59:E64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Indt 15</vt:lpstr>
      <vt:lpstr>GPA</vt:lpstr>
      <vt:lpstr>SPA</vt:lpstr>
      <vt:lpstr>RC latest</vt:lpstr>
      <vt:lpstr>RC DSO</vt:lpstr>
      <vt:lpstr>GPA DSO</vt:lpstr>
      <vt:lpstr>SPA DSO</vt:lpstr>
      <vt:lpstr>RC SOs</vt:lpstr>
      <vt:lpstr>GPA SOs</vt:lpstr>
      <vt:lpstr>SPA SOs</vt:lpstr>
      <vt:lpstr>NF List</vt:lpstr>
      <vt:lpstr>'NF List'!Print_Titles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2018-09-10T06:01:28Z</dcterms:modified>
</cp:coreProperties>
</file>