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Bhaskar\Bhaskar\Bank_Login_Details\"/>
    </mc:Choice>
  </mc:AlternateContent>
  <bookViews>
    <workbookView xWindow="0" yWindow="0" windowWidth="20490" windowHeight="7020" activeTab="1"/>
  </bookViews>
  <sheets>
    <sheet name="5_Lakhs" sheetId="1" r:id="rId1"/>
    <sheet name="Sheet3" sheetId="3" r:id="rId2"/>
    <sheet name="1Lakh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3" l="1"/>
  <c r="D24" i="3"/>
  <c r="H24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" i="3"/>
  <c r="C24" i="3"/>
  <c r="B24" i="3"/>
  <c r="K21" i="3"/>
  <c r="F3" i="3"/>
  <c r="K2" i="3"/>
  <c r="H2" i="3"/>
  <c r="F2" i="3"/>
  <c r="J2" i="3"/>
  <c r="C24" i="2"/>
  <c r="B24" i="2"/>
  <c r="K21" i="2"/>
  <c r="K3" i="2"/>
  <c r="F3" i="2"/>
  <c r="B3" i="2"/>
  <c r="K2" i="2"/>
  <c r="H2" i="2"/>
  <c r="F2" i="2"/>
  <c r="E2" i="2"/>
  <c r="J2" i="2" s="1"/>
  <c r="K2" i="1"/>
  <c r="K21" i="1"/>
  <c r="E2" i="1"/>
  <c r="J2" i="1" s="1"/>
  <c r="C24" i="1"/>
  <c r="H2" i="1"/>
  <c r="I2" i="1" s="1"/>
  <c r="F3" i="1"/>
  <c r="F2" i="1"/>
  <c r="B24" i="1"/>
  <c r="B3" i="1"/>
  <c r="K3" i="1" s="1"/>
  <c r="I2" i="3" l="1"/>
  <c r="J3" i="3"/>
  <c r="F4" i="3"/>
  <c r="K3" i="3"/>
  <c r="H3" i="3"/>
  <c r="I3" i="3" s="1"/>
  <c r="H3" i="2"/>
  <c r="I3" i="2" s="1"/>
  <c r="B4" i="2"/>
  <c r="I2" i="2"/>
  <c r="E3" i="2"/>
  <c r="J3" i="2" s="1"/>
  <c r="F4" i="2"/>
  <c r="E3" i="1"/>
  <c r="J3" i="1" s="1"/>
  <c r="H3" i="1"/>
  <c r="I3" i="1" s="1"/>
  <c r="B4" i="1"/>
  <c r="F5" i="1" s="1"/>
  <c r="F4" i="1"/>
  <c r="B5" i="1"/>
  <c r="F5" i="3" l="1"/>
  <c r="H4" i="3"/>
  <c r="I4" i="3" s="1"/>
  <c r="K4" i="3"/>
  <c r="J4" i="3"/>
  <c r="K4" i="2"/>
  <c r="B5" i="2"/>
  <c r="H4" i="2"/>
  <c r="F5" i="2"/>
  <c r="E4" i="2"/>
  <c r="J4" i="2" s="1"/>
  <c r="F6" i="1"/>
  <c r="K5" i="1"/>
  <c r="H5" i="1"/>
  <c r="I5" i="1" s="1"/>
  <c r="H4" i="1"/>
  <c r="I4" i="1" s="1"/>
  <c r="E5" i="1"/>
  <c r="J5" i="1" s="1"/>
  <c r="K4" i="1"/>
  <c r="E4" i="1"/>
  <c r="J4" i="1" s="1"/>
  <c r="B6" i="1"/>
  <c r="K5" i="3" l="1"/>
  <c r="H5" i="3"/>
  <c r="F6" i="3"/>
  <c r="J6" i="3"/>
  <c r="F7" i="3"/>
  <c r="J5" i="3"/>
  <c r="I4" i="2"/>
  <c r="B6" i="2"/>
  <c r="H5" i="2"/>
  <c r="I5" i="2" s="1"/>
  <c r="K5" i="2"/>
  <c r="E5" i="2"/>
  <c r="J5" i="2" s="1"/>
  <c r="F6" i="2"/>
  <c r="E6" i="2"/>
  <c r="J6" i="2" s="1"/>
  <c r="K6" i="1"/>
  <c r="H6" i="1"/>
  <c r="I6" i="1" s="1"/>
  <c r="E6" i="1"/>
  <c r="J6" i="1" s="1"/>
  <c r="B7" i="1"/>
  <c r="F7" i="1"/>
  <c r="I5" i="3" l="1"/>
  <c r="K6" i="3"/>
  <c r="H6" i="3"/>
  <c r="I6" i="3" s="1"/>
  <c r="B7" i="2"/>
  <c r="H6" i="2"/>
  <c r="I6" i="2" s="1"/>
  <c r="K6" i="2"/>
  <c r="F7" i="2"/>
  <c r="E7" i="1"/>
  <c r="J7" i="1" s="1"/>
  <c r="K7" i="1"/>
  <c r="H7" i="1"/>
  <c r="F8" i="1"/>
  <c r="B8" i="1"/>
  <c r="E8" i="1" s="1"/>
  <c r="J8" i="1" s="1"/>
  <c r="H7" i="3" l="1"/>
  <c r="I7" i="3" s="1"/>
  <c r="K7" i="3"/>
  <c r="F8" i="3"/>
  <c r="J7" i="3"/>
  <c r="J8" i="3"/>
  <c r="F9" i="3"/>
  <c r="K7" i="2"/>
  <c r="B8" i="2"/>
  <c r="H7" i="2"/>
  <c r="I7" i="2" s="1"/>
  <c r="F8" i="2"/>
  <c r="E7" i="2"/>
  <c r="J7" i="2" s="1"/>
  <c r="F9" i="2"/>
  <c r="K8" i="1"/>
  <c r="H8" i="1"/>
  <c r="I8" i="1" s="1"/>
  <c r="I7" i="1"/>
  <c r="B9" i="1"/>
  <c r="E9" i="1" s="1"/>
  <c r="J9" i="1" s="1"/>
  <c r="F9" i="1"/>
  <c r="H8" i="3" l="1"/>
  <c r="I8" i="3" s="1"/>
  <c r="K8" i="3"/>
  <c r="K8" i="2"/>
  <c r="B9" i="2"/>
  <c r="H8" i="2"/>
  <c r="I8" i="2" s="1"/>
  <c r="E9" i="2"/>
  <c r="J9" i="2" s="1"/>
  <c r="E8" i="2"/>
  <c r="J8" i="2" s="1"/>
  <c r="F10" i="2"/>
  <c r="K9" i="1"/>
  <c r="H9" i="1"/>
  <c r="F10" i="1"/>
  <c r="B10" i="1"/>
  <c r="F11" i="1"/>
  <c r="K9" i="3" l="1"/>
  <c r="H9" i="3"/>
  <c r="I9" i="3" s="1"/>
  <c r="F11" i="3"/>
  <c r="J9" i="3"/>
  <c r="F10" i="3"/>
  <c r="J10" i="3"/>
  <c r="B10" i="2"/>
  <c r="H9" i="2"/>
  <c r="I9" i="2" s="1"/>
  <c r="K9" i="2"/>
  <c r="I9" i="1"/>
  <c r="K10" i="1"/>
  <c r="H10" i="1"/>
  <c r="I10" i="1" s="1"/>
  <c r="E10" i="1"/>
  <c r="J10" i="1" s="1"/>
  <c r="B11" i="1"/>
  <c r="K10" i="3" l="1"/>
  <c r="H10" i="3"/>
  <c r="I10" i="3" s="1"/>
  <c r="B11" i="2"/>
  <c r="H10" i="2"/>
  <c r="I10" i="2" s="1"/>
  <c r="K10" i="2"/>
  <c r="F12" i="2"/>
  <c r="E10" i="2"/>
  <c r="J10" i="2" s="1"/>
  <c r="F11" i="2"/>
  <c r="K11" i="1"/>
  <c r="H11" i="1"/>
  <c r="E11" i="1"/>
  <c r="J11" i="1" s="1"/>
  <c r="B12" i="1"/>
  <c r="F12" i="1"/>
  <c r="H11" i="3" l="1"/>
  <c r="I11" i="3" s="1"/>
  <c r="K11" i="3"/>
  <c r="F12" i="3"/>
  <c r="F13" i="3"/>
  <c r="J11" i="3"/>
  <c r="K11" i="2"/>
  <c r="B12" i="2"/>
  <c r="H11" i="2"/>
  <c r="I11" i="2" s="1"/>
  <c r="E11" i="2"/>
  <c r="J11" i="2" s="1"/>
  <c r="I11" i="1"/>
  <c r="K12" i="1"/>
  <c r="H12" i="1"/>
  <c r="I12" i="1" s="1"/>
  <c r="E12" i="1"/>
  <c r="J12" i="1" s="1"/>
  <c r="B13" i="1"/>
  <c r="F13" i="1"/>
  <c r="H12" i="3" l="1"/>
  <c r="I12" i="3" s="1"/>
  <c r="K12" i="3"/>
  <c r="J12" i="3"/>
  <c r="K12" i="2"/>
  <c r="B13" i="2"/>
  <c r="H12" i="2"/>
  <c r="I12" i="2" s="1"/>
  <c r="F14" i="2"/>
  <c r="F13" i="2"/>
  <c r="E12" i="2"/>
  <c r="J12" i="2" s="1"/>
  <c r="K13" i="1"/>
  <c r="H13" i="1"/>
  <c r="I13" i="1" s="1"/>
  <c r="E13" i="1"/>
  <c r="J13" i="1" s="1"/>
  <c r="F14" i="1"/>
  <c r="B14" i="1"/>
  <c r="K13" i="3" l="1"/>
  <c r="F15" i="3"/>
  <c r="H13" i="3"/>
  <c r="I13" i="3" s="1"/>
  <c r="J13" i="3"/>
  <c r="F14" i="3"/>
  <c r="B14" i="2"/>
  <c r="H13" i="2"/>
  <c r="I13" i="2" s="1"/>
  <c r="K13" i="2"/>
  <c r="E13" i="2"/>
  <c r="J13" i="2" s="1"/>
  <c r="H14" i="1"/>
  <c r="I14" i="1" s="1"/>
  <c r="K14" i="1"/>
  <c r="E14" i="1"/>
  <c r="J14" i="1" s="1"/>
  <c r="B15" i="1"/>
  <c r="F15" i="1"/>
  <c r="F16" i="1"/>
  <c r="K14" i="3" l="1"/>
  <c r="H14" i="3"/>
  <c r="I14" i="3" s="1"/>
  <c r="J14" i="3"/>
  <c r="B15" i="2"/>
  <c r="H14" i="2"/>
  <c r="I14" i="2" s="1"/>
  <c r="K14" i="2"/>
  <c r="E14" i="2"/>
  <c r="J14" i="2" s="1"/>
  <c r="F15" i="2"/>
  <c r="F16" i="2"/>
  <c r="K15" i="1"/>
  <c r="H15" i="1"/>
  <c r="I15" i="1" s="1"/>
  <c r="E15" i="1"/>
  <c r="J15" i="1" s="1"/>
  <c r="B16" i="1"/>
  <c r="H15" i="3" l="1"/>
  <c r="I15" i="3" s="1"/>
  <c r="K15" i="3"/>
  <c r="J15" i="3"/>
  <c r="F16" i="3"/>
  <c r="F17" i="3"/>
  <c r="K15" i="2"/>
  <c r="B16" i="2"/>
  <c r="H15" i="2"/>
  <c r="I15" i="2" s="1"/>
  <c r="E15" i="2"/>
  <c r="J15" i="2" s="1"/>
  <c r="F17" i="2"/>
  <c r="K16" i="1"/>
  <c r="H16" i="1"/>
  <c r="I16" i="1" s="1"/>
  <c r="E16" i="1"/>
  <c r="J16" i="1" s="1"/>
  <c r="B17" i="1"/>
  <c r="F17" i="1"/>
  <c r="H16" i="3" l="1"/>
  <c r="I16" i="3" s="1"/>
  <c r="K16" i="3"/>
  <c r="J16" i="3"/>
  <c r="K16" i="2"/>
  <c r="B17" i="2"/>
  <c r="H16" i="2"/>
  <c r="I16" i="2" s="1"/>
  <c r="E16" i="2"/>
  <c r="J16" i="2" s="1"/>
  <c r="F18" i="2"/>
  <c r="K17" i="1"/>
  <c r="H17" i="1"/>
  <c r="I17" i="1" s="1"/>
  <c r="E17" i="1"/>
  <c r="J17" i="1" s="1"/>
  <c r="B18" i="1"/>
  <c r="F18" i="1"/>
  <c r="H17" i="3" l="1"/>
  <c r="I17" i="3" s="1"/>
  <c r="K17" i="3"/>
  <c r="J17" i="3"/>
  <c r="F19" i="3"/>
  <c r="F18" i="3"/>
  <c r="B18" i="2"/>
  <c r="H17" i="2"/>
  <c r="I17" i="2" s="1"/>
  <c r="K17" i="2"/>
  <c r="E17" i="2"/>
  <c r="J17" i="2" s="1"/>
  <c r="F19" i="2"/>
  <c r="K18" i="1"/>
  <c r="H18" i="1"/>
  <c r="I18" i="1" s="1"/>
  <c r="E18" i="1"/>
  <c r="J18" i="1" s="1"/>
  <c r="F19" i="1"/>
  <c r="B19" i="1"/>
  <c r="K18" i="3" l="1"/>
  <c r="H18" i="3"/>
  <c r="I18" i="3" s="1"/>
  <c r="J18" i="3"/>
  <c r="B19" i="2"/>
  <c r="H18" i="2"/>
  <c r="I18" i="2" s="1"/>
  <c r="K18" i="2"/>
  <c r="E18" i="2"/>
  <c r="J18" i="2" s="1"/>
  <c r="K19" i="1"/>
  <c r="H19" i="1"/>
  <c r="I19" i="1" s="1"/>
  <c r="E19" i="1"/>
  <c r="J19" i="1" s="1"/>
  <c r="B20" i="1"/>
  <c r="F20" i="1"/>
  <c r="H19" i="3" l="1"/>
  <c r="I19" i="3" s="1"/>
  <c r="K19" i="3"/>
  <c r="J19" i="3"/>
  <c r="F21" i="3"/>
  <c r="F20" i="3"/>
  <c r="K19" i="2"/>
  <c r="B20" i="2"/>
  <c r="H19" i="2"/>
  <c r="I19" i="2" s="1"/>
  <c r="E19" i="2"/>
  <c r="J19" i="2" s="1"/>
  <c r="F20" i="2"/>
  <c r="K20" i="1"/>
  <c r="H24" i="1" s="1"/>
  <c r="I24" i="1" s="1"/>
  <c r="H20" i="1"/>
  <c r="I20" i="1" s="1"/>
  <c r="E20" i="1"/>
  <c r="J20" i="1" s="1"/>
  <c r="F21" i="1"/>
  <c r="D24" i="1" s="1"/>
  <c r="B21" i="1"/>
  <c r="H21" i="1" s="1"/>
  <c r="H20" i="3" l="1"/>
  <c r="I20" i="3" s="1"/>
  <c r="K20" i="3"/>
  <c r="I24" i="3" s="1"/>
  <c r="J20" i="3"/>
  <c r="K20" i="2"/>
  <c r="H24" i="2" s="1"/>
  <c r="I24" i="2" s="1"/>
  <c r="B21" i="2"/>
  <c r="H20" i="2"/>
  <c r="I20" i="2" s="1"/>
  <c r="E20" i="2"/>
  <c r="J20" i="2" s="1"/>
  <c r="F21" i="2"/>
  <c r="D24" i="2" s="1"/>
  <c r="A24" i="1"/>
  <c r="E21" i="1"/>
  <c r="J21" i="1" s="1"/>
  <c r="G24" i="1" s="1"/>
  <c r="H21" i="3" l="1"/>
  <c r="J21" i="3"/>
  <c r="A24" i="3"/>
  <c r="H21" i="2"/>
  <c r="A24" i="2"/>
  <c r="E21" i="2"/>
  <c r="J21" i="2" s="1"/>
  <c r="G24" i="2" s="1"/>
  <c r="I21" i="1"/>
  <c r="F24" i="1" s="1"/>
  <c r="E24" i="1"/>
  <c r="I21" i="3" l="1"/>
  <c r="F24" i="3" s="1"/>
  <c r="E24" i="3"/>
  <c r="I21" i="2"/>
  <c r="F24" i="2" s="1"/>
  <c r="E24" i="2"/>
</calcChain>
</file>

<file path=xl/sharedStrings.xml><?xml version="1.0" encoding="utf-8"?>
<sst xmlns="http://schemas.openxmlformats.org/spreadsheetml/2006/main" count="60" uniqueCount="20">
  <si>
    <t>S.No</t>
  </si>
  <si>
    <t>Monthly Payment</t>
  </si>
  <si>
    <t>Chit Amount</t>
  </si>
  <si>
    <t>Monthly Payment
(If Lifted)</t>
  </si>
  <si>
    <t>Installment</t>
  </si>
  <si>
    <t>Total Paid Amount
(Not Lifted)</t>
  </si>
  <si>
    <t>Total Paid Amount
(If Lifted)</t>
  </si>
  <si>
    <t>Chit Value</t>
  </si>
  <si>
    <t>Profit Earned
(If Not Lifted)</t>
  </si>
  <si>
    <t>Final Chit Value</t>
  </si>
  <si>
    <t>Profit 
(To Agent)</t>
  </si>
  <si>
    <t>Paid Amount
 (Self)</t>
  </si>
  <si>
    <t>Profit 
(To Self)</t>
  </si>
  <si>
    <t>Paid Amount
 (If Chit Lifted)</t>
  </si>
  <si>
    <t>Interest Earned
(1.71%per month)</t>
  </si>
  <si>
    <t>Profit to Agent 
(Monthly)</t>
  </si>
  <si>
    <t>Total Paid
(If Not Lifted)</t>
  </si>
  <si>
    <t>Loss (If Not Lifted)</t>
  </si>
  <si>
    <t>Paid Amount 
(20 Members - No Lift)</t>
  </si>
  <si>
    <t>Paid Amount 
(20 Members - 1 
Member Lift every month)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</si>
</sst>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₹-4009]\ #,##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164" fontId="0" fillId="0" borderId="1" xfId="0" applyNumberFormat="1" applyBorder="1"/>
    <xf numFmtId="164" fontId="0" fillId="3" borderId="1" xfId="0" applyNumberFormat="1" applyFill="1" applyBorder="1"/>
    <xf numFmtId="164" fontId="0" fillId="2" borderId="1" xfId="0" applyNumberFormat="1" applyFill="1" applyBorder="1"/>
    <xf numFmtId="0" fontId="0" fillId="0" borderId="1" xfId="0" applyBorder="1" applyAlignment="1"/>
    <xf numFmtId="164" fontId="0" fillId="0" borderId="1" xfId="0" applyNumberForma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opLeftCell="A7" workbookViewId="0">
      <selection sqref="A1:K24"/>
    </sheetView>
  </sheetViews>
  <sheetFormatPr defaultRowHeight="15" x14ac:dyDescent="0.25"/>
  <cols>
    <col min="2" max="2" width="17.28515625" customWidth="1"/>
    <col min="3" max="3" width="16.85546875" bestFit="1" customWidth="1"/>
    <col min="4" max="4" width="12.140625" bestFit="1" customWidth="1"/>
    <col min="5" max="5" width="15" bestFit="1" customWidth="1"/>
    <col min="6" max="6" width="13.85546875" bestFit="1" customWidth="1"/>
    <col min="7" max="7" width="11.140625" bestFit="1" customWidth="1"/>
    <col min="8" max="8" width="24.7109375" bestFit="1" customWidth="1"/>
    <col min="9" max="9" width="14.140625" bestFit="1" customWidth="1"/>
    <col min="10" max="10" width="14.42578125" customWidth="1"/>
    <col min="11" max="11" width="21" bestFit="1" customWidth="1"/>
    <col min="12" max="12" width="10.5703125" bestFit="1" customWidth="1"/>
  </cols>
  <sheetData>
    <row r="1" spans="1:11" ht="48" customHeight="1" x14ac:dyDescent="0.25">
      <c r="A1" s="3" t="s">
        <v>0</v>
      </c>
      <c r="B1" s="3" t="s">
        <v>1</v>
      </c>
      <c r="C1" s="4" t="s">
        <v>3</v>
      </c>
      <c r="D1" s="3" t="s">
        <v>2</v>
      </c>
      <c r="E1" s="4" t="s">
        <v>11</v>
      </c>
      <c r="F1" s="4" t="s">
        <v>13</v>
      </c>
      <c r="G1" s="3" t="s">
        <v>4</v>
      </c>
      <c r="H1" s="4" t="s">
        <v>19</v>
      </c>
      <c r="I1" s="4" t="s">
        <v>15</v>
      </c>
      <c r="J1" s="4" t="s">
        <v>14</v>
      </c>
      <c r="K1" s="4" t="s">
        <v>18</v>
      </c>
    </row>
    <row r="2" spans="1:11" x14ac:dyDescent="0.25">
      <c r="A2" s="2">
        <v>1</v>
      </c>
      <c r="B2" s="5">
        <v>27000</v>
      </c>
      <c r="C2" s="5">
        <v>30000</v>
      </c>
      <c r="D2" s="5">
        <v>500000</v>
      </c>
      <c r="E2" s="5">
        <f>SUM(B2)</f>
        <v>27000</v>
      </c>
      <c r="F2" s="5">
        <f>SUM(C2)</f>
        <v>30000</v>
      </c>
      <c r="G2" s="2">
        <v>20</v>
      </c>
      <c r="H2" s="5">
        <f>(B2*G3)+(C2*A2)</f>
        <v>543000</v>
      </c>
      <c r="I2" s="5">
        <f>H2-D2</f>
        <v>43000</v>
      </c>
      <c r="J2" s="5">
        <f>E2*(1.71)%</f>
        <v>461.7</v>
      </c>
      <c r="K2" s="5">
        <f>B2*20</f>
        <v>540000</v>
      </c>
    </row>
    <row r="3" spans="1:11" x14ac:dyDescent="0.25">
      <c r="A3" s="2">
        <v>2</v>
      </c>
      <c r="B3" s="5">
        <f>B2-500</f>
        <v>26500</v>
      </c>
      <c r="C3" s="5">
        <v>30000</v>
      </c>
      <c r="D3" s="5">
        <v>500000</v>
      </c>
      <c r="E3" s="5">
        <f>SUM(B2:B3)</f>
        <v>53500</v>
      </c>
      <c r="F3" s="5">
        <f>SUM(B2+C3)</f>
        <v>57000</v>
      </c>
      <c r="G3" s="2">
        <v>19</v>
      </c>
      <c r="H3" s="5">
        <f t="shared" ref="H3:H21" si="0">(B3*G4)+(C3*A3)</f>
        <v>537000</v>
      </c>
      <c r="I3" s="5">
        <f t="shared" ref="I3:I21" si="1">H3-D3</f>
        <v>37000</v>
      </c>
      <c r="J3" s="5">
        <f t="shared" ref="J3:J21" si="2">E3*(1.71)%</f>
        <v>914.85</v>
      </c>
      <c r="K3" s="5">
        <f t="shared" ref="K3:K20" si="3">B3*20</f>
        <v>530000</v>
      </c>
    </row>
    <row r="4" spans="1:11" x14ac:dyDescent="0.25">
      <c r="A4" s="2">
        <v>3</v>
      </c>
      <c r="B4" s="5">
        <f t="shared" ref="B4:B12" si="4">B3-500</f>
        <v>26000</v>
      </c>
      <c r="C4" s="5">
        <v>30000</v>
      </c>
      <c r="D4" s="5">
        <v>500000</v>
      </c>
      <c r="E4" s="5">
        <f>SUM(B2:B4)</f>
        <v>79500</v>
      </c>
      <c r="F4" s="5">
        <f>SUM(B2+B3+C4)</f>
        <v>83500</v>
      </c>
      <c r="G4" s="2">
        <v>18</v>
      </c>
      <c r="H4" s="5">
        <f t="shared" si="0"/>
        <v>532000</v>
      </c>
      <c r="I4" s="5">
        <f t="shared" si="1"/>
        <v>32000</v>
      </c>
      <c r="J4" s="5">
        <f t="shared" si="2"/>
        <v>1359.45</v>
      </c>
      <c r="K4" s="5">
        <f t="shared" si="3"/>
        <v>520000</v>
      </c>
    </row>
    <row r="5" spans="1:11" x14ac:dyDescent="0.25">
      <c r="A5" s="2">
        <v>4</v>
      </c>
      <c r="B5" s="5">
        <f t="shared" si="4"/>
        <v>25500</v>
      </c>
      <c r="C5" s="5">
        <v>30000</v>
      </c>
      <c r="D5" s="5">
        <v>500000</v>
      </c>
      <c r="E5" s="5">
        <f>SUM(B2:B5)</f>
        <v>105000</v>
      </c>
      <c r="F5" s="5">
        <f>SUM(B2+B3+B4+C5)</f>
        <v>109500</v>
      </c>
      <c r="G5" s="2">
        <v>17</v>
      </c>
      <c r="H5" s="5">
        <f t="shared" si="0"/>
        <v>528000</v>
      </c>
      <c r="I5" s="5">
        <f t="shared" si="1"/>
        <v>28000</v>
      </c>
      <c r="J5" s="5">
        <f t="shared" si="2"/>
        <v>1795.5</v>
      </c>
      <c r="K5" s="5">
        <f t="shared" si="3"/>
        <v>510000</v>
      </c>
    </row>
    <row r="6" spans="1:11" x14ac:dyDescent="0.25">
      <c r="A6" s="2">
        <v>5</v>
      </c>
      <c r="B6" s="5">
        <f t="shared" si="4"/>
        <v>25000</v>
      </c>
      <c r="C6" s="5">
        <v>30000</v>
      </c>
      <c r="D6" s="5">
        <v>500000</v>
      </c>
      <c r="E6" s="5">
        <f>SUM(B2:B6)</f>
        <v>130000</v>
      </c>
      <c r="F6" s="5">
        <f>SUM(B2+B3+B4+B5+C6)</f>
        <v>135000</v>
      </c>
      <c r="G6" s="2">
        <v>16</v>
      </c>
      <c r="H6" s="5">
        <f t="shared" si="0"/>
        <v>525000</v>
      </c>
      <c r="I6" s="5">
        <f t="shared" si="1"/>
        <v>25000</v>
      </c>
      <c r="J6" s="5">
        <f t="shared" si="2"/>
        <v>2223</v>
      </c>
      <c r="K6" s="5">
        <f t="shared" si="3"/>
        <v>500000</v>
      </c>
    </row>
    <row r="7" spans="1:11" x14ac:dyDescent="0.25">
      <c r="A7" s="2">
        <v>6</v>
      </c>
      <c r="B7" s="5">
        <f t="shared" si="4"/>
        <v>24500</v>
      </c>
      <c r="C7" s="5">
        <v>30000</v>
      </c>
      <c r="D7" s="5">
        <v>500000</v>
      </c>
      <c r="E7" s="5">
        <f>SUM(B2:B7)</f>
        <v>154500</v>
      </c>
      <c r="F7" s="5">
        <f>SUM(B2+B3+B4+B5+B6+C7)</f>
        <v>160000</v>
      </c>
      <c r="G7" s="2">
        <v>15</v>
      </c>
      <c r="H7" s="5">
        <f t="shared" si="0"/>
        <v>523000</v>
      </c>
      <c r="I7" s="5">
        <f t="shared" si="1"/>
        <v>23000</v>
      </c>
      <c r="J7" s="5">
        <f t="shared" si="2"/>
        <v>2641.9500000000003</v>
      </c>
      <c r="K7" s="5">
        <f t="shared" si="3"/>
        <v>490000</v>
      </c>
    </row>
    <row r="8" spans="1:11" x14ac:dyDescent="0.25">
      <c r="A8" s="2">
        <v>7</v>
      </c>
      <c r="B8" s="5">
        <f t="shared" si="4"/>
        <v>24000</v>
      </c>
      <c r="C8" s="5">
        <v>30000</v>
      </c>
      <c r="D8" s="5">
        <v>500000</v>
      </c>
      <c r="E8" s="5">
        <f>SUM(B2:B8)</f>
        <v>178500</v>
      </c>
      <c r="F8" s="5">
        <f>SUM(B2+B3+B4+B5+B6+B7+C8)</f>
        <v>184500</v>
      </c>
      <c r="G8" s="2">
        <v>14</v>
      </c>
      <c r="H8" s="5">
        <f t="shared" si="0"/>
        <v>522000</v>
      </c>
      <c r="I8" s="5">
        <f t="shared" si="1"/>
        <v>22000</v>
      </c>
      <c r="J8" s="5">
        <f t="shared" si="2"/>
        <v>3052.35</v>
      </c>
      <c r="K8" s="5">
        <f t="shared" si="3"/>
        <v>480000</v>
      </c>
    </row>
    <row r="9" spans="1:11" x14ac:dyDescent="0.25">
      <c r="A9" s="2">
        <v>8</v>
      </c>
      <c r="B9" s="5">
        <f t="shared" si="4"/>
        <v>23500</v>
      </c>
      <c r="C9" s="5">
        <v>30000</v>
      </c>
      <c r="D9" s="5">
        <v>500000</v>
      </c>
      <c r="E9" s="5">
        <f>SUM(B2:B9)</f>
        <v>202000</v>
      </c>
      <c r="F9" s="5">
        <f>SUM(B2+B3+B4+B5+B6+B7+B8+C9)</f>
        <v>208500</v>
      </c>
      <c r="G9" s="2">
        <v>13</v>
      </c>
      <c r="H9" s="5">
        <f t="shared" si="0"/>
        <v>522000</v>
      </c>
      <c r="I9" s="5">
        <f t="shared" si="1"/>
        <v>22000</v>
      </c>
      <c r="J9" s="5">
        <f t="shared" si="2"/>
        <v>3454.2000000000003</v>
      </c>
      <c r="K9" s="5">
        <f t="shared" si="3"/>
        <v>470000</v>
      </c>
    </row>
    <row r="10" spans="1:11" x14ac:dyDescent="0.25">
      <c r="A10" s="2">
        <v>9</v>
      </c>
      <c r="B10" s="5">
        <f t="shared" si="4"/>
        <v>23000</v>
      </c>
      <c r="C10" s="5">
        <v>30000</v>
      </c>
      <c r="D10" s="5">
        <v>500000</v>
      </c>
      <c r="E10" s="5">
        <f>SUM(B2:B10)</f>
        <v>225000</v>
      </c>
      <c r="F10" s="5">
        <f>SUM(B2+B3+B4+B5+B6+B7+B8+B9+C10)</f>
        <v>232000</v>
      </c>
      <c r="G10" s="2">
        <v>12</v>
      </c>
      <c r="H10" s="5">
        <f t="shared" si="0"/>
        <v>523000</v>
      </c>
      <c r="I10" s="5">
        <f t="shared" si="1"/>
        <v>23000</v>
      </c>
      <c r="J10" s="5">
        <f t="shared" si="2"/>
        <v>3847.5</v>
      </c>
      <c r="K10" s="5">
        <f t="shared" si="3"/>
        <v>460000</v>
      </c>
    </row>
    <row r="11" spans="1:11" x14ac:dyDescent="0.25">
      <c r="A11" s="2">
        <v>10</v>
      </c>
      <c r="B11" s="5">
        <f t="shared" si="4"/>
        <v>22500</v>
      </c>
      <c r="C11" s="5">
        <v>30000</v>
      </c>
      <c r="D11" s="5">
        <v>500000</v>
      </c>
      <c r="E11" s="5">
        <f>SUM(B2:B11)</f>
        <v>247500</v>
      </c>
      <c r="F11" s="5">
        <f>SUM(B2+B3+B4+B5+B6+B7+B8+B9+B10+C11)</f>
        <v>255000</v>
      </c>
      <c r="G11" s="2">
        <v>11</v>
      </c>
      <c r="H11" s="5">
        <f t="shared" si="0"/>
        <v>525000</v>
      </c>
      <c r="I11" s="5">
        <f t="shared" si="1"/>
        <v>25000</v>
      </c>
      <c r="J11" s="5">
        <f t="shared" si="2"/>
        <v>4232.25</v>
      </c>
      <c r="K11" s="5">
        <f t="shared" si="3"/>
        <v>450000</v>
      </c>
    </row>
    <row r="12" spans="1:11" x14ac:dyDescent="0.25">
      <c r="A12" s="2">
        <v>11</v>
      </c>
      <c r="B12" s="5">
        <f t="shared" si="4"/>
        <v>22000</v>
      </c>
      <c r="C12" s="5">
        <v>30000</v>
      </c>
      <c r="D12" s="5">
        <v>500000</v>
      </c>
      <c r="E12" s="5">
        <f>SUM(B2:B12)</f>
        <v>269500</v>
      </c>
      <c r="F12" s="5">
        <f>SUM(B2+B3+B4+B5+B6+B7+B8+B9+B10+B11+C12)</f>
        <v>277500</v>
      </c>
      <c r="G12" s="2">
        <v>10</v>
      </c>
      <c r="H12" s="5">
        <f t="shared" si="0"/>
        <v>528000</v>
      </c>
      <c r="I12" s="5">
        <f t="shared" si="1"/>
        <v>28000</v>
      </c>
      <c r="J12" s="5">
        <f t="shared" si="2"/>
        <v>4608.45</v>
      </c>
      <c r="K12" s="5">
        <f t="shared" si="3"/>
        <v>440000</v>
      </c>
    </row>
    <row r="13" spans="1:11" x14ac:dyDescent="0.25">
      <c r="A13" s="2">
        <v>12</v>
      </c>
      <c r="B13" s="5">
        <f>B12-1000</f>
        <v>21000</v>
      </c>
      <c r="C13" s="5">
        <v>30000</v>
      </c>
      <c r="D13" s="5">
        <v>500000</v>
      </c>
      <c r="E13" s="5">
        <f>SUM(B2:B13)</f>
        <v>290500</v>
      </c>
      <c r="F13" s="5">
        <f>SUM(B2+B3+B4+B5+B6+B7+B8+B9+B10+B11+B12+C13)</f>
        <v>299500</v>
      </c>
      <c r="G13" s="2">
        <v>9</v>
      </c>
      <c r="H13" s="5">
        <f t="shared" si="0"/>
        <v>528000</v>
      </c>
      <c r="I13" s="5">
        <f t="shared" si="1"/>
        <v>28000</v>
      </c>
      <c r="J13" s="5">
        <f t="shared" si="2"/>
        <v>4967.55</v>
      </c>
      <c r="K13" s="5">
        <f t="shared" si="3"/>
        <v>420000</v>
      </c>
    </row>
    <row r="14" spans="1:11" x14ac:dyDescent="0.25">
      <c r="A14" s="2">
        <v>13</v>
      </c>
      <c r="B14" s="5">
        <f t="shared" ref="B14" si="5">B13-1000</f>
        <v>20000</v>
      </c>
      <c r="C14" s="5">
        <v>30000</v>
      </c>
      <c r="D14" s="5">
        <v>500000</v>
      </c>
      <c r="E14" s="5">
        <f>SUM(B2:B14)</f>
        <v>310500</v>
      </c>
      <c r="F14" s="5">
        <f>SUM(B2+B3+B4+B5+B6+B7+B8+B9+B10+B11+B12+B13+C14)</f>
        <v>320500</v>
      </c>
      <c r="G14" s="2">
        <v>8</v>
      </c>
      <c r="H14" s="5">
        <f t="shared" si="0"/>
        <v>530000</v>
      </c>
      <c r="I14" s="5">
        <f t="shared" si="1"/>
        <v>30000</v>
      </c>
      <c r="J14" s="5">
        <f t="shared" si="2"/>
        <v>5309.55</v>
      </c>
      <c r="K14" s="5">
        <f t="shared" si="3"/>
        <v>400000</v>
      </c>
    </row>
    <row r="15" spans="1:11" x14ac:dyDescent="0.25">
      <c r="A15" s="2">
        <v>14</v>
      </c>
      <c r="B15" s="5">
        <f>B14-2000</f>
        <v>18000</v>
      </c>
      <c r="C15" s="5">
        <v>30000</v>
      </c>
      <c r="D15" s="5">
        <v>500000</v>
      </c>
      <c r="E15" s="5">
        <f>SUM(B2:B15)</f>
        <v>328500</v>
      </c>
      <c r="F15" s="5">
        <f>SUM(B2+B3+B4+B5+B6+B7+B8+B9+B10+B11+B12+B13+B14+C15)</f>
        <v>340500</v>
      </c>
      <c r="G15" s="2">
        <v>7</v>
      </c>
      <c r="H15" s="5">
        <f t="shared" si="0"/>
        <v>528000</v>
      </c>
      <c r="I15" s="5">
        <f t="shared" si="1"/>
        <v>28000</v>
      </c>
      <c r="J15" s="5">
        <f t="shared" si="2"/>
        <v>5617.35</v>
      </c>
      <c r="K15" s="5">
        <f t="shared" si="3"/>
        <v>360000</v>
      </c>
    </row>
    <row r="16" spans="1:11" x14ac:dyDescent="0.25">
      <c r="A16" s="2">
        <v>15</v>
      </c>
      <c r="B16" s="5">
        <f t="shared" ref="B16:B18" si="6">B15-2000</f>
        <v>16000</v>
      </c>
      <c r="C16" s="5">
        <v>30000</v>
      </c>
      <c r="D16" s="5">
        <v>500000</v>
      </c>
      <c r="E16" s="5">
        <f>SUM(B2:B16)</f>
        <v>344500</v>
      </c>
      <c r="F16" s="5">
        <f>SUM(B2+B3+B4+B5+B6+B7+B8+B9+B10+B11+B12+B13+B14+B15+C16)</f>
        <v>358500</v>
      </c>
      <c r="G16" s="2">
        <v>6</v>
      </c>
      <c r="H16" s="5">
        <f t="shared" si="0"/>
        <v>530000</v>
      </c>
      <c r="I16" s="5">
        <f t="shared" si="1"/>
        <v>30000</v>
      </c>
      <c r="J16" s="5">
        <f t="shared" si="2"/>
        <v>5890.95</v>
      </c>
      <c r="K16" s="5">
        <f t="shared" si="3"/>
        <v>320000</v>
      </c>
    </row>
    <row r="17" spans="1:11" x14ac:dyDescent="0.25">
      <c r="A17" s="2">
        <v>16</v>
      </c>
      <c r="B17" s="5">
        <f t="shared" si="6"/>
        <v>14000</v>
      </c>
      <c r="C17" s="5">
        <v>30000</v>
      </c>
      <c r="D17" s="5">
        <v>500000</v>
      </c>
      <c r="E17" s="5">
        <f>SUM(B2:B17)</f>
        <v>358500</v>
      </c>
      <c r="F17" s="5">
        <f>SUM(B2+B3+B4+B5+B6+B7+B8+B9+B10+B11+B12+B13+B14+B15+B16+C17)</f>
        <v>374500</v>
      </c>
      <c r="G17" s="2">
        <v>5</v>
      </c>
      <c r="H17" s="5">
        <f t="shared" si="0"/>
        <v>536000</v>
      </c>
      <c r="I17" s="5">
        <f t="shared" si="1"/>
        <v>36000</v>
      </c>
      <c r="J17" s="5">
        <f t="shared" si="2"/>
        <v>6130.35</v>
      </c>
      <c r="K17" s="5">
        <f t="shared" si="3"/>
        <v>280000</v>
      </c>
    </row>
    <row r="18" spans="1:11" x14ac:dyDescent="0.25">
      <c r="A18" s="2">
        <v>17</v>
      </c>
      <c r="B18" s="5">
        <f t="shared" si="6"/>
        <v>12000</v>
      </c>
      <c r="C18" s="5">
        <v>30000</v>
      </c>
      <c r="D18" s="5">
        <v>500000</v>
      </c>
      <c r="E18" s="5">
        <f>SUM(B2:B18)</f>
        <v>370500</v>
      </c>
      <c r="F18" s="5">
        <f>SUM(B2+B3+B4+B5+B6+B7+B8+B9+B10+B11+B12+B13+B14+B15+B16+B17+C18)</f>
        <v>388500</v>
      </c>
      <c r="G18" s="2">
        <v>4</v>
      </c>
      <c r="H18" s="5">
        <f t="shared" si="0"/>
        <v>546000</v>
      </c>
      <c r="I18" s="5">
        <f t="shared" si="1"/>
        <v>46000</v>
      </c>
      <c r="J18" s="5">
        <f t="shared" si="2"/>
        <v>6335.55</v>
      </c>
      <c r="K18" s="5">
        <f t="shared" si="3"/>
        <v>240000</v>
      </c>
    </row>
    <row r="19" spans="1:11" x14ac:dyDescent="0.25">
      <c r="A19" s="2">
        <v>18</v>
      </c>
      <c r="B19" s="5">
        <f>B18-2500</f>
        <v>9500</v>
      </c>
      <c r="C19" s="5">
        <v>30000</v>
      </c>
      <c r="D19" s="5">
        <v>500000</v>
      </c>
      <c r="E19" s="5">
        <f>SUM(B2:B19)</f>
        <v>380000</v>
      </c>
      <c r="F19" s="5">
        <f>SUM(B2+B3+B4+B5+B6+B7+B8+B9+B10+B11+B12+B13+B14+B15+B16+B17+B18+C19)</f>
        <v>400500</v>
      </c>
      <c r="G19" s="2">
        <v>3</v>
      </c>
      <c r="H19" s="5">
        <f t="shared" si="0"/>
        <v>559000</v>
      </c>
      <c r="I19" s="5">
        <f t="shared" si="1"/>
        <v>59000</v>
      </c>
      <c r="J19" s="5">
        <f t="shared" si="2"/>
        <v>6498</v>
      </c>
      <c r="K19" s="5">
        <f t="shared" si="3"/>
        <v>190000</v>
      </c>
    </row>
    <row r="20" spans="1:11" x14ac:dyDescent="0.25">
      <c r="A20" s="2">
        <v>19</v>
      </c>
      <c r="B20" s="5">
        <f t="shared" ref="B20" si="7">B19-2500</f>
        <v>7000</v>
      </c>
      <c r="C20" s="5">
        <v>30000</v>
      </c>
      <c r="D20" s="5">
        <v>500000</v>
      </c>
      <c r="E20" s="5">
        <f>SUM(B2:B20)</f>
        <v>387000</v>
      </c>
      <c r="F20" s="5">
        <f>SUM(B2+B3+B4+B5+B6+B7+B8+B9+B10+B11+B12+B13+B14+B15+B16+B17+B18+B19+C20)</f>
        <v>410000</v>
      </c>
      <c r="G20" s="2">
        <v>2</v>
      </c>
      <c r="H20" s="5">
        <f t="shared" si="0"/>
        <v>577000</v>
      </c>
      <c r="I20" s="5">
        <f t="shared" si="1"/>
        <v>77000</v>
      </c>
      <c r="J20" s="5">
        <f t="shared" si="2"/>
        <v>6617.7</v>
      </c>
      <c r="K20" s="5">
        <f t="shared" si="3"/>
        <v>140000</v>
      </c>
    </row>
    <row r="21" spans="1:11" x14ac:dyDescent="0.25">
      <c r="A21" s="2">
        <v>20</v>
      </c>
      <c r="B21" s="5">
        <f>B20-7000</f>
        <v>0</v>
      </c>
      <c r="C21" s="5">
        <v>30000</v>
      </c>
      <c r="D21" s="5">
        <v>500000</v>
      </c>
      <c r="E21" s="5">
        <f>SUM(SUM(B2:B21)+C21)</f>
        <v>417000</v>
      </c>
      <c r="F21" s="5">
        <f>SUM(B2+B3+B4+B5+B6+B7+B8+B9+B10+B11+B12+B13+B14+B15+B16+B17+B18+B19+B20+C21)</f>
        <v>417000</v>
      </c>
      <c r="G21" s="2">
        <v>1</v>
      </c>
      <c r="H21" s="5">
        <f t="shared" si="0"/>
        <v>600000</v>
      </c>
      <c r="I21" s="5">
        <f t="shared" si="1"/>
        <v>100000</v>
      </c>
      <c r="J21" s="5">
        <f t="shared" si="2"/>
        <v>7130.7</v>
      </c>
      <c r="K21" s="5">
        <f>C21*20</f>
        <v>600000</v>
      </c>
    </row>
    <row r="23" spans="1:11" ht="31.5" customHeight="1" x14ac:dyDescent="0.25">
      <c r="A23" s="4" t="s">
        <v>5</v>
      </c>
      <c r="B23" s="4" t="s">
        <v>6</v>
      </c>
      <c r="C23" s="3" t="s">
        <v>7</v>
      </c>
      <c r="D23" s="4" t="s">
        <v>8</v>
      </c>
      <c r="E23" s="3" t="s">
        <v>9</v>
      </c>
      <c r="F23" s="4" t="s">
        <v>10</v>
      </c>
      <c r="G23" s="4" t="s">
        <v>12</v>
      </c>
      <c r="H23" s="4" t="s">
        <v>16</v>
      </c>
      <c r="I23" s="4" t="s">
        <v>17</v>
      </c>
    </row>
    <row r="24" spans="1:11" x14ac:dyDescent="0.25">
      <c r="A24" s="5">
        <f>SUM(SUM(B2:B21)+C21)</f>
        <v>417000</v>
      </c>
      <c r="B24" s="5">
        <f>SUM(C2:C21)</f>
        <v>600000</v>
      </c>
      <c r="C24" s="5">
        <f>SUM(D2:D21)</f>
        <v>10000000</v>
      </c>
      <c r="D24" s="6">
        <f>D21-F21</f>
        <v>83000</v>
      </c>
      <c r="E24" s="5">
        <f>SUM(H2:H21)</f>
        <v>10742000</v>
      </c>
      <c r="F24" s="6">
        <f>SUM(I2:I21)</f>
        <v>742000</v>
      </c>
      <c r="G24" s="5">
        <f>SUM(J2:J21)</f>
        <v>83088.899999999994</v>
      </c>
      <c r="H24" s="5">
        <f>SUM(K2:K21)</f>
        <v>8340000</v>
      </c>
      <c r="I24" s="7">
        <f>C24-H24</f>
        <v>1660000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N10" sqref="N10"/>
    </sheetView>
  </sheetViews>
  <sheetFormatPr defaultRowHeight="15" x14ac:dyDescent="0.25"/>
  <cols>
    <col min="2" max="3" width="16.85546875" bestFit="1" customWidth="1"/>
    <col min="4" max="4" width="12.140625" customWidth="1"/>
    <col min="5" max="5" width="15" bestFit="1" customWidth="1"/>
    <col min="6" max="6" width="13.85546875" bestFit="1" customWidth="1"/>
    <col min="7" max="7" width="11.140625" bestFit="1" customWidth="1"/>
    <col min="8" max="8" width="11.7109375" bestFit="1" customWidth="1"/>
    <col min="9" max="9" width="14.140625" bestFit="1" customWidth="1"/>
    <col min="10" max="10" width="17" bestFit="1" customWidth="1"/>
    <col min="11" max="11" width="21" bestFit="1" customWidth="1"/>
  </cols>
  <sheetData>
    <row r="1" spans="1:11" s="1" customFormat="1" ht="44.25" customHeight="1" x14ac:dyDescent="0.25">
      <c r="A1" s="4" t="s">
        <v>0</v>
      </c>
      <c r="B1" s="4" t="s">
        <v>1</v>
      </c>
      <c r="C1" s="4" t="s">
        <v>3</v>
      </c>
      <c r="D1" s="4" t="s">
        <v>2</v>
      </c>
      <c r="E1" s="4" t="s">
        <v>11</v>
      </c>
      <c r="F1" s="4" t="s">
        <v>13</v>
      </c>
      <c r="G1" s="4" t="s">
        <v>4</v>
      </c>
      <c r="H1" s="4" t="s">
        <v>19</v>
      </c>
      <c r="I1" s="4" t="s">
        <v>15</v>
      </c>
      <c r="J1" s="4" t="s">
        <v>14</v>
      </c>
      <c r="K1" s="4" t="s">
        <v>18</v>
      </c>
    </row>
    <row r="2" spans="1:11" x14ac:dyDescent="0.25">
      <c r="A2" s="8">
        <v>1</v>
      </c>
      <c r="B2" s="9">
        <v>25000</v>
      </c>
      <c r="C2" s="9">
        <v>25000</v>
      </c>
      <c r="D2" s="9">
        <v>500000</v>
      </c>
      <c r="E2" s="9">
        <f>B2*A2</f>
        <v>25000</v>
      </c>
      <c r="F2" s="9">
        <f>SUM(C2)</f>
        <v>25000</v>
      </c>
      <c r="G2" s="8">
        <v>20</v>
      </c>
      <c r="H2" s="9">
        <f>(B2*G3)+(C2*A2)</f>
        <v>500000</v>
      </c>
      <c r="I2" s="9">
        <f>H2-D2</f>
        <v>0</v>
      </c>
      <c r="J2" s="9">
        <f>E2*(1.71)%</f>
        <v>427.5</v>
      </c>
      <c r="K2" s="9">
        <f>B2*20</f>
        <v>500000</v>
      </c>
    </row>
    <row r="3" spans="1:11" x14ac:dyDescent="0.25">
      <c r="A3" s="8">
        <v>2</v>
      </c>
      <c r="B3" s="9">
        <v>25000</v>
      </c>
      <c r="C3" s="9">
        <v>25000</v>
      </c>
      <c r="D3" s="9">
        <v>500000</v>
      </c>
      <c r="E3" s="9">
        <f t="shared" ref="E3:E21" si="0">B3*A3</f>
        <v>50000</v>
      </c>
      <c r="F3" s="9">
        <f>SUM(B2+C3)</f>
        <v>50000</v>
      </c>
      <c r="G3" s="8">
        <v>19</v>
      </c>
      <c r="H3" s="9">
        <f t="shared" ref="H3:H21" si="1">(B3*G4)+(C3*A3)</f>
        <v>500000</v>
      </c>
      <c r="I3" s="9">
        <f t="shared" ref="I3:I21" si="2">H3-D3</f>
        <v>0</v>
      </c>
      <c r="J3" s="9">
        <f t="shared" ref="J3:J21" si="3">E3*(1.71)%</f>
        <v>855</v>
      </c>
      <c r="K3" s="9">
        <f t="shared" ref="K3:K20" si="4">B3*20</f>
        <v>500000</v>
      </c>
    </row>
    <row r="4" spans="1:11" x14ac:dyDescent="0.25">
      <c r="A4" s="8">
        <v>3</v>
      </c>
      <c r="B4" s="9">
        <v>25000</v>
      </c>
      <c r="C4" s="9">
        <v>25000</v>
      </c>
      <c r="D4" s="9">
        <v>500000</v>
      </c>
      <c r="E4" s="9">
        <f t="shared" si="0"/>
        <v>75000</v>
      </c>
      <c r="F4" s="9">
        <f>SUM(B2+B3+C4)</f>
        <v>75000</v>
      </c>
      <c r="G4" s="8">
        <v>18</v>
      </c>
      <c r="H4" s="9">
        <f t="shared" si="1"/>
        <v>500000</v>
      </c>
      <c r="I4" s="9">
        <f t="shared" si="2"/>
        <v>0</v>
      </c>
      <c r="J4" s="9">
        <f t="shared" si="3"/>
        <v>1282.5</v>
      </c>
      <c r="K4" s="9">
        <f t="shared" si="4"/>
        <v>500000</v>
      </c>
    </row>
    <row r="5" spans="1:11" x14ac:dyDescent="0.25">
      <c r="A5" s="8">
        <v>4</v>
      </c>
      <c r="B5" s="9">
        <v>25000</v>
      </c>
      <c r="C5" s="9">
        <v>25000</v>
      </c>
      <c r="D5" s="9">
        <v>500000</v>
      </c>
      <c r="E5" s="9">
        <f t="shared" si="0"/>
        <v>100000</v>
      </c>
      <c r="F5" s="9">
        <f>SUM(B2+B3+B4+C5)</f>
        <v>100000</v>
      </c>
      <c r="G5" s="8">
        <v>17</v>
      </c>
      <c r="H5" s="9">
        <f t="shared" si="1"/>
        <v>500000</v>
      </c>
      <c r="I5" s="9">
        <f t="shared" si="2"/>
        <v>0</v>
      </c>
      <c r="J5" s="9">
        <f t="shared" si="3"/>
        <v>1710</v>
      </c>
      <c r="K5" s="9">
        <f t="shared" si="4"/>
        <v>500000</v>
      </c>
    </row>
    <row r="6" spans="1:11" x14ac:dyDescent="0.25">
      <c r="A6" s="8">
        <v>5</v>
      </c>
      <c r="B6" s="9">
        <v>25000</v>
      </c>
      <c r="C6" s="9">
        <v>25000</v>
      </c>
      <c r="D6" s="9">
        <v>500000</v>
      </c>
      <c r="E6" s="9">
        <f t="shared" si="0"/>
        <v>125000</v>
      </c>
      <c r="F6" s="9">
        <f>SUM(B2+B3+B4+B5+C6)</f>
        <v>125000</v>
      </c>
      <c r="G6" s="8">
        <v>16</v>
      </c>
      <c r="H6" s="9">
        <f t="shared" si="1"/>
        <v>500000</v>
      </c>
      <c r="I6" s="9">
        <f t="shared" si="2"/>
        <v>0</v>
      </c>
      <c r="J6" s="9">
        <f t="shared" si="3"/>
        <v>2137.5</v>
      </c>
      <c r="K6" s="9">
        <f t="shared" si="4"/>
        <v>500000</v>
      </c>
    </row>
    <row r="7" spans="1:11" x14ac:dyDescent="0.25">
      <c r="A7" s="8">
        <v>6</v>
      </c>
      <c r="B7" s="9">
        <v>25000</v>
      </c>
      <c r="C7" s="9">
        <v>25000</v>
      </c>
      <c r="D7" s="9">
        <v>500000</v>
      </c>
      <c r="E7" s="9">
        <f t="shared" si="0"/>
        <v>150000</v>
      </c>
      <c r="F7" s="9">
        <f>SUM(B2+B3+B4+B5+B6+C7)</f>
        <v>150000</v>
      </c>
      <c r="G7" s="8">
        <v>15</v>
      </c>
      <c r="H7" s="9">
        <f t="shared" si="1"/>
        <v>500000</v>
      </c>
      <c r="I7" s="9">
        <f t="shared" si="2"/>
        <v>0</v>
      </c>
      <c r="J7" s="9">
        <f t="shared" si="3"/>
        <v>2565</v>
      </c>
      <c r="K7" s="9">
        <f t="shared" si="4"/>
        <v>500000</v>
      </c>
    </row>
    <row r="8" spans="1:11" x14ac:dyDescent="0.25">
      <c r="A8" s="8">
        <v>7</v>
      </c>
      <c r="B8" s="9">
        <v>25000</v>
      </c>
      <c r="C8" s="9">
        <v>25000</v>
      </c>
      <c r="D8" s="9">
        <v>500000</v>
      </c>
      <c r="E8" s="9">
        <f t="shared" si="0"/>
        <v>175000</v>
      </c>
      <c r="F8" s="9">
        <f>SUM(B2+B3+B4+B5+B6+B7+C8)</f>
        <v>175000</v>
      </c>
      <c r="G8" s="8">
        <v>14</v>
      </c>
      <c r="H8" s="9">
        <f t="shared" si="1"/>
        <v>500000</v>
      </c>
      <c r="I8" s="9">
        <f t="shared" si="2"/>
        <v>0</v>
      </c>
      <c r="J8" s="9">
        <f t="shared" si="3"/>
        <v>2992.5</v>
      </c>
      <c r="K8" s="9">
        <f t="shared" si="4"/>
        <v>500000</v>
      </c>
    </row>
    <row r="9" spans="1:11" x14ac:dyDescent="0.25">
      <c r="A9" s="8">
        <v>8</v>
      </c>
      <c r="B9" s="9">
        <v>25000</v>
      </c>
      <c r="C9" s="9">
        <v>25000</v>
      </c>
      <c r="D9" s="9">
        <v>500000</v>
      </c>
      <c r="E9" s="9">
        <f t="shared" si="0"/>
        <v>200000</v>
      </c>
      <c r="F9" s="9">
        <f>SUM(B2+B3+B4+B5+B6+B7+B8+C9)</f>
        <v>200000</v>
      </c>
      <c r="G9" s="8">
        <v>13</v>
      </c>
      <c r="H9" s="9">
        <f t="shared" si="1"/>
        <v>500000</v>
      </c>
      <c r="I9" s="9">
        <f t="shared" si="2"/>
        <v>0</v>
      </c>
      <c r="J9" s="9">
        <f t="shared" si="3"/>
        <v>3420</v>
      </c>
      <c r="K9" s="9">
        <f t="shared" si="4"/>
        <v>500000</v>
      </c>
    </row>
    <row r="10" spans="1:11" x14ac:dyDescent="0.25">
      <c r="A10" s="8">
        <v>9</v>
      </c>
      <c r="B10" s="9">
        <v>25000</v>
      </c>
      <c r="C10" s="9">
        <v>25000</v>
      </c>
      <c r="D10" s="9">
        <v>500000</v>
      </c>
      <c r="E10" s="9">
        <f t="shared" si="0"/>
        <v>225000</v>
      </c>
      <c r="F10" s="9">
        <f>SUM(B2+B3+B4+B5+B6+B7+B8+B9+C10)</f>
        <v>225000</v>
      </c>
      <c r="G10" s="8">
        <v>12</v>
      </c>
      <c r="H10" s="9">
        <f t="shared" si="1"/>
        <v>500000</v>
      </c>
      <c r="I10" s="9">
        <f t="shared" si="2"/>
        <v>0</v>
      </c>
      <c r="J10" s="9">
        <f t="shared" si="3"/>
        <v>3847.5</v>
      </c>
      <c r="K10" s="9">
        <f t="shared" si="4"/>
        <v>500000</v>
      </c>
    </row>
    <row r="11" spans="1:11" x14ac:dyDescent="0.25">
      <c r="A11" s="8">
        <v>10</v>
      </c>
      <c r="B11" s="9">
        <v>25000</v>
      </c>
      <c r="C11" s="9">
        <v>25000</v>
      </c>
      <c r="D11" s="9">
        <v>500000</v>
      </c>
      <c r="E11" s="9">
        <f t="shared" si="0"/>
        <v>250000</v>
      </c>
      <c r="F11" s="9">
        <f>SUM(B2+B3+B4+B5+B6+B7+B8+B9+B10+C11)</f>
        <v>250000</v>
      </c>
      <c r="G11" s="8">
        <v>11</v>
      </c>
      <c r="H11" s="9">
        <f t="shared" si="1"/>
        <v>500000</v>
      </c>
      <c r="I11" s="9">
        <f t="shared" si="2"/>
        <v>0</v>
      </c>
      <c r="J11" s="9">
        <f t="shared" si="3"/>
        <v>4275</v>
      </c>
      <c r="K11" s="9">
        <f t="shared" si="4"/>
        <v>500000</v>
      </c>
    </row>
    <row r="12" spans="1:11" x14ac:dyDescent="0.25">
      <c r="A12" s="8">
        <v>11</v>
      </c>
      <c r="B12" s="9">
        <v>25000</v>
      </c>
      <c r="C12" s="9">
        <v>25000</v>
      </c>
      <c r="D12" s="9">
        <v>500000</v>
      </c>
      <c r="E12" s="9">
        <f t="shared" si="0"/>
        <v>275000</v>
      </c>
      <c r="F12" s="9">
        <f>SUM(B2+B3+B4+B5+B6+B7+B8+B9+B10+B11+C12)</f>
        <v>275000</v>
      </c>
      <c r="G12" s="8">
        <v>10</v>
      </c>
      <c r="H12" s="9">
        <f t="shared" si="1"/>
        <v>500000</v>
      </c>
      <c r="I12" s="9">
        <f t="shared" si="2"/>
        <v>0</v>
      </c>
      <c r="J12" s="9">
        <f t="shared" si="3"/>
        <v>4702.5</v>
      </c>
      <c r="K12" s="9">
        <f t="shared" si="4"/>
        <v>500000</v>
      </c>
    </row>
    <row r="13" spans="1:11" x14ac:dyDescent="0.25">
      <c r="A13" s="8">
        <v>12</v>
      </c>
      <c r="B13" s="9">
        <v>25000</v>
      </c>
      <c r="C13" s="9">
        <v>25000</v>
      </c>
      <c r="D13" s="9">
        <v>500000</v>
      </c>
      <c r="E13" s="9">
        <f t="shared" si="0"/>
        <v>300000</v>
      </c>
      <c r="F13" s="9">
        <f>SUM(B2+B3+B4+B5+B6+B7+B8+B9+B10+B11+B12+C13)</f>
        <v>300000</v>
      </c>
      <c r="G13" s="8">
        <v>9</v>
      </c>
      <c r="H13" s="9">
        <f t="shared" si="1"/>
        <v>500000</v>
      </c>
      <c r="I13" s="9">
        <f t="shared" si="2"/>
        <v>0</v>
      </c>
      <c r="J13" s="9">
        <f t="shared" si="3"/>
        <v>5130</v>
      </c>
      <c r="K13" s="9">
        <f t="shared" si="4"/>
        <v>500000</v>
      </c>
    </row>
    <row r="14" spans="1:11" x14ac:dyDescent="0.25">
      <c r="A14" s="8">
        <v>13</v>
      </c>
      <c r="B14" s="9">
        <v>25000</v>
      </c>
      <c r="C14" s="9">
        <v>25000</v>
      </c>
      <c r="D14" s="9">
        <v>500000</v>
      </c>
      <c r="E14" s="9">
        <f t="shared" si="0"/>
        <v>325000</v>
      </c>
      <c r="F14" s="9">
        <f>SUM(B2+B3+B4+B5+B6+B7+B8+B9+B10+B11+B12+B13+C14)</f>
        <v>325000</v>
      </c>
      <c r="G14" s="8">
        <v>8</v>
      </c>
      <c r="H14" s="9">
        <f t="shared" si="1"/>
        <v>500000</v>
      </c>
      <c r="I14" s="9">
        <f t="shared" si="2"/>
        <v>0</v>
      </c>
      <c r="J14" s="9">
        <f t="shared" si="3"/>
        <v>5557.5</v>
      </c>
      <c r="K14" s="9">
        <f t="shared" si="4"/>
        <v>500000</v>
      </c>
    </row>
    <row r="15" spans="1:11" x14ac:dyDescent="0.25">
      <c r="A15" s="8">
        <v>14</v>
      </c>
      <c r="B15" s="9">
        <v>25000</v>
      </c>
      <c r="C15" s="9">
        <v>25000</v>
      </c>
      <c r="D15" s="9">
        <v>500000</v>
      </c>
      <c r="E15" s="9">
        <f t="shared" si="0"/>
        <v>350000</v>
      </c>
      <c r="F15" s="9">
        <f>SUM(B2+B3+B4+B5+B6+B7+B8+B9+B10+B11+B12+B13+B14+C15)</f>
        <v>350000</v>
      </c>
      <c r="G15" s="8">
        <v>7</v>
      </c>
      <c r="H15" s="9">
        <f t="shared" si="1"/>
        <v>500000</v>
      </c>
      <c r="I15" s="9">
        <f t="shared" si="2"/>
        <v>0</v>
      </c>
      <c r="J15" s="9">
        <f t="shared" si="3"/>
        <v>5985</v>
      </c>
      <c r="K15" s="9">
        <f t="shared" si="4"/>
        <v>500000</v>
      </c>
    </row>
    <row r="16" spans="1:11" x14ac:dyDescent="0.25">
      <c r="A16" s="8">
        <v>15</v>
      </c>
      <c r="B16" s="9">
        <v>25000</v>
      </c>
      <c r="C16" s="9">
        <v>25000</v>
      </c>
      <c r="D16" s="9">
        <v>500000</v>
      </c>
      <c r="E16" s="9">
        <f t="shared" si="0"/>
        <v>375000</v>
      </c>
      <c r="F16" s="9">
        <f>SUM(B2+B3+B4+B5+B6+B7+B8+B9+B10+B11+B12+B13+B14+B15+C16)</f>
        <v>375000</v>
      </c>
      <c r="G16" s="8">
        <v>6</v>
      </c>
      <c r="H16" s="9">
        <f t="shared" si="1"/>
        <v>500000</v>
      </c>
      <c r="I16" s="9">
        <f t="shared" si="2"/>
        <v>0</v>
      </c>
      <c r="J16" s="9">
        <f t="shared" si="3"/>
        <v>6412.5</v>
      </c>
      <c r="K16" s="9">
        <f t="shared" si="4"/>
        <v>500000</v>
      </c>
    </row>
    <row r="17" spans="1:11" x14ac:dyDescent="0.25">
      <c r="A17" s="8">
        <v>16</v>
      </c>
      <c r="B17" s="9">
        <v>25000</v>
      </c>
      <c r="C17" s="9">
        <v>25000</v>
      </c>
      <c r="D17" s="9">
        <v>500000</v>
      </c>
      <c r="E17" s="9">
        <f t="shared" si="0"/>
        <v>400000</v>
      </c>
      <c r="F17" s="9">
        <f>SUM(B2+B3+B4+B5+B6+B7+B8+B9+B10+B11+B12+B13+B14+B15+B16+C17)</f>
        <v>400000</v>
      </c>
      <c r="G17" s="8">
        <v>5</v>
      </c>
      <c r="H17" s="9">
        <f t="shared" si="1"/>
        <v>500000</v>
      </c>
      <c r="I17" s="9">
        <f t="shared" si="2"/>
        <v>0</v>
      </c>
      <c r="J17" s="9">
        <f t="shared" si="3"/>
        <v>6840</v>
      </c>
      <c r="K17" s="9">
        <f t="shared" si="4"/>
        <v>500000</v>
      </c>
    </row>
    <row r="18" spans="1:11" x14ac:dyDescent="0.25">
      <c r="A18" s="8">
        <v>17</v>
      </c>
      <c r="B18" s="9">
        <v>25000</v>
      </c>
      <c r="C18" s="9">
        <v>25000</v>
      </c>
      <c r="D18" s="9">
        <v>500000</v>
      </c>
      <c r="E18" s="9">
        <f t="shared" si="0"/>
        <v>425000</v>
      </c>
      <c r="F18" s="9">
        <f>SUM(B2+B3+B4+B5+B6+B7+B8+B9+B10+B11+B12+B13+B14+B15+B16+B17+C18)</f>
        <v>425000</v>
      </c>
      <c r="G18" s="8">
        <v>4</v>
      </c>
      <c r="H18" s="9">
        <f t="shared" si="1"/>
        <v>500000</v>
      </c>
      <c r="I18" s="9">
        <f t="shared" si="2"/>
        <v>0</v>
      </c>
      <c r="J18" s="9">
        <f t="shared" si="3"/>
        <v>7267.5</v>
      </c>
      <c r="K18" s="9">
        <f t="shared" si="4"/>
        <v>500000</v>
      </c>
    </row>
    <row r="19" spans="1:11" x14ac:dyDescent="0.25">
      <c r="A19" s="8">
        <v>18</v>
      </c>
      <c r="B19" s="9">
        <v>25000</v>
      </c>
      <c r="C19" s="9">
        <v>25000</v>
      </c>
      <c r="D19" s="9">
        <v>500000</v>
      </c>
      <c r="E19" s="9">
        <f t="shared" si="0"/>
        <v>450000</v>
      </c>
      <c r="F19" s="9">
        <f>SUM(B2+B3+B4+B5+B6+B7+B8+B9+B10+B11+B12+B13+B14+B15+B16+B17+B18+C19)</f>
        <v>450000</v>
      </c>
      <c r="G19" s="8">
        <v>3</v>
      </c>
      <c r="H19" s="9">
        <f t="shared" si="1"/>
        <v>500000</v>
      </c>
      <c r="I19" s="9">
        <f t="shared" si="2"/>
        <v>0</v>
      </c>
      <c r="J19" s="9">
        <f t="shared" si="3"/>
        <v>7695</v>
      </c>
      <c r="K19" s="9">
        <f t="shared" si="4"/>
        <v>500000</v>
      </c>
    </row>
    <row r="20" spans="1:11" x14ac:dyDescent="0.25">
      <c r="A20" s="8">
        <v>19</v>
      </c>
      <c r="B20" s="9">
        <v>25000</v>
      </c>
      <c r="C20" s="9">
        <v>25000</v>
      </c>
      <c r="D20" s="9">
        <v>500000</v>
      </c>
      <c r="E20" s="9">
        <f t="shared" si="0"/>
        <v>475000</v>
      </c>
      <c r="F20" s="9">
        <f>SUM(B2+B3+B4+B5+B6+B7+B8+B9+B10+B11+B12+B13+B14+B15+B16+B17+B18+B19+C20)</f>
        <v>475000</v>
      </c>
      <c r="G20" s="8">
        <v>2</v>
      </c>
      <c r="H20" s="9">
        <f t="shared" si="1"/>
        <v>500000</v>
      </c>
      <c r="I20" s="9">
        <f t="shared" si="2"/>
        <v>0</v>
      </c>
      <c r="J20" s="9">
        <f t="shared" si="3"/>
        <v>8122.5</v>
      </c>
      <c r="K20" s="9">
        <f t="shared" si="4"/>
        <v>500000</v>
      </c>
    </row>
    <row r="21" spans="1:11" x14ac:dyDescent="0.25">
      <c r="A21" s="8">
        <v>20</v>
      </c>
      <c r="B21" s="9">
        <v>25000</v>
      </c>
      <c r="C21" s="9">
        <v>25000</v>
      </c>
      <c r="D21" s="9">
        <v>500000</v>
      </c>
      <c r="E21" s="9">
        <f t="shared" si="0"/>
        <v>500000</v>
      </c>
      <c r="F21" s="9">
        <f>SUM(B2+B3+B4+B5+B6+B7+B8+B9+B10+B11+B12+B13+B14+B15+B16+B17+B18+B19+B20+C21)</f>
        <v>500000</v>
      </c>
      <c r="G21" s="8">
        <v>1</v>
      </c>
      <c r="H21" s="9">
        <f t="shared" si="1"/>
        <v>500000</v>
      </c>
      <c r="I21" s="9">
        <f t="shared" si="2"/>
        <v>0</v>
      </c>
      <c r="J21" s="9">
        <f t="shared" si="3"/>
        <v>8550</v>
      </c>
      <c r="K21" s="9">
        <f>C21*20</f>
        <v>500000</v>
      </c>
    </row>
    <row r="23" spans="1:11" ht="75" x14ac:dyDescent="0.25">
      <c r="A23" s="4" t="s">
        <v>5</v>
      </c>
      <c r="B23" s="4" t="s">
        <v>6</v>
      </c>
      <c r="C23" s="3" t="s">
        <v>7</v>
      </c>
      <c r="D23" s="4" t="s">
        <v>8</v>
      </c>
      <c r="E23" s="3" t="s">
        <v>9</v>
      </c>
      <c r="F23" s="4" t="s">
        <v>10</v>
      </c>
      <c r="G23" s="4" t="s">
        <v>12</v>
      </c>
      <c r="H23" s="4" t="s">
        <v>16</v>
      </c>
      <c r="I23" s="4" t="s">
        <v>17</v>
      </c>
    </row>
    <row r="24" spans="1:11" x14ac:dyDescent="0.25">
      <c r="A24" s="5">
        <f>SUM(SUM(B2:B21)+C21)</f>
        <v>525000</v>
      </c>
      <c r="B24" s="5">
        <f>SUM(C2:C21)</f>
        <v>500000</v>
      </c>
      <c r="C24" s="5">
        <f>SUM(D2:D21)</f>
        <v>10000000</v>
      </c>
      <c r="D24" s="6">
        <f>D21-F21</f>
        <v>0</v>
      </c>
      <c r="E24" s="5">
        <f>SUM(H2:H21)</f>
        <v>10000000</v>
      </c>
      <c r="F24" s="6">
        <f>SUM(I2:I21)</f>
        <v>0</v>
      </c>
      <c r="G24" s="5">
        <f>SUM(J2:J21)</f>
        <v>89775</v>
      </c>
      <c r="H24" s="5">
        <f>SUM(K2:K21)</f>
        <v>10000000</v>
      </c>
      <c r="I24" s="7">
        <f>C24-H24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opLeftCell="A25" workbookViewId="0">
      <selection activeCell="F33" sqref="F33"/>
    </sheetView>
  </sheetViews>
  <sheetFormatPr defaultRowHeight="15" x14ac:dyDescent="0.25"/>
  <cols>
    <col min="2" max="2" width="17.28515625" customWidth="1"/>
    <col min="3" max="3" width="16.85546875" bestFit="1" customWidth="1"/>
    <col min="4" max="4" width="12.140625" bestFit="1" customWidth="1"/>
    <col min="5" max="5" width="13.140625" bestFit="1" customWidth="1"/>
    <col min="6" max="6" width="13.85546875" bestFit="1" customWidth="1"/>
    <col min="7" max="7" width="11.140625" bestFit="1" customWidth="1"/>
    <col min="8" max="8" width="21.5703125" customWidth="1"/>
    <col min="9" max="9" width="14.140625" bestFit="1" customWidth="1"/>
    <col min="10" max="10" width="14.42578125" customWidth="1"/>
    <col min="11" max="11" width="13.140625" bestFit="1" customWidth="1"/>
    <col min="12" max="12" width="10.5703125" bestFit="1" customWidth="1"/>
  </cols>
  <sheetData>
    <row r="1" spans="1:11" ht="32.25" customHeight="1" x14ac:dyDescent="0.25">
      <c r="A1" s="3" t="s">
        <v>0</v>
      </c>
      <c r="B1" s="3" t="s">
        <v>1</v>
      </c>
      <c r="C1" s="4" t="s">
        <v>3</v>
      </c>
      <c r="D1" s="3" t="s">
        <v>2</v>
      </c>
      <c r="E1" s="4" t="s">
        <v>11</v>
      </c>
      <c r="F1" s="4" t="s">
        <v>13</v>
      </c>
      <c r="G1" s="3" t="s">
        <v>4</v>
      </c>
      <c r="H1" s="4" t="s">
        <v>19</v>
      </c>
      <c r="I1" s="4" t="s">
        <v>15</v>
      </c>
      <c r="J1" s="4" t="s">
        <v>14</v>
      </c>
      <c r="K1" s="4" t="s">
        <v>18</v>
      </c>
    </row>
    <row r="2" spans="1:11" x14ac:dyDescent="0.25">
      <c r="A2" s="2">
        <v>1</v>
      </c>
      <c r="B2" s="5">
        <v>27000</v>
      </c>
      <c r="C2" s="5">
        <v>30000</v>
      </c>
      <c r="D2" s="5">
        <v>500000</v>
      </c>
      <c r="E2" s="5">
        <f>SUM(B2)</f>
        <v>27000</v>
      </c>
      <c r="F2" s="5">
        <f>SUM(C2)</f>
        <v>30000</v>
      </c>
      <c r="G2" s="2">
        <v>20</v>
      </c>
      <c r="H2" s="5">
        <f>(B2*G3)+(C2*A2)</f>
        <v>543000</v>
      </c>
      <c r="I2" s="5">
        <f>H2-D2</f>
        <v>43000</v>
      </c>
      <c r="J2" s="5">
        <f>E2*(1.71)%</f>
        <v>461.7</v>
      </c>
      <c r="K2" s="5">
        <f>B2*20</f>
        <v>540000</v>
      </c>
    </row>
    <row r="3" spans="1:11" x14ac:dyDescent="0.25">
      <c r="A3" s="2">
        <v>2</v>
      </c>
      <c r="B3" s="5">
        <f>B2-500</f>
        <v>26500</v>
      </c>
      <c r="C3" s="5">
        <v>30000</v>
      </c>
      <c r="D3" s="5">
        <v>500000</v>
      </c>
      <c r="E3" s="5">
        <f>SUM(B2:B3)</f>
        <v>53500</v>
      </c>
      <c r="F3" s="5">
        <f>SUM(B2+C3)</f>
        <v>57000</v>
      </c>
      <c r="G3" s="2">
        <v>19</v>
      </c>
      <c r="H3" s="5">
        <f t="shared" ref="H3:H21" si="0">(B3*G4)+(C3*A3)</f>
        <v>537000</v>
      </c>
      <c r="I3" s="5">
        <f t="shared" ref="I3:I21" si="1">H3-D3</f>
        <v>37000</v>
      </c>
      <c r="J3" s="5">
        <f t="shared" ref="J3:J21" si="2">E3*(1.71)%</f>
        <v>914.85</v>
      </c>
      <c r="K3" s="5">
        <f t="shared" ref="K3:K20" si="3">B3*20</f>
        <v>530000</v>
      </c>
    </row>
    <row r="4" spans="1:11" x14ac:dyDescent="0.25">
      <c r="A4" s="2">
        <v>3</v>
      </c>
      <c r="B4" s="5">
        <f t="shared" ref="B4:B12" si="4">B3-500</f>
        <v>26000</v>
      </c>
      <c r="C4" s="5">
        <v>30000</v>
      </c>
      <c r="D4" s="5">
        <v>500000</v>
      </c>
      <c r="E4" s="5">
        <f>SUM(B2:B4)</f>
        <v>79500</v>
      </c>
      <c r="F4" s="5">
        <f>SUM(B2+B3+C4)</f>
        <v>83500</v>
      </c>
      <c r="G4" s="2">
        <v>18</v>
      </c>
      <c r="H4" s="5">
        <f t="shared" si="0"/>
        <v>532000</v>
      </c>
      <c r="I4" s="5">
        <f t="shared" si="1"/>
        <v>32000</v>
      </c>
      <c r="J4" s="5">
        <f t="shared" si="2"/>
        <v>1359.45</v>
      </c>
      <c r="K4" s="5">
        <f t="shared" si="3"/>
        <v>520000</v>
      </c>
    </row>
    <row r="5" spans="1:11" x14ac:dyDescent="0.25">
      <c r="A5" s="2">
        <v>4</v>
      </c>
      <c r="B5" s="5">
        <f t="shared" si="4"/>
        <v>25500</v>
      </c>
      <c r="C5" s="5">
        <v>30000</v>
      </c>
      <c r="D5" s="5">
        <v>500000</v>
      </c>
      <c r="E5" s="5">
        <f>SUM(B2:B5)</f>
        <v>105000</v>
      </c>
      <c r="F5" s="5">
        <f>SUM(B2+B3+B4+C5)</f>
        <v>109500</v>
      </c>
      <c r="G5" s="2">
        <v>17</v>
      </c>
      <c r="H5" s="5">
        <f t="shared" si="0"/>
        <v>528000</v>
      </c>
      <c r="I5" s="5">
        <f t="shared" si="1"/>
        <v>28000</v>
      </c>
      <c r="J5" s="5">
        <f t="shared" si="2"/>
        <v>1795.5</v>
      </c>
      <c r="K5" s="5">
        <f t="shared" si="3"/>
        <v>510000</v>
      </c>
    </row>
    <row r="6" spans="1:11" x14ac:dyDescent="0.25">
      <c r="A6" s="2">
        <v>5</v>
      </c>
      <c r="B6" s="5">
        <f t="shared" si="4"/>
        <v>25000</v>
      </c>
      <c r="C6" s="5">
        <v>30000</v>
      </c>
      <c r="D6" s="5">
        <v>500000</v>
      </c>
      <c r="E6" s="5">
        <f>SUM(B2:B6)</f>
        <v>130000</v>
      </c>
      <c r="F6" s="5">
        <f>SUM(B2+B3+B4+B5+C6)</f>
        <v>135000</v>
      </c>
      <c r="G6" s="2">
        <v>16</v>
      </c>
      <c r="H6" s="5">
        <f t="shared" si="0"/>
        <v>525000</v>
      </c>
      <c r="I6" s="5">
        <f t="shared" si="1"/>
        <v>25000</v>
      </c>
      <c r="J6" s="5">
        <f t="shared" si="2"/>
        <v>2223</v>
      </c>
      <c r="K6" s="5">
        <f t="shared" si="3"/>
        <v>500000</v>
      </c>
    </row>
    <row r="7" spans="1:11" x14ac:dyDescent="0.25">
      <c r="A7" s="2">
        <v>6</v>
      </c>
      <c r="B7" s="5">
        <f t="shared" si="4"/>
        <v>24500</v>
      </c>
      <c r="C7" s="5">
        <v>30000</v>
      </c>
      <c r="D7" s="5">
        <v>500000</v>
      </c>
      <c r="E7" s="5">
        <f>SUM(B2:B7)</f>
        <v>154500</v>
      </c>
      <c r="F7" s="5">
        <f>SUM(B2+B3+B4+B5+B6+C7)</f>
        <v>160000</v>
      </c>
      <c r="G7" s="2">
        <v>15</v>
      </c>
      <c r="H7" s="5">
        <f t="shared" si="0"/>
        <v>523000</v>
      </c>
      <c r="I7" s="5">
        <f t="shared" si="1"/>
        <v>23000</v>
      </c>
      <c r="J7" s="5">
        <f t="shared" si="2"/>
        <v>2641.9500000000003</v>
      </c>
      <c r="K7" s="5">
        <f t="shared" si="3"/>
        <v>490000</v>
      </c>
    </row>
    <row r="8" spans="1:11" x14ac:dyDescent="0.25">
      <c r="A8" s="2">
        <v>7</v>
      </c>
      <c r="B8" s="5">
        <f t="shared" si="4"/>
        <v>24000</v>
      </c>
      <c r="C8" s="5">
        <v>30000</v>
      </c>
      <c r="D8" s="5">
        <v>500000</v>
      </c>
      <c r="E8" s="5">
        <f>SUM(B2:B8)</f>
        <v>178500</v>
      </c>
      <c r="F8" s="5">
        <f>SUM(B2+B3+B4+B5+B6+B7+C8)</f>
        <v>184500</v>
      </c>
      <c r="G8" s="2">
        <v>14</v>
      </c>
      <c r="H8" s="5">
        <f t="shared" si="0"/>
        <v>522000</v>
      </c>
      <c r="I8" s="5">
        <f t="shared" si="1"/>
        <v>22000</v>
      </c>
      <c r="J8" s="5">
        <f t="shared" si="2"/>
        <v>3052.35</v>
      </c>
      <c r="K8" s="5">
        <f t="shared" si="3"/>
        <v>480000</v>
      </c>
    </row>
    <row r="9" spans="1:11" x14ac:dyDescent="0.25">
      <c r="A9" s="2">
        <v>8</v>
      </c>
      <c r="B9" s="5">
        <f t="shared" si="4"/>
        <v>23500</v>
      </c>
      <c r="C9" s="5">
        <v>30000</v>
      </c>
      <c r="D9" s="5">
        <v>500000</v>
      </c>
      <c r="E9" s="5">
        <f>SUM(B2:B9)</f>
        <v>202000</v>
      </c>
      <c r="F9" s="5">
        <f>SUM(B2+B3+B4+B5+B6+B7+B8+C9)</f>
        <v>208500</v>
      </c>
      <c r="G9" s="2">
        <v>13</v>
      </c>
      <c r="H9" s="5">
        <f t="shared" si="0"/>
        <v>522000</v>
      </c>
      <c r="I9" s="5">
        <f t="shared" si="1"/>
        <v>22000</v>
      </c>
      <c r="J9" s="5">
        <f t="shared" si="2"/>
        <v>3454.2000000000003</v>
      </c>
      <c r="K9" s="5">
        <f t="shared" si="3"/>
        <v>470000</v>
      </c>
    </row>
    <row r="10" spans="1:11" x14ac:dyDescent="0.25">
      <c r="A10" s="2">
        <v>9</v>
      </c>
      <c r="B10" s="5">
        <f t="shared" si="4"/>
        <v>23000</v>
      </c>
      <c r="C10" s="5">
        <v>30000</v>
      </c>
      <c r="D10" s="5">
        <v>500000</v>
      </c>
      <c r="E10" s="5">
        <f>SUM(B2:B10)</f>
        <v>225000</v>
      </c>
      <c r="F10" s="5">
        <f>SUM(B2+B3+B4+B5+B6+B7+B8+B9+C10)</f>
        <v>232000</v>
      </c>
      <c r="G10" s="2">
        <v>12</v>
      </c>
      <c r="H10" s="5">
        <f t="shared" si="0"/>
        <v>523000</v>
      </c>
      <c r="I10" s="5">
        <f t="shared" si="1"/>
        <v>23000</v>
      </c>
      <c r="J10" s="5">
        <f t="shared" si="2"/>
        <v>3847.5</v>
      </c>
      <c r="K10" s="5">
        <f t="shared" si="3"/>
        <v>460000</v>
      </c>
    </row>
    <row r="11" spans="1:11" x14ac:dyDescent="0.25">
      <c r="A11" s="2">
        <v>10</v>
      </c>
      <c r="B11" s="5">
        <f t="shared" si="4"/>
        <v>22500</v>
      </c>
      <c r="C11" s="5">
        <v>30000</v>
      </c>
      <c r="D11" s="5">
        <v>500000</v>
      </c>
      <c r="E11" s="5">
        <f>SUM(B2:B11)</f>
        <v>247500</v>
      </c>
      <c r="F11" s="5">
        <f>SUM(B2+B3+B4+B5+B6+B7+B8+B9+B10+C11)</f>
        <v>255000</v>
      </c>
      <c r="G11" s="2">
        <v>11</v>
      </c>
      <c r="H11" s="5">
        <f t="shared" si="0"/>
        <v>525000</v>
      </c>
      <c r="I11" s="5">
        <f t="shared" si="1"/>
        <v>25000</v>
      </c>
      <c r="J11" s="5">
        <f t="shared" si="2"/>
        <v>4232.25</v>
      </c>
      <c r="K11" s="5">
        <f t="shared" si="3"/>
        <v>450000</v>
      </c>
    </row>
    <row r="12" spans="1:11" x14ac:dyDescent="0.25">
      <c r="A12" s="2">
        <v>11</v>
      </c>
      <c r="B12" s="5">
        <f t="shared" si="4"/>
        <v>22000</v>
      </c>
      <c r="C12" s="5">
        <v>30000</v>
      </c>
      <c r="D12" s="5">
        <v>500000</v>
      </c>
      <c r="E12" s="5">
        <f>SUM(B2:B12)</f>
        <v>269500</v>
      </c>
      <c r="F12" s="5">
        <f>SUM(B2+B3+B4+B5+B6+B7+B8+B9+B10+B11+C12)</f>
        <v>277500</v>
      </c>
      <c r="G12" s="2">
        <v>10</v>
      </c>
      <c r="H12" s="5">
        <f t="shared" si="0"/>
        <v>528000</v>
      </c>
      <c r="I12" s="5">
        <f t="shared" si="1"/>
        <v>28000</v>
      </c>
      <c r="J12" s="5">
        <f t="shared" si="2"/>
        <v>4608.45</v>
      </c>
      <c r="K12" s="5">
        <f t="shared" si="3"/>
        <v>440000</v>
      </c>
    </row>
    <row r="13" spans="1:11" x14ac:dyDescent="0.25">
      <c r="A13" s="2">
        <v>12</v>
      </c>
      <c r="B13" s="5">
        <f>B12-1000</f>
        <v>21000</v>
      </c>
      <c r="C13" s="5">
        <v>30000</v>
      </c>
      <c r="D13" s="5">
        <v>500000</v>
      </c>
      <c r="E13" s="5">
        <f>SUM(B2:B13)</f>
        <v>290500</v>
      </c>
      <c r="F13" s="5">
        <f>SUM(B2+B3+B4+B5+B6+B7+B8+B9+B10+B11+B12+C13)</f>
        <v>299500</v>
      </c>
      <c r="G13" s="2">
        <v>9</v>
      </c>
      <c r="H13" s="5">
        <f t="shared" si="0"/>
        <v>528000</v>
      </c>
      <c r="I13" s="5">
        <f t="shared" si="1"/>
        <v>28000</v>
      </c>
      <c r="J13" s="5">
        <f t="shared" si="2"/>
        <v>4967.55</v>
      </c>
      <c r="K13" s="5">
        <f t="shared" si="3"/>
        <v>420000</v>
      </c>
    </row>
    <row r="14" spans="1:11" x14ac:dyDescent="0.25">
      <c r="A14" s="2">
        <v>13</v>
      </c>
      <c r="B14" s="5">
        <f t="shared" ref="B14" si="5">B13-1000</f>
        <v>20000</v>
      </c>
      <c r="C14" s="5">
        <v>30000</v>
      </c>
      <c r="D14" s="5">
        <v>500000</v>
      </c>
      <c r="E14" s="5">
        <f>SUM(B2:B14)</f>
        <v>310500</v>
      </c>
      <c r="F14" s="5">
        <f>SUM(B2+B3+B4+B5+B6+B7+B8+B9+B10+B11+B12+B13+C14)</f>
        <v>320500</v>
      </c>
      <c r="G14" s="2">
        <v>8</v>
      </c>
      <c r="H14" s="5">
        <f t="shared" si="0"/>
        <v>530000</v>
      </c>
      <c r="I14" s="5">
        <f t="shared" si="1"/>
        <v>30000</v>
      </c>
      <c r="J14" s="5">
        <f t="shared" si="2"/>
        <v>5309.55</v>
      </c>
      <c r="K14" s="5">
        <f t="shared" si="3"/>
        <v>400000</v>
      </c>
    </row>
    <row r="15" spans="1:11" x14ac:dyDescent="0.25">
      <c r="A15" s="2">
        <v>14</v>
      </c>
      <c r="B15" s="5">
        <f>B14-2000</f>
        <v>18000</v>
      </c>
      <c r="C15" s="5">
        <v>30000</v>
      </c>
      <c r="D15" s="5">
        <v>500000</v>
      </c>
      <c r="E15" s="5">
        <f>SUM(B2:B15)</f>
        <v>328500</v>
      </c>
      <c r="F15" s="5">
        <f>SUM(B2+B3+B4+B5+B6+B7+B8+B9+B10+B11+B12+B13+B14+C15)</f>
        <v>340500</v>
      </c>
      <c r="G15" s="2">
        <v>7</v>
      </c>
      <c r="H15" s="5">
        <f t="shared" si="0"/>
        <v>528000</v>
      </c>
      <c r="I15" s="5">
        <f t="shared" si="1"/>
        <v>28000</v>
      </c>
      <c r="J15" s="5">
        <f t="shared" si="2"/>
        <v>5617.35</v>
      </c>
      <c r="K15" s="5">
        <f t="shared" si="3"/>
        <v>360000</v>
      </c>
    </row>
    <row r="16" spans="1:11" x14ac:dyDescent="0.25">
      <c r="A16" s="2">
        <v>15</v>
      </c>
      <c r="B16" s="5">
        <f t="shared" ref="B16:B18" si="6">B15-2000</f>
        <v>16000</v>
      </c>
      <c r="C16" s="5">
        <v>30000</v>
      </c>
      <c r="D16" s="5">
        <v>500000</v>
      </c>
      <c r="E16" s="5">
        <f>SUM(B2:B16)</f>
        <v>344500</v>
      </c>
      <c r="F16" s="5">
        <f>SUM(B2+B3+B4+B5+B6+B7+B8+B9+B10+B11+B12+B13+B14+B15+C16)</f>
        <v>358500</v>
      </c>
      <c r="G16" s="2">
        <v>6</v>
      </c>
      <c r="H16" s="5">
        <f t="shared" si="0"/>
        <v>530000</v>
      </c>
      <c r="I16" s="5">
        <f t="shared" si="1"/>
        <v>30000</v>
      </c>
      <c r="J16" s="5">
        <f t="shared" si="2"/>
        <v>5890.95</v>
      </c>
      <c r="K16" s="5">
        <f t="shared" si="3"/>
        <v>320000</v>
      </c>
    </row>
    <row r="17" spans="1:11" x14ac:dyDescent="0.25">
      <c r="A17" s="2">
        <v>16</v>
      </c>
      <c r="B17" s="5">
        <f t="shared" si="6"/>
        <v>14000</v>
      </c>
      <c r="C17" s="5">
        <v>30000</v>
      </c>
      <c r="D17" s="5">
        <v>500000</v>
      </c>
      <c r="E17" s="5">
        <f>SUM(B2:B17)</f>
        <v>358500</v>
      </c>
      <c r="F17" s="5">
        <f>SUM(B2+B3+B4+B5+B6+B7+B8+B9+B10+B11+B12+B13+B14+B15+B16+C17)</f>
        <v>374500</v>
      </c>
      <c r="G17" s="2">
        <v>5</v>
      </c>
      <c r="H17" s="5">
        <f t="shared" si="0"/>
        <v>536000</v>
      </c>
      <c r="I17" s="5">
        <f t="shared" si="1"/>
        <v>36000</v>
      </c>
      <c r="J17" s="5">
        <f t="shared" si="2"/>
        <v>6130.35</v>
      </c>
      <c r="K17" s="5">
        <f t="shared" si="3"/>
        <v>280000</v>
      </c>
    </row>
    <row r="18" spans="1:11" x14ac:dyDescent="0.25">
      <c r="A18" s="2">
        <v>17</v>
      </c>
      <c r="B18" s="5">
        <f t="shared" si="6"/>
        <v>12000</v>
      </c>
      <c r="C18" s="5">
        <v>30000</v>
      </c>
      <c r="D18" s="5">
        <v>500000</v>
      </c>
      <c r="E18" s="5">
        <f>SUM(B2:B18)</f>
        <v>370500</v>
      </c>
      <c r="F18" s="5">
        <f>SUM(B2+B3+B4+B5+B6+B7+B8+B9+B10+B11+B12+B13+B14+B15+B16+B17+C18)</f>
        <v>388500</v>
      </c>
      <c r="G18" s="2">
        <v>4</v>
      </c>
      <c r="H18" s="5">
        <f t="shared" si="0"/>
        <v>546000</v>
      </c>
      <c r="I18" s="5">
        <f t="shared" si="1"/>
        <v>46000</v>
      </c>
      <c r="J18" s="5">
        <f t="shared" si="2"/>
        <v>6335.55</v>
      </c>
      <c r="K18" s="5">
        <f t="shared" si="3"/>
        <v>240000</v>
      </c>
    </row>
    <row r="19" spans="1:11" x14ac:dyDescent="0.25">
      <c r="A19" s="2">
        <v>18</v>
      </c>
      <c r="B19" s="5">
        <f>B18-2500</f>
        <v>9500</v>
      </c>
      <c r="C19" s="5">
        <v>30000</v>
      </c>
      <c r="D19" s="5">
        <v>500000</v>
      </c>
      <c r="E19" s="5">
        <f>SUM(B2:B19)</f>
        <v>380000</v>
      </c>
      <c r="F19" s="5">
        <f>SUM(B2+B3+B4+B5+B6+B7+B8+B9+B10+B11+B12+B13+B14+B15+B16+B17+B18+C19)</f>
        <v>400500</v>
      </c>
      <c r="G19" s="2">
        <v>3</v>
      </c>
      <c r="H19" s="5">
        <f t="shared" si="0"/>
        <v>559000</v>
      </c>
      <c r="I19" s="5">
        <f t="shared" si="1"/>
        <v>59000</v>
      </c>
      <c r="J19" s="5">
        <f t="shared" si="2"/>
        <v>6498</v>
      </c>
      <c r="K19" s="5">
        <f t="shared" si="3"/>
        <v>190000</v>
      </c>
    </row>
    <row r="20" spans="1:11" x14ac:dyDescent="0.25">
      <c r="A20" s="2">
        <v>19</v>
      </c>
      <c r="B20" s="5">
        <f t="shared" ref="B20" si="7">B19-2500</f>
        <v>7000</v>
      </c>
      <c r="C20" s="5">
        <v>30000</v>
      </c>
      <c r="D20" s="5">
        <v>500000</v>
      </c>
      <c r="E20" s="5">
        <f>SUM(B2:B20)</f>
        <v>387000</v>
      </c>
      <c r="F20" s="5">
        <f>SUM(B2+B3+B4+B5+B6+B7+B8+B9+B10+B11+B12+B13+B14+B15+B16+B17+B18+B19+C20)</f>
        <v>410000</v>
      </c>
      <c r="G20" s="2">
        <v>2</v>
      </c>
      <c r="H20" s="5">
        <f t="shared" si="0"/>
        <v>577000</v>
      </c>
      <c r="I20" s="5">
        <f t="shared" si="1"/>
        <v>77000</v>
      </c>
      <c r="J20" s="5">
        <f t="shared" si="2"/>
        <v>6617.7</v>
      </c>
      <c r="K20" s="5">
        <f t="shared" si="3"/>
        <v>140000</v>
      </c>
    </row>
    <row r="21" spans="1:11" x14ac:dyDescent="0.25">
      <c r="A21" s="2">
        <v>20</v>
      </c>
      <c r="B21" s="5">
        <f>B20-7000</f>
        <v>0</v>
      </c>
      <c r="C21" s="5">
        <v>30000</v>
      </c>
      <c r="D21" s="5">
        <v>500000</v>
      </c>
      <c r="E21" s="5">
        <f>SUM(SUM(B2:B21)+C21)</f>
        <v>417000</v>
      </c>
      <c r="F21" s="5">
        <f>SUM(B2+B3+B4+B5+B6+B7+B8+B9+B10+B11+B12+B13+B14+B15+B16+B17+B18+B19+B20+C21)</f>
        <v>417000</v>
      </c>
      <c r="G21" s="2">
        <v>1</v>
      </c>
      <c r="H21" s="5">
        <f t="shared" si="0"/>
        <v>600000</v>
      </c>
      <c r="I21" s="5">
        <f t="shared" si="1"/>
        <v>100000</v>
      </c>
      <c r="J21" s="5">
        <f t="shared" si="2"/>
        <v>7130.7</v>
      </c>
      <c r="K21" s="5">
        <f>C21*20</f>
        <v>600000</v>
      </c>
    </row>
    <row r="23" spans="1:11" ht="31.5" customHeight="1" x14ac:dyDescent="0.25">
      <c r="A23" s="4" t="s">
        <v>5</v>
      </c>
      <c r="B23" s="4" t="s">
        <v>6</v>
      </c>
      <c r="C23" s="3" t="s">
        <v>7</v>
      </c>
      <c r="D23" s="4" t="s">
        <v>8</v>
      </c>
      <c r="E23" s="3" t="s">
        <v>9</v>
      </c>
      <c r="F23" s="4" t="s">
        <v>10</v>
      </c>
      <c r="G23" s="4" t="s">
        <v>12</v>
      </c>
      <c r="H23" s="4" t="s">
        <v>16</v>
      </c>
      <c r="I23" s="4" t="s">
        <v>17</v>
      </c>
    </row>
    <row r="24" spans="1:11" x14ac:dyDescent="0.25">
      <c r="A24" s="5">
        <f>SUM(SUM(B2:B21)+C21)</f>
        <v>417000</v>
      </c>
      <c r="B24" s="5">
        <f>SUM(C2:C21)</f>
        <v>600000</v>
      </c>
      <c r="C24" s="5">
        <f>SUM(D2:D21)</f>
        <v>10000000</v>
      </c>
      <c r="D24" s="6">
        <f>D21-F21</f>
        <v>83000</v>
      </c>
      <c r="E24" s="5">
        <f>SUM(H2:H21)</f>
        <v>10742000</v>
      </c>
      <c r="F24" s="5">
        <f>SUM(I2:I21)</f>
        <v>742000</v>
      </c>
      <c r="G24" s="5">
        <f>SUM(J2:J21)</f>
        <v>83088.899999999994</v>
      </c>
      <c r="H24" s="5">
        <f>SUM(K2:K21)</f>
        <v>8340000</v>
      </c>
      <c r="I24" s="5">
        <f>C24-H24</f>
        <v>1660000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5_Lakhs</vt:lpstr>
      <vt:lpstr>Sheet3</vt:lpstr>
      <vt:lpstr>1Lakh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2019-08-28T10:50:28Z</dcterms:created>
  <dcterms:modified xsi:type="dcterms:W3CDTF">2019-08-28T12:36:06Z</dcterms:modified>
</cp:coreProperties>
</file>