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bts" sheetId="3" r:id="rId1"/>
    <sheet name="Monthly_Debit" sheetId="5" r:id="rId2"/>
    <sheet name="CC_balance" sheetId="6" r:id="rId3"/>
  </sheets>
  <calcPr calcId="152511"/>
</workbook>
</file>

<file path=xl/calcChain.xml><?xml version="1.0" encoding="utf-8"?>
<calcChain xmlns="http://schemas.openxmlformats.org/spreadsheetml/2006/main">
  <c r="I38" i="3" l="1"/>
  <c r="F5" i="6" l="1"/>
  <c r="L21" i="6" l="1"/>
  <c r="G3" i="6" s="1"/>
  <c r="C32" i="3" l="1"/>
  <c r="C31" i="3" l="1"/>
  <c r="K5" i="5" l="1"/>
  <c r="K6" i="5" s="1"/>
  <c r="K21" i="6" l="1"/>
  <c r="G2" i="6" s="1"/>
  <c r="O12" i="3" l="1"/>
  <c r="O11" i="3"/>
  <c r="E20" i="3" l="1"/>
  <c r="E29" i="3" s="1"/>
  <c r="D20" i="3"/>
  <c r="D29" i="3" l="1"/>
  <c r="C29" i="3"/>
  <c r="M16" i="3"/>
  <c r="M21" i="6" l="1"/>
  <c r="G4" i="6" s="1"/>
  <c r="G5" i="6" s="1"/>
  <c r="E5" i="6" l="1"/>
  <c r="E10" i="5" l="1"/>
  <c r="E12" i="5" s="1"/>
  <c r="I6" i="3" l="1"/>
  <c r="J9" i="3" s="1"/>
</calcChain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on Nov-15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Rooms booking - Nandyala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Me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Me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Me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Me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Paid by Nag on April 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 xml:space="preserve">Total 10000.
5000 given by Sai,
total 7500 -6000 = 1500 , 5000 - 1500 = 3500
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Sai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Paid by Nag on May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Paid by Nag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Me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 April - Chit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Paid by Nag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Bhaskar on 5th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Nag 28th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Credit Card withdraw
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21700 + 3.5% transaction fee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 xml:space="preserve">Sai not given 5000.
Total 7500-6000 = 1500. I have given 5000 - 1500 = 3500
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Nag for GOLD loan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Sai - 5000 , Myself - 3000 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 Kishore by Nag</t>
        </r>
      </text>
    </comment>
    <comment ref="S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took on 30000,
Given 20000,
Aug 2016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 have not given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Gov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me 13/11/17 = 10000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Nag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Chit amount not given by me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to Nag for Diesel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Sai to Me chit amount by cash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Nag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me to Nag: 10000 to seena IOB (26/7/17) and 10000 cash(28/7/17)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Sai to Nag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10000 by me(04/01/17 + 4000 by Gov=14000
14000-1500 = 12500
Given to Nag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by Nag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Given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Mar Loan amt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ticket amt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goa= bag+bike ride+bus ticket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bag=300+ tour=600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April loan amt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to Nag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April Chit amt paid by Nag. 2000 given by me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Previous Balance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Transferred to sbi by Nag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Nagendra
</t>
        </r>
      </text>
    </comment>
  </commentList>
</comments>
</file>

<file path=xl/sharedStrings.xml><?xml version="1.0" encoding="utf-8"?>
<sst xmlns="http://schemas.openxmlformats.org/spreadsheetml/2006/main" count="63" uniqueCount="47">
  <si>
    <t>Nagendra</t>
  </si>
  <si>
    <t>Total</t>
  </si>
  <si>
    <t xml:space="preserve">Jan </t>
  </si>
  <si>
    <t>Feb</t>
  </si>
  <si>
    <t>Mar</t>
  </si>
  <si>
    <t>April</t>
  </si>
  <si>
    <t>May</t>
  </si>
  <si>
    <t>Jun</t>
  </si>
  <si>
    <t>Jul</t>
  </si>
  <si>
    <t xml:space="preserve">Total </t>
  </si>
  <si>
    <t>Suresh</t>
  </si>
  <si>
    <t>Bhaskar</t>
  </si>
  <si>
    <t>Aug</t>
  </si>
  <si>
    <t>Sep</t>
  </si>
  <si>
    <t>Oct</t>
  </si>
  <si>
    <t>Nov</t>
  </si>
  <si>
    <t>Dec</t>
  </si>
  <si>
    <t>Jan</t>
  </si>
  <si>
    <t>Land</t>
  </si>
  <si>
    <t>CreditCardLoan</t>
  </si>
  <si>
    <t>Chit2</t>
  </si>
  <si>
    <t>Bro2</t>
  </si>
  <si>
    <t>Home</t>
  </si>
  <si>
    <t>Rent</t>
  </si>
  <si>
    <t>Salary</t>
  </si>
  <si>
    <t>Balance</t>
  </si>
  <si>
    <t>Loans</t>
  </si>
  <si>
    <t>HDFC</t>
  </si>
  <si>
    <t>SBI</t>
  </si>
  <si>
    <t>Due</t>
  </si>
  <si>
    <t>Harsha</t>
  </si>
  <si>
    <t>BJF</t>
  </si>
  <si>
    <t>AMEX</t>
  </si>
  <si>
    <t xml:space="preserve">27th </t>
  </si>
  <si>
    <t xml:space="preserve">23rd </t>
  </si>
  <si>
    <t xml:space="preserve">26th </t>
  </si>
  <si>
    <t>Chit - Mar</t>
  </si>
  <si>
    <t>X</t>
  </si>
  <si>
    <t>April 2016 chit</t>
  </si>
  <si>
    <t>incentive-2016</t>
  </si>
  <si>
    <t>June</t>
  </si>
  <si>
    <t>July</t>
  </si>
  <si>
    <t>August</t>
  </si>
  <si>
    <t>September</t>
  </si>
  <si>
    <t>October</t>
  </si>
  <si>
    <t>done</t>
  </si>
  <si>
    <t>Brother1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</si>
</sst>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38"/>
  <sheetViews>
    <sheetView topLeftCell="A16" workbookViewId="0">
      <selection activeCell="Q27" sqref="Q27"/>
    </sheetView>
  </sheetViews>
  <sheetFormatPr defaultRowHeight="15" x14ac:dyDescent="0.25"/>
  <sheetData>
    <row r="2" spans="2:20" x14ac:dyDescent="0.25">
      <c r="B2" t="s">
        <v>0</v>
      </c>
      <c r="C2">
        <v>10000</v>
      </c>
      <c r="D2">
        <v>5000</v>
      </c>
      <c r="I2" t="s">
        <v>10</v>
      </c>
    </row>
    <row r="4" spans="2:20" x14ac:dyDescent="0.25">
      <c r="I4">
        <v>140000</v>
      </c>
    </row>
    <row r="5" spans="2:20" x14ac:dyDescent="0.25">
      <c r="I5">
        <v>95000</v>
      </c>
    </row>
    <row r="6" spans="2:20" x14ac:dyDescent="0.25">
      <c r="B6" t="s">
        <v>2</v>
      </c>
      <c r="C6">
        <v>1500</v>
      </c>
      <c r="D6">
        <v>3000</v>
      </c>
      <c r="I6">
        <f>I4-I5</f>
        <v>45000</v>
      </c>
    </row>
    <row r="7" spans="2:20" x14ac:dyDescent="0.25">
      <c r="B7" t="s">
        <v>3</v>
      </c>
      <c r="C7">
        <v>1000</v>
      </c>
      <c r="D7">
        <v>2500</v>
      </c>
      <c r="I7">
        <v>25000</v>
      </c>
    </row>
    <row r="8" spans="2:20" x14ac:dyDescent="0.25">
      <c r="B8" t="s">
        <v>4</v>
      </c>
      <c r="C8">
        <v>1000</v>
      </c>
      <c r="D8">
        <v>2500</v>
      </c>
      <c r="I8">
        <v>5000</v>
      </c>
    </row>
    <row r="9" spans="2:20" x14ac:dyDescent="0.25">
      <c r="B9" t="s">
        <v>5</v>
      </c>
      <c r="C9">
        <v>1000</v>
      </c>
      <c r="D9">
        <v>2500</v>
      </c>
      <c r="E9">
        <v>10000</v>
      </c>
      <c r="I9">
        <v>7000</v>
      </c>
      <c r="J9">
        <f>I6+I7-I8-I9</f>
        <v>58000</v>
      </c>
    </row>
    <row r="10" spans="2:20" x14ac:dyDescent="0.25">
      <c r="B10" t="s">
        <v>6</v>
      </c>
      <c r="C10">
        <v>3500</v>
      </c>
      <c r="D10">
        <v>5000</v>
      </c>
      <c r="E10">
        <v>10000</v>
      </c>
      <c r="I10">
        <v>70000</v>
      </c>
      <c r="N10" t="s">
        <v>0</v>
      </c>
    </row>
    <row r="11" spans="2:20" x14ac:dyDescent="0.25">
      <c r="B11" t="s">
        <v>7</v>
      </c>
      <c r="C11">
        <v>1500</v>
      </c>
      <c r="D11">
        <v>3000</v>
      </c>
      <c r="I11">
        <v>6400</v>
      </c>
      <c r="J11" s="1">
        <v>42401</v>
      </c>
      <c r="L11" t="s">
        <v>38</v>
      </c>
      <c r="M11">
        <v>43000</v>
      </c>
      <c r="N11">
        <v>18000</v>
      </c>
      <c r="O11">
        <f>M11-N11</f>
        <v>25000</v>
      </c>
    </row>
    <row r="12" spans="2:20" x14ac:dyDescent="0.25">
      <c r="B12" t="s">
        <v>8</v>
      </c>
      <c r="C12">
        <v>1500</v>
      </c>
      <c r="D12">
        <v>5000</v>
      </c>
      <c r="E12">
        <v>3500</v>
      </c>
      <c r="I12">
        <v>6400</v>
      </c>
      <c r="J12" s="1">
        <v>42430</v>
      </c>
      <c r="L12" s="1">
        <v>42491</v>
      </c>
      <c r="M12">
        <v>35000</v>
      </c>
      <c r="N12">
        <v>22500</v>
      </c>
      <c r="O12">
        <f>M12-N12</f>
        <v>12500</v>
      </c>
    </row>
    <row r="13" spans="2:20" x14ac:dyDescent="0.25">
      <c r="B13" t="s">
        <v>12</v>
      </c>
      <c r="C13">
        <v>3500</v>
      </c>
      <c r="D13">
        <v>3500</v>
      </c>
      <c r="I13">
        <v>6400</v>
      </c>
      <c r="J13" s="1">
        <v>42461</v>
      </c>
      <c r="L13" t="s">
        <v>36</v>
      </c>
      <c r="M13">
        <v>54500</v>
      </c>
    </row>
    <row r="14" spans="2:20" x14ac:dyDescent="0.25">
      <c r="B14" t="s">
        <v>13</v>
      </c>
      <c r="C14">
        <v>8000</v>
      </c>
      <c r="D14">
        <v>3000</v>
      </c>
      <c r="I14">
        <v>6400</v>
      </c>
      <c r="J14" s="1">
        <v>42491</v>
      </c>
      <c r="M14">
        <v>5000</v>
      </c>
      <c r="R14" t="s">
        <v>46</v>
      </c>
      <c r="S14">
        <v>10000</v>
      </c>
      <c r="T14">
        <v>10000</v>
      </c>
    </row>
    <row r="15" spans="2:20" x14ac:dyDescent="0.25">
      <c r="B15" t="s">
        <v>14</v>
      </c>
      <c r="C15">
        <v>1500</v>
      </c>
      <c r="D15">
        <v>5000</v>
      </c>
      <c r="H15">
        <v>5000</v>
      </c>
      <c r="I15">
        <v>6400</v>
      </c>
      <c r="J15" s="1">
        <v>42522</v>
      </c>
      <c r="M15">
        <v>2500</v>
      </c>
      <c r="R15" t="s">
        <v>30</v>
      </c>
      <c r="S15">
        <v>1000</v>
      </c>
    </row>
    <row r="16" spans="2:20" x14ac:dyDescent="0.25">
      <c r="B16" t="s">
        <v>15</v>
      </c>
      <c r="C16">
        <v>10000</v>
      </c>
      <c r="D16">
        <v>1000</v>
      </c>
      <c r="E16">
        <v>1500</v>
      </c>
      <c r="F16">
        <v>1000</v>
      </c>
      <c r="I16">
        <v>0</v>
      </c>
      <c r="J16" s="1">
        <v>42567</v>
      </c>
      <c r="M16">
        <f>M13-M14-M15</f>
        <v>47000</v>
      </c>
      <c r="N16">
        <v>25000</v>
      </c>
      <c r="O16">
        <v>9000</v>
      </c>
      <c r="P16">
        <v>9000</v>
      </c>
      <c r="R16" t="s">
        <v>37</v>
      </c>
      <c r="S16">
        <v>25000</v>
      </c>
    </row>
    <row r="17" spans="2:18" x14ac:dyDescent="0.25">
      <c r="B17" t="s">
        <v>16</v>
      </c>
      <c r="C17">
        <v>4000</v>
      </c>
      <c r="D17">
        <v>20000</v>
      </c>
      <c r="E17">
        <v>20000</v>
      </c>
      <c r="F17">
        <v>2000</v>
      </c>
      <c r="H17">
        <v>2000</v>
      </c>
      <c r="I17">
        <v>5000</v>
      </c>
      <c r="J17" s="1">
        <v>42598</v>
      </c>
    </row>
    <row r="18" spans="2:18" x14ac:dyDescent="0.25">
      <c r="B18" t="s">
        <v>17</v>
      </c>
      <c r="C18">
        <v>14000</v>
      </c>
      <c r="D18">
        <v>12500</v>
      </c>
      <c r="I18">
        <v>5000</v>
      </c>
      <c r="J18" s="1">
        <v>42629</v>
      </c>
    </row>
    <row r="19" spans="2:18" x14ac:dyDescent="0.25">
      <c r="B19" t="s">
        <v>3</v>
      </c>
      <c r="C19">
        <v>7000</v>
      </c>
      <c r="D19">
        <v>1500</v>
      </c>
      <c r="I19">
        <v>3000</v>
      </c>
      <c r="J19" s="1">
        <v>42659</v>
      </c>
    </row>
    <row r="20" spans="2:18" x14ac:dyDescent="0.25">
      <c r="B20" t="s">
        <v>4</v>
      </c>
      <c r="C20">
        <v>6000</v>
      </c>
      <c r="D20">
        <f>340+115</f>
        <v>455</v>
      </c>
      <c r="E20">
        <f>300+100+55</f>
        <v>455</v>
      </c>
      <c r="F20">
        <v>900</v>
      </c>
      <c r="I20">
        <v>0</v>
      </c>
      <c r="J20" s="1">
        <v>42690</v>
      </c>
    </row>
    <row r="21" spans="2:18" x14ac:dyDescent="0.25">
      <c r="B21" t="s">
        <v>5</v>
      </c>
      <c r="C21">
        <v>6000</v>
      </c>
      <c r="D21">
        <v>2900</v>
      </c>
      <c r="E21">
        <v>500</v>
      </c>
      <c r="F21">
        <v>52000</v>
      </c>
      <c r="G21">
        <v>8800</v>
      </c>
      <c r="I21">
        <v>0</v>
      </c>
      <c r="J21" s="1">
        <v>42720</v>
      </c>
    </row>
    <row r="22" spans="2:18" x14ac:dyDescent="0.25">
      <c r="B22" t="s">
        <v>6</v>
      </c>
      <c r="I22">
        <v>0</v>
      </c>
      <c r="J22" s="1">
        <v>42751</v>
      </c>
      <c r="R22">
        <v>20000</v>
      </c>
    </row>
    <row r="23" spans="2:18" x14ac:dyDescent="0.25">
      <c r="B23" t="s">
        <v>40</v>
      </c>
      <c r="I23">
        <v>21000</v>
      </c>
      <c r="J23" s="1">
        <v>42782</v>
      </c>
      <c r="R23">
        <v>4300</v>
      </c>
    </row>
    <row r="24" spans="2:18" x14ac:dyDescent="0.25">
      <c r="B24" t="s">
        <v>41</v>
      </c>
      <c r="I24">
        <v>4000</v>
      </c>
      <c r="J24" s="1">
        <v>42810</v>
      </c>
      <c r="R24">
        <v>6400</v>
      </c>
    </row>
    <row r="25" spans="2:18" x14ac:dyDescent="0.25">
      <c r="B25" t="s">
        <v>42</v>
      </c>
      <c r="I25">
        <v>1000</v>
      </c>
      <c r="J25" s="1">
        <v>42841</v>
      </c>
      <c r="R25">
        <v>10000</v>
      </c>
    </row>
    <row r="26" spans="2:18" x14ac:dyDescent="0.25">
      <c r="B26" t="s">
        <v>43</v>
      </c>
      <c r="I26">
        <v>6400</v>
      </c>
      <c r="J26" s="1">
        <v>42871</v>
      </c>
      <c r="R26">
        <v>7069</v>
      </c>
    </row>
    <row r="27" spans="2:18" x14ac:dyDescent="0.25">
      <c r="B27" t="s">
        <v>44</v>
      </c>
      <c r="I27">
        <v>6400</v>
      </c>
      <c r="J27" s="1">
        <v>42902</v>
      </c>
    </row>
    <row r="28" spans="2:18" x14ac:dyDescent="0.25">
      <c r="J28" s="1">
        <v>42932</v>
      </c>
    </row>
    <row r="29" spans="2:18" x14ac:dyDescent="0.25">
      <c r="B29" t="s">
        <v>1</v>
      </c>
      <c r="C29">
        <f>SUM(C2+D2+C6+C7+C8+C9+C10+N11+N12+C13+D14+D15+C16+F16+F17+D18+C20+D20+C21)-SUM(E9+E10+C11+C12+E12+D13+C15+D16+E16+C19+D19+E20)</f>
        <v>70000</v>
      </c>
      <c r="D29">
        <f>SUM(C2+D2+C6+C7+C8+C9+C10+N11+N12+C13+D14+D15+C16+F16+F17+D18+C20+D20+C21)</f>
        <v>112955</v>
      </c>
      <c r="E29">
        <f>SUM(E9+E10+C11+C12+E12+D13+C15+D16+E16+C19+D19+E20)</f>
        <v>42955</v>
      </c>
      <c r="J29" s="1">
        <v>42963</v>
      </c>
    </row>
    <row r="30" spans="2:18" x14ac:dyDescent="0.25">
      <c r="B30" t="s">
        <v>11</v>
      </c>
      <c r="C30">
        <v>25000</v>
      </c>
      <c r="J30" s="1">
        <v>42994</v>
      </c>
      <c r="N30" t="s">
        <v>39</v>
      </c>
      <c r="O30">
        <v>20183</v>
      </c>
    </row>
    <row r="31" spans="2:18" x14ac:dyDescent="0.25">
      <c r="B31" t="s">
        <v>1</v>
      </c>
      <c r="C31">
        <f>F21+D21+E21</f>
        <v>55400</v>
      </c>
      <c r="J31" s="1">
        <v>43024</v>
      </c>
    </row>
    <row r="32" spans="2:18" x14ac:dyDescent="0.25">
      <c r="B32" t="s">
        <v>25</v>
      </c>
      <c r="C32">
        <f>C31-G21-E21</f>
        <v>46100</v>
      </c>
      <c r="J32" s="1">
        <v>43055</v>
      </c>
    </row>
    <row r="33" spans="8:10" x14ac:dyDescent="0.25">
      <c r="J33" s="1">
        <v>43085</v>
      </c>
    </row>
    <row r="34" spans="8:10" x14ac:dyDescent="0.25">
      <c r="J34" s="1">
        <v>43116</v>
      </c>
    </row>
    <row r="35" spans="8:10" x14ac:dyDescent="0.25">
      <c r="J35" s="1">
        <v>43147</v>
      </c>
    </row>
    <row r="36" spans="8:10" x14ac:dyDescent="0.25">
      <c r="J36" s="1">
        <v>43175</v>
      </c>
    </row>
    <row r="37" spans="8:10" x14ac:dyDescent="0.25">
      <c r="J37" s="1">
        <v>43206</v>
      </c>
    </row>
    <row r="38" spans="8:10" x14ac:dyDescent="0.25">
      <c r="H38" t="s">
        <v>9</v>
      </c>
      <c r="I38">
        <f>I10-SUM(I11:I27)</f>
        <v>-13800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2"/>
  <sheetViews>
    <sheetView workbookViewId="0">
      <selection activeCell="E16" sqref="E16"/>
    </sheetView>
  </sheetViews>
  <sheetFormatPr defaultRowHeight="15" x14ac:dyDescent="0.25"/>
  <cols>
    <col min="10" max="10" width="14.140625" bestFit="1" customWidth="1"/>
  </cols>
  <sheetData>
    <row r="2" spans="4:11" x14ac:dyDescent="0.25">
      <c r="D2" t="s">
        <v>18</v>
      </c>
      <c r="E2">
        <v>11086</v>
      </c>
      <c r="F2" s="1">
        <v>44136</v>
      </c>
    </row>
    <row r="3" spans="4:11" x14ac:dyDescent="0.25">
      <c r="D3" t="s">
        <v>19</v>
      </c>
      <c r="E3">
        <v>3532</v>
      </c>
      <c r="F3" s="1">
        <v>44348</v>
      </c>
    </row>
    <row r="4" spans="4:11" x14ac:dyDescent="0.25">
      <c r="D4" t="s">
        <v>31</v>
      </c>
      <c r="E4">
        <v>2833</v>
      </c>
      <c r="F4" s="1">
        <v>43040</v>
      </c>
    </row>
    <row r="5" spans="4:11" x14ac:dyDescent="0.25">
      <c r="D5" t="s">
        <v>20</v>
      </c>
      <c r="E5">
        <v>2500</v>
      </c>
      <c r="F5" s="1">
        <v>43009</v>
      </c>
      <c r="G5">
        <v>50000</v>
      </c>
      <c r="J5" t="s">
        <v>26</v>
      </c>
      <c r="K5">
        <f>E2+E3+E4</f>
        <v>17451</v>
      </c>
    </row>
    <row r="6" spans="4:11" x14ac:dyDescent="0.25">
      <c r="D6" t="s">
        <v>21</v>
      </c>
      <c r="E6">
        <v>4000</v>
      </c>
      <c r="J6" t="s">
        <v>25</v>
      </c>
      <c r="K6">
        <f>E11-K5</f>
        <v>28375</v>
      </c>
    </row>
    <row r="7" spans="4:11" x14ac:dyDescent="0.25">
      <c r="D7" t="s">
        <v>22</v>
      </c>
      <c r="E7">
        <v>5000</v>
      </c>
    </row>
    <row r="8" spans="4:11" x14ac:dyDescent="0.25">
      <c r="D8" t="s">
        <v>23</v>
      </c>
      <c r="E8">
        <v>7000</v>
      </c>
    </row>
    <row r="10" spans="4:11" x14ac:dyDescent="0.25">
      <c r="D10" t="s">
        <v>1</v>
      </c>
      <c r="E10">
        <f>SUM(E2:E8)</f>
        <v>35951</v>
      </c>
    </row>
    <row r="11" spans="4:11" x14ac:dyDescent="0.25">
      <c r="D11" t="s">
        <v>24</v>
      </c>
      <c r="E11">
        <v>45826</v>
      </c>
    </row>
    <row r="12" spans="4:11" x14ac:dyDescent="0.25">
      <c r="D12" t="s">
        <v>25</v>
      </c>
      <c r="E12">
        <f>E11-E10</f>
        <v>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5"/>
  <sheetViews>
    <sheetView tabSelected="1" zoomScaleNormal="100" workbookViewId="0">
      <selection activeCell="H21" sqref="H21"/>
    </sheetView>
  </sheetViews>
  <sheetFormatPr defaultRowHeight="15" x14ac:dyDescent="0.25"/>
  <cols>
    <col min="6" max="6" width="10.140625" bestFit="1" customWidth="1"/>
  </cols>
  <sheetData>
    <row r="1" spans="4:13" x14ac:dyDescent="0.25">
      <c r="E1" t="s">
        <v>1</v>
      </c>
      <c r="F1" t="s">
        <v>25</v>
      </c>
      <c r="G1" t="s">
        <v>29</v>
      </c>
    </row>
    <row r="2" spans="4:13" x14ac:dyDescent="0.25">
      <c r="D2" t="s">
        <v>27</v>
      </c>
      <c r="E2" s="3">
        <v>79000</v>
      </c>
      <c r="F2" s="3">
        <v>30981</v>
      </c>
      <c r="G2" s="3">
        <f>F2-K21</f>
        <v>-10099</v>
      </c>
      <c r="H2" t="s">
        <v>33</v>
      </c>
      <c r="I2" s="3" t="s">
        <v>45</v>
      </c>
      <c r="J2" s="3"/>
    </row>
    <row r="3" spans="4:13" x14ac:dyDescent="0.25">
      <c r="D3" t="s">
        <v>28</v>
      </c>
      <c r="E3" s="3">
        <v>72000</v>
      </c>
      <c r="F3" s="3">
        <v>30336</v>
      </c>
      <c r="G3" s="2">
        <f>F3-L21</f>
        <v>-164</v>
      </c>
      <c r="H3" t="s">
        <v>34</v>
      </c>
      <c r="I3" s="3" t="s">
        <v>45</v>
      </c>
      <c r="J3" s="3"/>
    </row>
    <row r="4" spans="4:13" x14ac:dyDescent="0.25">
      <c r="D4" t="s">
        <v>32</v>
      </c>
      <c r="E4" s="3">
        <v>30000</v>
      </c>
      <c r="F4" s="3">
        <v>17300</v>
      </c>
      <c r="G4" s="2">
        <f>F4-M21</f>
        <v>-748</v>
      </c>
      <c r="H4" t="s">
        <v>35</v>
      </c>
      <c r="I4" s="3" t="s">
        <v>45</v>
      </c>
      <c r="J4" s="3"/>
    </row>
    <row r="5" spans="4:13" x14ac:dyDescent="0.25">
      <c r="E5" s="2">
        <f>SUM(E2:E4)</f>
        <v>181000</v>
      </c>
      <c r="F5" s="2">
        <f>F2+F3+F4</f>
        <v>78617</v>
      </c>
      <c r="G5" s="2">
        <f>G2+G3+G4</f>
        <v>-11011</v>
      </c>
    </row>
    <row r="7" spans="4:13" x14ac:dyDescent="0.25">
      <c r="K7" t="s">
        <v>27</v>
      </c>
      <c r="L7" t="s">
        <v>28</v>
      </c>
      <c r="M7" t="s">
        <v>32</v>
      </c>
    </row>
    <row r="8" spans="4:13" x14ac:dyDescent="0.25">
      <c r="K8">
        <v>12000</v>
      </c>
      <c r="L8">
        <v>25000</v>
      </c>
      <c r="M8">
        <v>900</v>
      </c>
    </row>
    <row r="9" spans="4:13" x14ac:dyDescent="0.25">
      <c r="K9">
        <v>17480</v>
      </c>
      <c r="L9">
        <v>5500</v>
      </c>
      <c r="M9">
        <v>3399</v>
      </c>
    </row>
    <row r="10" spans="4:13" x14ac:dyDescent="0.25">
      <c r="K10">
        <v>1600</v>
      </c>
      <c r="M10">
        <v>250</v>
      </c>
    </row>
    <row r="11" spans="4:13" x14ac:dyDescent="0.25">
      <c r="K11">
        <v>10000</v>
      </c>
      <c r="M11">
        <v>5500</v>
      </c>
    </row>
    <row r="12" spans="4:13" x14ac:dyDescent="0.25">
      <c r="M12">
        <v>7999</v>
      </c>
    </row>
    <row r="13" spans="4:13" x14ac:dyDescent="0.25">
      <c r="L13" s="4"/>
    </row>
    <row r="14" spans="4:13" x14ac:dyDescent="0.25">
      <c r="L14" s="4"/>
    </row>
    <row r="15" spans="4:13" x14ac:dyDescent="0.25">
      <c r="L15" s="4"/>
    </row>
    <row r="21" spans="10:13" x14ac:dyDescent="0.25">
      <c r="K21">
        <f>SUM(K8:K20)</f>
        <v>41080</v>
      </c>
      <c r="L21">
        <f>SUM(L8:L17)</f>
        <v>30500</v>
      </c>
      <c r="M21">
        <f>SUM(M8:M17)</f>
        <v>18048</v>
      </c>
    </row>
    <row r="25" spans="10:13" x14ac:dyDescent="0.25">
      <c r="J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Debts</vt:lpstr>
      <vt:lpstr>Monthly_Debit</vt:lpstr>
      <vt:lpstr>CC_balance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2017-07-26T04:08:13Z</dcterms:modified>
</cp:coreProperties>
</file>