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hishikari\Documents\"/>
    </mc:Choice>
  </mc:AlternateContent>
  <xr:revisionPtr revIDLastSave="0" documentId="13_ncr:1_{0DEEB43E-E6B2-4E7F-9BE2-7B1AD89BE954}" xr6:coauthVersionLast="47" xr6:coauthVersionMax="47" xr10:uidLastSave="{00000000-0000-0000-0000-000000000000}"/>
  <bookViews>
    <workbookView xWindow="-120" yWindow="-120" windowWidth="20730" windowHeight="11160" xr2:uid="{DFF3229D-8A66-448F-8989-CA8402659CD5}"/>
  </bookViews>
  <sheets>
    <sheet name="Moniter" sheetId="3" r:id="rId1"/>
    <sheet name="DETA" sheetId="1" r:id="rId2"/>
  </sheets>
  <externalReferences>
    <externalReference r:id="rId3"/>
  </externalReferences>
  <definedNames>
    <definedName name="_xlnm._FilterDatabase" localSheetId="1" hidden="1">DETA!$P$2:$P$33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1" i="3" l="1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4" i="3"/>
  <c r="C5" i="3"/>
  <c r="C6" i="3"/>
  <c r="C7" i="3"/>
  <c r="C8" i="3"/>
  <c r="AK41" i="1"/>
  <c r="AJ41" i="1"/>
  <c r="AI41" i="1"/>
  <c r="AH41" i="1"/>
  <c r="AK40" i="1"/>
  <c r="AJ40" i="1"/>
  <c r="AI40" i="1"/>
  <c r="AH40" i="1"/>
  <c r="AK39" i="1"/>
  <c r="AJ39" i="1"/>
  <c r="AI39" i="1"/>
  <c r="AH39" i="1"/>
  <c r="AK38" i="1"/>
  <c r="AJ38" i="1"/>
  <c r="AI38" i="1"/>
  <c r="AH38" i="1"/>
  <c r="AK37" i="1"/>
  <c r="AJ37" i="1"/>
  <c r="AI37" i="1"/>
  <c r="AH37" i="1"/>
  <c r="AK36" i="1"/>
  <c r="AJ36" i="1"/>
  <c r="AI36" i="1"/>
  <c r="AH36" i="1"/>
  <c r="C30" i="3"/>
  <c r="D3" i="3"/>
  <c r="C3" i="3"/>
  <c r="AB48" i="1"/>
  <c r="E23" i="3" s="1"/>
  <c r="AE52" i="1"/>
  <c r="H27" i="3" s="1"/>
  <c r="AD52" i="1"/>
  <c r="G27" i="3" s="1"/>
  <c r="AC52" i="1"/>
  <c r="F27" i="3" s="1"/>
  <c r="AB52" i="1"/>
  <c r="E27" i="3" s="1"/>
  <c r="AE51" i="1"/>
  <c r="H26" i="3" s="1"/>
  <c r="AD51" i="1"/>
  <c r="G26" i="3" s="1"/>
  <c r="AC51" i="1"/>
  <c r="F26" i="3" s="1"/>
  <c r="AB51" i="1"/>
  <c r="E26" i="3" s="1"/>
  <c r="AL37" i="1" l="1"/>
  <c r="AK42" i="1"/>
  <c r="AJ42" i="1"/>
  <c r="AI42" i="1"/>
  <c r="AL39" i="1"/>
  <c r="AL38" i="1"/>
  <c r="AL40" i="1"/>
  <c r="AL41" i="1"/>
  <c r="AH42" i="1"/>
  <c r="AL36" i="1"/>
  <c r="AE54" i="1"/>
  <c r="H29" i="3" s="1"/>
  <c r="AE53" i="1"/>
  <c r="H28" i="3" s="1"/>
  <c r="AE50" i="1"/>
  <c r="H25" i="3" s="1"/>
  <c r="AE49" i="1"/>
  <c r="H24" i="3" s="1"/>
  <c r="AE48" i="1"/>
  <c r="H23" i="3" s="1"/>
  <c r="AE47" i="1"/>
  <c r="H22" i="3" s="1"/>
  <c r="AE46" i="1"/>
  <c r="H21" i="3" s="1"/>
  <c r="AE45" i="1"/>
  <c r="H20" i="3" s="1"/>
  <c r="AE44" i="1"/>
  <c r="H19" i="3" s="1"/>
  <c r="AE43" i="1"/>
  <c r="H18" i="3" s="1"/>
  <c r="AE42" i="1"/>
  <c r="H17" i="3" s="1"/>
  <c r="AE41" i="1"/>
  <c r="H16" i="3" s="1"/>
  <c r="AE40" i="1"/>
  <c r="H15" i="3" s="1"/>
  <c r="AE39" i="1"/>
  <c r="H14" i="3" s="1"/>
  <c r="AE38" i="1"/>
  <c r="H13" i="3" s="1"/>
  <c r="AE37" i="1"/>
  <c r="H12" i="3" s="1"/>
  <c r="AE36" i="1"/>
  <c r="H11" i="3" s="1"/>
  <c r="AD54" i="1"/>
  <c r="G29" i="3" s="1"/>
  <c r="AD53" i="1"/>
  <c r="G28" i="3" s="1"/>
  <c r="AD50" i="1"/>
  <c r="G25" i="3" s="1"/>
  <c r="AD49" i="1"/>
  <c r="G24" i="3" s="1"/>
  <c r="AD48" i="1"/>
  <c r="G23" i="3" s="1"/>
  <c r="AD47" i="1"/>
  <c r="G22" i="3" s="1"/>
  <c r="AD46" i="1"/>
  <c r="G21" i="3" s="1"/>
  <c r="AD45" i="1"/>
  <c r="G20" i="3" s="1"/>
  <c r="AD44" i="1"/>
  <c r="G19" i="3" s="1"/>
  <c r="AD43" i="1"/>
  <c r="G18" i="3" s="1"/>
  <c r="AD42" i="1"/>
  <c r="G17" i="3" s="1"/>
  <c r="AD41" i="1"/>
  <c r="G16" i="3" s="1"/>
  <c r="AD40" i="1"/>
  <c r="G15" i="3" s="1"/>
  <c r="AD39" i="1"/>
  <c r="G14" i="3" s="1"/>
  <c r="AD38" i="1"/>
  <c r="G13" i="3" s="1"/>
  <c r="AD37" i="1"/>
  <c r="G12" i="3" s="1"/>
  <c r="AD36" i="1"/>
  <c r="G11" i="3" s="1"/>
  <c r="AC54" i="1"/>
  <c r="F29" i="3" s="1"/>
  <c r="AC53" i="1"/>
  <c r="F28" i="3" s="1"/>
  <c r="AC50" i="1"/>
  <c r="F25" i="3" s="1"/>
  <c r="AC49" i="1"/>
  <c r="F24" i="3" s="1"/>
  <c r="AC48" i="1"/>
  <c r="F23" i="3" s="1"/>
  <c r="AC47" i="1"/>
  <c r="F22" i="3" s="1"/>
  <c r="AC46" i="1"/>
  <c r="F21" i="3" s="1"/>
  <c r="AC45" i="1"/>
  <c r="F20" i="3" s="1"/>
  <c r="AC44" i="1"/>
  <c r="F19" i="3" s="1"/>
  <c r="AC43" i="1"/>
  <c r="F18" i="3" s="1"/>
  <c r="AC42" i="1"/>
  <c r="F17" i="3" s="1"/>
  <c r="AC41" i="1"/>
  <c r="F16" i="3" s="1"/>
  <c r="AC40" i="1"/>
  <c r="F15" i="3" s="1"/>
  <c r="AC39" i="1"/>
  <c r="F14" i="3" s="1"/>
  <c r="AC38" i="1"/>
  <c r="F13" i="3" s="1"/>
  <c r="AC37" i="1"/>
  <c r="F12" i="3" s="1"/>
  <c r="AC36" i="1"/>
  <c r="F11" i="3" s="1"/>
  <c r="AB54" i="1"/>
  <c r="E29" i="3" s="1"/>
  <c r="AB53" i="1"/>
  <c r="E28" i="3" s="1"/>
  <c r="AB50" i="1"/>
  <c r="E25" i="3" s="1"/>
  <c r="AB49" i="1"/>
  <c r="E24" i="3" s="1"/>
  <c r="AB47" i="1"/>
  <c r="E22" i="3" s="1"/>
  <c r="AB46" i="1"/>
  <c r="E21" i="3" s="1"/>
  <c r="AB45" i="1"/>
  <c r="E20" i="3" s="1"/>
  <c r="AB44" i="1"/>
  <c r="E19" i="3" s="1"/>
  <c r="AB43" i="1"/>
  <c r="E18" i="3" s="1"/>
  <c r="AB42" i="1"/>
  <c r="E17" i="3" s="1"/>
  <c r="AB41" i="1"/>
  <c r="E16" i="3" s="1"/>
  <c r="AB40" i="1"/>
  <c r="E15" i="3" s="1"/>
  <c r="AB39" i="1"/>
  <c r="E14" i="3" s="1"/>
  <c r="AB38" i="1"/>
  <c r="E13" i="3" s="1"/>
  <c r="AB37" i="1"/>
  <c r="E12" i="3" s="1"/>
  <c r="AB36" i="1"/>
  <c r="E11" i="3" s="1"/>
  <c r="W32" i="1"/>
  <c r="W24" i="1"/>
  <c r="W25" i="1"/>
  <c r="W26" i="1"/>
  <c r="W27" i="1"/>
  <c r="W28" i="1"/>
  <c r="W29" i="1"/>
  <c r="W30" i="1"/>
  <c r="W31" i="1"/>
  <c r="W33" i="1"/>
  <c r="Y36" i="1"/>
  <c r="D4" i="3" s="1"/>
  <c r="Y39" i="1"/>
  <c r="D7" i="3" s="1"/>
  <c r="Y38" i="1"/>
  <c r="D6" i="3" s="1"/>
  <c r="Y37" i="1"/>
  <c r="D5" i="3" s="1"/>
  <c r="E30" i="3" l="1"/>
  <c r="G30" i="3"/>
  <c r="H30" i="3"/>
  <c r="F30" i="3"/>
  <c r="AL42" i="1"/>
  <c r="AC55" i="1"/>
  <c r="AD55" i="1"/>
  <c r="AB55" i="1"/>
  <c r="AE55" i="1"/>
  <c r="Y40" i="1"/>
  <c r="D8" i="3" s="1"/>
</calcChain>
</file>

<file path=xl/sharedStrings.xml><?xml version="1.0" encoding="utf-8"?>
<sst xmlns="http://schemas.openxmlformats.org/spreadsheetml/2006/main" count="368" uniqueCount="167">
  <si>
    <t>Month</t>
    <phoneticPr fontId="2" type="noConversion"/>
  </si>
  <si>
    <t>DATE</t>
  </si>
  <si>
    <t>SHIFT</t>
  </si>
  <si>
    <t>LINE 
NAME</t>
    <phoneticPr fontId="2" type="noConversion"/>
  </si>
  <si>
    <t>PART NAME</t>
  </si>
  <si>
    <t>4M</t>
  </si>
  <si>
    <t>CAUSE</t>
  </si>
  <si>
    <t>PROBLEM DISCRIPTION</t>
  </si>
  <si>
    <t>STOCK CHECKED AT</t>
  </si>
  <si>
    <t>STATUS
( SOFT ACTION)</t>
    <phoneticPr fontId="2" type="noConversion"/>
  </si>
  <si>
    <t>QA SEC. HEAD APPROVED</t>
  </si>
  <si>
    <t>TOTAL TIME LOSS IN HRS</t>
  </si>
  <si>
    <t>DEFECT RANK</t>
  </si>
  <si>
    <t>STATUS
( HARD ACTION)</t>
  </si>
  <si>
    <t>NAME OF ASSOCIATES INPUT</t>
  </si>
  <si>
    <t>SUPPLIER</t>
  </si>
  <si>
    <t>INHOUSE</t>
  </si>
  <si>
    <t>A</t>
  </si>
  <si>
    <t>GEAR LINE-B</t>
  </si>
  <si>
    <t>HOBBING</t>
  </si>
  <si>
    <t>C3 K1CA</t>
  </si>
  <si>
    <t>MAN</t>
  </si>
  <si>
    <t>OBD MIC DISTURBED</t>
  </si>
  <si>
    <t>HOBBING OBD MORE 55.720MM (SPEC-55.520~55.550)</t>
    <phoneticPr fontId="2" type="noConversion"/>
  </si>
  <si>
    <t>OBD MIC MASTER TRUED AND AWARENESS CREATED O OPERATOR</t>
    <phoneticPr fontId="2" type="noConversion"/>
  </si>
  <si>
    <t>CLEAR</t>
  </si>
  <si>
    <t>BHASKAR SUMAN</t>
  </si>
  <si>
    <t>C</t>
  </si>
  <si>
    <t>KUSHALAPPA B P</t>
  </si>
  <si>
    <t>STOP</t>
  </si>
  <si>
    <t>WAIT</t>
  </si>
  <si>
    <t>FORGING</t>
  </si>
  <si>
    <t>CAM LINE-2</t>
  </si>
  <si>
    <t>CALL</t>
  </si>
  <si>
    <t>CAM LINE-3</t>
  </si>
  <si>
    <t>CAM LINE-4</t>
  </si>
  <si>
    <t>CAM LINE-5</t>
  </si>
  <si>
    <t>TOTAL</t>
  </si>
  <si>
    <t>CAM LINE-6</t>
  </si>
  <si>
    <t>CAM LINE-7</t>
  </si>
  <si>
    <t>HARD LINE</t>
  </si>
  <si>
    <t>HEAT TREATMENT</t>
  </si>
  <si>
    <t>ASSEMBLY</t>
  </si>
  <si>
    <t>CON ROD</t>
  </si>
  <si>
    <t>REPORT
 TIME</t>
    <phoneticPr fontId="1"/>
  </si>
  <si>
    <t>PROCESS
/ MACHINE</t>
    <phoneticPr fontId="1"/>
  </si>
  <si>
    <t>STATUS</t>
    <phoneticPr fontId="1"/>
  </si>
  <si>
    <t>QTY</t>
    <phoneticPr fontId="1"/>
  </si>
  <si>
    <t>CUSTOMER
 END</t>
    <phoneticPr fontId="1"/>
  </si>
  <si>
    <t>ARARM LINE NAME</t>
    <phoneticPr fontId="1"/>
  </si>
  <si>
    <t>CLOSING
 TIME</t>
    <phoneticPr fontId="2" type="noConversion"/>
  </si>
  <si>
    <t>CLOSING
 DETE</t>
    <phoneticPr fontId="2" type="noConversion"/>
  </si>
  <si>
    <t>COUNTERMEASURE
 / IMMEDIATE ACTION TAKEN</t>
    <phoneticPr fontId="2" type="noConversion"/>
  </si>
  <si>
    <t>STOP</t>
    <phoneticPr fontId="1"/>
  </si>
  <si>
    <t>CALL</t>
    <phoneticPr fontId="1"/>
  </si>
  <si>
    <t>WAIT</t>
    <phoneticPr fontId="1"/>
  </si>
  <si>
    <t>CLEAR</t>
    <phoneticPr fontId="1"/>
  </si>
  <si>
    <t>TOTAL</t>
    <phoneticPr fontId="1"/>
  </si>
  <si>
    <t>QUALITY - STOP CALL WAIT REPORTING SYSTEM (SCW)</t>
    <phoneticPr fontId="1"/>
  </si>
  <si>
    <t>BROACHING</t>
  </si>
  <si>
    <t>GPD(K0NA)</t>
  </si>
  <si>
    <t>TOOL</t>
  </si>
  <si>
    <t>BROACH TOOLRESHARPENING PROBLEM</t>
  </si>
  <si>
    <t>KEY WAY GAUGE NOT ANSWERING PROPERLY</t>
  </si>
  <si>
    <t>TOOL CHANGED</t>
  </si>
  <si>
    <t>G</t>
  </si>
  <si>
    <t>GRINDING</t>
  </si>
  <si>
    <t>SHAFT FINAL(KOPA)</t>
  </si>
  <si>
    <t>MACHINE</t>
  </si>
  <si>
    <t>IN TURNING OPERATION (0.6MM O/S)</t>
  </si>
  <si>
    <t>WHEEL DASH PROBLEM</t>
  </si>
  <si>
    <t>INPUT PARTS SEGRAGATION DONE</t>
  </si>
  <si>
    <t>10:20:l00</t>
  </si>
  <si>
    <t>HARD TURNING</t>
  </si>
  <si>
    <t>GPDN (K0NA)</t>
  </si>
  <si>
    <t xml:space="preserve">MASTER R/O (0.020mm) AND CLAMPING BOLT BROKEN </t>
  </si>
  <si>
    <t>TCE OBSERVED MORE (0.065mm) SPEC 0.056</t>
  </si>
  <si>
    <t xml:space="preserve">CLAMPING BOLT CHANGED AND MASTER R/O TRUED TO (0.010mm) </t>
  </si>
  <si>
    <t>B</t>
  </si>
  <si>
    <t>INDUCTION HARDENING</t>
  </si>
  <si>
    <t>UNDER ANALISIS</t>
  </si>
  <si>
    <t>CRACK FOUND ON OIL GROOVE</t>
  </si>
  <si>
    <t>MACHINE UNDER OBSERVATION</t>
  </si>
  <si>
    <t xml:space="preserve">MACHINE </t>
  </si>
  <si>
    <t>CLAPING BOLT LOOSE</t>
  </si>
  <si>
    <t>TCE OBSERVED MORE (0.060mm) SPEC 0.056</t>
  </si>
  <si>
    <t xml:space="preserve">CLAPING JAWS RE TIGHTENED </t>
  </si>
  <si>
    <t xml:space="preserve">SHAVING </t>
  </si>
  <si>
    <t xml:space="preserve">SHAFTDRIVE (KOPA ) </t>
  </si>
  <si>
    <t xml:space="preserve">LINE 1  &amp; LINE 2 SHAVING CUTTER DAMAGE </t>
  </si>
  <si>
    <t>MACHINE STILL UNDER ANALYSIS``</t>
  </si>
  <si>
    <t xml:space="preserve">HOBBING </t>
  </si>
  <si>
    <t>M2 (K1CA)</t>
  </si>
  <si>
    <t xml:space="preserve">HOBB CUTTER R/O (0.016MM) </t>
  </si>
  <si>
    <t xml:space="preserve">PCD R/O (0.070MM) SPEC (0.040) </t>
  </si>
  <si>
    <t xml:space="preserve">HOBB CUTTER R/O TRUED TO (0.010MM) </t>
  </si>
  <si>
    <t xml:space="preserve">MASTER R/O (0.018mm) </t>
  </si>
  <si>
    <t xml:space="preserve"> MASTER R/O TRUED TO (0.010mm) </t>
  </si>
  <si>
    <t>GPDN APACHE</t>
  </si>
  <si>
    <t xml:space="preserve">MAN </t>
  </si>
  <si>
    <t xml:space="preserve">WRONG OFFEST BY NEW MAN POWER </t>
  </si>
  <si>
    <t xml:space="preserve">HOBBING OBD (0.1mm) UNDER SIZE </t>
  </si>
  <si>
    <t>OFFEST CORRECTRECTION DONE &amp; TOTAL 95 NOS  FOUND NG</t>
  </si>
  <si>
    <t xml:space="preserve">facing and centring </t>
  </si>
  <si>
    <t>SHAFT MAIN KONA</t>
  </si>
  <si>
    <t xml:space="preserve">FUXTURE DISTURBED </t>
  </si>
  <si>
    <t>LH SPPLINE OD R/O  MORE (0.20MM ) SPEC (0.070MM)</t>
  </si>
  <si>
    <t xml:space="preserve">FIXTURE ADJUSTED </t>
  </si>
  <si>
    <t>HONNING</t>
  </si>
  <si>
    <t>GEAE FINAL (KOPA)</t>
  </si>
  <si>
    <t>ID NO STOCK FOR HONNING DUE TO TURNING ID O/S</t>
  </si>
  <si>
    <t>HONNING UNCLEAR</t>
  </si>
  <si>
    <t>PARTS SEGREGATED</t>
  </si>
  <si>
    <t xml:space="preserve">HARD TURNING CHUCK R/O (0.020MM) SPEC (0.010MM) </t>
  </si>
  <si>
    <t xml:space="preserve">CHUCK R/O TRUED TO (0.010MM) </t>
  </si>
  <si>
    <t>C3 K0NA</t>
  </si>
  <si>
    <t>WRONG OFFSET</t>
  </si>
  <si>
    <t xml:space="preserve">OBD U/S(0.050MM) </t>
  </si>
  <si>
    <t>200 NOS HOLD FOR SEGREGATRION 171 NOS NG</t>
  </si>
  <si>
    <t>TURNING</t>
  </si>
  <si>
    <t xml:space="preserve">SHAFT MAIN KONA </t>
  </si>
  <si>
    <t>REVOLVING CENTER BEARING WEAR OUT</t>
  </si>
  <si>
    <t>CHATERING MARK ON TURNING OD</t>
  </si>
  <si>
    <t xml:space="preserve">REVOLVING CENTER CHANGED </t>
  </si>
  <si>
    <t xml:space="preserve">SHAFT DRIVE </t>
  </si>
  <si>
    <t xml:space="preserve">LINE 1  SHAVING CUTTER DAMAGE </t>
  </si>
  <si>
    <t>GPDN ECN -2</t>
  </si>
  <si>
    <t>WRONG OFFSET (HOBBING OBD 0.040mm UNDER SIZE</t>
  </si>
  <si>
    <t xml:space="preserve">SHAVING UNCLEAR </t>
  </si>
  <si>
    <t xml:space="preserve">27 PARTS FOUND NG AND OFFEST CORRECTION DONE </t>
  </si>
  <si>
    <t xml:space="preserve">TURNING 2 </t>
  </si>
  <si>
    <t xml:space="preserve">SHAFT COUNTER KOPA </t>
  </si>
  <si>
    <t xml:space="preserve">CHUCK R/O MORE (0.10MM) </t>
  </si>
  <si>
    <t>TURNING 2 OD R/O (0.070MM) SPEC (0.020MM)</t>
  </si>
  <si>
    <t>CHUCK R/O TRUED TO (0.010MM)</t>
  </si>
  <si>
    <t>TURNING 1</t>
  </si>
  <si>
    <t xml:space="preserve">TAIL STOCK  R/O MORE (0.050MM) </t>
  </si>
  <si>
    <t>TURNING 1 OD R/O (0.010MM) SPEC (0.050MM)</t>
  </si>
  <si>
    <t xml:space="preserve">TAIL STOCK REVOLVING CENTER CHANGED </t>
  </si>
  <si>
    <t>C1 K1CA</t>
  </si>
  <si>
    <t xml:space="preserve">TAIL STOCK R/O MORE </t>
  </si>
  <si>
    <t>PCD R/O MORE (0.080MM) SPEC (0.040)</t>
  </si>
  <si>
    <t>LINE STOPPED</t>
  </si>
  <si>
    <t>ABHISHEK</t>
  </si>
  <si>
    <t>BAALU</t>
  </si>
  <si>
    <t>DARSHAN</t>
  </si>
  <si>
    <t>AKASH</t>
  </si>
  <si>
    <t>RAVINDRA</t>
  </si>
  <si>
    <t>RITHESH</t>
  </si>
  <si>
    <t xml:space="preserve">AKASH </t>
  </si>
  <si>
    <t>GEAR LINE-A</t>
  </si>
  <si>
    <t>SHAFT LINE-B</t>
  </si>
  <si>
    <t>SHAFT LINE-A</t>
  </si>
  <si>
    <t>TOOL ROOM</t>
  </si>
  <si>
    <t>Q GATE</t>
  </si>
  <si>
    <t xml:space="preserve"> SUPPORT REQUIRED LINE</t>
    <phoneticPr fontId="1"/>
  </si>
  <si>
    <t>RESPONSIBLE DEPARTMENT</t>
    <phoneticPr fontId="1"/>
  </si>
  <si>
    <t>RESPONSIBLE 
DEPARTMENT</t>
    <phoneticPr fontId="1"/>
  </si>
  <si>
    <t>Total</t>
    <phoneticPr fontId="1"/>
  </si>
  <si>
    <t>MAINTANANCE</t>
  </si>
  <si>
    <t>PRODUCTION</t>
  </si>
  <si>
    <t>QUALITY</t>
  </si>
  <si>
    <t>MANUFACTURING ENGINEERING</t>
    <phoneticPr fontId="1"/>
  </si>
  <si>
    <t>PURCHASE</t>
    <phoneticPr fontId="1"/>
  </si>
  <si>
    <t>CAM LINE-1</t>
    <phoneticPr fontId="1"/>
  </si>
  <si>
    <t>MAINTANANCE</t>
    <phoneticPr fontId="1"/>
  </si>
  <si>
    <t>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</si>
</sst>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[$-409]d\-mmm;@"/>
    <numFmt numFmtId="177" formatCode="h:mm;@"/>
    <numFmt numFmtId="178" formatCode="[$-14009]hh:mm:ss;@"/>
    <numFmt numFmtId="179" formatCode="h:mm:ss;@"/>
  </numFmts>
  <fonts count="1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name val="游ゴシック"/>
      <family val="2"/>
      <scheme val="minor"/>
    </font>
    <font>
      <sz val="12"/>
      <color theme="1"/>
      <name val="Meiryo UI"/>
      <family val="3"/>
      <charset val="128"/>
    </font>
    <font>
      <sz val="10"/>
      <name val="Meiryo UI"/>
      <family val="3"/>
      <charset val="128"/>
    </font>
    <font>
      <u/>
      <sz val="18"/>
      <color rgb="FF0070C0"/>
      <name val="Meiryo UI"/>
      <family val="3"/>
      <charset val="128"/>
    </font>
    <font>
      <sz val="16"/>
      <name val="Meiryo UI"/>
      <family val="3"/>
      <charset val="128"/>
    </font>
    <font>
      <b/>
      <sz val="10"/>
      <name val="Meiryo UI"/>
      <family val="3"/>
      <charset val="128"/>
    </font>
    <font>
      <sz val="22"/>
      <name val="Meiryo UI"/>
      <family val="3"/>
      <charset val="128"/>
    </font>
    <font>
      <u/>
      <sz val="24"/>
      <name val="Meiryo UI"/>
      <family val="3"/>
      <charset val="128"/>
    </font>
    <font>
      <sz val="11"/>
      <color theme="1"/>
      <name val="Meiryo UI"/>
      <family val="3"/>
      <charset val="128"/>
    </font>
    <font>
      <sz val="9"/>
      <color theme="1"/>
      <name val="Meiryo UI"/>
      <family val="3"/>
      <charset val="128"/>
    </font>
    <font>
      <sz val="11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5">
    <xf numFmtId="0" fontId="0" fillId="0" borderId="0" xfId="0">
      <alignment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7" fillId="4" borderId="4" xfId="0" applyFont="1" applyFill="1" applyBorder="1" applyAlignment="1">
      <alignment horizontal="center" vertical="center" wrapText="1"/>
    </xf>
    <xf numFmtId="176" fontId="4" fillId="4" borderId="5" xfId="0" applyNumberFormat="1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center" vertical="center" wrapText="1"/>
    </xf>
    <xf numFmtId="177" fontId="4" fillId="4" borderId="5" xfId="0" applyNumberFormat="1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left" vertical="center" wrapText="1"/>
    </xf>
    <xf numFmtId="176" fontId="4" fillId="4" borderId="6" xfId="0" applyNumberFormat="1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center" vertical="center" wrapText="1"/>
    </xf>
    <xf numFmtId="177" fontId="4" fillId="4" borderId="6" xfId="0" applyNumberFormat="1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176" fontId="4" fillId="4" borderId="7" xfId="0" applyNumberFormat="1" applyFont="1" applyFill="1" applyBorder="1" applyAlignment="1">
      <alignment horizontal="left" vertical="center" wrapText="1"/>
    </xf>
    <xf numFmtId="0" fontId="4" fillId="4" borderId="7" xfId="0" applyFont="1" applyFill="1" applyBorder="1" applyAlignment="1">
      <alignment horizontal="center" vertical="center" wrapText="1"/>
    </xf>
    <xf numFmtId="177" fontId="4" fillId="4" borderId="7" xfId="0" applyNumberFormat="1" applyFont="1" applyFill="1" applyBorder="1" applyAlignment="1">
      <alignment horizontal="left" vertical="center" wrapText="1"/>
    </xf>
    <xf numFmtId="0" fontId="4" fillId="4" borderId="7" xfId="0" applyFont="1" applyFill="1" applyBorder="1" applyAlignment="1">
      <alignment horizontal="left" vertical="center" wrapText="1"/>
    </xf>
    <xf numFmtId="0" fontId="4" fillId="4" borderId="0" xfId="0" applyFont="1" applyFill="1" applyAlignment="1"/>
    <xf numFmtId="0" fontId="4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4" borderId="0" xfId="0" applyFont="1" applyFill="1" applyBorder="1" applyAlignment="1"/>
    <xf numFmtId="0" fontId="4" fillId="4" borderId="0" xfId="0" applyFont="1" applyFill="1" applyBorder="1" applyAlignment="1">
      <alignment horizontal="center"/>
    </xf>
    <xf numFmtId="21" fontId="4" fillId="4" borderId="0" xfId="0" applyNumberFormat="1" applyFont="1" applyFill="1" applyBorder="1" applyAlignment="1"/>
    <xf numFmtId="178" fontId="4" fillId="4" borderId="0" xfId="0" applyNumberFormat="1" applyFont="1" applyFill="1" applyBorder="1" applyAlignment="1"/>
    <xf numFmtId="0" fontId="7" fillId="4" borderId="0" xfId="0" applyFont="1" applyFill="1" applyBorder="1" applyAlignment="1"/>
    <xf numFmtId="179" fontId="4" fillId="4" borderId="0" xfId="0" applyNumberFormat="1" applyFont="1" applyFill="1" applyBorder="1" applyAlignment="1">
      <alignment horizontal="center"/>
    </xf>
    <xf numFmtId="179" fontId="4" fillId="4" borderId="0" xfId="0" applyNumberFormat="1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0" fontId="4" fillId="4" borderId="0" xfId="0" applyFont="1" applyFill="1" applyBorder="1">
      <alignment vertical="center"/>
    </xf>
    <xf numFmtId="0" fontId="4" fillId="4" borderId="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left"/>
    </xf>
    <xf numFmtId="0" fontId="4" fillId="4" borderId="5" xfId="0" applyFont="1" applyFill="1" applyBorder="1" applyAlignment="1">
      <alignment horizontal="center"/>
    </xf>
    <xf numFmtId="179" fontId="4" fillId="4" borderId="0" xfId="0" applyNumberFormat="1" applyFont="1" applyFill="1" applyAlignment="1">
      <alignment horizontal="center"/>
    </xf>
    <xf numFmtId="179" fontId="4" fillId="4" borderId="0" xfId="0" applyNumberFormat="1" applyFont="1" applyFill="1" applyAlignment="1">
      <alignment horizontal="center" vertical="center"/>
    </xf>
    <xf numFmtId="0" fontId="4" fillId="4" borderId="6" xfId="0" applyFont="1" applyFill="1" applyBorder="1" applyAlignment="1">
      <alignment horizontal="left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left"/>
    </xf>
    <xf numFmtId="0" fontId="4" fillId="4" borderId="7" xfId="0" applyFont="1" applyFill="1" applyBorder="1" applyAlignment="1">
      <alignment horizontal="center"/>
    </xf>
    <xf numFmtId="0" fontId="4" fillId="4" borderId="4" xfId="0" applyFont="1" applyFill="1" applyBorder="1">
      <alignment vertical="center"/>
    </xf>
    <xf numFmtId="0" fontId="8" fillId="4" borderId="2" xfId="0" applyFont="1" applyFill="1" applyBorder="1" applyAlignment="1">
      <alignment horizontal="center"/>
    </xf>
    <xf numFmtId="0" fontId="9" fillId="4" borderId="2" xfId="0" applyFont="1" applyFill="1" applyBorder="1" applyAlignment="1">
      <alignment horizontal="left" vertical="center"/>
    </xf>
    <xf numFmtId="177" fontId="4" fillId="4" borderId="5" xfId="0" applyNumberFormat="1" applyFont="1" applyFill="1" applyBorder="1" applyAlignment="1">
      <alignment horizontal="center" vertical="center" wrapText="1"/>
    </xf>
    <xf numFmtId="177" fontId="4" fillId="4" borderId="6" xfId="0" applyNumberFormat="1" applyFont="1" applyFill="1" applyBorder="1" applyAlignment="1">
      <alignment horizontal="center" vertical="center" wrapText="1"/>
    </xf>
    <xf numFmtId="177" fontId="4" fillId="4" borderId="7" xfId="0" applyNumberFormat="1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 wrapText="1"/>
    </xf>
    <xf numFmtId="17" fontId="6" fillId="4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11" fillId="0" borderId="12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11" fillId="0" borderId="13" xfId="0" applyFont="1" applyBorder="1" applyAlignment="1">
      <alignment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center" wrapText="1"/>
    </xf>
    <xf numFmtId="0" fontId="10" fillId="0" borderId="6" xfId="0" applyFont="1" applyBorder="1" applyAlignment="1">
      <alignment horizontal="center" wrapText="1"/>
    </xf>
    <xf numFmtId="0" fontId="10" fillId="0" borderId="6" xfId="0" applyFont="1" applyBorder="1" applyAlignment="1">
      <alignment horizontal="left" vertical="center" wrapText="1"/>
    </xf>
    <xf numFmtId="0" fontId="12" fillId="0" borderId="15" xfId="0" applyFont="1" applyBorder="1" applyAlignment="1">
      <alignment horizontal="center" wrapText="1"/>
    </xf>
    <xf numFmtId="0" fontId="12" fillId="0" borderId="6" xfId="0" applyFont="1" applyBorder="1" applyAlignment="1">
      <alignment horizontal="center" wrapText="1"/>
    </xf>
    <xf numFmtId="0" fontId="3" fillId="0" borderId="12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10" fillId="0" borderId="8" xfId="0" applyFont="1" applyBorder="1" applyAlignment="1">
      <alignment horizontal="left" vertical="center" wrapText="1"/>
    </xf>
    <xf numFmtId="0" fontId="10" fillId="0" borderId="16" xfId="0" applyFont="1" applyBorder="1" applyAlignment="1">
      <alignment horizontal="center" wrapText="1"/>
    </xf>
    <xf numFmtId="0" fontId="10" fillId="0" borderId="8" xfId="0" applyFont="1" applyBorder="1" applyAlignment="1">
      <alignment horizont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center" vertical="center" wrapText="1"/>
    </xf>
    <xf numFmtId="0" fontId="3" fillId="0" borderId="17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top" wrapText="1"/>
    </xf>
    <xf numFmtId="0" fontId="4" fillId="2" borderId="20" xfId="0" applyFont="1" applyFill="1" applyBorder="1" applyAlignment="1">
      <alignment horizontal="center" vertical="top" wrapText="1"/>
    </xf>
    <xf numFmtId="0" fontId="4" fillId="0" borderId="4" xfId="0" applyFont="1" applyBorder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3" fillId="5" borderId="9" xfId="0" applyFont="1" applyFill="1" applyBorder="1" applyAlignment="1">
      <alignment vertical="center" wrapText="1"/>
    </xf>
    <xf numFmtId="0" fontId="5" fillId="5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vertical="center" wrapText="1"/>
    </xf>
  </cellXfs>
  <cellStyles count="1">
    <cellStyle name="標準" xfId="0" builtinId="0"/>
  </cellStyles>
  <dxfs count="35"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theme="9" tint="0.59996337778862885"/>
        </patternFill>
      </fill>
    </dxf>
    <dxf>
      <fill>
        <patternFill>
          <bgColor rgb="FFFFFF66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  <color rgb="FFFF0000"/>
      </font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fill>
        <patternFill>
          <bgColor theme="9" tint="0.39994506668294322"/>
        </patternFill>
      </fill>
    </dxf>
    <dxf>
      <font>
        <b/>
        <i val="0"/>
        <color theme="0"/>
      </font>
      <fill>
        <patternFill>
          <bgColor rgb="FFFF5050"/>
        </patternFill>
      </fill>
    </dxf>
    <dxf>
      <font>
        <b/>
        <i val="0"/>
      </font>
      <fill>
        <patternFill>
          <bgColor rgb="FFFFFF66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  <color theme="0"/>
      </font>
      <fill>
        <patternFill>
          <bgColor rgb="FFFF5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FF5050"/>
        </patternFill>
      </fill>
    </dxf>
  </dxfs>
  <tableStyles count="0" defaultTableStyle="TableStyleMedium2" defaultPivotStyle="PivotStyleLight16"/>
  <colors>
    <mruColors>
      <color rgb="FFFFFF66"/>
      <color rgb="FFFF505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77217236630839"/>
          <c:y val="0.17179298828285922"/>
          <c:w val="0.83715894982888917"/>
          <c:h val="0.78584121313679089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FF0000"/>
            </a:solidFill>
            <a:ln>
              <a:solidFill>
                <a:srgbClr val="000000"/>
              </a:solidFill>
            </a:ln>
            <a:effectLst>
              <a:outerShdw blurRad="254000" sx="102000" sy="102000" algn="ctr" rotWithShape="0">
                <a:prstClr val="black">
                  <a:alpha val="20000"/>
                </a:prst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FF5050"/>
              </a:solidFill>
              <a:ln>
                <a:solidFill>
                  <a:srgbClr val="000000"/>
                </a:solidFill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445-4B4E-8C63-B9814B129D56}"/>
              </c:ext>
            </c:extLst>
          </c:dPt>
          <c:dPt>
            <c:idx val="1"/>
            <c:invertIfNegative val="0"/>
            <c:bubble3D val="0"/>
            <c:spPr>
              <a:solidFill>
                <a:schemeClr val="bg1"/>
              </a:solidFill>
              <a:ln>
                <a:solidFill>
                  <a:srgbClr val="000000"/>
                </a:solidFill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445-4B4E-8C63-B9814B129D56}"/>
              </c:ext>
            </c:extLst>
          </c:dPt>
          <c:dPt>
            <c:idx val="2"/>
            <c:invertIfNegative val="0"/>
            <c:bubble3D val="0"/>
            <c:spPr>
              <a:solidFill>
                <a:srgbClr val="FFFF66"/>
              </a:solidFill>
              <a:ln>
                <a:solidFill>
                  <a:srgbClr val="000000"/>
                </a:solidFill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C445-4B4E-8C63-B9814B129D56}"/>
              </c:ext>
            </c:extLst>
          </c:dPt>
          <c:dPt>
            <c:idx val="3"/>
            <c:invertIfNegative val="0"/>
            <c:bubble3D val="0"/>
            <c:spPr>
              <a:solidFill>
                <a:srgbClr val="92D050"/>
              </a:solidFill>
              <a:ln>
                <a:solidFill>
                  <a:srgbClr val="000000"/>
                </a:solidFill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C445-4B4E-8C63-B9814B129D56}"/>
              </c:ext>
            </c:extLst>
          </c:dPt>
          <c:dPt>
            <c:idx val="4"/>
            <c:invertIfNegative val="0"/>
            <c:bubble3D val="0"/>
            <c:spPr>
              <a:solidFill>
                <a:schemeClr val="bg1">
                  <a:lumMod val="85000"/>
                </a:schemeClr>
              </a:solidFill>
              <a:ln>
                <a:solidFill>
                  <a:srgbClr val="000000"/>
                </a:solidFill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C445-4B4E-8C63-B9814B129D56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defRPr>
                </a:pPr>
                <a:endParaRPr lang="ja-JP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Moniter!$C$4:$C$8</c:f>
              <c:strCache>
                <c:ptCount val="5"/>
                <c:pt idx="0">
                  <c:v>STOP</c:v>
                </c:pt>
                <c:pt idx="1">
                  <c:v>CALL</c:v>
                </c:pt>
                <c:pt idx="2">
                  <c:v>WAIT</c:v>
                </c:pt>
                <c:pt idx="3">
                  <c:v>CLEAR</c:v>
                </c:pt>
                <c:pt idx="4">
                  <c:v>TOTAL</c:v>
                </c:pt>
              </c:strCache>
            </c:strRef>
          </c:cat>
          <c:val>
            <c:numRef>
              <c:f>Moniter!$D$4:$D$8</c:f>
              <c:numCache>
                <c:formatCode>General</c:formatCode>
                <c:ptCount val="5"/>
                <c:pt idx="0">
                  <c:v>1</c:v>
                </c:pt>
                <c:pt idx="1">
                  <c:v>3</c:v>
                </c:pt>
                <c:pt idx="2">
                  <c:v>2</c:v>
                </c:pt>
                <c:pt idx="3">
                  <c:v>15</c:v>
                </c:pt>
                <c:pt idx="4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445-4B4E-8C63-B9814B129D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544199408"/>
        <c:axId val="544191920"/>
      </c:barChart>
      <c:valAx>
        <c:axId val="544191920"/>
        <c:scaling>
          <c:orientation val="minMax"/>
          <c:min val="0"/>
        </c:scaling>
        <c:delete val="0"/>
        <c:axPos val="t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+mn-cs"/>
              </a:defRPr>
            </a:pPr>
            <a:endParaRPr lang="ja-JP"/>
          </a:p>
        </c:txPr>
        <c:crossAx val="544199408"/>
        <c:crosses val="autoZero"/>
        <c:crossBetween val="between"/>
        <c:minorUnit val="1"/>
      </c:valAx>
      <c:catAx>
        <c:axId val="544199408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+mn-cs"/>
              </a:defRPr>
            </a:pPr>
            <a:endParaRPr lang="ja-JP"/>
          </a:p>
        </c:txPr>
        <c:crossAx val="5441919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900">
          <a:latin typeface="Meiryo UI" panose="020B0604030504040204" pitchFamily="50" charset="-128"/>
          <a:ea typeface="Meiryo UI" panose="020B0604030504040204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6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+mn-cs"/>
              </a:defRPr>
            </a:pPr>
            <a:r>
              <a:rPr lang="en-US"/>
              <a:t>SUPPORT</a:t>
            </a:r>
            <a:r>
              <a:rPr lang="ja-JP"/>
              <a:t> </a:t>
            </a:r>
            <a:r>
              <a:rPr lang="en-US"/>
              <a:t>REQUIRED</a:t>
            </a:r>
            <a:r>
              <a:rPr lang="ja-JP"/>
              <a:t> </a:t>
            </a:r>
            <a:r>
              <a:rPr lang="en-US"/>
              <a:t>LINE</a:t>
            </a:r>
            <a:endParaRPr lang="ja-JP"/>
          </a:p>
        </c:rich>
      </c:tx>
      <c:layout>
        <c:manualLayout>
          <c:xMode val="edge"/>
          <c:yMode val="edge"/>
          <c:x val="0.38303920219833532"/>
          <c:y val="2.7966484260594782E-2"/>
        </c:manualLayout>
      </c:layout>
      <c:overlay val="0"/>
      <c:spPr>
        <a:solidFill>
          <a:schemeClr val="accent4">
            <a:lumMod val="40000"/>
            <a:lumOff val="6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14336881995363"/>
          <c:y val="9.0571242858070486E-2"/>
          <c:w val="0.81754980591962434"/>
          <c:h val="0.83094639512507218"/>
        </c:manualLayout>
      </c:layout>
      <c:barChart>
        <c:barDir val="bar"/>
        <c:grouping val="stacked"/>
        <c:varyColors val="0"/>
        <c:ser>
          <c:idx val="0"/>
          <c:order val="0"/>
          <c:spPr>
            <a:solidFill>
              <a:srgbClr val="FF5050"/>
            </a:solidFill>
            <a:ln>
              <a:noFill/>
            </a:ln>
            <a:effectLst>
              <a:outerShdw blurRad="254000" sx="102000" sy="102000" algn="ctr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Moniter!$C$11:$C$29</c:f>
              <c:strCache>
                <c:ptCount val="19"/>
                <c:pt idx="0">
                  <c:v>ASSEMBLY</c:v>
                </c:pt>
                <c:pt idx="1">
                  <c:v>CAM LINE-1</c:v>
                </c:pt>
                <c:pt idx="2">
                  <c:v>CAM LINE-2</c:v>
                </c:pt>
                <c:pt idx="3">
                  <c:v>CAM LINE-3</c:v>
                </c:pt>
                <c:pt idx="4">
                  <c:v>CAM LINE-4</c:v>
                </c:pt>
                <c:pt idx="5">
                  <c:v>CAM LINE-5</c:v>
                </c:pt>
                <c:pt idx="6">
                  <c:v>CAM LINE-6</c:v>
                </c:pt>
                <c:pt idx="7">
                  <c:v>CAM LINE-7</c:v>
                </c:pt>
                <c:pt idx="8">
                  <c:v>CON ROD</c:v>
                </c:pt>
                <c:pt idx="9">
                  <c:v>FORGING</c:v>
                </c:pt>
                <c:pt idx="10">
                  <c:v>GEAR LINE-A</c:v>
                </c:pt>
                <c:pt idx="11">
                  <c:v>GEAR LINE-B</c:v>
                </c:pt>
                <c:pt idx="12">
                  <c:v>HARD LINE</c:v>
                </c:pt>
                <c:pt idx="13">
                  <c:v>HEAT TREATMENT</c:v>
                </c:pt>
                <c:pt idx="14">
                  <c:v>HONNING</c:v>
                </c:pt>
                <c:pt idx="15">
                  <c:v>SHAFT LINE-A</c:v>
                </c:pt>
                <c:pt idx="16">
                  <c:v>SHAFT LINE-B</c:v>
                </c:pt>
                <c:pt idx="17">
                  <c:v>TOOL ROOM</c:v>
                </c:pt>
                <c:pt idx="18">
                  <c:v>Q GATE</c:v>
                </c:pt>
              </c:strCache>
            </c:strRef>
          </c:cat>
          <c:val>
            <c:numRef>
              <c:f>Moniter!$E$11:$E$29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5B-425A-8A14-6FA044F6E37A}"/>
            </c:ext>
          </c:extLst>
        </c:ser>
        <c:ser>
          <c:idx val="1"/>
          <c:order val="1"/>
          <c:spPr>
            <a:solidFill>
              <a:srgbClr val="92D050"/>
            </a:solidFill>
            <a:ln>
              <a:noFill/>
            </a:ln>
            <a:effectLst>
              <a:outerShdw blurRad="254000" sx="102000" sy="102000" algn="ctr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Moniter!$C$11:$C$29</c:f>
              <c:strCache>
                <c:ptCount val="19"/>
                <c:pt idx="0">
                  <c:v>ASSEMBLY</c:v>
                </c:pt>
                <c:pt idx="1">
                  <c:v>CAM LINE-1</c:v>
                </c:pt>
                <c:pt idx="2">
                  <c:v>CAM LINE-2</c:v>
                </c:pt>
                <c:pt idx="3">
                  <c:v>CAM LINE-3</c:v>
                </c:pt>
                <c:pt idx="4">
                  <c:v>CAM LINE-4</c:v>
                </c:pt>
                <c:pt idx="5">
                  <c:v>CAM LINE-5</c:v>
                </c:pt>
                <c:pt idx="6">
                  <c:v>CAM LINE-6</c:v>
                </c:pt>
                <c:pt idx="7">
                  <c:v>CAM LINE-7</c:v>
                </c:pt>
                <c:pt idx="8">
                  <c:v>CON ROD</c:v>
                </c:pt>
                <c:pt idx="9">
                  <c:v>FORGING</c:v>
                </c:pt>
                <c:pt idx="10">
                  <c:v>GEAR LINE-A</c:v>
                </c:pt>
                <c:pt idx="11">
                  <c:v>GEAR LINE-B</c:v>
                </c:pt>
                <c:pt idx="12">
                  <c:v>HARD LINE</c:v>
                </c:pt>
                <c:pt idx="13">
                  <c:v>HEAT TREATMENT</c:v>
                </c:pt>
                <c:pt idx="14">
                  <c:v>HONNING</c:v>
                </c:pt>
                <c:pt idx="15">
                  <c:v>SHAFT LINE-A</c:v>
                </c:pt>
                <c:pt idx="16">
                  <c:v>SHAFT LINE-B</c:v>
                </c:pt>
                <c:pt idx="17">
                  <c:v>TOOL ROOM</c:v>
                </c:pt>
                <c:pt idx="18">
                  <c:v>Q GATE</c:v>
                </c:pt>
              </c:strCache>
            </c:strRef>
          </c:cat>
          <c:val>
            <c:numRef>
              <c:f>Moniter!$F$11:$F$29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5B-425A-8A14-6FA044F6E37A}"/>
            </c:ext>
          </c:extLst>
        </c:ser>
        <c:ser>
          <c:idx val="2"/>
          <c:order val="2"/>
          <c:spPr>
            <a:solidFill>
              <a:srgbClr val="FFFF99"/>
            </a:solidFill>
            <a:ln>
              <a:noFill/>
            </a:ln>
            <a:effectLst>
              <a:outerShdw blurRad="254000" sx="102000" sy="102000" algn="ctr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Moniter!$C$11:$C$29</c:f>
              <c:strCache>
                <c:ptCount val="19"/>
                <c:pt idx="0">
                  <c:v>ASSEMBLY</c:v>
                </c:pt>
                <c:pt idx="1">
                  <c:v>CAM LINE-1</c:v>
                </c:pt>
                <c:pt idx="2">
                  <c:v>CAM LINE-2</c:v>
                </c:pt>
                <c:pt idx="3">
                  <c:v>CAM LINE-3</c:v>
                </c:pt>
                <c:pt idx="4">
                  <c:v>CAM LINE-4</c:v>
                </c:pt>
                <c:pt idx="5">
                  <c:v>CAM LINE-5</c:v>
                </c:pt>
                <c:pt idx="6">
                  <c:v>CAM LINE-6</c:v>
                </c:pt>
                <c:pt idx="7">
                  <c:v>CAM LINE-7</c:v>
                </c:pt>
                <c:pt idx="8">
                  <c:v>CON ROD</c:v>
                </c:pt>
                <c:pt idx="9">
                  <c:v>FORGING</c:v>
                </c:pt>
                <c:pt idx="10">
                  <c:v>GEAR LINE-A</c:v>
                </c:pt>
                <c:pt idx="11">
                  <c:v>GEAR LINE-B</c:v>
                </c:pt>
                <c:pt idx="12">
                  <c:v>HARD LINE</c:v>
                </c:pt>
                <c:pt idx="13">
                  <c:v>HEAT TREATMENT</c:v>
                </c:pt>
                <c:pt idx="14">
                  <c:v>HONNING</c:v>
                </c:pt>
                <c:pt idx="15">
                  <c:v>SHAFT LINE-A</c:v>
                </c:pt>
                <c:pt idx="16">
                  <c:v>SHAFT LINE-B</c:v>
                </c:pt>
                <c:pt idx="17">
                  <c:v>TOOL ROOM</c:v>
                </c:pt>
                <c:pt idx="18">
                  <c:v>Q GATE</c:v>
                </c:pt>
              </c:strCache>
            </c:strRef>
          </c:cat>
          <c:val>
            <c:numRef>
              <c:f>Moniter!$G$11:$G$29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5B-425A-8A14-6FA044F6E37A}"/>
            </c:ext>
          </c:extLst>
        </c:ser>
        <c:ser>
          <c:idx val="3"/>
          <c:order val="3"/>
          <c:spPr>
            <a:solidFill>
              <a:schemeClr val="bg1"/>
            </a:solidFill>
            <a:ln>
              <a:noFill/>
            </a:ln>
            <a:effectLst>
              <a:outerShdw blurRad="254000" sx="102000" sy="102000" algn="ctr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Moniter!$C$11:$C$29</c:f>
              <c:strCache>
                <c:ptCount val="19"/>
                <c:pt idx="0">
                  <c:v>ASSEMBLY</c:v>
                </c:pt>
                <c:pt idx="1">
                  <c:v>CAM LINE-1</c:v>
                </c:pt>
                <c:pt idx="2">
                  <c:v>CAM LINE-2</c:v>
                </c:pt>
                <c:pt idx="3">
                  <c:v>CAM LINE-3</c:v>
                </c:pt>
                <c:pt idx="4">
                  <c:v>CAM LINE-4</c:v>
                </c:pt>
                <c:pt idx="5">
                  <c:v>CAM LINE-5</c:v>
                </c:pt>
                <c:pt idx="6">
                  <c:v>CAM LINE-6</c:v>
                </c:pt>
                <c:pt idx="7">
                  <c:v>CAM LINE-7</c:v>
                </c:pt>
                <c:pt idx="8">
                  <c:v>CON ROD</c:v>
                </c:pt>
                <c:pt idx="9">
                  <c:v>FORGING</c:v>
                </c:pt>
                <c:pt idx="10">
                  <c:v>GEAR LINE-A</c:v>
                </c:pt>
                <c:pt idx="11">
                  <c:v>GEAR LINE-B</c:v>
                </c:pt>
                <c:pt idx="12">
                  <c:v>HARD LINE</c:v>
                </c:pt>
                <c:pt idx="13">
                  <c:v>HEAT TREATMENT</c:v>
                </c:pt>
                <c:pt idx="14">
                  <c:v>HONNING</c:v>
                </c:pt>
                <c:pt idx="15">
                  <c:v>SHAFT LINE-A</c:v>
                </c:pt>
                <c:pt idx="16">
                  <c:v>SHAFT LINE-B</c:v>
                </c:pt>
                <c:pt idx="17">
                  <c:v>TOOL ROOM</c:v>
                </c:pt>
                <c:pt idx="18">
                  <c:v>Q GATE</c:v>
                </c:pt>
              </c:strCache>
            </c:strRef>
          </c:cat>
          <c:val>
            <c:numRef>
              <c:f>Moniter!$H$11:$H$29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5</c:v>
                </c:pt>
                <c:pt idx="11">
                  <c:v>4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2</c:v>
                </c:pt>
                <c:pt idx="16">
                  <c:v>2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F5B-425A-8A14-6FA044F6E3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544199408"/>
        <c:axId val="544191920"/>
      </c:barChart>
      <c:valAx>
        <c:axId val="544191920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+mn-cs"/>
              </a:defRPr>
            </a:pPr>
            <a:endParaRPr lang="ja-JP"/>
          </a:p>
        </c:txPr>
        <c:crossAx val="544199408"/>
        <c:crosses val="autoZero"/>
        <c:crossBetween val="between"/>
        <c:majorUnit val="2"/>
        <c:minorUnit val="2"/>
      </c:valAx>
      <c:catAx>
        <c:axId val="54419940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+mn-cs"/>
              </a:defRPr>
            </a:pPr>
            <a:endParaRPr lang="ja-JP"/>
          </a:p>
        </c:txPr>
        <c:crossAx val="5441919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800">
          <a:latin typeface="Meiryo UI" panose="020B0604030504040204" pitchFamily="50" charset="-128"/>
          <a:ea typeface="Meiryo UI" panose="020B0604030504040204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60" b="1" i="0" u="sng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+mn-cs"/>
              </a:defRPr>
            </a:pPr>
            <a:r>
              <a:rPr lang="en-US" altLang="ja-JP" u="sng"/>
              <a:t>RESPONSIBLE DEPARTMENT</a:t>
            </a:r>
            <a:endParaRPr lang="ja-JP" u="sng"/>
          </a:p>
        </c:rich>
      </c:tx>
      <c:overlay val="0"/>
      <c:spPr>
        <a:solidFill>
          <a:schemeClr val="accent4">
            <a:lumMod val="40000"/>
            <a:lumOff val="6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1" i="0" u="sng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557488929180077"/>
          <c:y val="9.0571242858070486E-2"/>
          <c:w val="0.81131326645654367"/>
          <c:h val="0.7905504071061064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DETA!$AH$35</c:f>
              <c:strCache>
                <c:ptCount val="1"/>
                <c:pt idx="0">
                  <c:v>STOP</c:v>
                </c:pt>
              </c:strCache>
            </c:strRef>
          </c:tx>
          <c:spPr>
            <a:solidFill>
              <a:srgbClr val="FF5050"/>
            </a:solidFill>
            <a:ln>
              <a:noFill/>
            </a:ln>
            <a:effectLst>
              <a:outerShdw blurRad="254000" sx="102000" sy="102000" algn="ctr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DETA!$AG$36:$AG$41</c:f>
              <c:strCache>
                <c:ptCount val="6"/>
                <c:pt idx="0">
                  <c:v>TOOL ROOM</c:v>
                </c:pt>
                <c:pt idx="1">
                  <c:v>MAINTANANCE</c:v>
                </c:pt>
                <c:pt idx="2">
                  <c:v>PRODUCTION</c:v>
                </c:pt>
                <c:pt idx="3">
                  <c:v>QUALITY</c:v>
                </c:pt>
                <c:pt idx="4">
                  <c:v>MANUFACTURING ENGINEERING</c:v>
                </c:pt>
                <c:pt idx="5">
                  <c:v>PURCHASE</c:v>
                </c:pt>
              </c:strCache>
            </c:strRef>
          </c:cat>
          <c:val>
            <c:numRef>
              <c:f>DETA!$AH$36:$AH$41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45-4D6A-ADF0-437CEC85226D}"/>
            </c:ext>
          </c:extLst>
        </c:ser>
        <c:ser>
          <c:idx val="1"/>
          <c:order val="1"/>
          <c:tx>
            <c:strRef>
              <c:f>DETA!$AI$35</c:f>
              <c:strCache>
                <c:ptCount val="1"/>
                <c:pt idx="0">
                  <c:v>CALL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>
              <a:outerShdw blurRad="254000" sx="102000" sy="102000" algn="ctr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DETA!$AG$36:$AG$41</c:f>
              <c:strCache>
                <c:ptCount val="6"/>
                <c:pt idx="0">
                  <c:v>TOOL ROOM</c:v>
                </c:pt>
                <c:pt idx="1">
                  <c:v>MAINTANANCE</c:v>
                </c:pt>
                <c:pt idx="2">
                  <c:v>PRODUCTION</c:v>
                </c:pt>
                <c:pt idx="3">
                  <c:v>QUALITY</c:v>
                </c:pt>
                <c:pt idx="4">
                  <c:v>MANUFACTURING ENGINEERING</c:v>
                </c:pt>
                <c:pt idx="5">
                  <c:v>PURCHASE</c:v>
                </c:pt>
              </c:strCache>
            </c:strRef>
          </c:cat>
          <c:val>
            <c:numRef>
              <c:f>DETA!$AI$36:$AI$41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45-4D6A-ADF0-437CEC85226D}"/>
            </c:ext>
          </c:extLst>
        </c:ser>
        <c:ser>
          <c:idx val="2"/>
          <c:order val="2"/>
          <c:tx>
            <c:strRef>
              <c:f>DETA!$AJ$35</c:f>
              <c:strCache>
                <c:ptCount val="1"/>
                <c:pt idx="0">
                  <c:v>WAIT</c:v>
                </c:pt>
              </c:strCache>
            </c:strRef>
          </c:tx>
          <c:spPr>
            <a:solidFill>
              <a:srgbClr val="FFFF66"/>
            </a:solidFill>
            <a:ln>
              <a:noFill/>
            </a:ln>
            <a:effectLst>
              <a:outerShdw blurRad="254000" sx="102000" sy="102000" algn="ctr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DETA!$AG$36:$AG$41</c:f>
              <c:strCache>
                <c:ptCount val="6"/>
                <c:pt idx="0">
                  <c:v>TOOL ROOM</c:v>
                </c:pt>
                <c:pt idx="1">
                  <c:v>MAINTANANCE</c:v>
                </c:pt>
                <c:pt idx="2">
                  <c:v>PRODUCTION</c:v>
                </c:pt>
                <c:pt idx="3">
                  <c:v>QUALITY</c:v>
                </c:pt>
                <c:pt idx="4">
                  <c:v>MANUFACTURING ENGINEERING</c:v>
                </c:pt>
                <c:pt idx="5">
                  <c:v>PURCHASE</c:v>
                </c:pt>
              </c:strCache>
            </c:strRef>
          </c:cat>
          <c:val>
            <c:numRef>
              <c:f>DETA!$AJ$36:$AJ$41</c:f>
              <c:numCache>
                <c:formatCode>General</c:formatCode>
                <c:ptCount val="6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545-4D6A-ADF0-437CEC85226D}"/>
            </c:ext>
          </c:extLst>
        </c:ser>
        <c:ser>
          <c:idx val="3"/>
          <c:order val="3"/>
          <c:tx>
            <c:strRef>
              <c:f>DETA!$AK$35</c:f>
              <c:strCache>
                <c:ptCount val="1"/>
                <c:pt idx="0">
                  <c:v>CLEAR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>
              <a:outerShdw blurRad="254000" sx="102000" sy="102000" algn="ctr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DETA!$AG$36:$AG$41</c:f>
              <c:strCache>
                <c:ptCount val="6"/>
                <c:pt idx="0">
                  <c:v>TOOL ROOM</c:v>
                </c:pt>
                <c:pt idx="1">
                  <c:v>MAINTANANCE</c:v>
                </c:pt>
                <c:pt idx="2">
                  <c:v>PRODUCTION</c:v>
                </c:pt>
                <c:pt idx="3">
                  <c:v>QUALITY</c:v>
                </c:pt>
                <c:pt idx="4">
                  <c:v>MANUFACTURING ENGINEERING</c:v>
                </c:pt>
                <c:pt idx="5">
                  <c:v>PURCHASE</c:v>
                </c:pt>
              </c:strCache>
            </c:strRef>
          </c:cat>
          <c:val>
            <c:numRef>
              <c:f>DETA!$AK$36:$AK$41</c:f>
              <c:numCache>
                <c:formatCode>General</c:formatCode>
                <c:ptCount val="6"/>
                <c:pt idx="0">
                  <c:v>10</c:v>
                </c:pt>
                <c:pt idx="1">
                  <c:v>2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545-4D6A-ADF0-437CEC8522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544199408"/>
        <c:axId val="544191920"/>
      </c:barChart>
      <c:valAx>
        <c:axId val="544191920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+mn-cs"/>
              </a:defRPr>
            </a:pPr>
            <a:endParaRPr lang="ja-JP"/>
          </a:p>
        </c:txPr>
        <c:crossAx val="544199408"/>
        <c:crosses val="autoZero"/>
        <c:crossBetween val="between"/>
      </c:valAx>
      <c:catAx>
        <c:axId val="54419940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+mn-cs"/>
              </a:defRPr>
            </a:pPr>
            <a:endParaRPr lang="ja-JP"/>
          </a:p>
        </c:txPr>
        <c:crossAx val="5441919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800">
          <a:latin typeface="Meiryo UI" panose="020B0604030504040204" pitchFamily="50" charset="-128"/>
          <a:ea typeface="Meiryo UI" panose="020B0604030504040204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126999</xdr:colOff>
      <xdr:row>2</xdr:row>
      <xdr:rowOff>21166</xdr:rowOff>
    </xdr:from>
    <xdr:to>
      <xdr:col>8</xdr:col>
      <xdr:colOff>10584</xdr:colOff>
      <xdr:row>8</xdr:row>
      <xdr:rowOff>44823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D496750A-5D34-4F8C-B80A-2620FF6DBA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63499</xdr:colOff>
      <xdr:row>11</xdr:row>
      <xdr:rowOff>63500</xdr:rowOff>
    </xdr:from>
    <xdr:to>
      <xdr:col>18</xdr:col>
      <xdr:colOff>137582</xdr:colOff>
      <xdr:row>29</xdr:row>
      <xdr:rowOff>148168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1D3E0F96-B3BE-4A00-A2DC-71C9EAAF2E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116415</xdr:colOff>
      <xdr:row>2</xdr:row>
      <xdr:rowOff>63499</xdr:rowOff>
    </xdr:from>
    <xdr:to>
      <xdr:col>18</xdr:col>
      <xdr:colOff>105832</xdr:colOff>
      <xdr:row>11</xdr:row>
      <xdr:rowOff>100665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CD0BE617-28DD-4008-88A1-83D441A5E1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LED%20BY%20SUPPORT%20REQUIRED%20DEPARTMENT(SCW)Re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iter"/>
      <sheetName val="DETA"/>
    </sheetNames>
    <sheetDataSet>
      <sheetData sheetId="0">
        <row r="4">
          <cell r="C4" t="str">
            <v>STOP</v>
          </cell>
          <cell r="D4">
            <v>0</v>
          </cell>
        </row>
        <row r="5">
          <cell r="C5" t="str">
            <v>CALL</v>
          </cell>
          <cell r="D5">
            <v>0</v>
          </cell>
        </row>
        <row r="6">
          <cell r="C6" t="str">
            <v>WAIT</v>
          </cell>
          <cell r="D6">
            <v>0</v>
          </cell>
        </row>
        <row r="7">
          <cell r="C7" t="str">
            <v>CLEAR</v>
          </cell>
          <cell r="D7">
            <v>0</v>
          </cell>
        </row>
        <row r="8">
          <cell r="C8" t="str">
            <v>TOTAL</v>
          </cell>
          <cell r="D8">
            <v>0</v>
          </cell>
        </row>
        <row r="11">
          <cell r="C11" t="str">
            <v>ASSEMBLY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</row>
        <row r="12">
          <cell r="C12" t="str">
            <v>CAM LINE-1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</row>
        <row r="13">
          <cell r="C13" t="str">
            <v>CAM LINE-2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</row>
        <row r="14">
          <cell r="C14" t="str">
            <v>CAM LINE-3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</row>
        <row r="15">
          <cell r="C15" t="str">
            <v>CAM LINE-4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</row>
        <row r="16">
          <cell r="C16" t="str">
            <v>CAM LINE-5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</row>
        <row r="17">
          <cell r="C17" t="str">
            <v>CAM LINE-6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</row>
        <row r="18">
          <cell r="C18" t="str">
            <v>CAM LINE-7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</row>
        <row r="19">
          <cell r="C19" t="str">
            <v>CON ROD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</row>
        <row r="20">
          <cell r="C20" t="str">
            <v>FORGING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</row>
        <row r="21">
          <cell r="C21" t="str">
            <v>GEAR LINE-A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</row>
        <row r="22">
          <cell r="C22" t="str">
            <v>GEAR LINE-B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</row>
        <row r="23">
          <cell r="C23" t="str">
            <v>HARD LINE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</row>
        <row r="24">
          <cell r="C24" t="str">
            <v>HEAT TREATMENT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</row>
        <row r="25">
          <cell r="C25" t="str">
            <v>HONNING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</row>
        <row r="26">
          <cell r="C26" t="str">
            <v>Q GATE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</row>
        <row r="27">
          <cell r="C27" t="str">
            <v>SHAFT LINE-A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</row>
        <row r="28">
          <cell r="C28" t="str">
            <v>SHAFT LINE-B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</row>
        <row r="29">
          <cell r="C29" t="str">
            <v>TOOL ROOM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</row>
      </sheetData>
      <sheetData sheetId="1">
        <row r="88">
          <cell r="AQ88" t="str">
            <v>STOP</v>
          </cell>
          <cell r="AR88" t="str">
            <v>CALL</v>
          </cell>
          <cell r="AS88" t="str">
            <v>WAIT</v>
          </cell>
          <cell r="AT88" t="str">
            <v>CLEAR</v>
          </cell>
        </row>
        <row r="89">
          <cell r="AP89" t="str">
            <v>TOOL ROOM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</row>
        <row r="90">
          <cell r="AP90" t="str">
            <v>MAINTANANCE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</row>
        <row r="91">
          <cell r="AP91" t="str">
            <v>PRODUCTION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</row>
        <row r="92">
          <cell r="AP92" t="str">
            <v>QUALITY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</row>
        <row r="93">
          <cell r="AP93" t="str">
            <v>MANUFACTURING ENGINEERING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</row>
        <row r="108">
          <cell r="U108" t="str">
            <v>TOTAL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9B133-E483-41E6-B582-9103323FEDEC}">
  <dimension ref="B1:S37"/>
  <sheetViews>
    <sheetView showGridLines="0" tabSelected="1" zoomScale="90" zoomScaleNormal="90" workbookViewId="0">
      <selection activeCell="T12" sqref="T12"/>
    </sheetView>
  </sheetViews>
  <sheetFormatPr defaultRowHeight="16.5" x14ac:dyDescent="0.4"/>
  <cols>
    <col min="1" max="2" width="2.375" style="55" customWidth="1"/>
    <col min="3" max="3" width="11.875" style="55" customWidth="1"/>
    <col min="4" max="4" width="12" style="55" customWidth="1"/>
    <col min="5" max="8" width="13.5" style="55" customWidth="1"/>
    <col min="9" max="9" width="4.625" style="55" customWidth="1"/>
    <col min="10" max="18" width="10.125" style="55" customWidth="1"/>
    <col min="19" max="19" width="2.375" style="55" customWidth="1"/>
    <col min="20" max="16384" width="9" style="55"/>
  </cols>
  <sheetData>
    <row r="1" spans="2:19" ht="24.75" thickBot="1" x14ac:dyDescent="0.45">
      <c r="B1" s="92"/>
      <c r="C1" s="93" t="s">
        <v>58</v>
      </c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4"/>
    </row>
    <row r="2" spans="2:19" s="57" customFormat="1" ht="4.5" customHeight="1" x14ac:dyDescent="0.4">
      <c r="B2" s="56"/>
      <c r="S2" s="58"/>
    </row>
    <row r="3" spans="2:19" s="57" customFormat="1" ht="21.75" customHeight="1" x14ac:dyDescent="0.4">
      <c r="B3" s="56"/>
      <c r="C3" s="59" t="str">
        <f>DETA!X35</f>
        <v>STATUS</v>
      </c>
      <c r="D3" s="59" t="str">
        <f>DETA!Y35</f>
        <v>QTY</v>
      </c>
      <c r="S3" s="58"/>
    </row>
    <row r="4" spans="2:19" s="57" customFormat="1" ht="21.75" customHeight="1" x14ac:dyDescent="0.4">
      <c r="B4" s="56"/>
      <c r="C4" s="60" t="str">
        <f>DETA!X36</f>
        <v>STOP</v>
      </c>
      <c r="D4" s="60">
        <f>DETA!Y36</f>
        <v>1</v>
      </c>
      <c r="S4" s="58"/>
    </row>
    <row r="5" spans="2:19" s="57" customFormat="1" ht="21.75" customHeight="1" x14ac:dyDescent="0.4">
      <c r="B5" s="56"/>
      <c r="C5" s="61" t="str">
        <f>DETA!X37</f>
        <v>CALL</v>
      </c>
      <c r="D5" s="61">
        <f>DETA!Y37</f>
        <v>3</v>
      </c>
      <c r="S5" s="58"/>
    </row>
    <row r="6" spans="2:19" s="57" customFormat="1" ht="21.75" customHeight="1" x14ac:dyDescent="0.4">
      <c r="B6" s="56"/>
      <c r="C6" s="61" t="str">
        <f>DETA!X38</f>
        <v>WAIT</v>
      </c>
      <c r="D6" s="61">
        <f>DETA!Y38</f>
        <v>2</v>
      </c>
      <c r="S6" s="58"/>
    </row>
    <row r="7" spans="2:19" s="57" customFormat="1" ht="21.75" customHeight="1" x14ac:dyDescent="0.4">
      <c r="B7" s="56"/>
      <c r="C7" s="62" t="str">
        <f>DETA!X39</f>
        <v>CLEAR</v>
      </c>
      <c r="D7" s="62">
        <f>DETA!Y39</f>
        <v>15</v>
      </c>
      <c r="S7" s="58"/>
    </row>
    <row r="8" spans="2:19" s="57" customFormat="1" ht="21.75" customHeight="1" x14ac:dyDescent="0.4">
      <c r="B8" s="56"/>
      <c r="C8" s="63" t="str">
        <f>DETA!X40</f>
        <v>TOTAL</v>
      </c>
      <c r="D8" s="63">
        <f>DETA!Y40</f>
        <v>21</v>
      </c>
      <c r="S8" s="58"/>
    </row>
    <row r="9" spans="2:19" s="57" customFormat="1" ht="6" customHeight="1" x14ac:dyDescent="0.4">
      <c r="B9" s="56"/>
      <c r="S9" s="58"/>
    </row>
    <row r="10" spans="2:19" s="57" customFormat="1" ht="34.5" customHeight="1" x14ac:dyDescent="0.4">
      <c r="B10" s="56"/>
      <c r="C10" s="64" t="s">
        <v>155</v>
      </c>
      <c r="D10" s="64"/>
      <c r="E10" s="65" t="s">
        <v>29</v>
      </c>
      <c r="F10" s="59" t="s">
        <v>33</v>
      </c>
      <c r="G10" s="59" t="s">
        <v>30</v>
      </c>
      <c r="H10" s="59" t="s">
        <v>25</v>
      </c>
      <c r="S10" s="58"/>
    </row>
    <row r="11" spans="2:19" s="57" customFormat="1" ht="15.2" customHeight="1" x14ac:dyDescent="0.25">
      <c r="B11" s="56"/>
      <c r="C11" s="66" t="str" ph="1">
        <f>DETA!AA36</f>
        <v>ASSEMBLY</v>
      </c>
      <c r="D11" s="66"/>
      <c r="E11" s="67">
        <f>DETA!AB36</f>
        <v>0</v>
      </c>
      <c r="F11" s="68">
        <f>DETA!AC36</f>
        <v>0</v>
      </c>
      <c r="G11" s="68">
        <f>DETA!AD36</f>
        <v>0</v>
      </c>
      <c r="H11" s="68">
        <f>DETA!AE36</f>
        <v>0</v>
      </c>
      <c r="S11" s="58"/>
    </row>
    <row r="12" spans="2:19" s="57" customFormat="1" ht="15.2" customHeight="1" x14ac:dyDescent="0.25">
      <c r="B12" s="56"/>
      <c r="C12" s="69" t="str" ph="1">
        <f>DETA!AA37</f>
        <v>CAM LINE-1</v>
      </c>
      <c r="D12" s="69"/>
      <c r="E12" s="67">
        <f>DETA!AB37</f>
        <v>0</v>
      </c>
      <c r="F12" s="68">
        <f>DETA!AC37</f>
        <v>0</v>
      </c>
      <c r="G12" s="68">
        <f>DETA!AD37</f>
        <v>0</v>
      </c>
      <c r="H12" s="68">
        <f>DETA!AE37</f>
        <v>0</v>
      </c>
      <c r="S12" s="58"/>
    </row>
    <row r="13" spans="2:19" s="57" customFormat="1" ht="15.2" customHeight="1" x14ac:dyDescent="0.25">
      <c r="B13" s="56"/>
      <c r="C13" s="69" t="str" ph="1">
        <f>DETA!AA38</f>
        <v>CAM LINE-2</v>
      </c>
      <c r="D13" s="69"/>
      <c r="E13" s="67">
        <f>DETA!AB38</f>
        <v>0</v>
      </c>
      <c r="F13" s="68">
        <f>DETA!AC38</f>
        <v>0</v>
      </c>
      <c r="G13" s="68">
        <f>DETA!AD38</f>
        <v>0</v>
      </c>
      <c r="H13" s="68">
        <f>DETA!AE38</f>
        <v>0</v>
      </c>
      <c r="S13" s="58"/>
    </row>
    <row r="14" spans="2:19" s="57" customFormat="1" ht="15.2" customHeight="1" x14ac:dyDescent="0.25">
      <c r="B14" s="56"/>
      <c r="C14" s="69" t="str" ph="1">
        <f>DETA!AA39</f>
        <v>CAM LINE-3</v>
      </c>
      <c r="D14" s="69"/>
      <c r="E14" s="67">
        <f>DETA!AB39</f>
        <v>0</v>
      </c>
      <c r="F14" s="68">
        <f>DETA!AC39</f>
        <v>0</v>
      </c>
      <c r="G14" s="68">
        <f>DETA!AD39</f>
        <v>0</v>
      </c>
      <c r="H14" s="68">
        <f>DETA!AE39</f>
        <v>0</v>
      </c>
      <c r="S14" s="58"/>
    </row>
    <row r="15" spans="2:19" s="57" customFormat="1" ht="15.2" customHeight="1" x14ac:dyDescent="0.25">
      <c r="B15" s="56"/>
      <c r="C15" s="69" t="str" ph="1">
        <f>DETA!AA40</f>
        <v>CAM LINE-4</v>
      </c>
      <c r="D15" s="69"/>
      <c r="E15" s="67">
        <f>DETA!AB40</f>
        <v>0</v>
      </c>
      <c r="F15" s="68">
        <f>DETA!AC40</f>
        <v>0</v>
      </c>
      <c r="G15" s="68">
        <f>DETA!AD40</f>
        <v>0</v>
      </c>
      <c r="H15" s="68">
        <f>DETA!AE40</f>
        <v>0</v>
      </c>
      <c r="S15" s="58"/>
    </row>
    <row r="16" spans="2:19" s="57" customFormat="1" ht="15.2" customHeight="1" x14ac:dyDescent="0.25">
      <c r="B16" s="56"/>
      <c r="C16" s="69" t="str" ph="1">
        <f>DETA!AA41</f>
        <v>CAM LINE-5</v>
      </c>
      <c r="D16" s="69"/>
      <c r="E16" s="67">
        <f>DETA!AB41</f>
        <v>0</v>
      </c>
      <c r="F16" s="68">
        <f>DETA!AC41</f>
        <v>0</v>
      </c>
      <c r="G16" s="68">
        <f>DETA!AD41</f>
        <v>0</v>
      </c>
      <c r="H16" s="68">
        <f>DETA!AE41</f>
        <v>0</v>
      </c>
      <c r="S16" s="58"/>
    </row>
    <row r="17" spans="2:19" s="57" customFormat="1" ht="15.2" customHeight="1" x14ac:dyDescent="0.25">
      <c r="B17" s="56"/>
      <c r="C17" s="69" t="str" ph="1">
        <f>DETA!AA42</f>
        <v>CAM LINE-6</v>
      </c>
      <c r="D17" s="69"/>
      <c r="E17" s="67">
        <f>DETA!AB42</f>
        <v>0</v>
      </c>
      <c r="F17" s="68">
        <f>DETA!AC42</f>
        <v>0</v>
      </c>
      <c r="G17" s="68">
        <f>DETA!AD42</f>
        <v>0</v>
      </c>
      <c r="H17" s="68">
        <f>DETA!AE42</f>
        <v>0</v>
      </c>
      <c r="S17" s="58"/>
    </row>
    <row r="18" spans="2:19" s="57" customFormat="1" ht="15.2" customHeight="1" x14ac:dyDescent="0.25">
      <c r="B18" s="56"/>
      <c r="C18" s="69" t="str" ph="1">
        <f>DETA!AA43</f>
        <v>CAM LINE-7</v>
      </c>
      <c r="D18" s="69"/>
      <c r="E18" s="67">
        <f>DETA!AB43</f>
        <v>0</v>
      </c>
      <c r="F18" s="68">
        <f>DETA!AC43</f>
        <v>0</v>
      </c>
      <c r="G18" s="68">
        <f>DETA!AD43</f>
        <v>0</v>
      </c>
      <c r="H18" s="68">
        <f>DETA!AE43</f>
        <v>0</v>
      </c>
      <c r="S18" s="58"/>
    </row>
    <row r="19" spans="2:19" s="57" customFormat="1" ht="15.2" customHeight="1" x14ac:dyDescent="0.25">
      <c r="B19" s="56"/>
      <c r="C19" s="69" t="str" ph="1">
        <f>DETA!AA44</f>
        <v>CON ROD</v>
      </c>
      <c r="D19" s="69"/>
      <c r="E19" s="70">
        <f>DETA!AB44</f>
        <v>0</v>
      </c>
      <c r="F19" s="71">
        <f>DETA!AC44</f>
        <v>0</v>
      </c>
      <c r="G19" s="71">
        <f>DETA!AD44</f>
        <v>0</v>
      </c>
      <c r="H19" s="68">
        <f>DETA!AE44</f>
        <v>0</v>
      </c>
      <c r="S19" s="58"/>
    </row>
    <row r="20" spans="2:19" s="57" customFormat="1" ht="15.2" customHeight="1" x14ac:dyDescent="0.25">
      <c r="B20" s="56"/>
      <c r="C20" s="69" t="str" ph="1">
        <f>DETA!AA45</f>
        <v>FORGING</v>
      </c>
      <c r="D20" s="69"/>
      <c r="E20" s="70">
        <f>DETA!AB45</f>
        <v>0</v>
      </c>
      <c r="F20" s="71">
        <f>DETA!AC45</f>
        <v>0</v>
      </c>
      <c r="G20" s="71">
        <f>DETA!AD45</f>
        <v>0</v>
      </c>
      <c r="H20" s="68">
        <f>DETA!AE45</f>
        <v>0</v>
      </c>
      <c r="S20" s="58"/>
    </row>
    <row r="21" spans="2:19" s="57" customFormat="1" ht="15.2" customHeight="1" x14ac:dyDescent="0.25">
      <c r="B21" s="56"/>
      <c r="C21" s="69" t="str" ph="1">
        <f>DETA!AA46</f>
        <v>GEAR LINE-A</v>
      </c>
      <c r="D21" s="69"/>
      <c r="E21" s="70">
        <f>DETA!AB46</f>
        <v>0</v>
      </c>
      <c r="F21" s="71">
        <f>DETA!AC46</f>
        <v>2</v>
      </c>
      <c r="G21" s="71">
        <f>DETA!AD46</f>
        <v>0</v>
      </c>
      <c r="H21" s="68">
        <f>DETA!AE46</f>
        <v>5</v>
      </c>
      <c r="S21" s="58"/>
    </row>
    <row r="22" spans="2:19" s="57" customFormat="1" ht="15.2" customHeight="1" x14ac:dyDescent="0.25">
      <c r="B22" s="56"/>
      <c r="C22" s="69" t="str" ph="1">
        <f>DETA!AA47</f>
        <v>GEAR LINE-B</v>
      </c>
      <c r="D22" s="69"/>
      <c r="E22" s="70">
        <f>DETA!AB47</f>
        <v>1</v>
      </c>
      <c r="F22" s="71">
        <f>DETA!AC47</f>
        <v>0</v>
      </c>
      <c r="G22" s="71">
        <f>DETA!AD47</f>
        <v>0</v>
      </c>
      <c r="H22" s="68">
        <f>DETA!AE47</f>
        <v>4</v>
      </c>
      <c r="S22" s="58"/>
    </row>
    <row r="23" spans="2:19" s="57" customFormat="1" ht="15.2" customHeight="1" x14ac:dyDescent="0.25">
      <c r="B23" s="56"/>
      <c r="C23" s="69" t="str" ph="1">
        <f>DETA!AA48</f>
        <v>HARD LINE</v>
      </c>
      <c r="D23" s="69"/>
      <c r="E23" s="70">
        <f>DETA!AB48</f>
        <v>0</v>
      </c>
      <c r="F23" s="71">
        <f>DETA!AC48</f>
        <v>1</v>
      </c>
      <c r="G23" s="71">
        <f>DETA!AD48</f>
        <v>0</v>
      </c>
      <c r="H23" s="68">
        <f>DETA!AE48</f>
        <v>1</v>
      </c>
      <c r="S23" s="58"/>
    </row>
    <row r="24" spans="2:19" ht="15.2" customHeight="1" x14ac:dyDescent="0.25">
      <c r="B24" s="72"/>
      <c r="C24" s="69" t="str" ph="1">
        <f>DETA!AA49</f>
        <v>HEAT TREATMENT</v>
      </c>
      <c r="D24" s="69"/>
      <c r="E24" s="67">
        <f>DETA!AB49</f>
        <v>0</v>
      </c>
      <c r="F24" s="68">
        <f>DETA!AC49</f>
        <v>0</v>
      </c>
      <c r="G24" s="68">
        <f>DETA!AD49</f>
        <v>0</v>
      </c>
      <c r="H24" s="68">
        <f>DETA!AE49</f>
        <v>0</v>
      </c>
      <c r="S24" s="73"/>
    </row>
    <row r="25" spans="2:19" ht="15.2" customHeight="1" x14ac:dyDescent="0.25">
      <c r="B25" s="72"/>
      <c r="C25" s="69" t="str" ph="1">
        <f>DETA!AA50</f>
        <v>HONNING</v>
      </c>
      <c r="D25" s="69"/>
      <c r="E25" s="67">
        <f>DETA!AB50</f>
        <v>0</v>
      </c>
      <c r="F25" s="68">
        <f>DETA!AC50</f>
        <v>0</v>
      </c>
      <c r="G25" s="68">
        <f>DETA!AD50</f>
        <v>0</v>
      </c>
      <c r="H25" s="68">
        <f>DETA!AE50</f>
        <v>1</v>
      </c>
      <c r="S25" s="73"/>
    </row>
    <row r="26" spans="2:19" ht="15.2" customHeight="1" x14ac:dyDescent="0.25">
      <c r="B26" s="72"/>
      <c r="C26" s="69" t="str" ph="1">
        <f>DETA!AA51</f>
        <v>SHAFT LINE-A</v>
      </c>
      <c r="D26" s="69"/>
      <c r="E26" s="67">
        <f>DETA!AB51</f>
        <v>0</v>
      </c>
      <c r="F26" s="68">
        <f>DETA!AC51</f>
        <v>0</v>
      </c>
      <c r="G26" s="68">
        <f>DETA!AD51</f>
        <v>2</v>
      </c>
      <c r="H26" s="68">
        <f>DETA!AE51</f>
        <v>2</v>
      </c>
      <c r="S26" s="73"/>
    </row>
    <row r="27" spans="2:19" ht="15.2" customHeight="1" x14ac:dyDescent="0.25">
      <c r="B27" s="72"/>
      <c r="C27" s="69" t="str" ph="1">
        <f>DETA!AA52</f>
        <v>SHAFT LINE-B</v>
      </c>
      <c r="D27" s="69"/>
      <c r="E27" s="67">
        <f>DETA!AB52</f>
        <v>0</v>
      </c>
      <c r="F27" s="68">
        <f>DETA!AC52</f>
        <v>0</v>
      </c>
      <c r="G27" s="68">
        <f>DETA!AD52</f>
        <v>0</v>
      </c>
      <c r="H27" s="68">
        <f>DETA!AE52</f>
        <v>2</v>
      </c>
      <c r="S27" s="73"/>
    </row>
    <row r="28" spans="2:19" ht="15.2" customHeight="1" x14ac:dyDescent="0.25">
      <c r="B28" s="72"/>
      <c r="C28" s="69" t="str" ph="1">
        <f>DETA!AA53</f>
        <v>TOOL ROOM</v>
      </c>
      <c r="D28" s="69"/>
      <c r="E28" s="67">
        <f>DETA!AB53</f>
        <v>0</v>
      </c>
      <c r="F28" s="68">
        <f>DETA!AC53</f>
        <v>0</v>
      </c>
      <c r="G28" s="68">
        <f>DETA!AD53</f>
        <v>0</v>
      </c>
      <c r="H28" s="68">
        <f>DETA!AE53</f>
        <v>0</v>
      </c>
      <c r="S28" s="73"/>
    </row>
    <row r="29" spans="2:19" ht="15.2" customHeight="1" x14ac:dyDescent="0.25">
      <c r="B29" s="72"/>
      <c r="C29" s="74" t="str" ph="1">
        <f>DETA!AA54</f>
        <v>Q GATE</v>
      </c>
      <c r="D29" s="74"/>
      <c r="E29" s="75">
        <f>DETA!AB54</f>
        <v>0</v>
      </c>
      <c r="F29" s="76">
        <f>DETA!AC54</f>
        <v>0</v>
      </c>
      <c r="G29" s="76">
        <f>DETA!AD54</f>
        <v>0</v>
      </c>
      <c r="H29" s="76">
        <f>DETA!AE54</f>
        <v>0</v>
      </c>
      <c r="S29" s="73"/>
    </row>
    <row r="30" spans="2:19" ht="15.2" customHeight="1" x14ac:dyDescent="0.4">
      <c r="B30" s="72"/>
      <c r="C30" s="77" t="str" ph="1">
        <f>[1]DETA!U108</f>
        <v>TOTAL</v>
      </c>
      <c r="D30" s="77"/>
      <c r="E30" s="78">
        <f>SUM(E11:E29)</f>
        <v>1</v>
      </c>
      <c r="F30" s="78">
        <f t="shared" ref="F30:H30" si="0">SUM(F11:F29)</f>
        <v>3</v>
      </c>
      <c r="G30" s="78">
        <f t="shared" si="0"/>
        <v>2</v>
      </c>
      <c r="H30" s="78">
        <f t="shared" si="0"/>
        <v>15</v>
      </c>
      <c r="S30" s="73"/>
    </row>
    <row r="31" spans="2:19" ht="6.75" customHeight="1" thickBot="1" x14ac:dyDescent="0.3">
      <c r="B31" s="79"/>
      <c r="C31" s="80" ph="1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1"/>
    </row>
    <row r="32" spans="2:19" ht="25.5" x14ac:dyDescent="0.25">
      <c r="C32" s="55" ph="1"/>
    </row>
    <row r="33" spans="3:3" ht="25.5" x14ac:dyDescent="0.25">
      <c r="C33" s="55" ph="1"/>
    </row>
    <row r="34" spans="3:3" ht="25.5" x14ac:dyDescent="0.25">
      <c r="C34" s="55" ph="1"/>
    </row>
    <row r="35" spans="3:3" ht="25.5" x14ac:dyDescent="0.25">
      <c r="C35" s="55" ph="1"/>
    </row>
    <row r="36" spans="3:3" ht="25.5" x14ac:dyDescent="0.25">
      <c r="C36" s="55" ph="1"/>
    </row>
    <row r="37" spans="3:3" ht="25.5" x14ac:dyDescent="0.25">
      <c r="C37" s="55" ph="1"/>
    </row>
  </sheetData>
  <sheetProtection formatCells="0" formatColumns="0" formatRows="0" insertColumns="0" insertRows="0" insertHyperlinks="0" deleteColumns="0" deleteRows="0" sort="0" autoFilter="0" pivotTables="0"/>
  <mergeCells count="22">
    <mergeCell ref="C27:D27"/>
    <mergeCell ref="C28:D28"/>
    <mergeCell ref="C29:D29"/>
    <mergeCell ref="C30:D30"/>
    <mergeCell ref="C21:D21"/>
    <mergeCell ref="C22:D22"/>
    <mergeCell ref="C23:D23"/>
    <mergeCell ref="C24:D24"/>
    <mergeCell ref="C25:D25"/>
    <mergeCell ref="C26:D26"/>
    <mergeCell ref="C15:D15"/>
    <mergeCell ref="C16:D16"/>
    <mergeCell ref="C17:D17"/>
    <mergeCell ref="C18:D18"/>
    <mergeCell ref="C19:D19"/>
    <mergeCell ref="C20:D20"/>
    <mergeCell ref="C1:R1"/>
    <mergeCell ref="C10:D10"/>
    <mergeCell ref="C11:D11"/>
    <mergeCell ref="C12:D12"/>
    <mergeCell ref="C13:D13"/>
    <mergeCell ref="C14:D14"/>
  </mergeCells>
  <phoneticPr fontId="1"/>
  <conditionalFormatting sqref="E11:E29">
    <cfRule type="cellIs" dxfId="34" priority="9" operator="greaterThan">
      <formula>0</formula>
    </cfRule>
  </conditionalFormatting>
  <conditionalFormatting sqref="F11:F29">
    <cfRule type="cellIs" dxfId="33" priority="8" operator="greaterThan">
      <formula>0</formula>
    </cfRule>
  </conditionalFormatting>
  <conditionalFormatting sqref="D4">
    <cfRule type="cellIs" dxfId="32" priority="7" operator="greaterThan">
      <formula>0</formula>
    </cfRule>
  </conditionalFormatting>
  <conditionalFormatting sqref="D5">
    <cfRule type="cellIs" dxfId="31" priority="6" operator="greaterThan">
      <formula>0</formula>
    </cfRule>
  </conditionalFormatting>
  <conditionalFormatting sqref="D6">
    <cfRule type="cellIs" dxfId="30" priority="5" operator="greaterThan">
      <formula>0</formula>
    </cfRule>
  </conditionalFormatting>
  <conditionalFormatting sqref="C4">
    <cfRule type="expression" dxfId="29" priority="4">
      <formula>$D$4&gt;0</formula>
    </cfRule>
  </conditionalFormatting>
  <conditionalFormatting sqref="C5">
    <cfRule type="expression" dxfId="28" priority="3">
      <formula>$D$5&gt;0</formula>
    </cfRule>
  </conditionalFormatting>
  <conditionalFormatting sqref="C6">
    <cfRule type="expression" dxfId="27" priority="2">
      <formula>$D$6&gt;0</formula>
    </cfRule>
  </conditionalFormatting>
  <conditionalFormatting sqref="G11:G29">
    <cfRule type="cellIs" dxfId="26" priority="1" operator="greaterThan">
      <formula>0</formula>
    </cfRule>
  </conditionalFormatting>
  <conditionalFormatting sqref="C11:C29">
    <cfRule type="expression" dxfId="25" priority="10">
      <formula>$E11&gt;0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8DB74-DDCC-4CD1-B2B9-604F90B5B10C}">
  <dimension ref="A1:AL99"/>
  <sheetViews>
    <sheetView zoomScale="85" zoomScaleNormal="85" workbookViewId="0">
      <selection activeCell="D2" sqref="D2:D3"/>
    </sheetView>
  </sheetViews>
  <sheetFormatPr defaultRowHeight="14.25" x14ac:dyDescent="0.4"/>
  <cols>
    <col min="1" max="1" width="10.5" style="7" bestFit="1" customWidth="1"/>
    <col min="2" max="2" width="4.5" style="23" customWidth="1"/>
    <col min="3" max="3" width="8.375" style="7" customWidth="1"/>
    <col min="4" max="4" width="12.375" style="7" bestFit="1" customWidth="1"/>
    <col min="5" max="6" width="10.5" style="7" customWidth="1"/>
    <col min="7" max="7" width="9.25" style="7" bestFit="1" customWidth="1"/>
    <col min="8" max="8" width="33.75" style="7" customWidth="1"/>
    <col min="9" max="10" width="48.25" style="7" customWidth="1"/>
    <col min="11" max="12" width="7.375" style="7" customWidth="1"/>
    <col min="13" max="13" width="10.5" style="7" bestFit="1" customWidth="1"/>
    <col min="14" max="14" width="9.875" style="7" bestFit="1" customWidth="1"/>
    <col min="15" max="15" width="16.125" style="7" bestFit="1" customWidth="1"/>
    <col min="16" max="16" width="10.875" style="7" customWidth="1"/>
    <col min="17" max="17" width="13.125" style="7" customWidth="1"/>
    <col min="18" max="18" width="17.75" style="7" customWidth="1"/>
    <col min="19" max="19" width="14.5" style="7" customWidth="1"/>
    <col min="20" max="20" width="8.75" style="23" customWidth="1"/>
    <col min="21" max="21" width="9.5" style="7" bestFit="1" customWidth="1"/>
    <col min="22" max="22" width="16.25" style="7" customWidth="1"/>
    <col min="23" max="23" width="9" style="7"/>
    <col min="24" max="24" width="8.125" style="7" bestFit="1" customWidth="1"/>
    <col min="25" max="25" width="5.5" style="7" bestFit="1" customWidth="1"/>
    <col min="26" max="26" width="9" style="7"/>
    <col min="27" max="27" width="18" style="7" bestFit="1" customWidth="1"/>
    <col min="28" max="31" width="6.5" style="7" customWidth="1"/>
    <col min="32" max="32" width="9" style="7"/>
    <col min="33" max="33" width="29.875" style="7" bestFit="1" customWidth="1"/>
    <col min="34" max="37" width="7.875" style="7" customWidth="1"/>
    <col min="38" max="16384" width="9" style="7"/>
  </cols>
  <sheetData>
    <row r="1" spans="1:22" s="6" customFormat="1" ht="33" x14ac:dyDescent="0.45">
      <c r="A1" s="1" t="s">
        <v>0</v>
      </c>
      <c r="B1" s="53">
        <v>44743</v>
      </c>
      <c r="C1" s="54"/>
      <c r="D1" s="2"/>
      <c r="E1" s="45"/>
      <c r="F1" s="2"/>
      <c r="G1" s="2"/>
      <c r="H1" s="46" t="s">
        <v>58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  <c r="U1" s="4"/>
      <c r="V1" s="5"/>
    </row>
    <row r="2" spans="1:22" x14ac:dyDescent="0.4">
      <c r="A2" s="50" t="s">
        <v>1</v>
      </c>
      <c r="B2" s="50" t="s">
        <v>2</v>
      </c>
      <c r="C2" s="50" t="s">
        <v>44</v>
      </c>
      <c r="D2" s="52" t="s">
        <v>3</v>
      </c>
      <c r="E2" s="50" t="s">
        <v>45</v>
      </c>
      <c r="F2" s="50" t="s">
        <v>4</v>
      </c>
      <c r="G2" s="50" t="s">
        <v>5</v>
      </c>
      <c r="H2" s="50" t="s">
        <v>6</v>
      </c>
      <c r="I2" s="50" t="s">
        <v>7</v>
      </c>
      <c r="J2" s="50" t="s">
        <v>52</v>
      </c>
      <c r="K2" s="50" t="s">
        <v>51</v>
      </c>
      <c r="L2" s="50" t="s">
        <v>50</v>
      </c>
      <c r="M2" s="51" t="s">
        <v>8</v>
      </c>
      <c r="N2" s="51"/>
      <c r="O2" s="51"/>
      <c r="P2" s="52" t="s">
        <v>9</v>
      </c>
      <c r="Q2" s="82" t="s" ph="1">
        <v>157</v>
      </c>
      <c r="R2" s="50" t="s">
        <v>10</v>
      </c>
      <c r="S2" s="50" t="s">
        <v>11</v>
      </c>
      <c r="T2" s="50" t="s">
        <v>12</v>
      </c>
      <c r="U2" s="50" t="s">
        <v>13</v>
      </c>
      <c r="V2" s="50" t="s">
        <v>14</v>
      </c>
    </row>
    <row r="3" spans="1:22" ht="38.25" customHeight="1" x14ac:dyDescent="0.4">
      <c r="A3" s="50"/>
      <c r="B3" s="50"/>
      <c r="C3" s="50"/>
      <c r="D3" s="52"/>
      <c r="E3" s="50"/>
      <c r="F3" s="50"/>
      <c r="G3" s="50"/>
      <c r="H3" s="50"/>
      <c r="I3" s="50"/>
      <c r="J3" s="50"/>
      <c r="K3" s="50"/>
      <c r="L3" s="50"/>
      <c r="M3" s="8" t="s">
        <v>15</v>
      </c>
      <c r="N3" s="8" t="s">
        <v>16</v>
      </c>
      <c r="O3" s="8" t="s">
        <v>48</v>
      </c>
      <c r="P3" s="52"/>
      <c r="Q3" s="83"/>
      <c r="R3" s="50"/>
      <c r="S3" s="50"/>
      <c r="T3" s="50"/>
      <c r="U3" s="50"/>
      <c r="V3" s="50"/>
    </row>
    <row r="4" spans="1:22" ht="28.5" x14ac:dyDescent="0.4">
      <c r="A4" s="9">
        <v>44075</v>
      </c>
      <c r="B4" s="10" t="s">
        <v>17</v>
      </c>
      <c r="C4" s="11">
        <v>0.41666666666666669</v>
      </c>
      <c r="D4" s="12" t="s">
        <v>40</v>
      </c>
      <c r="E4" s="12" t="s">
        <v>19</v>
      </c>
      <c r="F4" s="12" t="s">
        <v>20</v>
      </c>
      <c r="G4" s="12" t="s">
        <v>21</v>
      </c>
      <c r="H4" s="12" t="s">
        <v>22</v>
      </c>
      <c r="I4" s="12" t="s">
        <v>23</v>
      </c>
      <c r="J4" s="12" t="s">
        <v>24</v>
      </c>
      <c r="K4" s="9">
        <v>44744</v>
      </c>
      <c r="L4" s="11">
        <v>0.4236111111111111</v>
      </c>
      <c r="M4" s="12"/>
      <c r="N4" s="12"/>
      <c r="O4" s="12"/>
      <c r="P4" s="12" t="s">
        <v>25</v>
      </c>
      <c r="Q4" s="12" t="s">
        <v>153</v>
      </c>
      <c r="R4" s="12" t="s">
        <v>26</v>
      </c>
      <c r="S4" s="47"/>
      <c r="T4" s="10" t="s">
        <v>27</v>
      </c>
      <c r="U4" s="12" t="s">
        <v>29</v>
      </c>
      <c r="V4" s="12" t="s">
        <v>28</v>
      </c>
    </row>
    <row r="5" spans="1:22" ht="28.5" x14ac:dyDescent="0.4">
      <c r="A5" s="13">
        <v>44166</v>
      </c>
      <c r="B5" s="14" t="s">
        <v>17</v>
      </c>
      <c r="C5" s="15">
        <v>0.33333333333333331</v>
      </c>
      <c r="D5" s="16" t="s">
        <v>18</v>
      </c>
      <c r="E5" s="16" t="s">
        <v>59</v>
      </c>
      <c r="F5" s="16" t="s">
        <v>60</v>
      </c>
      <c r="G5" s="16" t="s">
        <v>61</v>
      </c>
      <c r="H5" s="16" t="s">
        <v>62</v>
      </c>
      <c r="I5" s="16" t="s">
        <v>63</v>
      </c>
      <c r="J5" s="16" t="s">
        <v>64</v>
      </c>
      <c r="K5" s="13"/>
      <c r="L5" s="15">
        <v>0.4236111111111111</v>
      </c>
      <c r="M5" s="16"/>
      <c r="N5" s="16"/>
      <c r="O5" s="16"/>
      <c r="P5" s="16" t="s">
        <v>25</v>
      </c>
      <c r="Q5" s="16" t="s">
        <v>153</v>
      </c>
      <c r="R5" s="16" t="s">
        <v>26</v>
      </c>
      <c r="S5" s="48">
        <v>9.0277777777777776E-2</v>
      </c>
      <c r="T5" s="14" t="s">
        <v>27</v>
      </c>
      <c r="U5" s="16" t="s">
        <v>25</v>
      </c>
      <c r="V5" s="16" t="s">
        <v>143</v>
      </c>
    </row>
    <row r="6" spans="1:22" ht="42.75" x14ac:dyDescent="0.4">
      <c r="A6" s="13">
        <v>44166</v>
      </c>
      <c r="B6" s="14" t="s">
        <v>65</v>
      </c>
      <c r="C6" s="15">
        <v>0.40625</v>
      </c>
      <c r="D6" s="16" t="s">
        <v>40</v>
      </c>
      <c r="E6" s="16" t="s">
        <v>66</v>
      </c>
      <c r="F6" s="16" t="s">
        <v>67</v>
      </c>
      <c r="G6" s="16" t="s">
        <v>68</v>
      </c>
      <c r="H6" s="16" t="s">
        <v>69</v>
      </c>
      <c r="I6" s="16" t="s">
        <v>70</v>
      </c>
      <c r="J6" s="16" t="s">
        <v>71</v>
      </c>
      <c r="K6" s="13"/>
      <c r="L6" s="15">
        <v>0.4375</v>
      </c>
      <c r="M6" s="16"/>
      <c r="N6" s="16"/>
      <c r="O6" s="16"/>
      <c r="P6" s="16" t="s">
        <v>33</v>
      </c>
      <c r="Q6" s="16" t="s">
        <v>159</v>
      </c>
      <c r="R6" s="16" t="s">
        <v>26</v>
      </c>
      <c r="S6" s="48">
        <v>3.125E-2</v>
      </c>
      <c r="T6" s="14" t="s">
        <v>78</v>
      </c>
      <c r="U6" s="16" t="s">
        <v>25</v>
      </c>
      <c r="V6" s="16" t="s">
        <v>144</v>
      </c>
    </row>
    <row r="7" spans="1:22" ht="28.5" x14ac:dyDescent="0.4">
      <c r="A7" s="13">
        <v>44166</v>
      </c>
      <c r="B7" s="14" t="s">
        <v>17</v>
      </c>
      <c r="C7" s="15" t="s">
        <v>72</v>
      </c>
      <c r="D7" s="16" t="s">
        <v>150</v>
      </c>
      <c r="E7" s="16" t="s">
        <v>73</v>
      </c>
      <c r="F7" s="16" t="s">
        <v>74</v>
      </c>
      <c r="G7" s="16" t="s">
        <v>68</v>
      </c>
      <c r="H7" s="16" t="s">
        <v>75</v>
      </c>
      <c r="I7" s="16" t="s">
        <v>76</v>
      </c>
      <c r="J7" s="16" t="s">
        <v>77</v>
      </c>
      <c r="K7" s="13"/>
      <c r="L7" s="15">
        <v>0.52083333333333337</v>
      </c>
      <c r="M7" s="16"/>
      <c r="N7" s="16"/>
      <c r="O7" s="16"/>
      <c r="P7" s="16" t="s">
        <v>25</v>
      </c>
      <c r="Q7" s="16" t="s">
        <v>153</v>
      </c>
      <c r="R7" s="16" t="s">
        <v>26</v>
      </c>
      <c r="S7" s="48">
        <v>9.0277777777777776E-2</v>
      </c>
      <c r="T7" s="14" t="s">
        <v>78</v>
      </c>
      <c r="U7" s="16" t="s">
        <v>25</v>
      </c>
      <c r="V7" s="16" t="s">
        <v>143</v>
      </c>
    </row>
    <row r="8" spans="1:22" ht="42.75" x14ac:dyDescent="0.4">
      <c r="A8" s="13">
        <v>44166</v>
      </c>
      <c r="B8" s="14" t="s">
        <v>78</v>
      </c>
      <c r="C8" s="15">
        <v>0.71527777777777779</v>
      </c>
      <c r="D8" s="16" t="s">
        <v>150</v>
      </c>
      <c r="E8" s="16" t="s">
        <v>79</v>
      </c>
      <c r="F8" s="16" t="s">
        <v>74</v>
      </c>
      <c r="G8" s="16" t="s">
        <v>68</v>
      </c>
      <c r="H8" s="16" t="s">
        <v>80</v>
      </c>
      <c r="I8" s="16" t="s">
        <v>81</v>
      </c>
      <c r="J8" s="16" t="s">
        <v>82</v>
      </c>
      <c r="K8" s="13"/>
      <c r="L8" s="15">
        <v>0.75</v>
      </c>
      <c r="M8" s="16"/>
      <c r="N8" s="16"/>
      <c r="O8" s="16"/>
      <c r="P8" s="16" t="s">
        <v>33</v>
      </c>
      <c r="Q8" s="16" t="s">
        <v>159</v>
      </c>
      <c r="R8" s="16" t="s">
        <v>26</v>
      </c>
      <c r="S8" s="48">
        <v>3.4722222222222224E-2</v>
      </c>
      <c r="T8" s="14" t="s">
        <v>17</v>
      </c>
      <c r="U8" s="16" t="s">
        <v>25</v>
      </c>
      <c r="V8" s="16" t="s">
        <v>145</v>
      </c>
    </row>
    <row r="9" spans="1:22" ht="28.5" x14ac:dyDescent="0.4">
      <c r="A9" s="13">
        <v>44167</v>
      </c>
      <c r="B9" s="14" t="s">
        <v>17</v>
      </c>
      <c r="C9" s="15">
        <v>0.56597222222222221</v>
      </c>
      <c r="D9" s="16" t="s">
        <v>150</v>
      </c>
      <c r="E9" s="16" t="s">
        <v>73</v>
      </c>
      <c r="F9" s="16" t="s">
        <v>74</v>
      </c>
      <c r="G9" s="16" t="s">
        <v>83</v>
      </c>
      <c r="H9" s="16" t="s">
        <v>84</v>
      </c>
      <c r="I9" s="16" t="s">
        <v>85</v>
      </c>
      <c r="J9" s="16" t="s">
        <v>86</v>
      </c>
      <c r="K9" s="13"/>
      <c r="L9" s="15">
        <v>0.625</v>
      </c>
      <c r="M9" s="16"/>
      <c r="N9" s="16"/>
      <c r="O9" s="16"/>
      <c r="P9" s="16" t="s">
        <v>25</v>
      </c>
      <c r="Q9" s="16" t="s">
        <v>153</v>
      </c>
      <c r="R9" s="16" t="s">
        <v>26</v>
      </c>
      <c r="S9" s="48">
        <v>6.25E-2</v>
      </c>
      <c r="T9" s="14" t="s">
        <v>27</v>
      </c>
      <c r="U9" s="16" t="s">
        <v>25</v>
      </c>
      <c r="V9" s="16" t="s">
        <v>143</v>
      </c>
    </row>
    <row r="10" spans="1:22" ht="28.5" x14ac:dyDescent="0.4">
      <c r="A10" s="13">
        <v>44168</v>
      </c>
      <c r="B10" s="14" t="s">
        <v>17</v>
      </c>
      <c r="C10" s="15">
        <v>0.36458333333333331</v>
      </c>
      <c r="D10" s="16" t="s">
        <v>152</v>
      </c>
      <c r="E10" s="16" t="s">
        <v>87</v>
      </c>
      <c r="F10" s="16" t="s">
        <v>88</v>
      </c>
      <c r="G10" s="16" t="s">
        <v>83</v>
      </c>
      <c r="H10" s="16" t="s">
        <v>80</v>
      </c>
      <c r="I10" s="16" t="s">
        <v>89</v>
      </c>
      <c r="J10" s="16" t="s">
        <v>90</v>
      </c>
      <c r="K10" s="13"/>
      <c r="L10" s="15"/>
      <c r="M10" s="16"/>
      <c r="N10" s="16"/>
      <c r="O10" s="16"/>
      <c r="P10" s="16" t="s">
        <v>30</v>
      </c>
      <c r="Q10" s="16" t="s">
        <v>153</v>
      </c>
      <c r="R10" s="16" t="s">
        <v>26</v>
      </c>
      <c r="S10" s="48"/>
      <c r="T10" s="14"/>
      <c r="U10" s="16" t="s">
        <v>30</v>
      </c>
      <c r="V10" s="16" t="s">
        <v>146</v>
      </c>
    </row>
    <row r="11" spans="1:22" x14ac:dyDescent="0.4">
      <c r="A11" s="13">
        <v>44168</v>
      </c>
      <c r="B11" s="14" t="s">
        <v>17</v>
      </c>
      <c r="C11" s="15">
        <v>0.59027777777777779</v>
      </c>
      <c r="D11" s="16" t="s">
        <v>18</v>
      </c>
      <c r="E11" s="16" t="s">
        <v>91</v>
      </c>
      <c r="F11" s="16" t="s">
        <v>92</v>
      </c>
      <c r="G11" s="16" t="s">
        <v>83</v>
      </c>
      <c r="H11" s="16" t="s">
        <v>93</v>
      </c>
      <c r="I11" s="16" t="s">
        <v>94</v>
      </c>
      <c r="J11" s="16" t="s">
        <v>95</v>
      </c>
      <c r="K11" s="13"/>
      <c r="L11" s="15">
        <v>0.66666666666666663</v>
      </c>
      <c r="M11" s="16"/>
      <c r="N11" s="16"/>
      <c r="O11" s="16"/>
      <c r="P11" s="16" t="s">
        <v>25</v>
      </c>
      <c r="Q11" s="16" t="s">
        <v>153</v>
      </c>
      <c r="R11" s="16" t="s">
        <v>26</v>
      </c>
      <c r="S11" s="48">
        <v>8.3333333333333329E-2</v>
      </c>
      <c r="T11" s="14" t="s">
        <v>27</v>
      </c>
      <c r="U11" s="16" t="s">
        <v>25</v>
      </c>
      <c r="V11" s="16" t="s">
        <v>143</v>
      </c>
    </row>
    <row r="12" spans="1:22" ht="28.5" x14ac:dyDescent="0.4">
      <c r="A12" s="13">
        <v>44168</v>
      </c>
      <c r="B12" s="14" t="s">
        <v>78</v>
      </c>
      <c r="C12" s="15">
        <v>0.75694444444444453</v>
      </c>
      <c r="D12" s="16" t="s">
        <v>150</v>
      </c>
      <c r="E12" s="16" t="s">
        <v>73</v>
      </c>
      <c r="F12" s="16" t="s">
        <v>74</v>
      </c>
      <c r="G12" s="16" t="s">
        <v>68</v>
      </c>
      <c r="H12" s="16" t="s">
        <v>96</v>
      </c>
      <c r="I12" s="16" t="s">
        <v>76</v>
      </c>
      <c r="J12" s="16" t="s">
        <v>97</v>
      </c>
      <c r="K12" s="13"/>
      <c r="L12" s="15">
        <v>0.77777777777777779</v>
      </c>
      <c r="M12" s="16"/>
      <c r="N12" s="16"/>
      <c r="O12" s="16"/>
      <c r="P12" s="16" t="s">
        <v>33</v>
      </c>
      <c r="Q12" s="16" t="s">
        <v>153</v>
      </c>
      <c r="R12" s="16" t="s">
        <v>26</v>
      </c>
      <c r="S12" s="48">
        <v>2.0833333333333332E-2</v>
      </c>
      <c r="T12" s="14" t="s">
        <v>78</v>
      </c>
      <c r="U12" s="16" t="s">
        <v>25</v>
      </c>
      <c r="V12" s="16" t="s">
        <v>145</v>
      </c>
    </row>
    <row r="13" spans="1:22" ht="28.5" x14ac:dyDescent="0.4">
      <c r="A13" s="13">
        <v>44168</v>
      </c>
      <c r="B13" s="14" t="s">
        <v>78</v>
      </c>
      <c r="C13" s="15">
        <v>0.81944444444444453</v>
      </c>
      <c r="D13" s="16" t="s">
        <v>18</v>
      </c>
      <c r="E13" s="16" t="s">
        <v>91</v>
      </c>
      <c r="F13" s="16" t="s">
        <v>98</v>
      </c>
      <c r="G13" s="16" t="s">
        <v>99</v>
      </c>
      <c r="H13" s="16" t="s">
        <v>100</v>
      </c>
      <c r="I13" s="16" t="s">
        <v>101</v>
      </c>
      <c r="J13" s="16" t="s">
        <v>102</v>
      </c>
      <c r="K13" s="13"/>
      <c r="L13" s="15">
        <v>0.85069444444444453</v>
      </c>
      <c r="M13" s="16"/>
      <c r="N13" s="16"/>
      <c r="O13" s="16"/>
      <c r="P13" s="16" t="s">
        <v>25</v>
      </c>
      <c r="Q13" s="16" t="s">
        <v>159</v>
      </c>
      <c r="R13" s="16" t="s">
        <v>26</v>
      </c>
      <c r="S13" s="48">
        <v>3.125E-2</v>
      </c>
      <c r="T13" s="14" t="s">
        <v>78</v>
      </c>
      <c r="U13" s="16" t="s">
        <v>25</v>
      </c>
      <c r="V13" s="16" t="s">
        <v>145</v>
      </c>
    </row>
    <row r="14" spans="1:22" ht="28.5" x14ac:dyDescent="0.4">
      <c r="A14" s="13">
        <v>44169</v>
      </c>
      <c r="B14" s="14" t="s">
        <v>78</v>
      </c>
      <c r="C14" s="15">
        <v>0.75</v>
      </c>
      <c r="D14" s="16" t="s">
        <v>151</v>
      </c>
      <c r="E14" s="16" t="s">
        <v>103</v>
      </c>
      <c r="F14" s="16" t="s">
        <v>104</v>
      </c>
      <c r="G14" s="16" t="s">
        <v>68</v>
      </c>
      <c r="H14" s="16" t="s">
        <v>105</v>
      </c>
      <c r="I14" s="16" t="s">
        <v>106</v>
      </c>
      <c r="J14" s="16" t="s">
        <v>107</v>
      </c>
      <c r="K14" s="13"/>
      <c r="L14" s="15">
        <v>0.83333333333333337</v>
      </c>
      <c r="M14" s="16"/>
      <c r="N14" s="16"/>
      <c r="O14" s="16"/>
      <c r="P14" s="16" t="s">
        <v>25</v>
      </c>
      <c r="Q14" s="16" t="s">
        <v>153</v>
      </c>
      <c r="R14" s="16" t="s">
        <v>26</v>
      </c>
      <c r="S14" s="48">
        <v>9.0277777777777776E-2</v>
      </c>
      <c r="T14" s="14" t="s">
        <v>78</v>
      </c>
      <c r="U14" s="16" t="s">
        <v>25</v>
      </c>
      <c r="V14" s="16" t="s">
        <v>147</v>
      </c>
    </row>
    <row r="15" spans="1:22" ht="28.5" x14ac:dyDescent="0.4">
      <c r="A15" s="13">
        <v>44172</v>
      </c>
      <c r="B15" s="14" t="s">
        <v>78</v>
      </c>
      <c r="C15" s="15">
        <v>0.64236111111111105</v>
      </c>
      <c r="D15" s="16" t="s">
        <v>108</v>
      </c>
      <c r="E15" s="16" t="s">
        <v>108</v>
      </c>
      <c r="F15" s="16" t="s">
        <v>109</v>
      </c>
      <c r="G15" s="16"/>
      <c r="H15" s="16" t="s">
        <v>110</v>
      </c>
      <c r="I15" s="16" t="s">
        <v>111</v>
      </c>
      <c r="J15" s="16" t="s">
        <v>112</v>
      </c>
      <c r="K15" s="13"/>
      <c r="L15" s="15">
        <v>0.75</v>
      </c>
      <c r="M15" s="16"/>
      <c r="N15" s="16"/>
      <c r="O15" s="16"/>
      <c r="P15" s="16" t="s">
        <v>25</v>
      </c>
      <c r="Q15" s="16" t="s">
        <v>153</v>
      </c>
      <c r="R15" s="16" t="s">
        <v>26</v>
      </c>
      <c r="S15" s="48">
        <v>9.0277777777777776E-2</v>
      </c>
      <c r="T15" s="14" t="s">
        <v>78</v>
      </c>
      <c r="U15" s="16" t="s">
        <v>25</v>
      </c>
      <c r="V15" s="16" t="s">
        <v>148</v>
      </c>
    </row>
    <row r="16" spans="1:22" ht="28.5" x14ac:dyDescent="0.4">
      <c r="A16" s="13">
        <v>44174</v>
      </c>
      <c r="B16" s="14" t="s">
        <v>78</v>
      </c>
      <c r="C16" s="15">
        <v>0.64583333333333337</v>
      </c>
      <c r="D16" s="16" t="s">
        <v>150</v>
      </c>
      <c r="E16" s="16" t="s">
        <v>73</v>
      </c>
      <c r="F16" s="16" t="s">
        <v>74</v>
      </c>
      <c r="G16" s="16" t="s">
        <v>68</v>
      </c>
      <c r="H16" s="16" t="s">
        <v>113</v>
      </c>
      <c r="I16" s="16" t="s">
        <v>85</v>
      </c>
      <c r="J16" s="16" t="s">
        <v>114</v>
      </c>
      <c r="K16" s="13"/>
      <c r="L16" s="15">
        <v>0.66875000000000007</v>
      </c>
      <c r="M16" s="16"/>
      <c r="N16" s="16"/>
      <c r="O16" s="16"/>
      <c r="P16" s="16" t="s">
        <v>25</v>
      </c>
      <c r="Q16" s="16" t="s">
        <v>166</v>
      </c>
      <c r="R16" s="16" t="s">
        <v>26</v>
      </c>
      <c r="S16" s="48">
        <v>4.1666666666666664E-2</v>
      </c>
      <c r="T16" s="14" t="s">
        <v>27</v>
      </c>
      <c r="U16" s="16" t="s">
        <v>25</v>
      </c>
      <c r="V16" s="16" t="s">
        <v>148</v>
      </c>
    </row>
    <row r="17" spans="1:23" x14ac:dyDescent="0.4">
      <c r="A17" s="13">
        <v>44175</v>
      </c>
      <c r="B17" s="14" t="s">
        <v>17</v>
      </c>
      <c r="C17" s="15">
        <v>0.4236111111111111</v>
      </c>
      <c r="D17" s="16" t="s">
        <v>18</v>
      </c>
      <c r="E17" s="16" t="s">
        <v>91</v>
      </c>
      <c r="F17" s="16" t="s">
        <v>115</v>
      </c>
      <c r="G17" s="16" t="s">
        <v>99</v>
      </c>
      <c r="H17" s="16" t="s">
        <v>116</v>
      </c>
      <c r="I17" s="16" t="s">
        <v>117</v>
      </c>
      <c r="J17" s="16" t="s">
        <v>118</v>
      </c>
      <c r="K17" s="13"/>
      <c r="L17" s="15">
        <v>0.45833333333333331</v>
      </c>
      <c r="M17" s="16"/>
      <c r="N17" s="16"/>
      <c r="O17" s="16"/>
      <c r="P17" s="16" t="s">
        <v>25</v>
      </c>
      <c r="Q17" s="16" t="s">
        <v>153</v>
      </c>
      <c r="R17" s="16" t="s">
        <v>26</v>
      </c>
      <c r="S17" s="48">
        <v>3.4722222222222224E-2</v>
      </c>
      <c r="T17" s="14" t="s">
        <v>17</v>
      </c>
      <c r="U17" s="16" t="s">
        <v>25</v>
      </c>
      <c r="V17" s="16" t="s">
        <v>148</v>
      </c>
    </row>
    <row r="18" spans="1:23" ht="28.5" x14ac:dyDescent="0.4">
      <c r="A18" s="13">
        <v>44175</v>
      </c>
      <c r="B18" s="14" t="s">
        <v>27</v>
      </c>
      <c r="C18" s="15">
        <v>0.1875</v>
      </c>
      <c r="D18" s="16" t="s">
        <v>151</v>
      </c>
      <c r="E18" s="16" t="s">
        <v>119</v>
      </c>
      <c r="F18" s="16" t="s">
        <v>120</v>
      </c>
      <c r="G18" s="16" t="s">
        <v>68</v>
      </c>
      <c r="H18" s="16" t="s">
        <v>121</v>
      </c>
      <c r="I18" s="16" t="s">
        <v>122</v>
      </c>
      <c r="J18" s="16" t="s">
        <v>123</v>
      </c>
      <c r="K18" s="13"/>
      <c r="L18" s="15">
        <v>0.21527777777777779</v>
      </c>
      <c r="M18" s="16"/>
      <c r="N18" s="16"/>
      <c r="O18" s="16"/>
      <c r="P18" s="16" t="s">
        <v>25</v>
      </c>
      <c r="Q18" s="16" t="s">
        <v>159</v>
      </c>
      <c r="R18" s="16" t="s">
        <v>26</v>
      </c>
      <c r="S18" s="48">
        <v>2.7777777777777776E-2</v>
      </c>
      <c r="T18" s="14" t="s">
        <v>78</v>
      </c>
      <c r="U18" s="16" t="s">
        <v>25</v>
      </c>
      <c r="V18" s="16" t="s">
        <v>147</v>
      </c>
    </row>
    <row r="19" spans="1:23" ht="28.5" x14ac:dyDescent="0.4">
      <c r="A19" s="13">
        <v>44177</v>
      </c>
      <c r="B19" s="14" t="s">
        <v>17</v>
      </c>
      <c r="C19" s="15">
        <v>0.45833333333333331</v>
      </c>
      <c r="D19" s="16" t="s">
        <v>152</v>
      </c>
      <c r="E19" s="16" t="s">
        <v>87</v>
      </c>
      <c r="F19" s="16" t="s">
        <v>124</v>
      </c>
      <c r="G19" s="16" t="s">
        <v>83</v>
      </c>
      <c r="H19" s="16" t="s">
        <v>80</v>
      </c>
      <c r="I19" s="16" t="s">
        <v>125</v>
      </c>
      <c r="J19" s="16" t="s">
        <v>90</v>
      </c>
      <c r="K19" s="13"/>
      <c r="L19" s="15"/>
      <c r="M19" s="16"/>
      <c r="N19" s="16"/>
      <c r="O19" s="16"/>
      <c r="P19" s="16" t="s">
        <v>30</v>
      </c>
      <c r="Q19" s="16" t="s">
        <v>153</v>
      </c>
      <c r="R19" s="16" t="s">
        <v>26</v>
      </c>
      <c r="S19" s="48"/>
      <c r="T19" s="14"/>
      <c r="U19" s="16" t="s">
        <v>30</v>
      </c>
      <c r="V19" s="16" t="s">
        <v>146</v>
      </c>
    </row>
    <row r="20" spans="1:23" ht="28.5" x14ac:dyDescent="0.4">
      <c r="A20" s="13">
        <v>44177</v>
      </c>
      <c r="B20" s="14" t="s">
        <v>78</v>
      </c>
      <c r="C20" s="15">
        <v>0.75</v>
      </c>
      <c r="D20" s="16" t="s">
        <v>150</v>
      </c>
      <c r="E20" s="16" t="s">
        <v>87</v>
      </c>
      <c r="F20" s="16" t="s">
        <v>126</v>
      </c>
      <c r="G20" s="16" t="s">
        <v>99</v>
      </c>
      <c r="H20" s="16" t="s">
        <v>127</v>
      </c>
      <c r="I20" s="16" t="s">
        <v>128</v>
      </c>
      <c r="J20" s="16" t="s">
        <v>129</v>
      </c>
      <c r="K20" s="13"/>
      <c r="L20" s="15">
        <v>0.79166666666666663</v>
      </c>
      <c r="M20" s="16"/>
      <c r="N20" s="16"/>
      <c r="O20" s="16"/>
      <c r="P20" s="16" t="s">
        <v>25</v>
      </c>
      <c r="Q20" s="16" t="s">
        <v>153</v>
      </c>
      <c r="R20" s="16" t="s">
        <v>26</v>
      </c>
      <c r="S20" s="48">
        <v>4.1666666666666664E-2</v>
      </c>
      <c r="T20" s="14" t="s">
        <v>27</v>
      </c>
      <c r="U20" s="16" t="s">
        <v>25</v>
      </c>
      <c r="V20" s="16" t="s">
        <v>143</v>
      </c>
    </row>
    <row r="21" spans="1:23" ht="42.75" x14ac:dyDescent="0.4">
      <c r="A21" s="13">
        <v>44180</v>
      </c>
      <c r="B21" s="14" t="s">
        <v>17</v>
      </c>
      <c r="C21" s="15">
        <v>0.52083333333333337</v>
      </c>
      <c r="D21" s="16" t="s">
        <v>152</v>
      </c>
      <c r="E21" s="16" t="s">
        <v>130</v>
      </c>
      <c r="F21" s="16" t="s">
        <v>131</v>
      </c>
      <c r="G21" s="16" t="s">
        <v>68</v>
      </c>
      <c r="H21" s="16" t="s">
        <v>132</v>
      </c>
      <c r="I21" s="16" t="s">
        <v>133</v>
      </c>
      <c r="J21" s="16" t="s">
        <v>134</v>
      </c>
      <c r="K21" s="13"/>
      <c r="L21" s="15">
        <v>0.54166666666666663</v>
      </c>
      <c r="M21" s="16"/>
      <c r="N21" s="16"/>
      <c r="O21" s="16"/>
      <c r="P21" s="16" t="s">
        <v>25</v>
      </c>
      <c r="Q21" s="16" t="s">
        <v>161</v>
      </c>
      <c r="R21" s="16" t="s">
        <v>26</v>
      </c>
      <c r="S21" s="48">
        <v>1</v>
      </c>
      <c r="T21" s="14" t="s">
        <v>27</v>
      </c>
      <c r="U21" s="16" t="s">
        <v>25</v>
      </c>
      <c r="V21" s="16" t="s">
        <v>149</v>
      </c>
    </row>
    <row r="22" spans="1:23" ht="42.75" x14ac:dyDescent="0.4">
      <c r="A22" s="13">
        <v>44181</v>
      </c>
      <c r="B22" s="14" t="s">
        <v>17</v>
      </c>
      <c r="C22" s="15">
        <v>0.54166666666666663</v>
      </c>
      <c r="D22" s="16" t="s">
        <v>152</v>
      </c>
      <c r="E22" s="16" t="s">
        <v>135</v>
      </c>
      <c r="F22" s="16" t="s">
        <v>131</v>
      </c>
      <c r="G22" s="16" t="s">
        <v>68</v>
      </c>
      <c r="H22" s="16" t="s">
        <v>136</v>
      </c>
      <c r="I22" s="16" t="s">
        <v>137</v>
      </c>
      <c r="J22" s="16" t="s">
        <v>138</v>
      </c>
      <c r="K22" s="13"/>
      <c r="L22" s="15">
        <v>0.66666666666666663</v>
      </c>
      <c r="M22" s="16"/>
      <c r="N22" s="16"/>
      <c r="O22" s="16"/>
      <c r="P22" s="16" t="s">
        <v>25</v>
      </c>
      <c r="Q22" s="16" t="s">
        <v>161</v>
      </c>
      <c r="R22" s="16" t="s">
        <v>26</v>
      </c>
      <c r="S22" s="48">
        <v>8.3333333333333329E-2</v>
      </c>
      <c r="T22" s="14" t="s">
        <v>27</v>
      </c>
      <c r="U22" s="16" t="s">
        <v>25</v>
      </c>
      <c r="V22" s="16" t="s">
        <v>149</v>
      </c>
    </row>
    <row r="23" spans="1:23" ht="28.5" x14ac:dyDescent="0.4">
      <c r="A23" s="13">
        <v>44181</v>
      </c>
      <c r="B23" s="14" t="s">
        <v>17</v>
      </c>
      <c r="C23" s="15">
        <v>0.59027777777777779</v>
      </c>
      <c r="D23" s="16" t="s">
        <v>150</v>
      </c>
      <c r="E23" s="16" t="s">
        <v>73</v>
      </c>
      <c r="F23" s="16" t="s">
        <v>74</v>
      </c>
      <c r="G23" s="16" t="s">
        <v>68</v>
      </c>
      <c r="H23" s="16" t="s">
        <v>96</v>
      </c>
      <c r="I23" s="16" t="s">
        <v>76</v>
      </c>
      <c r="J23" s="16" t="s">
        <v>97</v>
      </c>
      <c r="K23" s="13"/>
      <c r="L23" s="15">
        <v>0.625</v>
      </c>
      <c r="M23" s="16"/>
      <c r="N23" s="16"/>
      <c r="O23" s="16"/>
      <c r="P23" s="16" t="s">
        <v>25</v>
      </c>
      <c r="Q23" s="16" t="s">
        <v>153</v>
      </c>
      <c r="R23" s="16" t="s">
        <v>26</v>
      </c>
      <c r="S23" s="48">
        <v>3.4722222222222224E-2</v>
      </c>
      <c r="T23" s="14" t="s">
        <v>27</v>
      </c>
      <c r="U23" s="16" t="s">
        <v>25</v>
      </c>
      <c r="V23" s="16" t="s">
        <v>145</v>
      </c>
    </row>
    <row r="24" spans="1:23" x14ac:dyDescent="0.4">
      <c r="A24" s="13">
        <v>44181</v>
      </c>
      <c r="B24" s="14" t="s">
        <v>78</v>
      </c>
      <c r="C24" s="15">
        <v>0.83333333333333337</v>
      </c>
      <c r="D24" s="16" t="s">
        <v>18</v>
      </c>
      <c r="E24" s="16" t="s">
        <v>91</v>
      </c>
      <c r="F24" s="16" t="s">
        <v>139</v>
      </c>
      <c r="G24" s="16" t="s">
        <v>83</v>
      </c>
      <c r="H24" s="16" t="s">
        <v>140</v>
      </c>
      <c r="I24" s="16" t="s">
        <v>141</v>
      </c>
      <c r="J24" s="16" t="s">
        <v>142</v>
      </c>
      <c r="K24" s="13"/>
      <c r="L24" s="15"/>
      <c r="M24" s="16"/>
      <c r="N24" s="16"/>
      <c r="O24" s="16"/>
      <c r="P24" s="16" t="s">
        <v>29</v>
      </c>
      <c r="Q24" s="16" t="s">
        <v>161</v>
      </c>
      <c r="R24" s="16" t="s">
        <v>26</v>
      </c>
      <c r="S24" s="48">
        <v>0</v>
      </c>
      <c r="T24" s="14" t="s">
        <v>27</v>
      </c>
      <c r="U24" s="16" t="s">
        <v>33</v>
      </c>
      <c r="V24" s="16" t="s">
        <v>143</v>
      </c>
      <c r="W24" s="7">
        <f t="shared" ref="W24:W33" si="0">IF(P24="STOP",1,IF(P24="WAIT",2,IF(P24="CALL",3,IF(P24="CLEAR",4,"  "))))</f>
        <v>1</v>
      </c>
    </row>
    <row r="25" spans="1:23" x14ac:dyDescent="0.4">
      <c r="A25" s="13"/>
      <c r="B25" s="14"/>
      <c r="C25" s="15"/>
      <c r="D25" s="16"/>
      <c r="E25" s="16"/>
      <c r="F25" s="16"/>
      <c r="G25" s="16"/>
      <c r="H25" s="16"/>
      <c r="I25" s="16"/>
      <c r="J25" s="16"/>
      <c r="K25" s="13"/>
      <c r="L25" s="15"/>
      <c r="M25" s="16"/>
      <c r="N25" s="16"/>
      <c r="O25" s="16"/>
      <c r="P25" s="16"/>
      <c r="Q25" s="16"/>
      <c r="R25" s="16"/>
      <c r="S25" s="48"/>
      <c r="T25" s="14"/>
      <c r="U25" s="16"/>
      <c r="V25" s="16"/>
      <c r="W25" s="7" t="str">
        <f t="shared" si="0"/>
        <v xml:space="preserve">  </v>
      </c>
    </row>
    <row r="26" spans="1:23" x14ac:dyDescent="0.4">
      <c r="A26" s="13"/>
      <c r="B26" s="14"/>
      <c r="C26" s="15"/>
      <c r="D26" s="16"/>
      <c r="E26" s="16"/>
      <c r="F26" s="16"/>
      <c r="G26" s="16"/>
      <c r="H26" s="16"/>
      <c r="I26" s="16"/>
      <c r="J26" s="16"/>
      <c r="K26" s="13"/>
      <c r="L26" s="15"/>
      <c r="M26" s="16"/>
      <c r="N26" s="16"/>
      <c r="O26" s="16"/>
      <c r="P26" s="16"/>
      <c r="Q26" s="16"/>
      <c r="R26" s="16"/>
      <c r="S26" s="48"/>
      <c r="T26" s="14"/>
      <c r="U26" s="16"/>
      <c r="V26" s="16"/>
      <c r="W26" s="7" t="str">
        <f t="shared" si="0"/>
        <v xml:space="preserve">  </v>
      </c>
    </row>
    <row r="27" spans="1:23" x14ac:dyDescent="0.4">
      <c r="A27" s="13"/>
      <c r="B27" s="14"/>
      <c r="C27" s="15"/>
      <c r="D27" s="16"/>
      <c r="E27" s="16"/>
      <c r="F27" s="16"/>
      <c r="G27" s="16"/>
      <c r="H27" s="16"/>
      <c r="I27" s="16"/>
      <c r="J27" s="16"/>
      <c r="K27" s="13"/>
      <c r="L27" s="15"/>
      <c r="M27" s="16"/>
      <c r="N27" s="16"/>
      <c r="O27" s="16"/>
      <c r="P27" s="16"/>
      <c r="Q27" s="16"/>
      <c r="R27" s="16"/>
      <c r="S27" s="48"/>
      <c r="T27" s="14"/>
      <c r="U27" s="16"/>
      <c r="V27" s="16"/>
      <c r="W27" s="7" t="str">
        <f t="shared" si="0"/>
        <v xml:space="preserve">  </v>
      </c>
    </row>
    <row r="28" spans="1:23" x14ac:dyDescent="0.4">
      <c r="A28" s="13"/>
      <c r="B28" s="14"/>
      <c r="C28" s="15"/>
      <c r="D28" s="16"/>
      <c r="E28" s="16"/>
      <c r="F28" s="16"/>
      <c r="G28" s="16"/>
      <c r="H28" s="16"/>
      <c r="I28" s="16"/>
      <c r="J28" s="16"/>
      <c r="K28" s="13"/>
      <c r="L28" s="15"/>
      <c r="M28" s="16"/>
      <c r="N28" s="16"/>
      <c r="O28" s="16"/>
      <c r="P28" s="16"/>
      <c r="Q28" s="16"/>
      <c r="R28" s="16"/>
      <c r="S28" s="48"/>
      <c r="T28" s="14"/>
      <c r="U28" s="16"/>
      <c r="V28" s="16"/>
      <c r="W28" s="7" t="str">
        <f t="shared" si="0"/>
        <v xml:space="preserve">  </v>
      </c>
    </row>
    <row r="29" spans="1:23" x14ac:dyDescent="0.4">
      <c r="A29" s="13"/>
      <c r="B29" s="14"/>
      <c r="C29" s="15"/>
      <c r="D29" s="16"/>
      <c r="E29" s="16"/>
      <c r="F29" s="16"/>
      <c r="G29" s="16"/>
      <c r="H29" s="16"/>
      <c r="I29" s="16"/>
      <c r="J29" s="16"/>
      <c r="K29" s="13"/>
      <c r="L29" s="15"/>
      <c r="M29" s="16"/>
      <c r="N29" s="16"/>
      <c r="O29" s="16"/>
      <c r="P29" s="16"/>
      <c r="Q29" s="16"/>
      <c r="R29" s="16"/>
      <c r="S29" s="48"/>
      <c r="T29" s="14"/>
      <c r="U29" s="16"/>
      <c r="V29" s="16"/>
      <c r="W29" s="7" t="str">
        <f t="shared" si="0"/>
        <v xml:space="preserve">  </v>
      </c>
    </row>
    <row r="30" spans="1:23" x14ac:dyDescent="0.4">
      <c r="A30" s="13"/>
      <c r="B30" s="14"/>
      <c r="C30" s="15"/>
      <c r="D30" s="16"/>
      <c r="E30" s="16"/>
      <c r="F30" s="16"/>
      <c r="G30" s="16"/>
      <c r="H30" s="16"/>
      <c r="I30" s="16"/>
      <c r="J30" s="16"/>
      <c r="K30" s="13"/>
      <c r="L30" s="15"/>
      <c r="M30" s="16"/>
      <c r="N30" s="16"/>
      <c r="O30" s="16"/>
      <c r="P30" s="16"/>
      <c r="Q30" s="16"/>
      <c r="R30" s="16"/>
      <c r="S30" s="48"/>
      <c r="T30" s="14"/>
      <c r="U30" s="16"/>
      <c r="V30" s="16"/>
      <c r="W30" s="7" t="str">
        <f t="shared" si="0"/>
        <v xml:space="preserve">  </v>
      </c>
    </row>
    <row r="31" spans="1:23" x14ac:dyDescent="0.4">
      <c r="A31" s="13"/>
      <c r="B31" s="14"/>
      <c r="C31" s="15"/>
      <c r="D31" s="16"/>
      <c r="E31" s="16"/>
      <c r="F31" s="16"/>
      <c r="G31" s="16"/>
      <c r="H31" s="16"/>
      <c r="I31" s="16"/>
      <c r="J31" s="16"/>
      <c r="K31" s="13"/>
      <c r="L31" s="15"/>
      <c r="M31" s="16"/>
      <c r="N31" s="16"/>
      <c r="O31" s="16"/>
      <c r="P31" s="16"/>
      <c r="Q31" s="16"/>
      <c r="R31" s="16"/>
      <c r="S31" s="48"/>
      <c r="T31" s="14"/>
      <c r="U31" s="16"/>
      <c r="V31" s="16"/>
      <c r="W31" s="7" t="str">
        <f t="shared" si="0"/>
        <v xml:space="preserve">  </v>
      </c>
    </row>
    <row r="32" spans="1:23" x14ac:dyDescent="0.4">
      <c r="A32" s="13"/>
      <c r="B32" s="14"/>
      <c r="C32" s="15"/>
      <c r="D32" s="16"/>
      <c r="E32" s="16"/>
      <c r="F32" s="16"/>
      <c r="G32" s="16"/>
      <c r="H32" s="16"/>
      <c r="I32" s="16"/>
      <c r="J32" s="16"/>
      <c r="K32" s="13"/>
      <c r="L32" s="15"/>
      <c r="M32" s="16"/>
      <c r="N32" s="16"/>
      <c r="O32" s="16"/>
      <c r="P32" s="16"/>
      <c r="Q32" s="16"/>
      <c r="R32" s="16"/>
      <c r="S32" s="48"/>
      <c r="T32" s="14"/>
      <c r="U32" s="16"/>
      <c r="V32" s="16"/>
      <c r="W32" s="7" t="str">
        <f t="shared" ref="W32" si="1">IF(P32="STOP",1,IF(P32="WAIT",2,IF(P32="CALL",3,IF(P32="CLEAR",4,"  "))))</f>
        <v xml:space="preserve">  </v>
      </c>
    </row>
    <row r="33" spans="1:38" x14ac:dyDescent="0.4">
      <c r="A33" s="17"/>
      <c r="B33" s="18"/>
      <c r="C33" s="19"/>
      <c r="D33" s="20"/>
      <c r="E33" s="20"/>
      <c r="F33" s="20"/>
      <c r="G33" s="20"/>
      <c r="H33" s="20"/>
      <c r="I33" s="20"/>
      <c r="J33" s="20"/>
      <c r="K33" s="17"/>
      <c r="L33" s="19"/>
      <c r="M33" s="20"/>
      <c r="N33" s="20"/>
      <c r="O33" s="20"/>
      <c r="P33" s="20"/>
      <c r="Q33" s="20"/>
      <c r="R33" s="20"/>
      <c r="S33" s="49"/>
      <c r="T33" s="18"/>
      <c r="U33" s="20"/>
      <c r="V33" s="20"/>
      <c r="W33" s="7" t="str">
        <f t="shared" si="0"/>
        <v xml:space="preserve">  </v>
      </c>
    </row>
    <row r="34" spans="1:38" x14ac:dyDescent="0.25">
      <c r="A34" s="21"/>
      <c r="B34" s="22"/>
      <c r="C34" s="21"/>
      <c r="D34" s="21"/>
      <c r="E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2"/>
      <c r="U34" s="23"/>
      <c r="V34" s="21"/>
    </row>
    <row r="35" spans="1:38" ht="23.25" x14ac:dyDescent="0.25">
      <c r="A35" s="24"/>
      <c r="B35" s="25"/>
      <c r="C35" s="26"/>
      <c r="D35" s="27"/>
      <c r="E35" s="27"/>
      <c r="F35" s="28"/>
      <c r="G35" s="28"/>
      <c r="H35" s="28"/>
      <c r="I35" s="24"/>
      <c r="J35" s="24"/>
      <c r="K35" s="24"/>
      <c r="L35" s="29"/>
      <c r="M35" s="30"/>
      <c r="N35" s="30"/>
      <c r="O35" s="30"/>
      <c r="P35" s="24"/>
      <c r="Q35" s="24"/>
      <c r="R35" s="24"/>
      <c r="S35" s="28"/>
      <c r="T35" s="25"/>
      <c r="U35" s="31"/>
      <c r="V35" s="24"/>
      <c r="X35" s="32" t="s">
        <v>46</v>
      </c>
      <c r="Y35" s="32" t="s">
        <v>47</v>
      </c>
      <c r="AA35" s="33" t="s">
        <v>49</v>
      </c>
      <c r="AB35" s="32" t="s">
        <v>53</v>
      </c>
      <c r="AC35" s="32" t="s">
        <v>54</v>
      </c>
      <c r="AD35" s="32" t="s">
        <v>55</v>
      </c>
      <c r="AE35" s="32" t="s">
        <v>56</v>
      </c>
      <c r="AG35" s="84" t="s" ph="1">
        <v>156</v>
      </c>
      <c r="AH35" s="32" t="s" ph="1">
        <v>53</v>
      </c>
      <c r="AI35" s="32" t="s" ph="1">
        <v>54</v>
      </c>
      <c r="AJ35" s="32" t="s" ph="1">
        <v>55</v>
      </c>
      <c r="AK35" s="32" t="s" ph="1">
        <v>56</v>
      </c>
      <c r="AL35" s="32" t="s" ph="1">
        <v>158</v>
      </c>
    </row>
    <row r="36" spans="1:38" ht="21.75" customHeight="1" x14ac:dyDescent="0.25">
      <c r="A36" s="24"/>
      <c r="B36" s="25"/>
      <c r="C36" s="34"/>
      <c r="D36" s="34"/>
      <c r="E36" s="24"/>
      <c r="F36" s="24"/>
      <c r="G36" s="24"/>
      <c r="H36" s="24"/>
      <c r="I36" s="24"/>
      <c r="J36" s="24"/>
      <c r="K36" s="24"/>
      <c r="L36" s="29"/>
      <c r="M36" s="30"/>
      <c r="N36" s="30"/>
      <c r="O36" s="30"/>
      <c r="P36" s="24"/>
      <c r="Q36" s="24"/>
      <c r="R36" s="24"/>
      <c r="S36" s="24"/>
      <c r="T36" s="25"/>
      <c r="U36" s="31"/>
      <c r="V36" s="24"/>
      <c r="X36" s="37" t="s">
        <v>29</v>
      </c>
      <c r="Y36" s="37">
        <f>COUNTIF(P4:P33,X36)</f>
        <v>1</v>
      </c>
      <c r="AA36" s="36" t="s">
        <v>42</v>
      </c>
      <c r="AB36" s="37">
        <f t="shared" ref="AB36:AB54" si="2">COUNTIFS($D$4:$D$33,$AA36,$P$4:$P$33,$AB$35)</f>
        <v>0</v>
      </c>
      <c r="AC36" s="37">
        <f t="shared" ref="AC36:AC54" si="3">COUNTIFS($D$4:$D$33,$AA36,$P$4:$P$33,$AC$35)</f>
        <v>0</v>
      </c>
      <c r="AD36" s="37">
        <f t="shared" ref="AD36:AD54" si="4">COUNTIFS($D$4:$D$33,$AA36,$P$4:$P$33,$AD$35)</f>
        <v>0</v>
      </c>
      <c r="AE36" s="37">
        <f t="shared" ref="AE36:AE54" si="5">COUNTIFS($D$4:$D$33,$AA36,$P$4:$P$33,$AE$35)</f>
        <v>0</v>
      </c>
      <c r="AG36" s="89" t="s" ph="1">
        <v>153</v>
      </c>
      <c r="AH36" s="37">
        <f>COUNTIFS($Q$4:$Q$33,$AG36,$P$4:$P$33,$AH$35)</f>
        <v>0</v>
      </c>
      <c r="AI36" s="37">
        <f>COUNTIFS($Q$4:$Q$33,$AG36,$P$4:$P$33,$AI$35)</f>
        <v>1</v>
      </c>
      <c r="AJ36" s="37">
        <f>COUNTIFS($Q$4:$Q$33,$AG36,$P$4:$P$33,$AJ$35)</f>
        <v>2</v>
      </c>
      <c r="AK36" s="37">
        <f>COUNTIFS($Q$4:$Q$33,$AG36,$P$4:$P$33,$AK$35)</f>
        <v>10</v>
      </c>
      <c r="AL36" s="85">
        <f>SUM(AH36:AK36)</f>
        <v>13</v>
      </c>
    </row>
    <row r="37" spans="1:38" ht="21.75" customHeight="1" x14ac:dyDescent="0.25">
      <c r="A37" s="21"/>
      <c r="B37" s="25"/>
      <c r="E37" s="21"/>
      <c r="F37" s="21"/>
      <c r="G37" s="21"/>
      <c r="H37" s="21"/>
      <c r="I37" s="21"/>
      <c r="J37" s="21"/>
      <c r="K37" s="21"/>
      <c r="L37" s="38"/>
      <c r="M37" s="39"/>
      <c r="N37" s="39"/>
      <c r="O37" s="39"/>
      <c r="S37" s="21"/>
      <c r="T37" s="22"/>
      <c r="U37" s="23"/>
      <c r="V37" s="21"/>
      <c r="X37" s="41" t="s">
        <v>33</v>
      </c>
      <c r="Y37" s="41">
        <f>COUNTIF(P4:P33,X37)</f>
        <v>3</v>
      </c>
      <c r="AA37" s="40" t="s">
        <v>164</v>
      </c>
      <c r="AB37" s="41">
        <f t="shared" si="2"/>
        <v>0</v>
      </c>
      <c r="AC37" s="41">
        <f t="shared" si="3"/>
        <v>0</v>
      </c>
      <c r="AD37" s="41">
        <f t="shared" si="4"/>
        <v>0</v>
      </c>
      <c r="AE37" s="41">
        <f t="shared" si="5"/>
        <v>0</v>
      </c>
      <c r="AG37" s="90" t="s" ph="1">
        <v>165</v>
      </c>
      <c r="AH37" s="86">
        <f t="shared" ref="AH37:AH41" si="6">COUNTIFS($Q$4:$Q$33,$AG37,$P$4:$P$33,$AH$35)</f>
        <v>0</v>
      </c>
      <c r="AI37" s="86">
        <f t="shared" ref="AI37:AI41" si="7">COUNTIFS($Q$4:$Q$33,$AG37,$P$4:$P$33,$AI$35)</f>
        <v>2</v>
      </c>
      <c r="AJ37" s="86">
        <f t="shared" ref="AJ37:AJ41" si="8">COUNTIFS($Q$4:$Q$33,$AG37,$P$4:$P$33,$AJ$35)</f>
        <v>0</v>
      </c>
      <c r="AK37" s="86">
        <f t="shared" ref="AK37:AK41" si="9">COUNTIFS($Q$4:$Q$33,$AG37,$P$4:$P$33,$AK$35)</f>
        <v>2</v>
      </c>
      <c r="AL37" s="86">
        <f t="shared" ref="AL37:AL41" si="10">SUM(AH37:AK37)</f>
        <v>4</v>
      </c>
    </row>
    <row r="38" spans="1:38" ht="21.75" customHeight="1" x14ac:dyDescent="0.25">
      <c r="A38" s="21"/>
      <c r="B38" s="25"/>
      <c r="E38" s="21"/>
      <c r="F38" s="21"/>
      <c r="G38" s="21"/>
      <c r="H38" s="21"/>
      <c r="I38" s="21"/>
      <c r="J38" s="21"/>
      <c r="K38" s="21"/>
      <c r="L38" s="38"/>
      <c r="M38" s="39"/>
      <c r="N38" s="39"/>
      <c r="O38" s="39"/>
      <c r="S38" s="21"/>
      <c r="T38" s="22"/>
      <c r="U38" s="23"/>
      <c r="V38" s="21"/>
      <c r="X38" s="41" t="s">
        <v>30</v>
      </c>
      <c r="Y38" s="41">
        <f>COUNTIF(P4:P33,X38)</f>
        <v>2</v>
      </c>
      <c r="AA38" s="40" t="s">
        <v>32</v>
      </c>
      <c r="AB38" s="41">
        <f t="shared" si="2"/>
        <v>0</v>
      </c>
      <c r="AC38" s="41">
        <f t="shared" si="3"/>
        <v>0</v>
      </c>
      <c r="AD38" s="41">
        <f t="shared" si="4"/>
        <v>0</v>
      </c>
      <c r="AE38" s="41">
        <f t="shared" si="5"/>
        <v>0</v>
      </c>
      <c r="AG38" s="90" t="s" ph="1">
        <v>160</v>
      </c>
      <c r="AH38" s="86">
        <f t="shared" si="6"/>
        <v>0</v>
      </c>
      <c r="AI38" s="86">
        <f t="shared" si="7"/>
        <v>0</v>
      </c>
      <c r="AJ38" s="86">
        <f t="shared" si="8"/>
        <v>0</v>
      </c>
      <c r="AK38" s="86">
        <f t="shared" si="9"/>
        <v>0</v>
      </c>
      <c r="AL38" s="86">
        <f t="shared" si="10"/>
        <v>0</v>
      </c>
    </row>
    <row r="39" spans="1:38" ht="21.75" customHeight="1" x14ac:dyDescent="0.25">
      <c r="A39" s="21"/>
      <c r="B39" s="25"/>
      <c r="E39" s="21"/>
      <c r="F39" s="21"/>
      <c r="G39" s="21"/>
      <c r="H39" s="21"/>
      <c r="I39" s="21"/>
      <c r="J39" s="21"/>
      <c r="K39" s="21"/>
      <c r="L39" s="38"/>
      <c r="M39" s="21"/>
      <c r="N39" s="21"/>
      <c r="O39" s="21"/>
      <c r="S39" s="21"/>
      <c r="T39" s="22"/>
      <c r="U39" s="23"/>
      <c r="V39" s="21"/>
      <c r="X39" s="43" t="s">
        <v>25</v>
      </c>
      <c r="Y39" s="43">
        <f>COUNTIF(P4:P33,X39)</f>
        <v>15</v>
      </c>
      <c r="AA39" s="40" t="s">
        <v>34</v>
      </c>
      <c r="AB39" s="41">
        <f t="shared" si="2"/>
        <v>0</v>
      </c>
      <c r="AC39" s="41">
        <f t="shared" si="3"/>
        <v>0</v>
      </c>
      <c r="AD39" s="41">
        <f t="shared" si="4"/>
        <v>0</v>
      </c>
      <c r="AE39" s="41">
        <f t="shared" si="5"/>
        <v>0</v>
      </c>
      <c r="AG39" s="90" t="s" ph="1">
        <v>161</v>
      </c>
      <c r="AH39" s="86">
        <f t="shared" si="6"/>
        <v>1</v>
      </c>
      <c r="AI39" s="86">
        <f t="shared" si="7"/>
        <v>0</v>
      </c>
      <c r="AJ39" s="86">
        <f t="shared" si="8"/>
        <v>0</v>
      </c>
      <c r="AK39" s="86">
        <f t="shared" si="9"/>
        <v>2</v>
      </c>
      <c r="AL39" s="86">
        <f t="shared" si="10"/>
        <v>3</v>
      </c>
    </row>
    <row r="40" spans="1:38" ht="21.75" customHeight="1" x14ac:dyDescent="0.25">
      <c r="A40" s="21"/>
      <c r="B40" s="25"/>
      <c r="E40" s="21"/>
      <c r="F40" s="21"/>
      <c r="G40" s="21"/>
      <c r="H40" s="21"/>
      <c r="I40" s="21"/>
      <c r="J40" s="21"/>
      <c r="K40" s="21"/>
      <c r="L40" s="38"/>
      <c r="M40" s="21"/>
      <c r="N40" s="21"/>
      <c r="O40" s="21"/>
      <c r="S40" s="21"/>
      <c r="T40" s="22"/>
      <c r="U40" s="23"/>
      <c r="V40" s="21"/>
      <c r="X40" s="35" t="s">
        <v>37</v>
      </c>
      <c r="Y40" s="35">
        <f>SUM(Y36:Y39)</f>
        <v>21</v>
      </c>
      <c r="AA40" s="40" t="s">
        <v>35</v>
      </c>
      <c r="AB40" s="41">
        <f t="shared" si="2"/>
        <v>0</v>
      </c>
      <c r="AC40" s="41">
        <f t="shared" si="3"/>
        <v>0</v>
      </c>
      <c r="AD40" s="41">
        <f t="shared" si="4"/>
        <v>0</v>
      </c>
      <c r="AE40" s="41">
        <f t="shared" si="5"/>
        <v>0</v>
      </c>
      <c r="AG40" s="90" t="s" ph="1">
        <v>162</v>
      </c>
      <c r="AH40" s="86">
        <f t="shared" si="6"/>
        <v>0</v>
      </c>
      <c r="AI40" s="86">
        <f t="shared" si="7"/>
        <v>0</v>
      </c>
      <c r="AJ40" s="86">
        <f t="shared" si="8"/>
        <v>0</v>
      </c>
      <c r="AK40" s="86">
        <f t="shared" si="9"/>
        <v>0</v>
      </c>
      <c r="AL40" s="86">
        <f t="shared" si="10"/>
        <v>0</v>
      </c>
    </row>
    <row r="41" spans="1:38" ht="21.75" customHeight="1" x14ac:dyDescent="0.25">
      <c r="A41" s="21"/>
      <c r="B41" s="25"/>
      <c r="E41" s="21"/>
      <c r="F41" s="21"/>
      <c r="G41" s="21"/>
      <c r="H41" s="21"/>
      <c r="I41" s="21"/>
      <c r="J41" s="21"/>
      <c r="K41" s="21"/>
      <c r="L41" s="38"/>
      <c r="M41" s="21"/>
      <c r="N41" s="21"/>
      <c r="O41" s="21"/>
      <c r="S41" s="21"/>
      <c r="T41" s="22"/>
      <c r="U41" s="23"/>
      <c r="V41" s="21"/>
      <c r="AA41" s="40" t="s">
        <v>36</v>
      </c>
      <c r="AB41" s="41">
        <f t="shared" si="2"/>
        <v>0</v>
      </c>
      <c r="AC41" s="41">
        <f t="shared" si="3"/>
        <v>0</v>
      </c>
      <c r="AD41" s="41">
        <f t="shared" si="4"/>
        <v>0</v>
      </c>
      <c r="AE41" s="41">
        <f t="shared" si="5"/>
        <v>0</v>
      </c>
      <c r="AG41" s="91" t="s" ph="1">
        <v>163</v>
      </c>
      <c r="AH41" s="87">
        <f t="shared" si="6"/>
        <v>0</v>
      </c>
      <c r="AI41" s="87">
        <f t="shared" si="7"/>
        <v>0</v>
      </c>
      <c r="AJ41" s="87">
        <f t="shared" si="8"/>
        <v>0</v>
      </c>
      <c r="AK41" s="87">
        <f t="shared" si="9"/>
        <v>1</v>
      </c>
      <c r="AL41" s="87">
        <f t="shared" si="10"/>
        <v>1</v>
      </c>
    </row>
    <row r="42" spans="1:38" ht="21.75" customHeight="1" x14ac:dyDescent="0.25">
      <c r="A42" s="21"/>
      <c r="B42" s="25"/>
      <c r="E42" s="21"/>
      <c r="F42" s="21"/>
      <c r="G42" s="21"/>
      <c r="H42" s="21"/>
      <c r="I42" s="21"/>
      <c r="J42" s="21"/>
      <c r="K42" s="21"/>
      <c r="L42" s="38"/>
      <c r="M42" s="21"/>
      <c r="N42" s="21"/>
      <c r="O42" s="21"/>
      <c r="P42" s="21"/>
      <c r="Q42" s="21"/>
      <c r="R42" s="21"/>
      <c r="S42" s="21"/>
      <c r="T42" s="22"/>
      <c r="U42" s="23"/>
      <c r="V42" s="21"/>
      <c r="AA42" s="40" t="s">
        <v>38</v>
      </c>
      <c r="AB42" s="41">
        <f t="shared" si="2"/>
        <v>0</v>
      </c>
      <c r="AC42" s="41">
        <f t="shared" si="3"/>
        <v>0</v>
      </c>
      <c r="AD42" s="41">
        <f t="shared" si="4"/>
        <v>0</v>
      </c>
      <c r="AE42" s="41">
        <f t="shared" si="5"/>
        <v>0</v>
      </c>
      <c r="AG42" s="84" t="s" ph="1">
        <v>57</v>
      </c>
      <c r="AH42" s="88" ph="1">
        <f>SUM(AH36:AH41)</f>
        <v>1</v>
      </c>
      <c r="AI42" s="88" ph="1">
        <f t="shared" ref="AI42:AL42" si="11">SUM(AI36:AI41)</f>
        <v>3</v>
      </c>
      <c r="AJ42" s="88" ph="1">
        <f t="shared" si="11"/>
        <v>2</v>
      </c>
      <c r="AK42" s="88" ph="1">
        <f t="shared" si="11"/>
        <v>15</v>
      </c>
      <c r="AL42" s="88" ph="1">
        <f t="shared" si="11"/>
        <v>21</v>
      </c>
    </row>
    <row r="43" spans="1:38" ht="21.75" customHeight="1" x14ac:dyDescent="0.25">
      <c r="A43" s="21"/>
      <c r="B43" s="25"/>
      <c r="E43" s="21"/>
      <c r="F43" s="21"/>
      <c r="G43" s="21"/>
      <c r="H43" s="21"/>
      <c r="I43" s="21"/>
      <c r="J43" s="21"/>
      <c r="K43" s="21"/>
      <c r="L43" s="38"/>
      <c r="M43" s="21"/>
      <c r="N43" s="21"/>
      <c r="O43" s="21"/>
      <c r="P43" s="21"/>
      <c r="Q43" s="21"/>
      <c r="R43" s="21"/>
      <c r="S43" s="21"/>
      <c r="T43" s="22"/>
      <c r="U43" s="23"/>
      <c r="V43" s="21"/>
      <c r="AA43" s="40" t="s">
        <v>39</v>
      </c>
      <c r="AB43" s="41">
        <f t="shared" si="2"/>
        <v>0</v>
      </c>
      <c r="AC43" s="41">
        <f t="shared" si="3"/>
        <v>0</v>
      </c>
      <c r="AD43" s="41">
        <f t="shared" si="4"/>
        <v>0</v>
      </c>
      <c r="AE43" s="41">
        <f t="shared" si="5"/>
        <v>0</v>
      </c>
    </row>
    <row r="44" spans="1:38" ht="21.75" customHeight="1" x14ac:dyDescent="0.25">
      <c r="A44" s="21"/>
      <c r="B44" s="25"/>
      <c r="E44" s="21"/>
      <c r="F44" s="21"/>
      <c r="G44" s="21"/>
      <c r="H44" s="21"/>
      <c r="I44" s="21"/>
      <c r="J44" s="21"/>
      <c r="K44" s="21"/>
      <c r="L44" s="38"/>
      <c r="M44" s="21"/>
      <c r="N44" s="21"/>
      <c r="O44" s="21"/>
      <c r="P44" s="21"/>
      <c r="Q44" s="21"/>
      <c r="R44" s="21"/>
      <c r="S44" s="21"/>
      <c r="T44" s="22"/>
      <c r="U44" s="23"/>
      <c r="V44" s="21"/>
      <c r="AA44" s="40" t="s">
        <v>43</v>
      </c>
      <c r="AB44" s="41">
        <f t="shared" si="2"/>
        <v>0</v>
      </c>
      <c r="AC44" s="41">
        <f t="shared" si="3"/>
        <v>0</v>
      </c>
      <c r="AD44" s="41">
        <f t="shared" si="4"/>
        <v>0</v>
      </c>
      <c r="AE44" s="41">
        <f t="shared" si="5"/>
        <v>0</v>
      </c>
    </row>
    <row r="45" spans="1:38" ht="21.75" customHeight="1" x14ac:dyDescent="0.25">
      <c r="A45" s="21"/>
      <c r="B45" s="25"/>
      <c r="E45" s="21"/>
      <c r="F45" s="21"/>
      <c r="G45" s="21"/>
      <c r="H45" s="21"/>
      <c r="I45" s="21"/>
      <c r="J45" s="21"/>
      <c r="K45" s="21"/>
      <c r="L45" s="38"/>
      <c r="M45" s="21"/>
      <c r="N45" s="21"/>
      <c r="O45" s="21"/>
      <c r="P45" s="21"/>
      <c r="Q45" s="21"/>
      <c r="R45" s="21"/>
      <c r="S45" s="21"/>
      <c r="T45" s="22"/>
      <c r="U45" s="23"/>
      <c r="V45" s="21"/>
      <c r="AA45" s="40" t="s">
        <v>31</v>
      </c>
      <c r="AB45" s="41">
        <f t="shared" si="2"/>
        <v>0</v>
      </c>
      <c r="AC45" s="41">
        <f t="shared" si="3"/>
        <v>0</v>
      </c>
      <c r="AD45" s="41">
        <f t="shared" si="4"/>
        <v>0</v>
      </c>
      <c r="AE45" s="41">
        <f t="shared" si="5"/>
        <v>0</v>
      </c>
    </row>
    <row r="46" spans="1:38" x14ac:dyDescent="0.25">
      <c r="A46" s="21"/>
      <c r="B46" s="25"/>
      <c r="E46" s="21"/>
      <c r="F46" s="21"/>
      <c r="G46" s="21"/>
      <c r="H46" s="21"/>
      <c r="I46" s="21"/>
      <c r="J46" s="21"/>
      <c r="K46" s="21"/>
      <c r="L46" s="38"/>
      <c r="M46" s="21"/>
      <c r="N46" s="21"/>
      <c r="O46" s="21"/>
      <c r="P46" s="21"/>
      <c r="Q46" s="21"/>
      <c r="R46" s="21"/>
      <c r="S46" s="21"/>
      <c r="T46" s="22"/>
      <c r="U46" s="23"/>
      <c r="V46" s="21"/>
      <c r="AA46" s="40" t="s">
        <v>150</v>
      </c>
      <c r="AB46" s="41">
        <f t="shared" si="2"/>
        <v>0</v>
      </c>
      <c r="AC46" s="41">
        <f t="shared" si="3"/>
        <v>2</v>
      </c>
      <c r="AD46" s="41">
        <f t="shared" si="4"/>
        <v>0</v>
      </c>
      <c r="AE46" s="41">
        <f t="shared" si="5"/>
        <v>5</v>
      </c>
    </row>
    <row r="47" spans="1:38" x14ac:dyDescent="0.25">
      <c r="A47" s="21"/>
      <c r="B47" s="25"/>
      <c r="E47" s="21"/>
      <c r="F47" s="21"/>
      <c r="G47" s="21"/>
      <c r="H47" s="21"/>
      <c r="I47" s="21"/>
      <c r="J47" s="21"/>
      <c r="K47" s="21"/>
      <c r="L47" s="38"/>
      <c r="M47" s="21"/>
      <c r="N47" s="21"/>
      <c r="O47" s="21"/>
      <c r="P47" s="21"/>
      <c r="Q47" s="21"/>
      <c r="R47" s="21"/>
      <c r="S47" s="21"/>
      <c r="T47" s="22"/>
      <c r="U47" s="23"/>
      <c r="V47" s="21"/>
      <c r="AA47" s="40" t="s">
        <v>18</v>
      </c>
      <c r="AB47" s="41">
        <f t="shared" si="2"/>
        <v>1</v>
      </c>
      <c r="AC47" s="41">
        <f t="shared" si="3"/>
        <v>0</v>
      </c>
      <c r="AD47" s="41">
        <f t="shared" si="4"/>
        <v>0</v>
      </c>
      <c r="AE47" s="41">
        <f t="shared" si="5"/>
        <v>4</v>
      </c>
    </row>
    <row r="48" spans="1:38" x14ac:dyDescent="0.25">
      <c r="A48" s="21"/>
      <c r="B48" s="25"/>
      <c r="E48" s="21"/>
      <c r="F48" s="21"/>
      <c r="G48" s="21"/>
      <c r="H48" s="21"/>
      <c r="I48" s="21"/>
      <c r="J48" s="21"/>
      <c r="K48" s="21"/>
      <c r="L48" s="38"/>
      <c r="M48" s="21"/>
      <c r="N48" s="21"/>
      <c r="O48" s="21"/>
      <c r="P48" s="21"/>
      <c r="Q48" s="21"/>
      <c r="R48" s="21"/>
      <c r="S48" s="21"/>
      <c r="T48" s="22"/>
      <c r="U48" s="23"/>
      <c r="V48" s="21"/>
      <c r="AA48" s="40" t="s">
        <v>40</v>
      </c>
      <c r="AB48" s="41">
        <f t="shared" si="2"/>
        <v>0</v>
      </c>
      <c r="AC48" s="41">
        <f t="shared" si="3"/>
        <v>1</v>
      </c>
      <c r="AD48" s="41">
        <f t="shared" si="4"/>
        <v>0</v>
      </c>
      <c r="AE48" s="41">
        <f t="shared" si="5"/>
        <v>1</v>
      </c>
    </row>
    <row r="49" spans="1:31" x14ac:dyDescent="0.25">
      <c r="A49" s="21"/>
      <c r="B49" s="25"/>
      <c r="E49" s="21"/>
      <c r="F49" s="21"/>
      <c r="G49" s="21"/>
      <c r="H49" s="21"/>
      <c r="I49" s="21"/>
      <c r="J49" s="21"/>
      <c r="K49" s="21"/>
      <c r="L49" s="38"/>
      <c r="M49" s="21"/>
      <c r="N49" s="21"/>
      <c r="O49" s="21"/>
      <c r="P49" s="21"/>
      <c r="Q49" s="21"/>
      <c r="R49" s="21"/>
      <c r="S49" s="21"/>
      <c r="T49" s="22"/>
      <c r="U49" s="23"/>
      <c r="V49" s="21"/>
      <c r="AA49" s="40" t="s">
        <v>41</v>
      </c>
      <c r="AB49" s="41">
        <f t="shared" si="2"/>
        <v>0</v>
      </c>
      <c r="AC49" s="41">
        <f t="shared" si="3"/>
        <v>0</v>
      </c>
      <c r="AD49" s="41">
        <f t="shared" si="4"/>
        <v>0</v>
      </c>
      <c r="AE49" s="41">
        <f t="shared" si="5"/>
        <v>0</v>
      </c>
    </row>
    <row r="50" spans="1:31" x14ac:dyDescent="0.25">
      <c r="A50" s="21"/>
      <c r="B50" s="25"/>
      <c r="E50" s="21"/>
      <c r="F50" s="21"/>
      <c r="G50" s="21"/>
      <c r="H50" s="21"/>
      <c r="I50" s="21"/>
      <c r="J50" s="21"/>
      <c r="K50" s="21"/>
      <c r="L50" s="38"/>
      <c r="M50" s="21"/>
      <c r="N50" s="21"/>
      <c r="O50" s="21"/>
      <c r="P50" s="21"/>
      <c r="Q50" s="21"/>
      <c r="R50" s="21"/>
      <c r="S50" s="21"/>
      <c r="T50" s="22"/>
      <c r="U50" s="23"/>
      <c r="V50" s="21"/>
      <c r="AA50" s="40" t="s">
        <v>108</v>
      </c>
      <c r="AB50" s="41">
        <f t="shared" si="2"/>
        <v>0</v>
      </c>
      <c r="AC50" s="41">
        <f t="shared" si="3"/>
        <v>0</v>
      </c>
      <c r="AD50" s="41">
        <f t="shared" si="4"/>
        <v>0</v>
      </c>
      <c r="AE50" s="41">
        <f t="shared" si="5"/>
        <v>1</v>
      </c>
    </row>
    <row r="51" spans="1:31" x14ac:dyDescent="0.25">
      <c r="A51" s="21"/>
      <c r="B51" s="25"/>
      <c r="E51" s="21"/>
      <c r="F51" s="21"/>
      <c r="G51" s="21"/>
      <c r="H51" s="21"/>
      <c r="I51" s="21"/>
      <c r="J51" s="21"/>
      <c r="K51" s="21"/>
      <c r="L51" s="38"/>
      <c r="M51" s="21"/>
      <c r="N51" s="21"/>
      <c r="O51" s="21"/>
      <c r="P51" s="21"/>
      <c r="Q51" s="21"/>
      <c r="R51" s="21"/>
      <c r="S51" s="21"/>
      <c r="T51" s="22"/>
      <c r="U51" s="23"/>
      <c r="V51" s="21"/>
      <c r="AA51" s="40" t="s">
        <v>152</v>
      </c>
      <c r="AB51" s="41">
        <f t="shared" si="2"/>
        <v>0</v>
      </c>
      <c r="AC51" s="41">
        <f t="shared" si="3"/>
        <v>0</v>
      </c>
      <c r="AD51" s="41">
        <f t="shared" si="4"/>
        <v>2</v>
      </c>
      <c r="AE51" s="41">
        <f t="shared" si="5"/>
        <v>2</v>
      </c>
    </row>
    <row r="52" spans="1:31" ht="12" customHeight="1" x14ac:dyDescent="0.25">
      <c r="A52" s="21"/>
      <c r="B52" s="25"/>
      <c r="E52" s="21"/>
      <c r="F52" s="21"/>
      <c r="G52" s="21"/>
      <c r="H52" s="21"/>
      <c r="I52" s="21"/>
      <c r="J52" s="21"/>
      <c r="K52" s="21"/>
      <c r="L52" s="38"/>
      <c r="M52" s="21"/>
      <c r="N52" s="21"/>
      <c r="O52" s="21"/>
      <c r="P52" s="21"/>
      <c r="Q52" s="21"/>
      <c r="R52" s="21"/>
      <c r="S52" s="21"/>
      <c r="T52" s="22"/>
      <c r="U52" s="23"/>
      <c r="V52" s="21"/>
      <c r="AA52" s="40" t="s">
        <v>151</v>
      </c>
      <c r="AB52" s="41">
        <f t="shared" si="2"/>
        <v>0</v>
      </c>
      <c r="AC52" s="41">
        <f t="shared" si="3"/>
        <v>0</v>
      </c>
      <c r="AD52" s="41">
        <f t="shared" si="4"/>
        <v>0</v>
      </c>
      <c r="AE52" s="41">
        <f t="shared" si="5"/>
        <v>2</v>
      </c>
    </row>
    <row r="53" spans="1:31" ht="12" customHeight="1" x14ac:dyDescent="0.25">
      <c r="A53" s="21"/>
      <c r="B53" s="25"/>
      <c r="E53" s="21"/>
      <c r="F53" s="21"/>
      <c r="G53" s="21"/>
      <c r="H53" s="21"/>
      <c r="I53" s="21"/>
      <c r="J53" s="21"/>
      <c r="K53" s="21"/>
      <c r="L53" s="38"/>
      <c r="M53" s="21"/>
      <c r="N53" s="21"/>
      <c r="O53" s="21"/>
      <c r="P53" s="21"/>
      <c r="Q53" s="21"/>
      <c r="R53" s="21"/>
      <c r="S53" s="21"/>
      <c r="T53" s="22"/>
      <c r="U53" s="23"/>
      <c r="V53" s="21"/>
      <c r="AA53" s="40" t="s">
        <v>153</v>
      </c>
      <c r="AB53" s="41">
        <f t="shared" si="2"/>
        <v>0</v>
      </c>
      <c r="AC53" s="41">
        <f t="shared" si="3"/>
        <v>0</v>
      </c>
      <c r="AD53" s="41">
        <f t="shared" si="4"/>
        <v>0</v>
      </c>
      <c r="AE53" s="41">
        <f t="shared" si="5"/>
        <v>0</v>
      </c>
    </row>
    <row r="54" spans="1:31" ht="12" customHeight="1" x14ac:dyDescent="0.25">
      <c r="A54" s="21"/>
      <c r="B54" s="25"/>
      <c r="C54" s="24"/>
      <c r="D54" s="25"/>
      <c r="E54" s="21"/>
      <c r="H54" s="21"/>
      <c r="I54" s="21"/>
      <c r="J54" s="21"/>
      <c r="K54" s="21"/>
      <c r="L54" s="38"/>
      <c r="M54" s="21"/>
      <c r="N54" s="21"/>
      <c r="O54" s="21"/>
      <c r="P54" s="21"/>
      <c r="Q54" s="21"/>
      <c r="R54" s="21"/>
      <c r="S54" s="21"/>
      <c r="T54" s="22"/>
      <c r="U54" s="23"/>
      <c r="V54" s="21"/>
      <c r="AA54" s="42" t="s">
        <v>154</v>
      </c>
      <c r="AB54" s="43">
        <f t="shared" si="2"/>
        <v>0</v>
      </c>
      <c r="AC54" s="43">
        <f t="shared" si="3"/>
        <v>0</v>
      </c>
      <c r="AD54" s="43">
        <f t="shared" si="4"/>
        <v>0</v>
      </c>
      <c r="AE54" s="43">
        <f t="shared" si="5"/>
        <v>0</v>
      </c>
    </row>
    <row r="55" spans="1:31" ht="12" customHeight="1" x14ac:dyDescent="0.25">
      <c r="A55" s="21"/>
      <c r="B55" s="25"/>
      <c r="C55" s="24"/>
      <c r="D55" s="24"/>
      <c r="E55" s="21"/>
      <c r="H55" s="21"/>
      <c r="I55" s="21"/>
      <c r="J55" s="21"/>
      <c r="K55" s="21"/>
      <c r="L55" s="38"/>
      <c r="M55" s="21"/>
      <c r="N55" s="21"/>
      <c r="O55" s="21"/>
      <c r="P55" s="21"/>
      <c r="Q55" s="21"/>
      <c r="R55" s="21"/>
      <c r="S55" s="21"/>
      <c r="T55" s="22"/>
      <c r="U55" s="23"/>
      <c r="V55" s="21"/>
      <c r="AA55" s="44" t="s">
        <v>57</v>
      </c>
      <c r="AB55" s="32">
        <f>SUM(AB36:AB54)</f>
        <v>1</v>
      </c>
      <c r="AC55" s="32">
        <f>SUM(AC36:AC54)</f>
        <v>3</v>
      </c>
      <c r="AD55" s="32">
        <f>SUM(AD36:AD54)</f>
        <v>2</v>
      </c>
      <c r="AE55" s="32">
        <f>SUM(AE36:AE54)</f>
        <v>15</v>
      </c>
    </row>
    <row r="56" spans="1:31" ht="12" customHeight="1" x14ac:dyDescent="0.25">
      <c r="A56" s="21"/>
      <c r="B56" s="22"/>
      <c r="C56" s="21"/>
      <c r="D56" s="21"/>
      <c r="E56" s="21"/>
      <c r="H56" s="21"/>
      <c r="I56" s="21"/>
      <c r="J56" s="21"/>
      <c r="K56" s="21"/>
      <c r="L56" s="38"/>
      <c r="M56" s="21"/>
      <c r="N56" s="21"/>
      <c r="O56" s="21"/>
      <c r="P56" s="21"/>
      <c r="Q56" s="21"/>
      <c r="R56" s="21"/>
      <c r="S56" s="21"/>
      <c r="T56" s="22"/>
      <c r="U56" s="23"/>
      <c r="V56" s="21"/>
    </row>
    <row r="57" spans="1:31" ht="12" customHeight="1" x14ac:dyDescent="0.25">
      <c r="A57" s="21"/>
      <c r="B57" s="22"/>
      <c r="C57" s="21"/>
      <c r="D57" s="21"/>
      <c r="E57" s="21"/>
      <c r="H57" s="21"/>
      <c r="I57" s="21"/>
      <c r="J57" s="21"/>
      <c r="K57" s="21"/>
      <c r="L57" s="38"/>
      <c r="M57" s="21"/>
      <c r="N57" s="21"/>
      <c r="O57" s="21"/>
      <c r="P57" s="21"/>
      <c r="Q57" s="21"/>
      <c r="R57" s="21"/>
      <c r="S57" s="21"/>
      <c r="T57" s="22"/>
      <c r="U57" s="23"/>
      <c r="V57" s="21"/>
    </row>
    <row r="58" spans="1:31" ht="12" customHeight="1" x14ac:dyDescent="0.25">
      <c r="A58" s="21"/>
      <c r="B58" s="22"/>
      <c r="C58" s="21"/>
      <c r="D58" s="21"/>
      <c r="E58" s="21"/>
      <c r="H58" s="21"/>
      <c r="I58" s="21"/>
      <c r="J58" s="21"/>
      <c r="K58" s="21"/>
      <c r="L58" s="38"/>
      <c r="M58" s="21"/>
      <c r="N58" s="21"/>
      <c r="O58" s="21"/>
      <c r="P58" s="21"/>
      <c r="Q58" s="21"/>
      <c r="R58" s="21"/>
      <c r="S58" s="21"/>
      <c r="T58" s="22"/>
      <c r="U58" s="23"/>
      <c r="V58" s="21"/>
    </row>
    <row r="59" spans="1:31" ht="12" customHeight="1" x14ac:dyDescent="0.25">
      <c r="A59" s="21"/>
      <c r="B59" s="22"/>
      <c r="C59" s="21"/>
      <c r="D59" s="21"/>
      <c r="E59" s="21"/>
      <c r="H59" s="21"/>
      <c r="I59" s="21"/>
      <c r="J59" s="21"/>
      <c r="K59" s="21"/>
      <c r="L59" s="38"/>
      <c r="M59" s="21"/>
      <c r="N59" s="21"/>
      <c r="O59" s="21"/>
      <c r="P59" s="21"/>
      <c r="Q59" s="21"/>
      <c r="R59" s="21"/>
      <c r="S59" s="21"/>
      <c r="T59" s="22"/>
      <c r="U59" s="23"/>
      <c r="V59" s="21"/>
    </row>
    <row r="60" spans="1:31" ht="12" customHeight="1" x14ac:dyDescent="0.25">
      <c r="A60" s="21"/>
      <c r="B60" s="22"/>
      <c r="C60" s="21"/>
      <c r="D60" s="21"/>
      <c r="E60" s="21"/>
      <c r="H60" s="21"/>
      <c r="I60" s="21"/>
      <c r="J60" s="21"/>
      <c r="K60" s="21"/>
      <c r="L60" s="38"/>
      <c r="M60" s="21"/>
      <c r="N60" s="21"/>
      <c r="O60" s="21"/>
      <c r="P60" s="21"/>
      <c r="Q60" s="21"/>
      <c r="R60" s="21"/>
      <c r="S60" s="21"/>
      <c r="T60" s="22"/>
      <c r="U60" s="23"/>
      <c r="V60" s="21"/>
    </row>
    <row r="61" spans="1:31" ht="12" customHeight="1" x14ac:dyDescent="0.25">
      <c r="A61" s="21"/>
      <c r="B61" s="22"/>
      <c r="C61" s="21"/>
      <c r="D61" s="21"/>
      <c r="E61" s="21"/>
      <c r="H61" s="21"/>
      <c r="I61" s="21"/>
      <c r="J61" s="21"/>
      <c r="K61" s="21"/>
      <c r="L61" s="38"/>
      <c r="M61" s="21"/>
      <c r="N61" s="21"/>
      <c r="O61" s="21"/>
      <c r="P61" s="21"/>
      <c r="Q61" s="21"/>
      <c r="R61" s="21"/>
      <c r="S61" s="21"/>
      <c r="T61" s="22"/>
      <c r="U61" s="23"/>
      <c r="V61" s="21"/>
    </row>
    <row r="62" spans="1:31" ht="12" customHeight="1" x14ac:dyDescent="0.25">
      <c r="A62" s="21"/>
      <c r="B62" s="22"/>
      <c r="C62" s="21"/>
      <c r="D62" s="21"/>
      <c r="E62" s="21"/>
      <c r="H62" s="21"/>
      <c r="I62" s="21"/>
      <c r="J62" s="21"/>
      <c r="K62" s="21"/>
      <c r="L62" s="38"/>
      <c r="M62" s="21"/>
      <c r="N62" s="21"/>
      <c r="O62" s="21"/>
      <c r="P62" s="21"/>
      <c r="Q62" s="21"/>
      <c r="R62" s="21"/>
      <c r="S62" s="21"/>
      <c r="T62" s="22"/>
      <c r="U62" s="23"/>
      <c r="V62" s="21"/>
    </row>
    <row r="63" spans="1:31" ht="12" customHeight="1" x14ac:dyDescent="0.25">
      <c r="A63" s="21"/>
      <c r="B63" s="22"/>
      <c r="C63" s="21"/>
      <c r="D63" s="21"/>
      <c r="E63" s="21"/>
      <c r="H63" s="21"/>
      <c r="I63" s="21"/>
      <c r="J63" s="21"/>
      <c r="K63" s="21"/>
      <c r="L63" s="38"/>
      <c r="M63" s="21"/>
      <c r="N63" s="21"/>
      <c r="O63" s="21"/>
      <c r="P63" s="21"/>
      <c r="Q63" s="21"/>
      <c r="R63" s="21"/>
      <c r="S63" s="21"/>
      <c r="T63" s="22"/>
      <c r="U63" s="23"/>
      <c r="V63" s="21"/>
    </row>
    <row r="64" spans="1:31" ht="12" customHeight="1" x14ac:dyDescent="0.25">
      <c r="A64" s="21"/>
      <c r="B64" s="22"/>
      <c r="C64" s="21"/>
      <c r="D64" s="21"/>
      <c r="E64" s="21"/>
      <c r="H64" s="21"/>
      <c r="I64" s="21"/>
      <c r="J64" s="21"/>
      <c r="K64" s="21"/>
      <c r="L64" s="38"/>
      <c r="M64" s="21"/>
      <c r="N64" s="21"/>
      <c r="O64" s="21"/>
      <c r="P64" s="21"/>
      <c r="Q64" s="21"/>
      <c r="R64" s="21"/>
      <c r="S64" s="21"/>
      <c r="T64" s="22"/>
      <c r="U64" s="23"/>
      <c r="V64" s="21"/>
    </row>
    <row r="65" spans="1:22" ht="12" customHeight="1" x14ac:dyDescent="0.25">
      <c r="A65" s="21"/>
      <c r="B65" s="22"/>
      <c r="C65" s="21"/>
      <c r="D65" s="21"/>
      <c r="E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2"/>
      <c r="U65" s="23"/>
      <c r="V65" s="21"/>
    </row>
    <row r="66" spans="1:22" ht="12" customHeight="1" x14ac:dyDescent="0.25">
      <c r="A66" s="21"/>
      <c r="B66" s="22"/>
      <c r="C66" s="21"/>
      <c r="D66" s="21"/>
      <c r="E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2"/>
      <c r="U66" s="23"/>
      <c r="V66" s="21"/>
    </row>
    <row r="67" spans="1:22" ht="12" customHeight="1" x14ac:dyDescent="0.25">
      <c r="A67" s="21"/>
      <c r="B67" s="22"/>
      <c r="C67" s="21"/>
      <c r="D67" s="21"/>
      <c r="E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2"/>
      <c r="U67" s="23"/>
      <c r="V67" s="21"/>
    </row>
    <row r="68" spans="1:22" ht="12" customHeight="1" x14ac:dyDescent="0.25">
      <c r="A68" s="21"/>
      <c r="B68" s="22"/>
      <c r="C68" s="21"/>
      <c r="D68" s="21"/>
      <c r="E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2"/>
      <c r="U68" s="23"/>
      <c r="V68" s="21"/>
    </row>
    <row r="69" spans="1:22" ht="12" customHeight="1" x14ac:dyDescent="0.25">
      <c r="A69" s="21"/>
      <c r="B69" s="22"/>
      <c r="C69" s="21"/>
      <c r="D69" s="21"/>
      <c r="E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2"/>
      <c r="U69" s="23"/>
      <c r="V69" s="21"/>
    </row>
    <row r="70" spans="1:22" ht="12" customHeight="1" x14ac:dyDescent="0.25">
      <c r="A70" s="21"/>
      <c r="B70" s="22"/>
      <c r="C70" s="21"/>
      <c r="D70" s="21"/>
      <c r="E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2"/>
      <c r="U70" s="23"/>
      <c r="V70" s="21"/>
    </row>
    <row r="71" spans="1:22" ht="12" customHeight="1" x14ac:dyDescent="0.25">
      <c r="A71" s="21"/>
      <c r="B71" s="22"/>
      <c r="C71" s="21"/>
      <c r="D71" s="21"/>
      <c r="E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2"/>
      <c r="U71" s="23"/>
      <c r="V71" s="21"/>
    </row>
    <row r="72" spans="1:22" ht="12" customHeight="1" x14ac:dyDescent="0.4"/>
    <row r="73" spans="1:22" ht="12" customHeight="1" x14ac:dyDescent="0.4"/>
    <row r="74" spans="1:22" ht="12" customHeight="1" x14ac:dyDescent="0.4"/>
    <row r="75" spans="1:22" ht="12" customHeight="1" x14ac:dyDescent="0.4"/>
    <row r="76" spans="1:22" ht="12" customHeight="1" x14ac:dyDescent="0.4"/>
    <row r="77" spans="1:22" ht="12" customHeight="1" x14ac:dyDescent="0.4"/>
    <row r="78" spans="1:22" ht="12" customHeight="1" x14ac:dyDescent="0.4"/>
    <row r="87" spans="27:27" ht="18.75" x14ac:dyDescent="0.4">
      <c r="AA87"/>
    </row>
    <row r="88" spans="27:27" ht="18.75" x14ac:dyDescent="0.4">
      <c r="AA88"/>
    </row>
    <row r="89" spans="27:27" ht="18.75" x14ac:dyDescent="0.4">
      <c r="AA89"/>
    </row>
    <row r="90" spans="27:27" ht="18.75" x14ac:dyDescent="0.4">
      <c r="AA90"/>
    </row>
    <row r="91" spans="27:27" ht="18.75" x14ac:dyDescent="0.4">
      <c r="AA91"/>
    </row>
    <row r="92" spans="27:27" ht="18.75" x14ac:dyDescent="0.4">
      <c r="AA92"/>
    </row>
    <row r="93" spans="27:27" ht="18.75" x14ac:dyDescent="0.4">
      <c r="AA93"/>
    </row>
    <row r="94" spans="27:27" ht="18.75" x14ac:dyDescent="0.4">
      <c r="AA94"/>
    </row>
    <row r="95" spans="27:27" ht="18.75" x14ac:dyDescent="0.4">
      <c r="AA95"/>
    </row>
    <row r="96" spans="27:27" ht="18.75" x14ac:dyDescent="0.4">
      <c r="AA96"/>
    </row>
    <row r="97" spans="27:27" ht="18.75" x14ac:dyDescent="0.4">
      <c r="AA97"/>
    </row>
    <row r="98" spans="27:27" ht="18.75" x14ac:dyDescent="0.4">
      <c r="AA98"/>
    </row>
    <row r="99" spans="27:27" ht="18.75" x14ac:dyDescent="0.4">
      <c r="AA99"/>
    </row>
  </sheetData>
  <sheetProtection formatCells="0" formatColumns="0" formatRows="0" insertColumns="0" insertRows="0" insertHyperlinks="0" deleteColumns="0" deleteRows="0" sort="0" autoFilter="0" pivotTables="0"/>
  <protectedRanges>
    <protectedRange password="CD5A" sqref="C24 M35:O38 M4:O33" name="Range2_2_1"/>
    <protectedRange password="CD5A" sqref="V24:V26" name="Range1_1"/>
    <protectedRange password="CD5A" sqref="L24:L26 L35:L64" name="Range2_2"/>
    <protectedRange password="CD5A" sqref="V31:V32" name="Range1"/>
  </protectedRanges>
  <autoFilter ref="P2:P33" xr:uid="{0848DB74-DDCC-4CD1-B2B9-604F90B5B10C}"/>
  <sortState xmlns:xlrd2="http://schemas.microsoft.com/office/spreadsheetml/2017/richdata2" ref="AA62:AA84">
    <sortCondition ref="AA62:AA84"/>
  </sortState>
  <mergeCells count="21">
    <mergeCell ref="K2:K3"/>
    <mergeCell ref="B1:C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U2:U3"/>
    <mergeCell ref="V2:V3"/>
    <mergeCell ref="L2:L3"/>
    <mergeCell ref="M2:O2"/>
    <mergeCell ref="P2:P3"/>
    <mergeCell ref="R2:R3"/>
    <mergeCell ref="S2:S3"/>
    <mergeCell ref="T2:T3"/>
    <mergeCell ref="Q2:Q3"/>
  </mergeCells>
  <phoneticPr fontId="1"/>
  <conditionalFormatting sqref="U34:U71">
    <cfRule type="containsText" dxfId="24" priority="85" operator="containsText" text="CLEAR">
      <formula>NOT(ISERROR(SEARCH("CLEAR",U34)))</formula>
    </cfRule>
    <cfRule type="containsText" dxfId="23" priority="86" operator="containsText" text="WAIT">
      <formula>NOT(ISERROR(SEARCH("WAIT",U34)))</formula>
    </cfRule>
    <cfRule type="containsText" dxfId="22" priority="87" operator="containsText" text="CALL">
      <formula>NOT(ISERROR(SEARCH("CALL",U34)))</formula>
    </cfRule>
    <cfRule type="containsText" dxfId="21" priority="88" operator="containsText" text="STOP">
      <formula>NOT(ISERROR(SEARCH("STOP",U34)))</formula>
    </cfRule>
  </conditionalFormatting>
  <conditionalFormatting sqref="U1">
    <cfRule type="containsText" dxfId="20" priority="81" operator="containsText" text="CLEAR">
      <formula>NOT(ISERROR(SEARCH("CLEAR",U1)))</formula>
    </cfRule>
    <cfRule type="containsText" dxfId="19" priority="82" operator="containsText" text="WAIT">
      <formula>NOT(ISERROR(SEARCH("WAIT",U1)))</formula>
    </cfRule>
    <cfRule type="containsText" dxfId="18" priority="83" operator="containsText" text="CALL">
      <formula>NOT(ISERROR(SEARCH("CALL",U1)))</formula>
    </cfRule>
    <cfRule type="containsText" dxfId="17" priority="84" operator="containsText" text="STOP">
      <formula>NOT(ISERROR(SEARCH("STOP",U1)))</formula>
    </cfRule>
  </conditionalFormatting>
  <conditionalFormatting sqref="U1">
    <cfRule type="containsText" dxfId="16" priority="77" operator="containsText" text="CLEAR">
      <formula>NOT(ISERROR(SEARCH("CLEAR",U1)))</formula>
    </cfRule>
    <cfRule type="containsText" dxfId="15" priority="78" operator="containsText" text="WAIT">
      <formula>NOT(ISERROR(SEARCH("WAIT",U1)))</formula>
    </cfRule>
    <cfRule type="containsText" dxfId="14" priority="79" operator="containsText" text="CALL">
      <formula>NOT(ISERROR(SEARCH("CALL",U1)))</formula>
    </cfRule>
    <cfRule type="containsText" dxfId="13" priority="80" operator="containsText" text="STOP">
      <formula>NOT(ISERROR(SEARCH("STOP",U1)))</formula>
    </cfRule>
  </conditionalFormatting>
  <conditionalFormatting sqref="X36:Y36">
    <cfRule type="expression" dxfId="12" priority="53">
      <formula>$Y$36&gt;0</formula>
    </cfRule>
  </conditionalFormatting>
  <conditionalFormatting sqref="A4:V33">
    <cfRule type="expression" dxfId="11" priority="20">
      <formula>$P4="STOP"</formula>
    </cfRule>
    <cfRule type="expression" dxfId="10" priority="21">
      <formula>$P4="WAIT"</formula>
    </cfRule>
    <cfRule type="expression" dxfId="9" priority="22">
      <formula>$P4="CLEAR"</formula>
    </cfRule>
  </conditionalFormatting>
  <conditionalFormatting sqref="AA48:AD54">
    <cfRule type="expression" dxfId="8" priority="10">
      <formula>$AD48&gt;0</formula>
    </cfRule>
    <cfRule type="expression" dxfId="7" priority="11">
      <formula>$AC48&gt;0</formula>
    </cfRule>
    <cfRule type="expression" dxfId="6" priority="12">
      <formula>$AB48&gt;0</formula>
    </cfRule>
  </conditionalFormatting>
  <conditionalFormatting sqref="AA36:AD47">
    <cfRule type="expression" dxfId="5" priority="7">
      <formula>$AD36&gt;0</formula>
    </cfRule>
    <cfRule type="expression" dxfId="4" priority="8">
      <formula>$AC36&gt;0</formula>
    </cfRule>
    <cfRule type="expression" dxfId="3" priority="9">
      <formula>$AB36&gt;0</formula>
    </cfRule>
  </conditionalFormatting>
  <conditionalFormatting sqref="AH36:AK36">
    <cfRule type="expression" dxfId="2" priority="1">
      <formula>$AD36&gt;0</formula>
    </cfRule>
    <cfRule type="expression" dxfId="1" priority="2">
      <formula>$AC36&gt;0</formula>
    </cfRule>
    <cfRule type="expression" dxfId="0" priority="3">
      <formula>$AB36&gt;0</formula>
    </cfRule>
  </conditionalFormatting>
  <dataValidations count="4">
    <dataValidation type="list" allowBlank="1" showInputMessage="1" showErrorMessage="1" sqref="U4:U20 P4:P33" xr:uid="{9E7E338B-E0CB-4CDB-BA23-A972AEC47D92}">
      <formula1>$X$36:$X$39</formula1>
    </dataValidation>
    <dataValidation type="list" allowBlank="1" showInputMessage="1" showErrorMessage="1" sqref="D5:D33" xr:uid="{A1B58735-A751-47D0-A650-2684E32E3567}">
      <formula1>$AA$36:$AA$55</formula1>
    </dataValidation>
    <dataValidation type="list" allowBlank="1" showInputMessage="1" showErrorMessage="1" sqref="D4" xr:uid="{CC8E1252-BA6C-423A-8A83-99193DD6D949}">
      <formula1>$AA$36:$AA$54</formula1>
    </dataValidation>
    <dataValidation type="list" allowBlank="1" showInputMessage="1" showErrorMessage="1" sqref="Q4:Q33" xr:uid="{84C137CC-1699-4C43-83E2-6F9BA7FC5926}">
      <formula1>$AG$36:$AG$41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Moniter</vt:lpstr>
      <vt:lpstr>DETA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Seiichi hishikari</dc:creator>
  <cp:lastModifiedBy>Seiichi hishikari</cp:lastModifiedBy>
  <dcterms:created xsi:type="dcterms:W3CDTF">2022-07-06T12:04:19Z</dcterms:created>
  <dcterms:modified xsi:type="dcterms:W3CDTF">2022-07-07T10:12:23Z</dcterms:modified>
</cp:coreProperties>
</file>