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defaultThemeVersion="124226"/>
  <xr:revisionPtr revIDLastSave="0" documentId="13_ncr:1_{06177AA4-7BA6-44B8-9C65-41AD01ED3706}" xr6:coauthVersionLast="41" xr6:coauthVersionMax="41" xr10:uidLastSave="{00000000-0000-0000-0000-000000000000}"/>
  <bookViews>
    <workbookView xWindow="-120" yWindow="-120" windowWidth="19440" windowHeight="15000" tabRatio="852" xr2:uid="{00000000-000D-0000-FFFF-FFFF00000000}"/>
  </bookViews>
  <sheets>
    <sheet name="AM" sheetId="26" r:id="rId1"/>
    <sheet name="ENGINEER" sheetId="25" r:id="rId2"/>
    <sheet name="DET.AET.GET" sheetId="21" r:id="rId3"/>
  </sheets>
  <externalReferences>
    <externalReference r:id="rId4"/>
  </externalReferences>
  <definedNames>
    <definedName name="_xlnm._FilterDatabase" localSheetId="0" hidden="1">AM!$A$8:$T$32</definedName>
    <definedName name="_xlnm._FilterDatabase" localSheetId="2" hidden="1">'DET.AET.GET'!$A$8:$T$21</definedName>
    <definedName name="_xlnm._FilterDatabase" localSheetId="1" hidden="1">ENGINEER!$A$8:$T$22</definedName>
    <definedName name="_xlnm.Print_Area" localSheetId="0">AM!$A$1:$T$36</definedName>
    <definedName name="_xlnm.Print_Area" localSheetId="2">'DET.AET.GET'!$A$1:$T$25</definedName>
    <definedName name="_xlnm.Print_Area" localSheetId="1">ENGINEER!$A$1:$T$26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26" l="1"/>
  <c r="F11" i="26"/>
  <c r="F12" i="26"/>
  <c r="F13" i="26"/>
  <c r="F14" i="26"/>
  <c r="F15" i="26"/>
  <c r="F16" i="26"/>
  <c r="F17" i="26"/>
  <c r="F18" i="26"/>
  <c r="F19" i="26"/>
  <c r="F20" i="26"/>
  <c r="F21" i="26"/>
  <c r="F22" i="26"/>
  <c r="F23" i="26"/>
  <c r="F24" i="26"/>
  <c r="F25" i="26"/>
  <c r="F26" i="26"/>
  <c r="F27" i="26"/>
  <c r="F28" i="26"/>
  <c r="F8" i="25" l="1"/>
  <c r="F9" i="25"/>
  <c r="F10" i="25"/>
  <c r="F11" i="25"/>
  <c r="F12" i="25"/>
  <c r="F13" i="25"/>
  <c r="F14" i="25"/>
  <c r="F15" i="25"/>
  <c r="F16" i="25"/>
  <c r="F17" i="25"/>
  <c r="D40" i="26" l="1"/>
  <c r="O31" i="26"/>
  <c r="L31" i="26"/>
  <c r="I31" i="26"/>
  <c r="F31" i="26"/>
  <c r="R30" i="26"/>
  <c r="O30" i="26"/>
  <c r="L30" i="26"/>
  <c r="I30" i="26"/>
  <c r="F30" i="26"/>
  <c r="R29" i="26"/>
  <c r="O29" i="26"/>
  <c r="L29" i="26"/>
  <c r="I29" i="26"/>
  <c r="F29" i="26"/>
  <c r="R28" i="26"/>
  <c r="O28" i="26"/>
  <c r="L28" i="26"/>
  <c r="S28" i="26" s="1"/>
  <c r="I28" i="26"/>
  <c r="R27" i="26"/>
  <c r="O27" i="26"/>
  <c r="L27" i="26"/>
  <c r="S27" i="26" s="1"/>
  <c r="I27" i="26"/>
  <c r="R26" i="26"/>
  <c r="O26" i="26"/>
  <c r="L26" i="26"/>
  <c r="I26" i="26"/>
  <c r="R25" i="26"/>
  <c r="O25" i="26"/>
  <c r="L25" i="26"/>
  <c r="I25" i="26"/>
  <c r="R24" i="26"/>
  <c r="O24" i="26"/>
  <c r="L24" i="26"/>
  <c r="S24" i="26" s="1"/>
  <c r="I24" i="26"/>
  <c r="R23" i="26"/>
  <c r="O23" i="26"/>
  <c r="L23" i="26"/>
  <c r="I23" i="26"/>
  <c r="R22" i="26"/>
  <c r="O22" i="26"/>
  <c r="L22" i="26"/>
  <c r="I22" i="26"/>
  <c r="R21" i="26"/>
  <c r="O21" i="26"/>
  <c r="L21" i="26"/>
  <c r="I21" i="26"/>
  <c r="R20" i="26"/>
  <c r="O20" i="26"/>
  <c r="L20" i="26"/>
  <c r="I20" i="26"/>
  <c r="O19" i="26"/>
  <c r="L19" i="26"/>
  <c r="I19" i="26"/>
  <c r="R18" i="26"/>
  <c r="O18" i="26"/>
  <c r="L18" i="26"/>
  <c r="I18" i="26"/>
  <c r="R17" i="26"/>
  <c r="O17" i="26"/>
  <c r="L17" i="26"/>
  <c r="I17" i="26"/>
  <c r="R16" i="26"/>
  <c r="O16" i="26"/>
  <c r="L16" i="26"/>
  <c r="I16" i="26"/>
  <c r="R15" i="26"/>
  <c r="O15" i="26"/>
  <c r="L15" i="26"/>
  <c r="S15" i="26" s="1"/>
  <c r="I15" i="26"/>
  <c r="R14" i="26"/>
  <c r="O14" i="26"/>
  <c r="L14" i="26"/>
  <c r="I14" i="26"/>
  <c r="R13" i="26"/>
  <c r="O13" i="26"/>
  <c r="L13" i="26"/>
  <c r="I13" i="26"/>
  <c r="R12" i="26"/>
  <c r="O12" i="26"/>
  <c r="L12" i="26"/>
  <c r="I12" i="26"/>
  <c r="R11" i="26"/>
  <c r="O11" i="26"/>
  <c r="L11" i="26"/>
  <c r="S11" i="26" s="1"/>
  <c r="I11" i="26"/>
  <c r="R10" i="26"/>
  <c r="O10" i="26"/>
  <c r="L10" i="26"/>
  <c r="I10" i="26"/>
  <c r="R9" i="26"/>
  <c r="O9" i="26"/>
  <c r="L9" i="26"/>
  <c r="I9" i="26"/>
  <c r="F9" i="26"/>
  <c r="R8" i="26"/>
  <c r="O8" i="26"/>
  <c r="L8" i="26"/>
  <c r="I8" i="26"/>
  <c r="F8" i="26"/>
  <c r="D30" i="25"/>
  <c r="L22" i="25"/>
  <c r="O21" i="25"/>
  <c r="L21" i="25"/>
  <c r="I21" i="25"/>
  <c r="F21" i="25"/>
  <c r="R20" i="25"/>
  <c r="O20" i="25"/>
  <c r="L20" i="25"/>
  <c r="I20" i="25"/>
  <c r="F20" i="25"/>
  <c r="O19" i="25"/>
  <c r="L19" i="25"/>
  <c r="I19" i="25"/>
  <c r="F19" i="25"/>
  <c r="R18" i="25"/>
  <c r="O18" i="25"/>
  <c r="L18" i="25"/>
  <c r="I18" i="25"/>
  <c r="F18" i="25"/>
  <c r="S18" i="25" s="1"/>
  <c r="R17" i="25"/>
  <c r="O17" i="25"/>
  <c r="L17" i="25"/>
  <c r="I17" i="25"/>
  <c r="S17" i="25" s="1"/>
  <c r="R16" i="25"/>
  <c r="O16" i="25"/>
  <c r="L16" i="25"/>
  <c r="S16" i="25" s="1"/>
  <c r="I16" i="25"/>
  <c r="R15" i="25"/>
  <c r="O15" i="25"/>
  <c r="L15" i="25"/>
  <c r="S15" i="25" s="1"/>
  <c r="I15" i="25"/>
  <c r="R14" i="25"/>
  <c r="O14" i="25"/>
  <c r="L14" i="25"/>
  <c r="S14" i="25" s="1"/>
  <c r="I14" i="25"/>
  <c r="R13" i="25"/>
  <c r="O13" i="25"/>
  <c r="L13" i="25"/>
  <c r="S13" i="25" s="1"/>
  <c r="I13" i="25"/>
  <c r="R12" i="25"/>
  <c r="O12" i="25"/>
  <c r="L12" i="25"/>
  <c r="I12" i="25"/>
  <c r="R11" i="25"/>
  <c r="O11" i="25"/>
  <c r="L11" i="25"/>
  <c r="I11" i="25"/>
  <c r="R10" i="25"/>
  <c r="S10" i="25" s="1"/>
  <c r="O10" i="25"/>
  <c r="L10" i="25"/>
  <c r="I10" i="25"/>
  <c r="R9" i="25"/>
  <c r="O9" i="25"/>
  <c r="L9" i="25"/>
  <c r="I9" i="25"/>
  <c r="S9" i="25" s="1"/>
  <c r="R8" i="25"/>
  <c r="O8" i="25"/>
  <c r="L8" i="25"/>
  <c r="I8" i="25"/>
  <c r="I22" i="25" s="1"/>
  <c r="S11" i="25" l="1"/>
  <c r="S12" i="25"/>
  <c r="S13" i="26"/>
  <c r="S26" i="26"/>
  <c r="S22" i="26"/>
  <c r="S23" i="26"/>
  <c r="S29" i="26"/>
  <c r="S30" i="26"/>
  <c r="S19" i="25"/>
  <c r="F22" i="25"/>
  <c r="H24" i="25" s="1"/>
  <c r="H25" i="25" s="1"/>
  <c r="R22" i="25"/>
  <c r="S20" i="25"/>
  <c r="S21" i="25"/>
  <c r="S12" i="26"/>
  <c r="S9" i="26"/>
  <c r="S16" i="26"/>
  <c r="S18" i="26"/>
  <c r="S20" i="26"/>
  <c r="S21" i="26"/>
  <c r="R32" i="26"/>
  <c r="S14" i="26"/>
  <c r="S25" i="26"/>
  <c r="S31" i="26"/>
  <c r="O32" i="26"/>
  <c r="L32" i="26"/>
  <c r="S19" i="26"/>
  <c r="I32" i="26"/>
  <c r="S17" i="26"/>
  <c r="S10" i="26"/>
  <c r="F32" i="26"/>
  <c r="S8" i="26"/>
  <c r="S22" i="25"/>
  <c r="S8" i="25"/>
  <c r="O9" i="21"/>
  <c r="O10" i="21"/>
  <c r="O11" i="21"/>
  <c r="O12" i="21"/>
  <c r="O13" i="21"/>
  <c r="O14" i="21"/>
  <c r="O15" i="21"/>
  <c r="O16" i="21"/>
  <c r="O17" i="21"/>
  <c r="O18" i="21"/>
  <c r="O19" i="21"/>
  <c r="O20" i="21"/>
  <c r="L9" i="21"/>
  <c r="L10" i="21"/>
  <c r="L11" i="21"/>
  <c r="L12" i="21"/>
  <c r="L13" i="21"/>
  <c r="L14" i="21"/>
  <c r="L15" i="21"/>
  <c r="L16" i="21"/>
  <c r="L17" i="21"/>
  <c r="L18" i="21"/>
  <c r="L19" i="21"/>
  <c r="L20" i="21"/>
  <c r="L21" i="21"/>
  <c r="F20" i="21"/>
  <c r="I9" i="21"/>
  <c r="I10" i="21"/>
  <c r="I11" i="21"/>
  <c r="I12" i="21"/>
  <c r="I13" i="21"/>
  <c r="I14" i="21"/>
  <c r="I15" i="21"/>
  <c r="I16" i="21"/>
  <c r="I17" i="21"/>
  <c r="I18" i="21"/>
  <c r="I19" i="21"/>
  <c r="I20" i="21"/>
  <c r="F9" i="21"/>
  <c r="F10" i="21"/>
  <c r="F11" i="21"/>
  <c r="F12" i="21"/>
  <c r="F13" i="21"/>
  <c r="F14" i="21"/>
  <c r="F15" i="21"/>
  <c r="F16" i="21"/>
  <c r="F17" i="21"/>
  <c r="F18" i="21"/>
  <c r="F19" i="21"/>
  <c r="O8" i="21"/>
  <c r="L8" i="21"/>
  <c r="I8" i="21"/>
  <c r="I21" i="21" s="1"/>
  <c r="D31" i="25" l="1"/>
  <c r="D32" i="25" s="1"/>
  <c r="S32" i="26"/>
  <c r="H34" i="26"/>
  <c r="H35" i="26" s="1"/>
  <c r="D41" i="26"/>
  <c r="D42" i="26" s="1"/>
  <c r="S20" i="21" l="1"/>
  <c r="D29" i="21" l="1"/>
  <c r="R19" i="21"/>
  <c r="S19" i="21" s="1"/>
  <c r="R18" i="21"/>
  <c r="R17" i="21"/>
  <c r="S17" i="21" s="1"/>
  <c r="R16" i="21"/>
  <c r="R15" i="21"/>
  <c r="R14" i="21"/>
  <c r="R13" i="21"/>
  <c r="R12" i="21"/>
  <c r="R11" i="21"/>
  <c r="R10" i="21"/>
  <c r="S10" i="21"/>
  <c r="R9" i="21"/>
  <c r="S9" i="21" s="1"/>
  <c r="R8" i="21"/>
  <c r="F8" i="21"/>
  <c r="S8" i="21" l="1"/>
  <c r="S18" i="21"/>
  <c r="S13" i="21"/>
  <c r="S14" i="21"/>
  <c r="S12" i="21"/>
  <c r="S11" i="21"/>
  <c r="S16" i="21"/>
  <c r="R21" i="21"/>
  <c r="S15" i="21"/>
  <c r="F21" i="21"/>
  <c r="H23" i="21" s="1"/>
  <c r="H24" i="21" s="1"/>
  <c r="D30" i="21" l="1"/>
  <c r="D31" i="21" s="1"/>
  <c r="S21" i="21"/>
</calcChain>
</file>

<file path=xl/sharedStrings.xml><?xml version="1.0" encoding="utf-8"?>
<sst xmlns="http://schemas.openxmlformats.org/spreadsheetml/2006/main" count="208" uniqueCount="77">
  <si>
    <t>DEPT</t>
  </si>
  <si>
    <t>Actual working time / shift in min.</t>
  </si>
  <si>
    <t>Total Manpower required</t>
  </si>
  <si>
    <t>SL. No</t>
  </si>
  <si>
    <t xml:space="preserve"> Time Per Cycle</t>
  </si>
  <si>
    <t>Number of cycles</t>
  </si>
  <si>
    <t>TIME IN MINS</t>
  </si>
  <si>
    <t>Type</t>
  </si>
  <si>
    <t>P</t>
  </si>
  <si>
    <t>D</t>
  </si>
  <si>
    <t>M</t>
  </si>
  <si>
    <t>Total Cycle time in Mins /Weekly</t>
  </si>
  <si>
    <t>Total Cycle time in Mins /Monthly</t>
  </si>
  <si>
    <t>Total Time in min.</t>
  </si>
  <si>
    <t>TYPES</t>
  </si>
  <si>
    <t>DAY TOTAL</t>
  </si>
  <si>
    <t>MONTH TOTAL</t>
  </si>
  <si>
    <t>DOCUMENTS</t>
  </si>
  <si>
    <t>PLANNINGS</t>
  </si>
  <si>
    <t>MEETINGS</t>
  </si>
  <si>
    <t>TOTAL SHIFT in mins</t>
  </si>
  <si>
    <t>TECHNICAL SUPPORT</t>
  </si>
  <si>
    <t>Over All</t>
  </si>
  <si>
    <t xml:space="preserve">Total Manpower Available </t>
  </si>
  <si>
    <t>TOTAL TIME IN MINUTES(SHIFT/DAY/WEEK/MONTHLY)</t>
  </si>
  <si>
    <t>SPECIFIED TIME FOR WORKING IN SHIFT ACTIVITIES</t>
  </si>
  <si>
    <t xml:space="preserve">TOTAL MANPOWER/ SHIFT </t>
  </si>
  <si>
    <t>Note: Time pick up from slabs should be from specific Abrevations</t>
  </si>
  <si>
    <t>Total Cycle time in Mins /Shift/Day</t>
  </si>
  <si>
    <t>Total Cycle time in Mins /Quaterly</t>
  </si>
  <si>
    <t>Total Cycle time in Mins /Half yearly</t>
  </si>
  <si>
    <t>IN-PROCESS PATROLING INSPECTOR ACTIVITY PLAN</t>
  </si>
  <si>
    <t>MONTHLY 
TOTAL</t>
  </si>
  <si>
    <t>QUATERLY 
TOTAL</t>
  </si>
  <si>
    <t>HALF YEARLY 
TOTAL</t>
  </si>
  <si>
    <t>IN-PROCESS SR ENGINEER ACTIVITY PLAN</t>
  </si>
  <si>
    <t>ACTIVITY</t>
  </si>
  <si>
    <t>IN-PROCESS  ENGINEER ACTIVITY PLAN</t>
  </si>
  <si>
    <t>IN-PROCESS QA</t>
  </si>
  <si>
    <t xml:space="preserve"> Musashi Spirit ,Shift Releasing meeting,Line issue Discuss,Patroling sheet verify.</t>
  </si>
  <si>
    <t>For Daily PPT prepration of Line Rejection , Top rejection Detail find out and SCW verify and mail Circulate.</t>
  </si>
  <si>
    <t>Line patrolling of In Process and parts checked as per process sheet. Total =380 nos M/C in shop floor but we focus major rejection and rework generate M/C in Shop floor.</t>
  </si>
  <si>
    <t>Material Handling (Trolley ,Bins,Rust oil)  in all area of shop floor standerd follow or Not.If any abnormality found Call the concern member for Correction and again check for the Product Quality.</t>
  </si>
  <si>
    <t>Lot control verify, IC OC Verify , Change point Board verify ,Setting approval verify and  FML verification FOR Normal &amp; abnormal condition of the components or Lines.</t>
  </si>
  <si>
    <t>'For Critical parts or major rejection parts control .M/C Parameter checked in shop floor  as per TPM check sheet verify as per process sheet followed or not.</t>
  </si>
  <si>
    <t>WEEKLY ANALYSIS OF REJECTION  LINE WISE OF TOP-3 PARTS.</t>
  </si>
  <si>
    <t>POKA YOKE SHEET VERIFICATION OF ALL SECTION IN SHOP FLOOR.</t>
  </si>
  <si>
    <t>Q CONFRENCE DATA PREPRATION AND ANALYSIS OF TOP-3 REJECTION OF THE MONTH.</t>
  </si>
  <si>
    <t>FOR RRM MEETING REJECTION DATA COLLECTION &amp; COUNTERMEASURE VERIFICATION OF IN HOUSE REJECTION,CUSTOMER COMPLAIN &amp; LOT REJECTION.</t>
  </si>
  <si>
    <t>MIS PREPRATION WITH ANALYSIS AND MSI PREPRATION OD MONTHLY REJECTION.</t>
  </si>
  <si>
    <t>'MQCD DATA AND EVIDENCE PREPARE.</t>
  </si>
  <si>
    <t>'BUSINESS PLAN DATA AND EVIDENCE PREPARE OR SUBMIT TO CONCERN MEMBER.</t>
  </si>
  <si>
    <t>'TS DATA AND EVIDENCE PREPARED OR SUBMIT TO CONCERN MEMBER.</t>
  </si>
  <si>
    <t>'MIQC CIRCLE PREPRARE WITH OUR TEAM AND ACTION TAKEN ON REJECTION OR MOM.</t>
  </si>
  <si>
    <t xml:space="preserve"> Musashi Spirit ,Shift Releasing meeting,Line issue Discuss.</t>
  </si>
  <si>
    <t>Line patrolling of In Process and parts checked as per process sheet. Total =380 nos M/C in shop floor but we focus major rejection and rework generate M/C .</t>
  </si>
  <si>
    <t>Lot control verify and  FML verification FOR Normal &amp; abnormal condition of the components.</t>
  </si>
  <si>
    <t>For Critical parts or major rejection parts control .M/C Parameter checked in shop floor  as per TPM check sheet verify as per process sheet followed or not..</t>
  </si>
  <si>
    <t>Q BOARD UPDATION OF REJ% &amp; REJ. COST DAILY WISE</t>
  </si>
  <si>
    <t>For Analysis Purpose in process parts checked and Data Collection</t>
  </si>
  <si>
    <t>DRM PREPRATION ( REJECTION &amp; PRODUCTION ENTRY)</t>
  </si>
  <si>
    <t>REJECTION REVIEW MEETING IN GENBA OF ALL LINES</t>
  </si>
  <si>
    <t>HOD MEETING PREPRATION</t>
  </si>
  <si>
    <t>Line patrolling FML verification FOR Production Parts of all Machine.</t>
  </si>
  <si>
    <t>As per Patroling check sheet of all parts should be check.</t>
  </si>
  <si>
    <t>NC Slip issue when any Abnormality found in process &amp; update it in major issue sheet.</t>
  </si>
  <si>
    <t>Stop Call Wait system updation of major issues &amp; abornamilty.</t>
  </si>
  <si>
    <t>Internal countermeasure verification of TPM check sheet of all Critical Machines or Parameters.</t>
  </si>
  <si>
    <t>Coolant concentration checking of All induction hardening machines.</t>
  </si>
  <si>
    <t>Decomp. height verification of all line of Cam shaft</t>
  </si>
  <si>
    <t>Change point board verification</t>
  </si>
  <si>
    <t>Note :- Types : P-Patroling, D-Documents works, M-Meetings, PL-Plannings,
 TS-Technical Supports.</t>
  </si>
  <si>
    <t>PD</t>
  </si>
  <si>
    <t>MD</t>
  </si>
  <si>
    <t>For Analysis Purpose in process parts checked and Data Collection for M/C variation Study.</t>
  </si>
  <si>
    <t>REJECTION REVIEW MEETING IN GENBA OF ALL LINES OR  SECTION. Daily DRM PREPRATION ( REJECTION &amp; PRODUCTION ENTRY).</t>
  </si>
  <si>
    <t>HOD MEETING PREPRATION ( Major rejection root cause find out and Action Detail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</si>
</sst>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41" formatCode="_ * #,##0_ ;_ * \-#,##0_ ;_ * &quot;-&quot;_ ;_ @_ "/>
    <numFmt numFmtId="43" formatCode="_ * #,##0.00_ ;_ * \-#,##0.00_ ;_ * &quot;-&quot;??_ ;_ @_ "/>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0;\-#,##0;&quot;-&quot;"/>
    <numFmt numFmtId="171" formatCode="\$#,##0.00;\(\$#,##0.00\)"/>
    <numFmt numFmtId="172" formatCode="\$#,##0;\(\$#,##0\)"/>
    <numFmt numFmtId="173" formatCode="#,##0;\(#,##0\)"/>
    <numFmt numFmtId="174" formatCode="0.00_)"/>
    <numFmt numFmtId="175" formatCode="_([$€-2]* #,##0.00_);_([$€-2]* \(#,##0.00\);_([$€-2]* &quot;-&quot;??_)"/>
    <numFmt numFmtId="176" formatCode="[$R$ -416]#,##0.00;[Red]\-[$R$ -416]#,##0.00"/>
    <numFmt numFmtId="177" formatCode="&quot;R$ &quot;#,##0_);\(&quot;R$ &quot;#,##0\)"/>
    <numFmt numFmtId="178" formatCode="#,##0.0;[Red]\-#,##0.0"/>
    <numFmt numFmtId="179" formatCode="0.0"/>
    <numFmt numFmtId="180" formatCode="#,##0.0_);\(#,##0.0\)"/>
    <numFmt numFmtId="181" formatCode="0.0_)"/>
    <numFmt numFmtId="182" formatCode="&quot;$&quot;#,##0_);&quot;$&quot;\ \ \ \ \ \ \ \ \ \(#,##0\)"/>
    <numFmt numFmtId="183" formatCode="#,##0.00000"/>
    <numFmt numFmtId="184" formatCode="&quot;L.&quot;\ #,##0;\-&quot;L.&quot;\ #,##0"/>
    <numFmt numFmtId="185" formatCode="&quot;$&quot;____#######0_);[Red]\(&quot;$&quot;____######0\)"/>
    <numFmt numFmtId="186" formatCode="&quot;$&quot;#,##0_);&quot;$&quot;\ \ \ \ \ \(#,##0\)"/>
    <numFmt numFmtId="187" formatCode="###"/>
    <numFmt numFmtId="188" formatCode="_(&quot;$&quot;* #,##0_);_(&quot;$&quot;* \(#,##0\);_(&quot;$&quot;* &quot;-&quot;??_);_(@_)"/>
    <numFmt numFmtId="189" formatCode="&quot;L.&quot;\ #,##0;[Red]\-&quot;L.&quot;\ #,##0"/>
    <numFmt numFmtId="190" formatCode="_-&quot;$&quot;* #,##0_-;\-&quot;$&quot;* #,##0_-;_-&quot;$&quot;* &quot;-&quot;_-;_-@_-"/>
    <numFmt numFmtId="191" formatCode="&quot;$&quot;#,##0.00;[Red]\-&quot;$&quot;#,##0.00"/>
    <numFmt numFmtId="192" formatCode="[$€]#,##0.00;[Red][$€]\-#,##0.00"/>
    <numFmt numFmtId="193" formatCode="0.000"/>
  </numFmts>
  <fonts count="64">
    <font>
      <sz val="11"/>
      <color theme="1"/>
      <name val="Calibri"/>
      <family val="2"/>
      <scheme val="minor"/>
    </font>
    <font>
      <sz val="10"/>
      <name val="Arial"/>
      <family val="2"/>
    </font>
    <font>
      <u/>
      <sz val="11"/>
      <color indexed="12"/>
      <name val="?? ????"/>
      <family val="3"/>
    </font>
    <font>
      <sz val="11"/>
      <name val="??"/>
      <family val="1"/>
    </font>
    <font>
      <sz val="10"/>
      <name val="Helv"/>
      <family val="2"/>
    </font>
    <font>
      <b/>
      <sz val="10"/>
      <name val="Times New Roman"/>
      <family val="1"/>
    </font>
    <font>
      <sz val="11"/>
      <name val="ＭＳ ゴシック"/>
      <family val="3"/>
      <charset val="128"/>
    </font>
    <font>
      <sz val="11"/>
      <color indexed="8"/>
      <name val="Calibri"/>
      <family val="2"/>
    </font>
    <font>
      <sz val="11"/>
      <color indexed="8"/>
      <name val="ＭＳ Ｐゴシック"/>
      <family val="3"/>
      <charset val="128"/>
    </font>
    <font>
      <sz val="10"/>
      <name val="ＭＳ ゴシック"/>
      <family val="3"/>
      <charset val="128"/>
    </font>
    <font>
      <sz val="10"/>
      <color indexed="8"/>
      <name val="Arial"/>
      <family val="2"/>
    </font>
    <font>
      <b/>
      <sz val="10"/>
      <name val="Tms Rmn"/>
      <family val="1"/>
    </font>
    <font>
      <sz val="10"/>
      <name val="Times New Roman"/>
      <family val="1"/>
    </font>
    <font>
      <sz val="8"/>
      <name val="Arial"/>
      <family val="2"/>
    </font>
    <font>
      <b/>
      <sz val="12"/>
      <name val="Arial"/>
      <family val="2"/>
    </font>
    <font>
      <sz val="10"/>
      <name val="MS Sans Serif"/>
      <family val="2"/>
    </font>
    <font>
      <b/>
      <i/>
      <sz val="16"/>
      <name val="Helv"/>
      <family val="2"/>
    </font>
    <font>
      <u/>
      <sz val="11"/>
      <color indexed="12"/>
      <name val="ＭＳ ゴシック"/>
      <family val="3"/>
      <charset val="128"/>
    </font>
    <font>
      <sz val="16"/>
      <name val="ＭＳ Ｐゴシック"/>
      <family val="3"/>
      <charset val="128"/>
    </font>
    <font>
      <sz val="11"/>
      <name val="ＭＳ Ｐゴシック"/>
      <family val="3"/>
      <charset val="128"/>
    </font>
    <font>
      <sz val="9"/>
      <name val="ＭＳ ゴシック"/>
      <family val="3"/>
      <charset val="128"/>
    </font>
    <font>
      <sz val="14"/>
      <name val="ＭＳ 明朝"/>
      <family val="1"/>
      <charset val="128"/>
    </font>
    <font>
      <b/>
      <sz val="10"/>
      <name val="Arial"/>
      <family val="2"/>
    </font>
    <font>
      <sz val="11"/>
      <name val="ＭＳ Ｐゴシック"/>
      <charset val="128"/>
    </font>
    <font>
      <sz val="14"/>
      <name val="Helv"/>
      <family val="2"/>
    </font>
    <font>
      <sz val="11"/>
      <color theme="1"/>
      <name val="ＭＳ Ｐゴシック"/>
      <family val="3"/>
      <charset val="128"/>
    </font>
    <font>
      <sz val="11"/>
      <color indexed="10"/>
      <name val="ＭＳ Ｐゴシック"/>
      <family val="3"/>
      <charset val="128"/>
    </font>
    <font>
      <b/>
      <sz val="11"/>
      <color indexed="9"/>
      <name val="ＭＳ Ｐゴシック"/>
      <family val="3"/>
      <charset val="128"/>
    </font>
    <font>
      <sz val="11"/>
      <color indexed="9"/>
      <name val="ＭＳ Ｐゴシック"/>
      <family val="3"/>
      <charset val="128"/>
    </font>
    <font>
      <sz val="14"/>
      <name val="System"/>
      <family val="2"/>
    </font>
    <font>
      <b/>
      <sz val="18"/>
      <color indexed="56"/>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6"/>
      <name val="標準ゴシック"/>
      <family val="3"/>
      <charset val="128"/>
    </font>
    <font>
      <b/>
      <sz val="11"/>
      <name val="明朝"/>
      <family val="1"/>
      <charset val="128"/>
    </font>
    <font>
      <sz val="12"/>
      <name val="ＭＳ 明朝"/>
      <family val="1"/>
      <charset val="128"/>
    </font>
    <font>
      <sz val="12"/>
      <name val="ＤＨＰ中丸ゴシック体"/>
      <family val="3"/>
      <charset val="128"/>
    </font>
    <font>
      <u/>
      <sz val="11"/>
      <color theme="10"/>
      <name val="ＭＳ Ｐゴシック"/>
      <family val="3"/>
      <charset val="128"/>
    </font>
    <font>
      <b/>
      <sz val="12"/>
      <name val="Swis721 LtEx BT"/>
      <family val="2"/>
    </font>
    <font>
      <sz val="9"/>
      <name val="Swis721 LtEx BT"/>
      <family val="2"/>
    </font>
    <font>
      <sz val="10"/>
      <name val="Swis721 LtEx BT"/>
      <family val="2"/>
    </font>
    <font>
      <b/>
      <sz val="8"/>
      <name val="Swis721 LtEx BT"/>
    </font>
    <font>
      <sz val="10"/>
      <name val="Swis721 LtEx BT"/>
    </font>
    <font>
      <sz val="9"/>
      <name val="ＭＳ Ｐゴシック"/>
      <family val="3"/>
      <charset val="128"/>
    </font>
    <font>
      <b/>
      <sz val="10"/>
      <name val="Swis721 LtEx BT"/>
    </font>
    <font>
      <b/>
      <sz val="10"/>
      <color rgb="FFFF0000"/>
      <name val="Swis721 LtEx BT"/>
    </font>
    <font>
      <sz val="10"/>
      <color rgb="FFFF0000"/>
      <name val="Swis721 LtEx BT"/>
      <family val="2"/>
    </font>
    <font>
      <b/>
      <sz val="11"/>
      <name val="Calibri"/>
      <family val="2"/>
      <scheme val="minor"/>
    </font>
    <font>
      <sz val="26"/>
      <name val="Swis721 LtEx BT"/>
    </font>
    <font>
      <b/>
      <sz val="11"/>
      <name val="Swis721 LtEx BT"/>
    </font>
    <font>
      <b/>
      <sz val="14"/>
      <name val="Swis721 LtEx BT"/>
    </font>
    <font>
      <b/>
      <sz val="16"/>
      <name val="Swis721 LtEx BT"/>
    </font>
    <font>
      <b/>
      <sz val="18"/>
      <name val="Swis721 LtEx BT"/>
    </font>
    <font>
      <b/>
      <sz val="18"/>
      <name val="Swis721 LtEx BT"/>
      <family val="2"/>
    </font>
  </fonts>
  <fills count="35">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indexed="42"/>
        <bgColor indexed="64"/>
      </patternFill>
    </fill>
    <fill>
      <patternFill patternType="solid">
        <fgColor indexed="22"/>
        <bgColor indexed="64"/>
      </patternFill>
    </fill>
    <fill>
      <patternFill patternType="solid">
        <fgColor indexed="26"/>
        <bgColor indexed="64"/>
      </patternFill>
    </fill>
    <fill>
      <patternFill patternType="mediumGray">
        <f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double">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hair">
        <color indexed="64"/>
      </left>
      <right style="double">
        <color indexed="64"/>
      </right>
      <top/>
      <bottom/>
      <diagonal/>
    </border>
    <border>
      <left style="medium">
        <color auto="1"/>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88">
    <xf numFmtId="0" fontId="0" fillId="0" borderId="0"/>
    <xf numFmtId="0" fontId="1" fillId="0" borderId="0"/>
    <xf numFmtId="0" fontId="1" fillId="0" borderId="0"/>
    <xf numFmtId="0" fontId="2" fillId="0" borderId="0" applyNumberFormat="0" applyFill="0" applyBorder="0" applyAlignment="0" applyProtection="0">
      <alignment vertical="top"/>
      <protection locked="0"/>
    </xf>
    <xf numFmtId="41" fontId="1" fillId="0" borderId="0" applyFont="0" applyFill="0" applyBorder="0" applyAlignment="0" applyProtection="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8"/>
    <xf numFmtId="9" fontId="1" fillId="4" borderId="0"/>
    <xf numFmtId="0" fontId="6" fillId="0" borderId="0"/>
    <xf numFmtId="0" fontId="9" fillId="0" borderId="0"/>
    <xf numFmtId="170" fontId="10" fillId="0" borderId="0" applyFill="0" applyBorder="0" applyAlignment="0"/>
    <xf numFmtId="180" fontId="4" fillId="0" borderId="0" applyFill="0" applyBorder="0" applyAlignment="0"/>
    <xf numFmtId="181" fontId="23" fillId="0" borderId="0" applyFill="0" applyBorder="0" applyAlignment="0"/>
    <xf numFmtId="182" fontId="23" fillId="0" borderId="0" applyFill="0" applyBorder="0" applyAlignment="0"/>
    <xf numFmtId="183" fontId="1" fillId="0" borderId="0" applyFill="0" applyBorder="0" applyAlignment="0"/>
    <xf numFmtId="184" fontId="23" fillId="0" borderId="0" applyFill="0" applyBorder="0" applyAlignment="0"/>
    <xf numFmtId="185" fontId="23" fillId="0" borderId="0" applyFill="0" applyBorder="0" applyAlignment="0"/>
    <xf numFmtId="180" fontId="4" fillId="0" borderId="0" applyFill="0" applyBorder="0" applyAlignment="0"/>
    <xf numFmtId="169" fontId="1" fillId="0" borderId="0" applyFont="0" applyFill="0" applyBorder="0" applyAlignment="0" applyProtection="0"/>
    <xf numFmtId="0" fontId="11" fillId="0" borderId="0"/>
    <xf numFmtId="167" fontId="1" fillId="0" borderId="0" applyFont="0" applyFill="0" applyBorder="0" applyAlignment="0" applyProtection="0"/>
    <xf numFmtId="184" fontId="2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7" fillId="0" borderId="0" applyFont="0" applyFill="0" applyBorder="0" applyAlignment="0" applyProtection="0"/>
    <xf numFmtId="173" fontId="12" fillId="0" borderId="0"/>
    <xf numFmtId="0" fontId="11" fillId="0" borderId="0"/>
    <xf numFmtId="0" fontId="11" fillId="0" borderId="0"/>
    <xf numFmtId="180" fontId="4" fillId="0" borderId="0" applyFont="0" applyFill="0" applyBorder="0" applyAlignment="0" applyProtection="0"/>
    <xf numFmtId="171" fontId="12" fillId="0" borderId="0"/>
    <xf numFmtId="0" fontId="1" fillId="0" borderId="0" applyNumberFormat="0" applyFont="0" applyFill="0" applyBorder="0" applyProtection="0">
      <alignment horizontal="left"/>
    </xf>
    <xf numFmtId="0" fontId="1" fillId="0" borderId="0" applyNumberFormat="0" applyFont="0" applyFill="0" applyBorder="0" applyAlignment="0" applyProtection="0"/>
    <xf numFmtId="0" fontId="1" fillId="0" borderId="0" applyNumberFormat="0" applyFont="0" applyFill="0" applyBorder="0" applyAlignment="0" applyProtection="0"/>
    <xf numFmtId="0" fontId="22" fillId="0" borderId="0" applyNumberFormat="0" applyFill="0" applyBorder="0" applyAlignment="0" applyProtection="0"/>
    <xf numFmtId="0" fontId="22" fillId="0" borderId="0" applyNumberFormat="0" applyFill="0" applyBorder="0" applyProtection="0">
      <alignment horizontal="left"/>
    </xf>
    <xf numFmtId="0" fontId="1" fillId="0" borderId="0" applyNumberFormat="0" applyFont="0" applyFill="0" applyBorder="0" applyAlignment="0" applyProtection="0"/>
    <xf numFmtId="14" fontId="10" fillId="0" borderId="0" applyFill="0" applyBorder="0" applyAlignment="0"/>
    <xf numFmtId="172" fontId="12" fillId="0" borderId="0"/>
    <xf numFmtId="184" fontId="23" fillId="0" borderId="0" applyFill="0" applyBorder="0" applyAlignment="0"/>
    <xf numFmtId="180" fontId="4" fillId="0" borderId="0" applyFill="0" applyBorder="0" applyAlignment="0"/>
    <xf numFmtId="184" fontId="23" fillId="0" borderId="0" applyFill="0" applyBorder="0" applyAlignment="0"/>
    <xf numFmtId="185" fontId="23" fillId="0" borderId="0" applyFill="0" applyBorder="0" applyAlignment="0"/>
    <xf numFmtId="180" fontId="4" fillId="0" borderId="0" applyFill="0" applyBorder="0" applyAlignment="0"/>
    <xf numFmtId="175" fontId="1" fillId="0" borderId="0" applyFont="0" applyFill="0" applyBorder="0" applyAlignment="0" applyProtection="0"/>
    <xf numFmtId="38" fontId="13" fillId="5" borderId="0" applyNumberFormat="0" applyBorder="0" applyAlignment="0" applyProtection="0"/>
    <xf numFmtId="0" fontId="14" fillId="0" borderId="9" applyNumberFormat="0" applyAlignment="0" applyProtection="0">
      <alignment horizontal="left" vertical="center"/>
    </xf>
    <xf numFmtId="0" fontId="14" fillId="0" borderId="5">
      <alignment horizontal="left" vertical="center"/>
    </xf>
    <xf numFmtId="10" fontId="13" fillId="6" borderId="1" applyNumberFormat="0" applyBorder="0" applyAlignment="0" applyProtection="0"/>
    <xf numFmtId="184" fontId="23" fillId="0" borderId="0" applyFill="0" applyBorder="0" applyAlignment="0"/>
    <xf numFmtId="180" fontId="4" fillId="0" borderId="0" applyFill="0" applyBorder="0" applyAlignment="0"/>
    <xf numFmtId="184" fontId="23" fillId="0" borderId="0" applyFill="0" applyBorder="0" applyAlignment="0"/>
    <xf numFmtId="185" fontId="23" fillId="0" borderId="0" applyFill="0" applyBorder="0" applyAlignment="0"/>
    <xf numFmtId="180" fontId="4" fillId="0" borderId="0" applyFill="0" applyBorder="0" applyAlignment="0"/>
    <xf numFmtId="38" fontId="15" fillId="0" borderId="0" applyFont="0" applyFill="0" applyBorder="0" applyAlignment="0" applyProtection="0"/>
    <xf numFmtId="40" fontId="15" fillId="0" borderId="0" applyFont="0" applyFill="0" applyBorder="0" applyAlignment="0" applyProtection="0"/>
    <xf numFmtId="164" fontId="15" fillId="0" borderId="0" applyFon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165" fontId="15" fillId="0" borderId="0" applyFont="0" applyFill="0" applyBorder="0" applyAlignment="0" applyProtection="0"/>
    <xf numFmtId="174" fontId="16" fillId="0" borderId="0"/>
    <xf numFmtId="0" fontId="1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23" fillId="0" borderId="0" applyFont="0" applyFill="0" applyBorder="0" applyAlignment="0" applyProtection="0"/>
    <xf numFmtId="184" fontId="23" fillId="0" borderId="0" applyFont="0" applyFill="0" applyBorder="0" applyAlignment="0" applyProtection="0"/>
    <xf numFmtId="183" fontId="1" fillId="0" borderId="0" applyFont="0" applyFill="0" applyBorder="0" applyAlignment="0" applyProtection="0"/>
    <xf numFmtId="186" fontId="23" fillId="0" borderId="0" applyFont="0" applyFill="0" applyBorder="0" applyAlignment="0" applyProtection="0"/>
    <xf numFmtId="10"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10" applyNumberFormat="0" applyBorder="0"/>
    <xf numFmtId="184" fontId="23" fillId="0" borderId="0" applyFill="0" applyBorder="0" applyAlignment="0"/>
    <xf numFmtId="180" fontId="4" fillId="0" borderId="0" applyFill="0" applyBorder="0" applyAlignment="0"/>
    <xf numFmtId="184" fontId="23" fillId="0" borderId="0" applyFill="0" applyBorder="0" applyAlignment="0"/>
    <xf numFmtId="185" fontId="23" fillId="0" borderId="0" applyFill="0" applyBorder="0" applyAlignment="0"/>
    <xf numFmtId="180" fontId="4" fillId="0" borderId="0" applyFill="0" applyBorder="0" applyAlignment="0"/>
    <xf numFmtId="0" fontId="15" fillId="0" borderId="0" applyNumberFormat="0" applyFont="0" applyFill="0" applyBorder="0" applyAlignment="0" applyProtection="0">
      <alignment horizontal="left"/>
    </xf>
    <xf numFmtId="15" fontId="15" fillId="0" borderId="0" applyFont="0" applyFill="0" applyBorder="0" applyAlignment="0" applyProtection="0"/>
    <xf numFmtId="4" fontId="15" fillId="0" borderId="0" applyFont="0" applyFill="0" applyBorder="0" applyAlignment="0" applyProtection="0"/>
    <xf numFmtId="0" fontId="1" fillId="0" borderId="7">
      <alignment horizontal="center"/>
    </xf>
    <xf numFmtId="3" fontId="15" fillId="0" borderId="0" applyFont="0" applyFill="0" applyBorder="0" applyAlignment="0" applyProtection="0"/>
    <xf numFmtId="0" fontId="15" fillId="7" borderId="0" applyNumberFormat="0" applyFont="0" applyBorder="0" applyAlignment="0" applyProtection="0"/>
    <xf numFmtId="179" fontId="24" fillId="0" borderId="0" applyFont="0" applyBorder="0" applyAlignment="0">
      <alignment horizontal="right"/>
    </xf>
    <xf numFmtId="187" fontId="4" fillId="0" borderId="11"/>
    <xf numFmtId="0" fontId="4" fillId="0" borderId="0"/>
    <xf numFmtId="49" fontId="10" fillId="0" borderId="0" applyFill="0" applyBorder="0" applyAlignment="0"/>
    <xf numFmtId="188" fontId="23" fillId="0" borderId="0" applyFill="0" applyBorder="0" applyAlignment="0"/>
    <xf numFmtId="178" fontId="23" fillId="0" borderId="0" applyFill="0" applyBorder="0" applyAlignment="0"/>
    <xf numFmtId="179" fontId="23" fillId="0" borderId="0" applyFont="0" applyFill="0" applyBorder="0" applyAlignment="0" applyProtection="0"/>
    <xf numFmtId="189" fontId="23" fillId="0" borderId="0" applyFont="0" applyFill="0" applyBorder="0" applyAlignment="0" applyProtection="0"/>
    <xf numFmtId="0" fontId="23" fillId="0" borderId="0">
      <alignment horizontal="left"/>
    </xf>
    <xf numFmtId="190" fontId="1" fillId="0" borderId="0" applyFont="0" applyFill="0" applyBorder="0" applyAlignment="0" applyProtection="0"/>
    <xf numFmtId="191" fontId="4" fillId="0" borderId="0" applyFont="0" applyFill="0" applyBorder="0" applyAlignment="0" applyProtection="0"/>
    <xf numFmtId="0" fontId="17" fillId="0" borderId="0" applyNumberFormat="0" applyFill="0" applyBorder="0" applyAlignment="0" applyProtection="0">
      <alignment vertical="top"/>
      <protection locked="0"/>
    </xf>
    <xf numFmtId="0" fontId="4" fillId="0" borderId="0"/>
    <xf numFmtId="0" fontId="18" fillId="0" borderId="0"/>
    <xf numFmtId="41" fontId="1" fillId="0" borderId="0" applyFont="0" applyFill="0" applyBorder="0" applyAlignment="0" applyProtection="0"/>
    <xf numFmtId="4" fontId="4" fillId="0" borderId="0" applyFont="0" applyFill="0" applyBorder="0" applyAlignment="0" applyProtection="0"/>
    <xf numFmtId="0" fontId="20" fillId="0" borderId="0" applyBorder="0">
      <alignment vertical="center"/>
    </xf>
    <xf numFmtId="0" fontId="21" fillId="0" borderId="0"/>
    <xf numFmtId="177" fontId="1" fillId="0" borderId="0" applyFont="0" applyFill="0" applyBorder="0" applyAlignment="0" applyProtection="0"/>
    <xf numFmtId="38" fontId="19" fillId="0" borderId="0" applyFont="0" applyFill="0" applyBorder="0" applyAlignment="0" applyProtection="0"/>
    <xf numFmtId="38" fontId="19" fillId="0" borderId="0" applyFont="0" applyFill="0" applyBorder="0" applyAlignment="0" applyProtection="0"/>
    <xf numFmtId="38" fontId="19" fillId="0" borderId="0" applyFont="0" applyFill="0" applyBorder="0" applyAlignment="0" applyProtection="0"/>
    <xf numFmtId="38" fontId="19" fillId="0" borderId="0" applyFont="0" applyFill="0" applyBorder="0" applyAlignment="0" applyProtection="0"/>
    <xf numFmtId="38" fontId="19" fillId="0" borderId="0" applyFont="0" applyFill="0" applyBorder="0" applyAlignment="0" applyProtection="0"/>
    <xf numFmtId="38" fontId="19" fillId="0" borderId="0" applyFont="0" applyFill="0" applyBorder="0" applyAlignment="0" applyProtection="0"/>
    <xf numFmtId="176" fontId="1" fillId="0" borderId="0" applyFont="0" applyFill="0" applyBorder="0" applyAlignment="0" applyProtection="0"/>
    <xf numFmtId="38" fontId="8" fillId="0" borderId="0" applyFont="0" applyFill="0" applyBorder="0" applyAlignment="0" applyProtection="0">
      <alignment vertical="center"/>
    </xf>
    <xf numFmtId="38" fontId="19" fillId="0" borderId="0" applyFont="0" applyFill="0" applyBorder="0" applyAlignment="0" applyProtection="0"/>
    <xf numFmtId="167" fontId="1" fillId="0" borderId="0" applyFont="0" applyFill="0" applyBorder="0" applyAlignment="0" applyProtection="0"/>
    <xf numFmtId="169" fontId="1" fillId="0" borderId="0" applyFont="0" applyFill="0" applyBorder="0" applyAlignment="0" applyProtection="0"/>
    <xf numFmtId="167" fontId="1" fillId="0" borderId="0" applyFont="0" applyFill="0" applyBorder="0" applyAlignment="0" applyProtection="0"/>
    <xf numFmtId="0" fontId="19" fillId="0" borderId="0"/>
    <xf numFmtId="0" fontId="19" fillId="0" borderId="0"/>
    <xf numFmtId="0" fontId="1" fillId="0" borderId="0"/>
    <xf numFmtId="0" fontId="25" fillId="0" borderId="0">
      <alignment vertical="center"/>
    </xf>
    <xf numFmtId="0" fontId="23" fillId="0" borderId="0">
      <alignment vertical="center"/>
    </xf>
    <xf numFmtId="168"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1" fillId="0" borderId="0"/>
    <xf numFmtId="0" fontId="1" fillId="0" borderId="0"/>
    <xf numFmtId="0" fontId="1" fillId="0" borderId="0"/>
    <xf numFmtId="0" fontId="19" fillId="0" borderId="0"/>
    <xf numFmtId="0" fontId="44" fillId="0" borderId="0" applyNumberFormat="0" applyFill="0" applyBorder="0" applyAlignment="0" applyProtection="0"/>
    <xf numFmtId="0" fontId="43" fillId="0" borderId="0"/>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192" fontId="19" fillId="0" borderId="0" applyFont="0" applyFill="0" applyBorder="0" applyAlignment="0" applyProtection="0"/>
    <xf numFmtId="0" fontId="29" fillId="0" borderId="0"/>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5" borderId="0" applyNumberFormat="0" applyBorder="0" applyAlignment="0" applyProtection="0">
      <alignment vertical="center"/>
    </xf>
    <xf numFmtId="0" fontId="30" fillId="0" borderId="0" applyNumberFormat="0" applyFill="0" applyBorder="0" applyAlignment="0" applyProtection="0">
      <alignment vertical="center"/>
    </xf>
    <xf numFmtId="0" fontId="27" fillId="26" borderId="13" applyNumberFormat="0" applyAlignment="0" applyProtection="0">
      <alignment vertical="center"/>
    </xf>
    <xf numFmtId="0" fontId="31" fillId="27" borderId="0" applyNumberFormat="0" applyBorder="0" applyAlignment="0" applyProtection="0">
      <alignment vertical="center"/>
    </xf>
    <xf numFmtId="0" fontId="19" fillId="28" borderId="14" applyNumberFormat="0" applyFont="0" applyAlignment="0" applyProtection="0">
      <alignment vertical="center"/>
    </xf>
    <xf numFmtId="0" fontId="32" fillId="0" borderId="15" applyNumberFormat="0" applyFill="0" applyAlignment="0" applyProtection="0">
      <alignment vertical="center"/>
    </xf>
    <xf numFmtId="0" fontId="33" fillId="9" borderId="0" applyNumberFormat="0" applyBorder="0" applyAlignment="0" applyProtection="0">
      <alignment vertical="center"/>
    </xf>
    <xf numFmtId="0" fontId="45" fillId="0" borderId="12" applyNumberFormat="0" applyFont="0" applyFill="0" applyAlignment="0" applyProtection="0">
      <alignment vertical="center"/>
      <protection locked="0"/>
    </xf>
    <xf numFmtId="0" fontId="34" fillId="29" borderId="16" applyNumberFormat="0" applyAlignment="0" applyProtection="0">
      <alignment vertical="center"/>
    </xf>
    <xf numFmtId="0" fontId="26" fillId="0" borderId="0" applyNumberFormat="0" applyFill="0" applyBorder="0" applyAlignment="0" applyProtection="0">
      <alignment vertical="center"/>
    </xf>
    <xf numFmtId="0" fontId="35" fillId="0" borderId="17" applyNumberFormat="0" applyFill="0" applyAlignment="0" applyProtection="0">
      <alignment vertical="center"/>
    </xf>
    <xf numFmtId="0" fontId="36" fillId="0" borderId="18" applyNumberFormat="0" applyFill="0" applyAlignment="0" applyProtection="0">
      <alignment vertical="center"/>
    </xf>
    <xf numFmtId="0" fontId="37" fillId="0" borderId="19" applyNumberFormat="0" applyFill="0" applyAlignment="0" applyProtection="0">
      <alignment vertical="center"/>
    </xf>
    <xf numFmtId="0" fontId="37" fillId="0" borderId="0" applyNumberFormat="0" applyFill="0" applyBorder="0" applyAlignment="0" applyProtection="0">
      <alignment vertical="center"/>
    </xf>
    <xf numFmtId="0" fontId="38" fillId="0" borderId="20" applyNumberFormat="0" applyFill="0" applyAlignment="0" applyProtection="0">
      <alignment vertical="center"/>
    </xf>
    <xf numFmtId="0" fontId="39" fillId="29" borderId="21" applyNumberFormat="0" applyAlignment="0" applyProtection="0">
      <alignment vertical="center"/>
    </xf>
    <xf numFmtId="0" fontId="45" fillId="0" borderId="0" applyNumberFormat="0" applyFill="0" applyBorder="0" applyAlignment="0" applyProtection="0"/>
    <xf numFmtId="0" fontId="40" fillId="0" borderId="0" applyNumberFormat="0" applyFill="0" applyBorder="0" applyAlignment="0" applyProtection="0">
      <alignment vertical="center"/>
    </xf>
    <xf numFmtId="0" fontId="41" fillId="13" borderId="16" applyNumberFormat="0" applyAlignment="0" applyProtection="0">
      <alignment vertical="center"/>
    </xf>
    <xf numFmtId="0" fontId="19" fillId="0" borderId="0">
      <alignment vertical="center"/>
    </xf>
    <xf numFmtId="0" fontId="46" fillId="0" borderId="0">
      <alignment vertical="center"/>
    </xf>
    <xf numFmtId="0" fontId="45" fillId="0" borderId="1" applyNumberFormat="0" applyFill="0" applyBorder="0" applyAlignment="0" applyProtection="0">
      <alignment vertical="center"/>
      <protection locked="0"/>
    </xf>
    <xf numFmtId="0" fontId="42" fillId="10" borderId="0" applyNumberFormat="0" applyBorder="0" applyAlignment="0" applyProtection="0">
      <alignment vertical="center"/>
    </xf>
    <xf numFmtId="9" fontId="19" fillId="0" borderId="0" applyFont="0" applyFill="0" applyBorder="0" applyAlignment="0" applyProtection="0">
      <alignment vertical="center"/>
    </xf>
    <xf numFmtId="0" fontId="47" fillId="0" borderId="0" applyNumberFormat="0" applyFill="0" applyBorder="0" applyAlignment="0" applyProtection="0"/>
    <xf numFmtId="0" fontId="14" fillId="0" borderId="23">
      <alignment horizontal="left" vertical="center"/>
    </xf>
    <xf numFmtId="10" fontId="13" fillId="6" borderId="22" applyNumberFormat="0" applyBorder="0" applyAlignment="0" applyProtection="0"/>
    <xf numFmtId="0" fontId="45" fillId="0" borderId="22" applyNumberFormat="0" applyFill="0" applyBorder="0" applyAlignment="0" applyProtection="0">
      <alignment vertical="center"/>
      <protection locked="0"/>
    </xf>
  </cellStyleXfs>
  <cellXfs count="111">
    <xf numFmtId="0" fontId="0" fillId="0" borderId="0" xfId="0"/>
    <xf numFmtId="0" fontId="50" fillId="2" borderId="0" xfId="0" applyFont="1" applyFill="1" applyBorder="1"/>
    <xf numFmtId="0" fontId="50" fillId="2" borderId="0" xfId="0" applyFont="1" applyFill="1"/>
    <xf numFmtId="0" fontId="50" fillId="31" borderId="22" xfId="0" applyFont="1" applyFill="1" applyBorder="1" applyAlignment="1">
      <alignment horizontal="center" vertical="center"/>
    </xf>
    <xf numFmtId="0" fontId="49" fillId="31" borderId="22" xfId="0" applyFont="1" applyFill="1" applyBorder="1" applyAlignment="1">
      <alignment horizontal="center" vertical="center" wrapText="1"/>
    </xf>
    <xf numFmtId="0" fontId="50" fillId="2" borderId="0" xfId="0" applyFont="1" applyFill="1" applyAlignment="1">
      <alignment horizontal="center" vertical="center"/>
    </xf>
    <xf numFmtId="0" fontId="50" fillId="32" borderId="22" xfId="0" applyFont="1" applyFill="1" applyBorder="1" applyAlignment="1">
      <alignment horizontal="center" vertical="center"/>
    </xf>
    <xf numFmtId="0" fontId="49" fillId="32" borderId="22" xfId="0" applyFont="1" applyFill="1" applyBorder="1" applyAlignment="1">
      <alignment horizontal="center" vertical="center" wrapText="1"/>
    </xf>
    <xf numFmtId="0" fontId="50" fillId="32" borderId="22" xfId="0" applyFont="1" applyFill="1" applyBorder="1" applyAlignment="1">
      <alignment horizontal="left" vertical="center" wrapText="1"/>
    </xf>
    <xf numFmtId="0" fontId="52" fillId="32" borderId="22" xfId="0" applyFont="1" applyFill="1" applyBorder="1" applyAlignment="1">
      <alignment horizontal="left" vertical="center" wrapText="1"/>
    </xf>
    <xf numFmtId="0" fontId="50" fillId="2" borderId="0" xfId="0" applyFont="1" applyFill="1" applyAlignment="1">
      <alignment vertical="center"/>
    </xf>
    <xf numFmtId="1" fontId="53" fillId="2" borderId="22" xfId="0" applyNumberFormat="1" applyFont="1" applyFill="1" applyBorder="1" applyAlignment="1">
      <alignment horizontal="center"/>
    </xf>
    <xf numFmtId="193" fontId="50" fillId="2" borderId="0" xfId="0" applyNumberFormat="1" applyFont="1" applyFill="1" applyProtection="1">
      <protection hidden="1"/>
    </xf>
    <xf numFmtId="0" fontId="54" fillId="31" borderId="22" xfId="0" applyFont="1" applyFill="1" applyBorder="1" applyAlignment="1">
      <alignment horizontal="center" vertical="center"/>
    </xf>
    <xf numFmtId="0" fontId="49" fillId="2" borderId="22" xfId="0" applyFont="1" applyFill="1" applyBorder="1" applyAlignment="1">
      <alignment horizontal="center" vertical="center" wrapText="1"/>
    </xf>
    <xf numFmtId="0" fontId="54" fillId="33" borderId="22" xfId="0" applyFont="1" applyFill="1" applyBorder="1" applyAlignment="1">
      <alignment horizontal="center" vertical="center"/>
    </xf>
    <xf numFmtId="0" fontId="49" fillId="2" borderId="22" xfId="0" applyFont="1" applyFill="1" applyBorder="1" applyAlignment="1">
      <alignment horizontal="right"/>
    </xf>
    <xf numFmtId="0" fontId="53" fillId="2" borderId="22" xfId="0" applyFont="1" applyFill="1" applyBorder="1" applyAlignment="1">
      <alignment horizontal="right"/>
    </xf>
    <xf numFmtId="9" fontId="50" fillId="2" borderId="0" xfId="0" applyNumberFormat="1" applyFont="1" applyFill="1"/>
    <xf numFmtId="0" fontId="50" fillId="2" borderId="0" xfId="0" applyFont="1" applyFill="1" applyAlignment="1">
      <alignment wrapText="1"/>
    </xf>
    <xf numFmtId="0" fontId="54" fillId="3" borderId="22" xfId="0" applyFont="1" applyFill="1" applyBorder="1" applyAlignment="1">
      <alignment horizontal="center" vertical="center"/>
    </xf>
    <xf numFmtId="0" fontId="50" fillId="0" borderId="22" xfId="0" applyFont="1" applyFill="1" applyBorder="1" applyAlignment="1">
      <alignment horizontal="center" vertical="center"/>
    </xf>
    <xf numFmtId="0" fontId="51" fillId="2" borderId="6" xfId="0" applyFont="1" applyFill="1" applyBorder="1" applyAlignment="1">
      <alignment horizontal="center" vertical="center" wrapText="1"/>
    </xf>
    <xf numFmtId="0" fontId="48" fillId="30" borderId="22" xfId="0" applyFont="1" applyFill="1" applyBorder="1" applyAlignment="1">
      <alignment horizontal="center" vertical="center" wrapText="1"/>
    </xf>
    <xf numFmtId="1" fontId="53" fillId="2" borderId="22" xfId="0" applyNumberFormat="1" applyFont="1" applyFill="1" applyBorder="1" applyAlignment="1">
      <alignment horizontal="center"/>
    </xf>
    <xf numFmtId="0" fontId="49" fillId="2" borderId="22" xfId="0" applyFont="1" applyFill="1" applyBorder="1" applyAlignment="1">
      <alignment horizontal="center" vertical="center" wrapText="1"/>
    </xf>
    <xf numFmtId="0" fontId="56" fillId="32" borderId="22" xfId="0" applyFont="1" applyFill="1" applyBorder="1" applyAlignment="1">
      <alignment horizontal="left" vertical="center" wrapText="1"/>
    </xf>
    <xf numFmtId="0" fontId="50" fillId="32" borderId="25" xfId="0" applyFont="1" applyFill="1" applyBorder="1" applyAlignment="1">
      <alignment horizontal="center" vertical="center"/>
    </xf>
    <xf numFmtId="0" fontId="50" fillId="32" borderId="24" xfId="0" applyFont="1" applyFill="1" applyBorder="1" applyAlignment="1">
      <alignment horizontal="center" vertical="center"/>
    </xf>
    <xf numFmtId="0" fontId="50" fillId="31" borderId="24" xfId="0" applyFont="1" applyFill="1" applyBorder="1" applyAlignment="1">
      <alignment horizontal="center" vertical="center"/>
    </xf>
    <xf numFmtId="0" fontId="50" fillId="0" borderId="22" xfId="0" applyFont="1" applyFill="1" applyBorder="1" applyAlignment="1">
      <alignment horizontal="center" vertical="center"/>
    </xf>
    <xf numFmtId="0" fontId="54" fillId="33" borderId="25" xfId="0" applyFont="1" applyFill="1" applyBorder="1" applyAlignment="1">
      <alignment horizontal="center" vertical="center"/>
    </xf>
    <xf numFmtId="0" fontId="51" fillId="2" borderId="6" xfId="0" applyFont="1" applyFill="1" applyBorder="1" applyAlignment="1">
      <alignment horizontal="center" vertical="center" wrapText="1"/>
    </xf>
    <xf numFmtId="0" fontId="50" fillId="31" borderId="25" xfId="0" applyFont="1" applyFill="1" applyBorder="1" applyAlignment="1">
      <alignment horizontal="center" vertical="center"/>
    </xf>
    <xf numFmtId="0" fontId="57" fillId="2" borderId="6" xfId="0" applyFont="1" applyFill="1" applyBorder="1" applyAlignment="1">
      <alignment horizontal="center" vertical="center" wrapText="1"/>
    </xf>
    <xf numFmtId="0" fontId="50" fillId="32" borderId="22" xfId="0" quotePrefix="1" applyFont="1" applyFill="1" applyBorder="1" applyAlignment="1">
      <alignment horizontal="left" vertical="center" wrapText="1"/>
    </xf>
    <xf numFmtId="179" fontId="55" fillId="34" borderId="25" xfId="0" applyNumberFormat="1" applyFont="1" applyFill="1" applyBorder="1" applyAlignment="1">
      <alignment horizontal="center"/>
    </xf>
    <xf numFmtId="179" fontId="55" fillId="34" borderId="23" xfId="0" applyNumberFormat="1" applyFont="1" applyFill="1" applyBorder="1" applyAlignment="1">
      <alignment horizontal="center"/>
    </xf>
    <xf numFmtId="179" fontId="55" fillId="34" borderId="24" xfId="0" applyNumberFormat="1" applyFont="1" applyFill="1" applyBorder="1" applyAlignment="1">
      <alignment horizontal="center"/>
    </xf>
    <xf numFmtId="0" fontId="54" fillId="33" borderId="25" xfId="0" applyFont="1" applyFill="1" applyBorder="1" applyAlignment="1">
      <alignment horizontal="center" vertical="center" wrapText="1"/>
    </xf>
    <xf numFmtId="0" fontId="54" fillId="33" borderId="24" xfId="0" applyFont="1" applyFill="1" applyBorder="1" applyAlignment="1">
      <alignment horizontal="center" vertical="center"/>
    </xf>
    <xf numFmtId="0" fontId="63" fillId="30" borderId="26" xfId="0" applyFont="1" applyFill="1" applyBorder="1" applyAlignment="1">
      <alignment horizontal="center" vertical="center" wrapText="1"/>
    </xf>
    <xf numFmtId="0" fontId="63" fillId="30" borderId="27" xfId="0" applyFont="1" applyFill="1" applyBorder="1" applyAlignment="1">
      <alignment horizontal="center" vertical="center" wrapText="1"/>
    </xf>
    <xf numFmtId="0" fontId="63" fillId="30" borderId="28" xfId="0" applyFont="1" applyFill="1" applyBorder="1" applyAlignment="1">
      <alignment horizontal="center" vertical="center" wrapText="1"/>
    </xf>
    <xf numFmtId="0" fontId="63" fillId="30" borderId="29" xfId="0" applyFont="1" applyFill="1" applyBorder="1" applyAlignment="1">
      <alignment horizontal="center" vertical="center" wrapText="1"/>
    </xf>
    <xf numFmtId="0" fontId="63" fillId="30" borderId="0" xfId="0" applyFont="1" applyFill="1" applyBorder="1" applyAlignment="1">
      <alignment horizontal="center" vertical="center" wrapText="1"/>
    </xf>
    <xf numFmtId="0" fontId="63" fillId="30" borderId="30" xfId="0" applyFont="1" applyFill="1" applyBorder="1" applyAlignment="1">
      <alignment horizontal="center" vertical="center" wrapText="1"/>
    </xf>
    <xf numFmtId="0" fontId="63" fillId="30" borderId="3" xfId="0" applyFont="1" applyFill="1" applyBorder="1" applyAlignment="1">
      <alignment horizontal="center" vertical="center" wrapText="1"/>
    </xf>
    <xf numFmtId="0" fontId="63" fillId="30" borderId="4" xfId="0" applyFont="1" applyFill="1" applyBorder="1" applyAlignment="1">
      <alignment horizontal="center" vertical="center" wrapText="1"/>
    </xf>
    <xf numFmtId="0" fontId="63" fillId="30" borderId="2" xfId="0" applyFont="1" applyFill="1" applyBorder="1" applyAlignment="1">
      <alignment horizontal="center" vertical="center" wrapText="1"/>
    </xf>
    <xf numFmtId="0" fontId="50" fillId="0" borderId="22" xfId="0" applyFont="1" applyFill="1" applyBorder="1" applyAlignment="1">
      <alignment horizontal="center" vertical="center"/>
    </xf>
    <xf numFmtId="0" fontId="54" fillId="33" borderId="24" xfId="0" applyFont="1" applyFill="1" applyBorder="1" applyAlignment="1">
      <alignment horizontal="center" vertical="center" wrapText="1"/>
    </xf>
    <xf numFmtId="0" fontId="54" fillId="33" borderId="25" xfId="0" applyFont="1" applyFill="1" applyBorder="1" applyAlignment="1">
      <alignment horizontal="center" vertical="center"/>
    </xf>
    <xf numFmtId="0" fontId="59" fillId="2" borderId="22" xfId="0" applyFont="1" applyFill="1" applyBorder="1" applyAlignment="1">
      <alignment horizontal="center" vertical="center" wrapText="1"/>
    </xf>
    <xf numFmtId="0" fontId="59" fillId="2" borderId="6" xfId="0" applyFont="1" applyFill="1" applyBorder="1" applyAlignment="1">
      <alignment horizontal="center" vertical="center" wrapText="1"/>
    </xf>
    <xf numFmtId="0" fontId="62" fillId="2" borderId="22" xfId="0" applyFont="1" applyFill="1" applyBorder="1" applyAlignment="1">
      <alignment horizontal="center" vertical="center" wrapText="1"/>
    </xf>
    <xf numFmtId="0" fontId="62" fillId="2" borderId="6" xfId="0" applyFont="1" applyFill="1" applyBorder="1" applyAlignment="1">
      <alignment horizontal="center" vertical="center" wrapText="1"/>
    </xf>
    <xf numFmtId="0" fontId="58" fillId="2" borderId="22" xfId="0" applyFont="1" applyFill="1" applyBorder="1" applyAlignment="1">
      <alignment horizontal="center" vertical="center" wrapText="1"/>
    </xf>
    <xf numFmtId="0" fontId="58" fillId="2" borderId="6" xfId="0" applyFont="1" applyFill="1" applyBorder="1" applyAlignment="1">
      <alignment horizontal="center" vertical="center" wrapText="1"/>
    </xf>
    <xf numFmtId="0" fontId="61" fillId="2" borderId="25" xfId="0" applyFont="1" applyFill="1" applyBorder="1" applyAlignment="1">
      <alignment horizontal="center" vertical="center" wrapText="1"/>
    </xf>
    <xf numFmtId="0" fontId="61" fillId="2" borderId="23" xfId="0" applyFont="1" applyFill="1" applyBorder="1" applyAlignment="1">
      <alignment horizontal="center" vertical="center" wrapText="1"/>
    </xf>
    <xf numFmtId="0" fontId="61" fillId="2" borderId="24" xfId="0" applyFont="1" applyFill="1" applyBorder="1" applyAlignment="1">
      <alignment horizontal="center" vertical="center" wrapText="1"/>
    </xf>
    <xf numFmtId="0" fontId="61" fillId="2" borderId="22" xfId="0" applyFont="1" applyFill="1" applyBorder="1" applyAlignment="1">
      <alignment horizontal="center" vertical="center"/>
    </xf>
    <xf numFmtId="0" fontId="60" fillId="2" borderId="25" xfId="0" applyFont="1" applyFill="1" applyBorder="1" applyAlignment="1">
      <alignment horizontal="center" vertical="center" wrapText="1"/>
    </xf>
    <xf numFmtId="0" fontId="60" fillId="2" borderId="23" xfId="0" applyFont="1" applyFill="1" applyBorder="1" applyAlignment="1">
      <alignment horizontal="center" vertical="center" wrapText="1"/>
    </xf>
    <xf numFmtId="0" fontId="60" fillId="2" borderId="24" xfId="0" applyFont="1" applyFill="1" applyBorder="1" applyAlignment="1">
      <alignment horizontal="center" vertical="center" wrapText="1"/>
    </xf>
    <xf numFmtId="0" fontId="48" fillId="2" borderId="22" xfId="0" applyFont="1" applyFill="1" applyBorder="1" applyAlignment="1">
      <alignment horizontal="center" vertical="center"/>
    </xf>
    <xf numFmtId="0" fontId="60" fillId="2" borderId="26" xfId="0" applyFont="1" applyFill="1" applyBorder="1" applyAlignment="1">
      <alignment horizontal="center" vertical="center" wrapText="1"/>
    </xf>
    <xf numFmtId="0" fontId="60" fillId="2" borderId="27" xfId="0" applyFont="1" applyFill="1" applyBorder="1" applyAlignment="1">
      <alignment horizontal="center" vertical="center" wrapText="1"/>
    </xf>
    <xf numFmtId="0" fontId="60" fillId="2" borderId="28" xfId="0" applyFont="1" applyFill="1" applyBorder="1" applyAlignment="1">
      <alignment horizontal="center" vertical="center" wrapText="1"/>
    </xf>
    <xf numFmtId="0" fontId="60" fillId="2" borderId="3" xfId="0" applyFont="1" applyFill="1" applyBorder="1" applyAlignment="1">
      <alignment horizontal="center" vertical="center" wrapText="1"/>
    </xf>
    <xf numFmtId="0" fontId="60" fillId="2" borderId="4" xfId="0" applyFont="1" applyFill="1" applyBorder="1" applyAlignment="1">
      <alignment horizontal="center" vertical="center" wrapText="1"/>
    </xf>
    <xf numFmtId="0" fontId="60" fillId="2" borderId="2" xfId="0" applyFont="1" applyFill="1" applyBorder="1" applyAlignment="1">
      <alignment horizontal="center" vertical="center" wrapText="1"/>
    </xf>
    <xf numFmtId="1" fontId="48" fillId="2" borderId="22" xfId="0" applyNumberFormat="1" applyFont="1" applyFill="1" applyBorder="1" applyAlignment="1">
      <alignment horizontal="center" vertical="center"/>
    </xf>
    <xf numFmtId="0" fontId="50" fillId="2" borderId="27" xfId="0" applyFont="1" applyFill="1" applyBorder="1" applyAlignment="1">
      <alignment horizontal="center" wrapText="1"/>
    </xf>
    <xf numFmtId="0" fontId="50" fillId="2" borderId="0" xfId="0" applyFont="1" applyFill="1" applyBorder="1" applyAlignment="1">
      <alignment horizontal="center" wrapText="1"/>
    </xf>
    <xf numFmtId="1" fontId="53" fillId="2" borderId="25" xfId="0" applyNumberFormat="1" applyFont="1" applyFill="1" applyBorder="1" applyAlignment="1">
      <alignment horizontal="center"/>
    </xf>
    <xf numFmtId="1" fontId="53" fillId="2" borderId="23" xfId="0" applyNumberFormat="1" applyFont="1" applyFill="1" applyBorder="1" applyAlignment="1">
      <alignment horizontal="center"/>
    </xf>
    <xf numFmtId="1" fontId="53" fillId="2" borderId="24" xfId="0" applyNumberFormat="1" applyFont="1" applyFill="1" applyBorder="1" applyAlignment="1">
      <alignment horizontal="center"/>
    </xf>
    <xf numFmtId="179" fontId="49" fillId="2" borderId="25" xfId="0" applyNumberFormat="1" applyFont="1" applyFill="1" applyBorder="1" applyAlignment="1">
      <alignment horizontal="center"/>
    </xf>
    <xf numFmtId="179" fontId="49" fillId="2" borderId="23" xfId="0" applyNumberFormat="1" applyFont="1" applyFill="1" applyBorder="1" applyAlignment="1">
      <alignment horizontal="center"/>
    </xf>
    <xf numFmtId="179" fontId="49" fillId="2" borderId="24" xfId="0" applyNumberFormat="1" applyFont="1" applyFill="1" applyBorder="1" applyAlignment="1">
      <alignment horizontal="center"/>
    </xf>
    <xf numFmtId="1" fontId="48" fillId="2" borderId="25" xfId="0" applyNumberFormat="1" applyFont="1" applyFill="1" applyBorder="1" applyAlignment="1">
      <alignment horizontal="center" vertical="center"/>
    </xf>
    <xf numFmtId="1" fontId="48" fillId="2" borderId="23" xfId="0" applyNumberFormat="1" applyFont="1" applyFill="1" applyBorder="1" applyAlignment="1">
      <alignment horizontal="center" vertical="center"/>
    </xf>
    <xf numFmtId="1" fontId="48" fillId="2" borderId="24" xfId="0" applyNumberFormat="1" applyFont="1" applyFill="1" applyBorder="1" applyAlignment="1">
      <alignment horizontal="center" vertical="center"/>
    </xf>
    <xf numFmtId="0" fontId="57" fillId="2" borderId="25" xfId="0" applyFont="1" applyFill="1" applyBorder="1" applyAlignment="1">
      <alignment horizontal="center" vertical="center" wrapText="1" shrinkToFit="1"/>
    </xf>
    <xf numFmtId="0" fontId="57" fillId="2" borderId="23" xfId="0" applyFont="1" applyFill="1" applyBorder="1" applyAlignment="1">
      <alignment horizontal="center" vertical="center" wrapText="1" shrinkToFit="1"/>
    </xf>
    <xf numFmtId="0" fontId="57" fillId="2" borderId="24" xfId="0" applyFont="1" applyFill="1" applyBorder="1" applyAlignment="1">
      <alignment horizontal="center" vertical="center" wrapText="1" shrinkToFit="1"/>
    </xf>
    <xf numFmtId="0" fontId="48" fillId="30" borderId="26" xfId="0" applyFont="1" applyFill="1" applyBorder="1" applyAlignment="1">
      <alignment horizontal="center" vertical="center" wrapText="1"/>
    </xf>
    <xf numFmtId="0" fontId="48" fillId="30" borderId="27" xfId="0" applyFont="1" applyFill="1" applyBorder="1" applyAlignment="1">
      <alignment horizontal="center" vertical="center" wrapText="1"/>
    </xf>
    <xf numFmtId="0" fontId="48" fillId="30" borderId="28" xfId="0" applyFont="1" applyFill="1" applyBorder="1" applyAlignment="1">
      <alignment horizontal="center" vertical="center" wrapText="1"/>
    </xf>
    <xf numFmtId="0" fontId="48" fillId="30" borderId="29" xfId="0" applyFont="1" applyFill="1" applyBorder="1" applyAlignment="1">
      <alignment horizontal="center" vertical="center" wrapText="1"/>
    </xf>
    <xf numFmtId="0" fontId="48" fillId="30" borderId="0" xfId="0" applyFont="1" applyFill="1" applyBorder="1" applyAlignment="1">
      <alignment horizontal="center" vertical="center" wrapText="1"/>
    </xf>
    <xf numFmtId="0" fontId="48" fillId="30" borderId="30" xfId="0" applyFont="1" applyFill="1" applyBorder="1" applyAlignment="1">
      <alignment horizontal="center" vertical="center" wrapText="1"/>
    </xf>
    <xf numFmtId="0" fontId="48" fillId="30" borderId="3" xfId="0" applyFont="1" applyFill="1" applyBorder="1" applyAlignment="1">
      <alignment horizontal="center" vertical="center" wrapText="1"/>
    </xf>
    <xf numFmtId="0" fontId="48" fillId="30" borderId="4" xfId="0" applyFont="1" applyFill="1" applyBorder="1" applyAlignment="1">
      <alignment horizontal="center" vertical="center" wrapText="1"/>
    </xf>
    <xf numFmtId="0" fontId="48" fillId="30" borderId="2" xfId="0" applyFont="1" applyFill="1" applyBorder="1" applyAlignment="1">
      <alignment horizontal="center" vertical="center" wrapText="1"/>
    </xf>
    <xf numFmtId="0" fontId="51" fillId="2" borderId="22" xfId="0" applyFont="1" applyFill="1" applyBorder="1" applyAlignment="1">
      <alignment horizontal="center" vertical="center" wrapText="1"/>
    </xf>
    <xf numFmtId="0" fontId="51" fillId="2" borderId="6" xfId="0" applyFont="1" applyFill="1" applyBorder="1" applyAlignment="1">
      <alignment horizontal="center" vertical="center" wrapText="1"/>
    </xf>
    <xf numFmtId="0" fontId="54" fillId="2" borderId="22" xfId="0" applyFont="1" applyFill="1" applyBorder="1" applyAlignment="1">
      <alignment horizontal="center" vertical="center" wrapText="1"/>
    </xf>
    <xf numFmtId="0" fontId="54" fillId="2" borderId="6" xfId="0" applyFont="1" applyFill="1" applyBorder="1" applyAlignment="1">
      <alignment horizontal="center" vertical="center" wrapText="1"/>
    </xf>
    <xf numFmtId="0" fontId="54" fillId="2" borderId="25" xfId="0" applyFont="1" applyFill="1" applyBorder="1" applyAlignment="1">
      <alignment horizontal="center" vertical="center" wrapText="1"/>
    </xf>
    <xf numFmtId="0" fontId="54" fillId="2" borderId="23" xfId="0" applyFont="1" applyFill="1" applyBorder="1" applyAlignment="1">
      <alignment horizontal="center" vertical="center" wrapText="1"/>
    </xf>
    <xf numFmtId="0" fontId="54" fillId="2" borderId="24" xfId="0" applyFont="1" applyFill="1" applyBorder="1" applyAlignment="1">
      <alignment horizontal="center" vertical="center" wrapText="1"/>
    </xf>
    <xf numFmtId="0" fontId="54" fillId="2" borderId="26" xfId="0" applyFont="1" applyFill="1" applyBorder="1" applyAlignment="1">
      <alignment horizontal="center" vertical="center" wrapText="1"/>
    </xf>
    <xf numFmtId="0" fontId="54" fillId="2" borderId="27" xfId="0" applyFont="1" applyFill="1" applyBorder="1" applyAlignment="1">
      <alignment horizontal="center" vertical="center" wrapText="1"/>
    </xf>
    <xf numFmtId="0" fontId="54" fillId="2" borderId="28" xfId="0" applyFont="1" applyFill="1" applyBorder="1" applyAlignment="1">
      <alignment horizontal="center" vertical="center" wrapText="1"/>
    </xf>
    <xf numFmtId="0" fontId="54" fillId="2" borderId="3" xfId="0" applyFont="1" applyFill="1" applyBorder="1" applyAlignment="1">
      <alignment horizontal="center" vertical="center" wrapText="1"/>
    </xf>
    <xf numFmtId="0" fontId="54" fillId="2" borderId="4" xfId="0" applyFont="1" applyFill="1" applyBorder="1" applyAlignment="1">
      <alignment horizontal="center" vertical="center" wrapText="1"/>
    </xf>
    <xf numFmtId="0" fontId="54" fillId="2" borderId="2" xfId="0" applyFont="1" applyFill="1" applyBorder="1" applyAlignment="1">
      <alignment horizontal="center" vertical="center" wrapText="1"/>
    </xf>
    <xf numFmtId="0" fontId="48" fillId="30" borderId="22" xfId="0" applyFont="1" applyFill="1" applyBorder="1" applyAlignment="1">
      <alignment horizontal="center" vertical="center" wrapText="1"/>
    </xf>
  </cellXfs>
  <cellStyles count="288">
    <cellStyle name="_x0001_" xfId="233" xr:uid="{00000000-0005-0000-0000-000000000000}"/>
    <cellStyle name="???????Summary" xfId="3" xr:uid="{00000000-0005-0000-0000-000001000000}"/>
    <cellStyle name="????_laroux" xfId="4" xr:uid="{00000000-0005-0000-0000-000002000000}"/>
    <cellStyle name="??_??" xfId="5" xr:uid="{00000000-0005-0000-0000-000003000000}"/>
    <cellStyle name="_Associates 07_08_Wage Bill Calculation" xfId="6" xr:uid="{00000000-0005-0000-0000-000004000000}"/>
    <cellStyle name="_Associates 07_08_Wage Bill Calculation_Book1" xfId="7" xr:uid="{00000000-0005-0000-0000-000005000000}"/>
    <cellStyle name="_Associates 07_08_Wage Bill Calculation_Compensation Review 2008-09" xfId="8" xr:uid="{00000000-0005-0000-0000-000006000000}"/>
    <cellStyle name="_Associates 07_08_Wage Bill Calculation_Internal Compensation Survey" xfId="9" xr:uid="{00000000-0005-0000-0000-000007000000}"/>
    <cellStyle name="_Associates 07_08_Wage Bill Calculation_Internal Compensation Survey  08-09" xfId="10" xr:uid="{00000000-0005-0000-0000-000008000000}"/>
    <cellStyle name="_Associates 07_08_Wage Bill Calculation_Internal Compensation Survey  08-09 Final" xfId="11" xr:uid="{00000000-0005-0000-0000-000009000000}"/>
    <cellStyle name="_Associates 07_08_Wage Bill Calculation_Internal Compensation Survey  08-09 Original" xfId="12" xr:uid="{00000000-0005-0000-0000-00000A000000}"/>
    <cellStyle name="_Associates 07_08_Wage Bill Calculation_Option -NEW" xfId="13" xr:uid="{00000000-0005-0000-0000-00000B000000}"/>
    <cellStyle name="_Associates 07_08_Wage Bill Calculation_Salary Sheet-Final" xfId="14" xr:uid="{00000000-0005-0000-0000-00000C000000}"/>
    <cellStyle name="_Associates 07_08_Wage Bill Calculation_Salary Sheet-Final.xls" xfId="15" xr:uid="{00000000-0005-0000-0000-00000D000000}"/>
    <cellStyle name="_Associates 07_08_Wage Bill Calculation_Salary_Wages_08-09 (Update))7.3.08" xfId="16" xr:uid="{00000000-0005-0000-0000-00000E000000}"/>
    <cellStyle name="_Associates 07_08_Wage Bill Calculation_Training Needs 08-09" xfId="17" xr:uid="{00000000-0005-0000-0000-00000F000000}"/>
    <cellStyle name="_Book1" xfId="18" xr:uid="{00000000-0005-0000-0000-000010000000}"/>
    <cellStyle name="_Book1_Book1" xfId="19" xr:uid="{00000000-0005-0000-0000-000011000000}"/>
    <cellStyle name="_Book1_Compensation Review 2008-09" xfId="20" xr:uid="{00000000-0005-0000-0000-000012000000}"/>
    <cellStyle name="_Book1_Internal Compensation Survey" xfId="21" xr:uid="{00000000-0005-0000-0000-000013000000}"/>
    <cellStyle name="_Book1_Internal Compensation Survey  08-09" xfId="22" xr:uid="{00000000-0005-0000-0000-000014000000}"/>
    <cellStyle name="_Book1_Internal Compensation Survey  08-09 Final" xfId="23" xr:uid="{00000000-0005-0000-0000-000015000000}"/>
    <cellStyle name="_Book1_Internal Compensation Survey  08-09 Original" xfId="24" xr:uid="{00000000-0005-0000-0000-000016000000}"/>
    <cellStyle name="_Book1_Option -NEW" xfId="25" xr:uid="{00000000-0005-0000-0000-000017000000}"/>
    <cellStyle name="_Book1_Salary Sheet-Final" xfId="26" xr:uid="{00000000-0005-0000-0000-000018000000}"/>
    <cellStyle name="_Book1_Salary Sheet-Final.xls" xfId="27" xr:uid="{00000000-0005-0000-0000-000019000000}"/>
    <cellStyle name="_Book1_Salary_Wages_08-09 (Update))7.3.08" xfId="28" xr:uid="{00000000-0005-0000-0000-00001A000000}"/>
    <cellStyle name="_Book1_Training Needs 08-09" xfId="29" xr:uid="{00000000-0005-0000-0000-00001B000000}"/>
    <cellStyle name="_Compensation 07-08_Original" xfId="30" xr:uid="{00000000-0005-0000-0000-00001C000000}"/>
    <cellStyle name="_Compensation 07-08_Original_Book1" xfId="31" xr:uid="{00000000-0005-0000-0000-00001D000000}"/>
    <cellStyle name="_Compensation 07-08_Original_Compensation Review 2008-09" xfId="32" xr:uid="{00000000-0005-0000-0000-00001E000000}"/>
    <cellStyle name="_Compensation 07-08_Original_Internal Compensation Survey" xfId="33" xr:uid="{00000000-0005-0000-0000-00001F000000}"/>
    <cellStyle name="_Compensation 07-08_Original_Internal Compensation Survey  08-09" xfId="34" xr:uid="{00000000-0005-0000-0000-000020000000}"/>
    <cellStyle name="_Compensation 07-08_Original_Internal Compensation Survey  08-09 Final" xfId="35" xr:uid="{00000000-0005-0000-0000-000021000000}"/>
    <cellStyle name="_Compensation 07-08_Original_Internal Compensation Survey  08-09 Original" xfId="36" xr:uid="{00000000-0005-0000-0000-000022000000}"/>
    <cellStyle name="_Compensation 07-08_Original_Option -NEW" xfId="37" xr:uid="{00000000-0005-0000-0000-000023000000}"/>
    <cellStyle name="_Compensation 07-08_Original_Salary Sheet-Final" xfId="38" xr:uid="{00000000-0005-0000-0000-000024000000}"/>
    <cellStyle name="_Compensation 07-08_Original_Salary Sheet-Final.xls" xfId="39" xr:uid="{00000000-0005-0000-0000-000025000000}"/>
    <cellStyle name="_Compensation 07-08_Original_Salary_Wages_08-09 (Update))7.3.08" xfId="40" xr:uid="{00000000-0005-0000-0000-000026000000}"/>
    <cellStyle name="_Compensation 07-08_Original_Training Needs 08-09" xfId="41" xr:uid="{00000000-0005-0000-0000-000027000000}"/>
    <cellStyle name="_Internal Compensation Survey  08-09" xfId="42" xr:uid="{00000000-0005-0000-0000-000028000000}"/>
    <cellStyle name="_Internal Compensation Survey  08-09_Book1" xfId="43" xr:uid="{00000000-0005-0000-0000-000029000000}"/>
    <cellStyle name="_Internal Compensation Survey  08-09_Compensation Review 2008-09" xfId="44" xr:uid="{00000000-0005-0000-0000-00002A000000}"/>
    <cellStyle name="_Internal Compensation Survey  08-09_Salary Sheet-Final" xfId="45" xr:uid="{00000000-0005-0000-0000-00002B000000}"/>
    <cellStyle name="_Internal Compensation Survey  08-09_Salary Sheet-Final.xls" xfId="46" xr:uid="{00000000-0005-0000-0000-00002C000000}"/>
    <cellStyle name="_PRESENTATION_Assoc Survey-07-08" xfId="47" xr:uid="{00000000-0005-0000-0000-00002D000000}"/>
    <cellStyle name="_PRESENTATION_Assoc Survey-07-08_Book1" xfId="48" xr:uid="{00000000-0005-0000-0000-00002E000000}"/>
    <cellStyle name="_PRESENTATION_Assoc Survey-07-08_Compensation Review 2008-09" xfId="49" xr:uid="{00000000-0005-0000-0000-00002F000000}"/>
    <cellStyle name="_PRESENTATION_Assoc Survey-07-08_Internal Compensation Survey" xfId="50" xr:uid="{00000000-0005-0000-0000-000030000000}"/>
    <cellStyle name="_PRESENTATION_Assoc Survey-07-08_Internal Compensation Survey  08-09" xfId="51" xr:uid="{00000000-0005-0000-0000-000031000000}"/>
    <cellStyle name="_PRESENTATION_Assoc Survey-07-08_Internal Compensation Survey  08-09 Final" xfId="52" xr:uid="{00000000-0005-0000-0000-000032000000}"/>
    <cellStyle name="_PRESENTATION_Assoc Survey-07-08_Internal Compensation Survey  08-09 Original" xfId="53" xr:uid="{00000000-0005-0000-0000-000033000000}"/>
    <cellStyle name="_PRESENTATION_Assoc Survey-07-08_Option -NEW" xfId="54" xr:uid="{00000000-0005-0000-0000-000034000000}"/>
    <cellStyle name="_PRESENTATION_Assoc Survey-07-08_Salary Sheet-Final" xfId="55" xr:uid="{00000000-0005-0000-0000-000035000000}"/>
    <cellStyle name="_PRESENTATION_Assoc Survey-07-08_Salary Sheet-Final.xls" xfId="56" xr:uid="{00000000-0005-0000-0000-000036000000}"/>
    <cellStyle name="_PRESENTATION_Assoc Survey-07-08_Salary_Wages_08-09 (Update))7.3.08" xfId="57" xr:uid="{00000000-0005-0000-0000-000037000000}"/>
    <cellStyle name="_PRESENTATION_Assoc Survey-07-08_Training Needs 08-09" xfId="58" xr:uid="{00000000-0005-0000-0000-000038000000}"/>
    <cellStyle name="_QUERY OF MAY-08" xfId="59" xr:uid="{00000000-0005-0000-0000-000039000000}"/>
    <cellStyle name="_QUERY OF MAY-08_Copy of May-Actual-08" xfId="60" xr:uid="{00000000-0005-0000-0000-00003A000000}"/>
    <cellStyle name="_QUERY OF MAY-08_June-Actual-08" xfId="61" xr:uid="{00000000-0005-0000-0000-00003B000000}"/>
    <cellStyle name="_QUERY OF MAY-08_May-Actual-08" xfId="62" xr:uid="{00000000-0005-0000-0000-00003C000000}"/>
    <cellStyle name="_QUERY OF MAY-08_NOV-Actual-08 VD" xfId="63" xr:uid="{00000000-0005-0000-0000-00003D000000}"/>
    <cellStyle name="_Salary detail of Associates" xfId="64" xr:uid="{00000000-0005-0000-0000-00003E000000}"/>
    <cellStyle name="_Salary detail of Associates_Book1" xfId="65" xr:uid="{00000000-0005-0000-0000-00003F000000}"/>
    <cellStyle name="_Salary detail of Associates_Compensation Review 2008-09" xfId="66" xr:uid="{00000000-0005-0000-0000-000040000000}"/>
    <cellStyle name="_Salary detail of Associates_Internal Compensation Survey" xfId="67" xr:uid="{00000000-0005-0000-0000-000041000000}"/>
    <cellStyle name="_Salary detail of Associates_Internal Compensation Survey  08-09" xfId="68" xr:uid="{00000000-0005-0000-0000-000042000000}"/>
    <cellStyle name="_Salary detail of Associates_Internal Compensation Survey  08-09 Final" xfId="69" xr:uid="{00000000-0005-0000-0000-000043000000}"/>
    <cellStyle name="_Salary detail of Associates_Internal Compensation Survey  08-09 Original" xfId="70" xr:uid="{00000000-0005-0000-0000-000044000000}"/>
    <cellStyle name="_Salary detail of Associates_Option -NEW" xfId="71" xr:uid="{00000000-0005-0000-0000-000045000000}"/>
    <cellStyle name="_Salary detail of Associates_Salary Sheet-Final" xfId="72" xr:uid="{00000000-0005-0000-0000-000046000000}"/>
    <cellStyle name="_Salary detail of Associates_Salary Sheet-Final.xls" xfId="73" xr:uid="{00000000-0005-0000-0000-000047000000}"/>
    <cellStyle name="_Salary detail of Associates_Salary_Wages_08-09 (Update))7.3.08" xfId="74" xr:uid="{00000000-0005-0000-0000-000048000000}"/>
    <cellStyle name="_Salary detail of Associates_Training Needs 08-09" xfId="75" xr:uid="{00000000-0005-0000-0000-000049000000}"/>
    <cellStyle name="_Salary_Wages_08-09 (Update))7.3.08" xfId="76" xr:uid="{00000000-0005-0000-0000-00004A000000}"/>
    <cellStyle name="_Salary_Wages_08-09 (Update))7.3.08_1" xfId="77" xr:uid="{00000000-0005-0000-0000-00004B000000}"/>
    <cellStyle name="_Salary_Wages_08-09 (Update))7.3.08_1_Internal Compensation Survey" xfId="78" xr:uid="{00000000-0005-0000-0000-00004C000000}"/>
    <cellStyle name="_Salary_Wages_08-09 (Update))7.3.08_1_Internal Compensation Survey  08-09" xfId="79" xr:uid="{00000000-0005-0000-0000-00004D000000}"/>
    <cellStyle name="_Salary_Wages_08-09 (Update))7.3.08_1_Internal Compensation Survey  08-09 Final" xfId="80" xr:uid="{00000000-0005-0000-0000-00004E000000}"/>
    <cellStyle name="_Salary_Wages_08-09 (Update))7.3.08_1_Internal Compensation Survey  08-09 Original" xfId="81" xr:uid="{00000000-0005-0000-0000-00004F000000}"/>
    <cellStyle name="_Salary_Wages_08-09 (Update))7.3.08_1_Option -NEW" xfId="82" xr:uid="{00000000-0005-0000-0000-000050000000}"/>
    <cellStyle name="_Salary_Wages_08-09 (Update))7.3.08_1_Training Needs 08-09" xfId="83" xr:uid="{00000000-0005-0000-0000-000051000000}"/>
    <cellStyle name="_Salary_Wages_08-09 (Update))7.3.08_Book1" xfId="84" xr:uid="{00000000-0005-0000-0000-000052000000}"/>
    <cellStyle name="_Salary_Wages_08-09 (Update))7.3.08_Compensation Review 2008-09" xfId="85" xr:uid="{00000000-0005-0000-0000-000053000000}"/>
    <cellStyle name="_Salary_Wages_08-09 (Update))7.3.08_Internal Compensation Survey" xfId="86" xr:uid="{00000000-0005-0000-0000-000054000000}"/>
    <cellStyle name="_Salary_Wages_08-09 (Update))7.3.08_Internal Compensation Survey  08-09" xfId="87" xr:uid="{00000000-0005-0000-0000-000055000000}"/>
    <cellStyle name="_Salary_Wages_08-09 (Update))7.3.08_Internal Compensation Survey  08-09 Final" xfId="88" xr:uid="{00000000-0005-0000-0000-000056000000}"/>
    <cellStyle name="_Salary_Wages_08-09 (Update))7.3.08_Internal Compensation Survey  08-09 Original" xfId="89" xr:uid="{00000000-0005-0000-0000-000057000000}"/>
    <cellStyle name="_Salary_Wages_08-09 (Update))7.3.08_Option -NEW" xfId="90" xr:uid="{00000000-0005-0000-0000-000058000000}"/>
    <cellStyle name="_Salary_Wages_08-09 (Update))7.3.08_Salary Sheet-Final" xfId="91" xr:uid="{00000000-0005-0000-0000-000059000000}"/>
    <cellStyle name="_Salary_Wages_08-09 (Update))7.3.08_Salary Sheet-Final.xls" xfId="92" xr:uid="{00000000-0005-0000-0000-00005A000000}"/>
    <cellStyle name="_Salary_Wages_08-09 (Update))7.3.08_Salary_Wages_08-09 (Update))7.3.08" xfId="93" xr:uid="{00000000-0005-0000-0000-00005B000000}"/>
    <cellStyle name="_Salary_Wages_08-09 (Update))7.3.08_Training Needs 08-09" xfId="94" xr:uid="{00000000-0005-0000-0000-00005C000000}"/>
    <cellStyle name="`GENERAL" xfId="95" xr:uid="{00000000-0005-0000-0000-00005D000000}"/>
    <cellStyle name="=C:\WINDOWS\SYSTEM32\COMMAND.COM" xfId="96" xr:uid="{00000000-0005-0000-0000-00005E000000}"/>
    <cellStyle name="=C:\WINNT35\SYSTEM32\COMMAND.COM" xfId="97" xr:uid="{00000000-0005-0000-0000-00005F000000}"/>
    <cellStyle name="20% - Accent1 2" xfId="235" xr:uid="{00000000-0005-0000-0000-000060000000}"/>
    <cellStyle name="20% - Accent2 2" xfId="236" xr:uid="{00000000-0005-0000-0000-000061000000}"/>
    <cellStyle name="20% - Accent3 2" xfId="237" xr:uid="{00000000-0005-0000-0000-000062000000}"/>
    <cellStyle name="20% - Accent4 2" xfId="238" xr:uid="{00000000-0005-0000-0000-000063000000}"/>
    <cellStyle name="20% - Accent5 2" xfId="239" xr:uid="{00000000-0005-0000-0000-000064000000}"/>
    <cellStyle name="20% - Accent6 2" xfId="240" xr:uid="{00000000-0005-0000-0000-000065000000}"/>
    <cellStyle name="40% - Accent1 2" xfId="241" xr:uid="{00000000-0005-0000-0000-000066000000}"/>
    <cellStyle name="40% - Accent2 2" xfId="242" xr:uid="{00000000-0005-0000-0000-000067000000}"/>
    <cellStyle name="40% - Accent3 2" xfId="243" xr:uid="{00000000-0005-0000-0000-000068000000}"/>
    <cellStyle name="40% - Accent4 2" xfId="244" xr:uid="{00000000-0005-0000-0000-000069000000}"/>
    <cellStyle name="40% - Accent5 2" xfId="245" xr:uid="{00000000-0005-0000-0000-00006A000000}"/>
    <cellStyle name="40% - Accent6 2" xfId="246" xr:uid="{00000000-0005-0000-0000-00006B000000}"/>
    <cellStyle name="60% - Accent1 2" xfId="247" xr:uid="{00000000-0005-0000-0000-00006C000000}"/>
    <cellStyle name="60% - Accent2 2" xfId="248" xr:uid="{00000000-0005-0000-0000-00006D000000}"/>
    <cellStyle name="60% - Accent3 2" xfId="249" xr:uid="{00000000-0005-0000-0000-00006E000000}"/>
    <cellStyle name="60% - Accent4 2" xfId="250" xr:uid="{00000000-0005-0000-0000-00006F000000}"/>
    <cellStyle name="60% - Accent5 2" xfId="251" xr:uid="{00000000-0005-0000-0000-000070000000}"/>
    <cellStyle name="60% - Accent6 2" xfId="252" xr:uid="{00000000-0005-0000-0000-000071000000}"/>
    <cellStyle name="A4用紙" xfId="98" xr:uid="{00000000-0005-0000-0000-000072000000}"/>
    <cellStyle name="Accent1 2" xfId="255" xr:uid="{00000000-0005-0000-0000-000073000000}"/>
    <cellStyle name="Accent2 2" xfId="256" xr:uid="{00000000-0005-0000-0000-000074000000}"/>
    <cellStyle name="Accent3 2" xfId="257" xr:uid="{00000000-0005-0000-0000-000075000000}"/>
    <cellStyle name="Accent4 2" xfId="258" xr:uid="{00000000-0005-0000-0000-000076000000}"/>
    <cellStyle name="Accent5 2" xfId="259" xr:uid="{00000000-0005-0000-0000-000077000000}"/>
    <cellStyle name="Accent6 2" xfId="260" xr:uid="{00000000-0005-0000-0000-000078000000}"/>
    <cellStyle name="Bad 2" xfId="266" xr:uid="{00000000-0005-0000-0000-000079000000}"/>
    <cellStyle name="Calc Currency (0)" xfId="99" xr:uid="{00000000-0005-0000-0000-00007A000000}"/>
    <cellStyle name="Calc Currency (2)" xfId="100" xr:uid="{00000000-0005-0000-0000-00007B000000}"/>
    <cellStyle name="Calc Percent (0)" xfId="101" xr:uid="{00000000-0005-0000-0000-00007C000000}"/>
    <cellStyle name="Calc Percent (1)" xfId="102" xr:uid="{00000000-0005-0000-0000-00007D000000}"/>
    <cellStyle name="Calc Percent (2)" xfId="103" xr:uid="{00000000-0005-0000-0000-00007E000000}"/>
    <cellStyle name="Calc Units (0)" xfId="104" xr:uid="{00000000-0005-0000-0000-00007F000000}"/>
    <cellStyle name="Calc Units (1)" xfId="105" xr:uid="{00000000-0005-0000-0000-000080000000}"/>
    <cellStyle name="Calc Units (2)" xfId="106" xr:uid="{00000000-0005-0000-0000-000081000000}"/>
    <cellStyle name="Calculation 2" xfId="268" xr:uid="{00000000-0005-0000-0000-000082000000}"/>
    <cellStyle name="Check Cell 2" xfId="262" xr:uid="{00000000-0005-0000-0000-000083000000}"/>
    <cellStyle name="Comma  - Style1" xfId="108" xr:uid="{00000000-0005-0000-0000-000084000000}"/>
    <cellStyle name="Comma [0] 2" xfId="109" xr:uid="{00000000-0005-0000-0000-000085000000}"/>
    <cellStyle name="Comma [00]" xfId="110" xr:uid="{00000000-0005-0000-0000-000086000000}"/>
    <cellStyle name="Comma 2" xfId="111" xr:uid="{00000000-0005-0000-0000-000087000000}"/>
    <cellStyle name="Comma 2 2" xfId="112" xr:uid="{00000000-0005-0000-0000-000088000000}"/>
    <cellStyle name="Comma 3" xfId="113" xr:uid="{00000000-0005-0000-0000-000089000000}"/>
    <cellStyle name="Comma 4" xfId="107" xr:uid="{00000000-0005-0000-0000-00008A000000}"/>
    <cellStyle name="Comma 5" xfId="224" xr:uid="{00000000-0005-0000-0000-00008B000000}"/>
    <cellStyle name="Comma 6" xfId="227" xr:uid="{00000000-0005-0000-0000-00008C000000}"/>
    <cellStyle name="Comma 7" xfId="226" xr:uid="{00000000-0005-0000-0000-00008D000000}"/>
    <cellStyle name="Comma 8" xfId="228" xr:uid="{00000000-0005-0000-0000-00008E000000}"/>
    <cellStyle name="Comma 9" xfId="225" xr:uid="{00000000-0005-0000-0000-00008F000000}"/>
    <cellStyle name="comma zerodec" xfId="114" xr:uid="{00000000-0005-0000-0000-000090000000}"/>
    <cellStyle name="Curren - Style3" xfId="115" xr:uid="{00000000-0005-0000-0000-000091000000}"/>
    <cellStyle name="Curren - Style4" xfId="116" xr:uid="{00000000-0005-0000-0000-000092000000}"/>
    <cellStyle name="Currency [00]" xfId="117" xr:uid="{00000000-0005-0000-0000-000093000000}"/>
    <cellStyle name="Currency1" xfId="118" xr:uid="{00000000-0005-0000-0000-000094000000}"/>
    <cellStyle name="DataPilot Category" xfId="119" xr:uid="{00000000-0005-0000-0000-000095000000}"/>
    <cellStyle name="DataPilot Corner" xfId="120" xr:uid="{00000000-0005-0000-0000-000096000000}"/>
    <cellStyle name="DataPilot Field" xfId="121" xr:uid="{00000000-0005-0000-0000-000097000000}"/>
    <cellStyle name="DataPilot Result" xfId="122" xr:uid="{00000000-0005-0000-0000-000098000000}"/>
    <cellStyle name="DataPilot Title" xfId="123" xr:uid="{00000000-0005-0000-0000-000099000000}"/>
    <cellStyle name="DataPilot Value" xfId="124" xr:uid="{00000000-0005-0000-0000-00009A000000}"/>
    <cellStyle name="Date Short" xfId="125" xr:uid="{00000000-0005-0000-0000-00009B000000}"/>
    <cellStyle name="Dollar (zero dec)" xfId="126" xr:uid="{00000000-0005-0000-0000-00009C000000}"/>
    <cellStyle name="Enter Currency (0)" xfId="127" xr:uid="{00000000-0005-0000-0000-00009D000000}"/>
    <cellStyle name="Enter Currency (2)" xfId="128" xr:uid="{00000000-0005-0000-0000-00009E000000}"/>
    <cellStyle name="Enter Units (0)" xfId="129" xr:uid="{00000000-0005-0000-0000-00009F000000}"/>
    <cellStyle name="Enter Units (1)" xfId="130" xr:uid="{00000000-0005-0000-0000-0000A0000000}"/>
    <cellStyle name="Enter Units (2)" xfId="131" xr:uid="{00000000-0005-0000-0000-0000A1000000}"/>
    <cellStyle name="Euro" xfId="132" xr:uid="{00000000-0005-0000-0000-0000A2000000}"/>
    <cellStyle name="Euro 2" xfId="253" xr:uid="{00000000-0005-0000-0000-0000A3000000}"/>
    <cellStyle name="Explanatory Text 2" xfId="277" xr:uid="{00000000-0005-0000-0000-0000A4000000}"/>
    <cellStyle name="Good 2" xfId="282" xr:uid="{00000000-0005-0000-0000-0000A5000000}"/>
    <cellStyle name="Grey" xfId="133" xr:uid="{00000000-0005-0000-0000-0000A6000000}"/>
    <cellStyle name="Header1" xfId="134" xr:uid="{00000000-0005-0000-0000-0000A7000000}"/>
    <cellStyle name="Header2" xfId="135" xr:uid="{00000000-0005-0000-0000-0000A8000000}"/>
    <cellStyle name="Header2 2" xfId="285" xr:uid="{00000000-0005-0000-0000-0000A9000000}"/>
    <cellStyle name="Heading 1 2" xfId="270" xr:uid="{00000000-0005-0000-0000-0000AA000000}"/>
    <cellStyle name="Heading 2 2" xfId="271" xr:uid="{00000000-0005-0000-0000-0000AB000000}"/>
    <cellStyle name="Heading 3 2" xfId="272" xr:uid="{00000000-0005-0000-0000-0000AC000000}"/>
    <cellStyle name="Heading 4 2" xfId="273" xr:uid="{00000000-0005-0000-0000-0000AD000000}"/>
    <cellStyle name="Hyperlink 2" xfId="284" xr:uid="{00000000-0005-0000-0000-0000AE000000}"/>
    <cellStyle name="Input [yellow]" xfId="136" xr:uid="{00000000-0005-0000-0000-0000AF000000}"/>
    <cellStyle name="Input [yellow] 2" xfId="286" xr:uid="{00000000-0005-0000-0000-0000B0000000}"/>
    <cellStyle name="Input 2" xfId="278" xr:uid="{00000000-0005-0000-0000-0000B1000000}"/>
    <cellStyle name="Link Currency (0)" xfId="137" xr:uid="{00000000-0005-0000-0000-0000B2000000}"/>
    <cellStyle name="Link Currency (2)" xfId="138" xr:uid="{00000000-0005-0000-0000-0000B3000000}"/>
    <cellStyle name="Link Units (0)" xfId="139" xr:uid="{00000000-0005-0000-0000-0000B4000000}"/>
    <cellStyle name="Link Units (1)" xfId="140" xr:uid="{00000000-0005-0000-0000-0000B5000000}"/>
    <cellStyle name="Link Units (2)" xfId="141" xr:uid="{00000000-0005-0000-0000-0000B6000000}"/>
    <cellStyle name="Linked Cell 2" xfId="265" xr:uid="{00000000-0005-0000-0000-0000B7000000}"/>
    <cellStyle name="Milliers [0]_AR1194" xfId="142" xr:uid="{00000000-0005-0000-0000-0000B8000000}"/>
    <cellStyle name="Milliers_AR1194" xfId="143" xr:uid="{00000000-0005-0000-0000-0000B9000000}"/>
    <cellStyle name="Monétaire [0]_AR1194" xfId="144" xr:uid="{00000000-0005-0000-0000-0000BA000000}"/>
    <cellStyle name="Monétaire_AR1194" xfId="145" xr:uid="{00000000-0005-0000-0000-0000BB000000}"/>
    <cellStyle name="Mon騁aire [0]_AR1194" xfId="146" xr:uid="{00000000-0005-0000-0000-0000BC000000}"/>
    <cellStyle name="Mon騁aire_AR1194" xfId="147" xr:uid="{00000000-0005-0000-0000-0000BD000000}"/>
    <cellStyle name="Neutral 2" xfId="263" xr:uid="{00000000-0005-0000-0000-0000BE000000}"/>
    <cellStyle name="Normal" xfId="0" builtinId="0"/>
    <cellStyle name="Normal - Style1" xfId="148" xr:uid="{00000000-0005-0000-0000-0000C0000000}"/>
    <cellStyle name="Normal - Style5" xfId="149" xr:uid="{00000000-0005-0000-0000-0000C1000000}"/>
    <cellStyle name="Normal 10" xfId="150" xr:uid="{00000000-0005-0000-0000-0000C2000000}"/>
    <cellStyle name="Normal 11" xfId="151" xr:uid="{00000000-0005-0000-0000-0000C3000000}"/>
    <cellStyle name="Normal 12" xfId="152" xr:uid="{00000000-0005-0000-0000-0000C4000000}"/>
    <cellStyle name="Normal 13" xfId="229" xr:uid="{00000000-0005-0000-0000-0000C5000000}"/>
    <cellStyle name="Normal 14" xfId="2" xr:uid="{00000000-0005-0000-0000-0000C6000000}"/>
    <cellStyle name="Normal 15" xfId="230" xr:uid="{00000000-0005-0000-0000-0000C7000000}"/>
    <cellStyle name="Normal 16" xfId="231" xr:uid="{00000000-0005-0000-0000-0000C8000000}"/>
    <cellStyle name="Normal 17" xfId="232" xr:uid="{00000000-0005-0000-0000-0000C9000000}"/>
    <cellStyle name="Normal 2" xfId="1" xr:uid="{00000000-0005-0000-0000-0000CA000000}"/>
    <cellStyle name="Normal 2 2" xfId="153" xr:uid="{00000000-0005-0000-0000-0000CB000000}"/>
    <cellStyle name="Normal 3" xfId="154" xr:uid="{00000000-0005-0000-0000-0000CC000000}"/>
    <cellStyle name="Normal 4" xfId="155" xr:uid="{00000000-0005-0000-0000-0000CD000000}"/>
    <cellStyle name="Normal 4 2" xfId="156" xr:uid="{00000000-0005-0000-0000-0000CE000000}"/>
    <cellStyle name="Normal 5" xfId="157" xr:uid="{00000000-0005-0000-0000-0000CF000000}"/>
    <cellStyle name="Normal 6" xfId="158" xr:uid="{00000000-0005-0000-0000-0000D0000000}"/>
    <cellStyle name="Normal 7" xfId="159" xr:uid="{00000000-0005-0000-0000-0000D1000000}"/>
    <cellStyle name="Normal 7 2" xfId="160" xr:uid="{00000000-0005-0000-0000-0000D2000000}"/>
    <cellStyle name="Normal 8" xfId="161" xr:uid="{00000000-0005-0000-0000-0000D3000000}"/>
    <cellStyle name="Normal 9" xfId="162" xr:uid="{00000000-0005-0000-0000-0000D4000000}"/>
    <cellStyle name="Note 2" xfId="264" xr:uid="{00000000-0005-0000-0000-0000D5000000}"/>
    <cellStyle name="Œ…‹æØ‚è [0.00]_pldt" xfId="163" xr:uid="{00000000-0005-0000-0000-0000D6000000}"/>
    <cellStyle name="Œ…‹æØ‚è_pldt" xfId="164" xr:uid="{00000000-0005-0000-0000-0000D7000000}"/>
    <cellStyle name="oft Excel]_x000d__x000a_Comment=open=/f を指定すると、ユーザー定義関数を関数貼り付けの一覧に登録することができます。_x000d__x000a_Maximized" xfId="254" xr:uid="{00000000-0005-0000-0000-0000D8000000}"/>
    <cellStyle name="Output 2" xfId="275" xr:uid="{00000000-0005-0000-0000-0000D9000000}"/>
    <cellStyle name="ParaBirimi [0]_RESULTS" xfId="165" xr:uid="{00000000-0005-0000-0000-0000DA000000}"/>
    <cellStyle name="ParaBirimi_RESULTS" xfId="166" xr:uid="{00000000-0005-0000-0000-0000DB000000}"/>
    <cellStyle name="Percent [0]" xfId="167" xr:uid="{00000000-0005-0000-0000-0000DC000000}"/>
    <cellStyle name="Percent [00]" xfId="168" xr:uid="{00000000-0005-0000-0000-0000DD000000}"/>
    <cellStyle name="Percent [2]" xfId="169" xr:uid="{00000000-0005-0000-0000-0000DE000000}"/>
    <cellStyle name="Percent 2" xfId="170" xr:uid="{00000000-0005-0000-0000-0000DF000000}"/>
    <cellStyle name="Percent 3" xfId="171" xr:uid="{00000000-0005-0000-0000-0000E0000000}"/>
    <cellStyle name="Percent 4" xfId="283" xr:uid="{00000000-0005-0000-0000-0000E1000000}"/>
    <cellStyle name="PERCENTAGE" xfId="172" xr:uid="{00000000-0005-0000-0000-0000E2000000}"/>
    <cellStyle name="PrePop Currency (0)" xfId="173" xr:uid="{00000000-0005-0000-0000-0000E3000000}"/>
    <cellStyle name="PrePop Currency (2)" xfId="174" xr:uid="{00000000-0005-0000-0000-0000E4000000}"/>
    <cellStyle name="PrePop Units (0)" xfId="175" xr:uid="{00000000-0005-0000-0000-0000E5000000}"/>
    <cellStyle name="PrePop Units (1)" xfId="176" xr:uid="{00000000-0005-0000-0000-0000E6000000}"/>
    <cellStyle name="PrePop Units (2)" xfId="177" xr:uid="{00000000-0005-0000-0000-0000E7000000}"/>
    <cellStyle name="PSChar" xfId="178" xr:uid="{00000000-0005-0000-0000-0000E8000000}"/>
    <cellStyle name="PSDate" xfId="179" xr:uid="{00000000-0005-0000-0000-0000E9000000}"/>
    <cellStyle name="PSDec" xfId="180" xr:uid="{00000000-0005-0000-0000-0000EA000000}"/>
    <cellStyle name="PSHeading" xfId="181" xr:uid="{00000000-0005-0000-0000-0000EB000000}"/>
    <cellStyle name="PSInt" xfId="182" xr:uid="{00000000-0005-0000-0000-0000EC000000}"/>
    <cellStyle name="PSSpacer" xfId="183" xr:uid="{00000000-0005-0000-0000-0000ED000000}"/>
    <cellStyle name="Scientific" xfId="184" xr:uid="{00000000-0005-0000-0000-0000EE000000}"/>
    <cellStyle name="special" xfId="185" xr:uid="{00000000-0005-0000-0000-0000EF000000}"/>
    <cellStyle name="Style 1" xfId="186" xr:uid="{00000000-0005-0000-0000-0000F0000000}"/>
    <cellStyle name="Text Indent A" xfId="187" xr:uid="{00000000-0005-0000-0000-0000F1000000}"/>
    <cellStyle name="Text Indent B" xfId="188" xr:uid="{00000000-0005-0000-0000-0000F2000000}"/>
    <cellStyle name="Text Indent C" xfId="189" xr:uid="{00000000-0005-0000-0000-0000F3000000}"/>
    <cellStyle name="Title 2" xfId="261" xr:uid="{00000000-0005-0000-0000-0000F4000000}"/>
    <cellStyle name="Total 2" xfId="274" xr:uid="{00000000-0005-0000-0000-0000F5000000}"/>
    <cellStyle name="Virg・ [0]_RESULTS" xfId="190" xr:uid="{00000000-0005-0000-0000-0000F6000000}"/>
    <cellStyle name="Virg・_RESULTS" xfId="191" xr:uid="{00000000-0005-0000-0000-0000F7000000}"/>
    <cellStyle name="Warning Text 2" xfId="269" xr:uid="{00000000-0005-0000-0000-0000F8000000}"/>
    <cellStyle name="ゴシック" xfId="192" xr:uid="{00000000-0005-0000-0000-0000F9000000}"/>
    <cellStyle name="スタイル 1" xfId="234" xr:uid="{00000000-0005-0000-0000-0000FA000000}"/>
    <cellStyle name="ﾄ褊褂燾・[0]_PERSONAL" xfId="193" xr:uid="{00000000-0005-0000-0000-0000FB000000}"/>
    <cellStyle name="ﾄ褊褂燾饑PERSONAL" xfId="194" xr:uid="{00000000-0005-0000-0000-0000FC000000}"/>
    <cellStyle name="ハイパーリンクSummary" xfId="195" xr:uid="{00000000-0005-0000-0000-0000FD000000}"/>
    <cellStyle name="ﾎ磊隆_PERSONAL" xfId="196" xr:uid="{00000000-0005-0000-0000-0000FE000000}"/>
    <cellStyle name="まとめフォーマット" xfId="197" xr:uid="{00000000-0005-0000-0000-0000FF000000}"/>
    <cellStyle name="ﾔ竟瑙糺・[0]_PERSONAL" xfId="198" xr:uid="{00000000-0005-0000-0000-000000010000}"/>
    <cellStyle name="ﾔ竟瑙糺饑PERSONAL" xfId="199" xr:uid="{00000000-0005-0000-0000-000001010000}"/>
    <cellStyle name="仕様再防原紙" xfId="200" xr:uid="{00000000-0005-0000-0000-000002010000}"/>
    <cellStyle name="北下" xfId="281" xr:uid="{00000000-0005-0000-0000-000003010000}"/>
    <cellStyle name="北下 2" xfId="287" xr:uid="{00000000-0005-0000-0000-000004010000}"/>
    <cellStyle name="平山" xfId="280" xr:uid="{00000000-0005-0000-0000-000005010000}"/>
    <cellStyle name="未定義" xfId="201" xr:uid="{00000000-0005-0000-0000-000006010000}"/>
    <cellStyle name="杉本" xfId="276" xr:uid="{00000000-0005-0000-0000-000007010000}"/>
    <cellStyle name="桁区切り [0.00] 2" xfId="202" xr:uid="{00000000-0005-0000-0000-000008010000}"/>
    <cellStyle name="桁区切り 10" xfId="203" xr:uid="{00000000-0005-0000-0000-000009010000}"/>
    <cellStyle name="桁区切り 11" xfId="204" xr:uid="{00000000-0005-0000-0000-00000A010000}"/>
    <cellStyle name="桁区切り 12" xfId="205" xr:uid="{00000000-0005-0000-0000-00000B010000}"/>
    <cellStyle name="桁区切り 13" xfId="206" xr:uid="{00000000-0005-0000-0000-00000C010000}"/>
    <cellStyle name="桁区切り 14" xfId="207" xr:uid="{00000000-0005-0000-0000-00000D010000}"/>
    <cellStyle name="桁区切り 2" xfId="208" xr:uid="{00000000-0005-0000-0000-00000E010000}"/>
    <cellStyle name="桁区切り 3" xfId="209" xr:uid="{00000000-0005-0000-0000-00000F010000}"/>
    <cellStyle name="桁区切り 4" xfId="210" xr:uid="{00000000-0005-0000-0000-000010010000}"/>
    <cellStyle name="桁区切り 8" xfId="211" xr:uid="{00000000-0005-0000-0000-000011010000}"/>
    <cellStyle name="桁区切り_071107 現行負荷計算書もりさき" xfId="212" xr:uid="{00000000-0005-0000-0000-000012010000}"/>
    <cellStyle name="桁蟻唇Ｆ [0.00]_DATA" xfId="213" xr:uid="{00000000-0005-0000-0000-000013010000}"/>
    <cellStyle name="桁蟻唇Ｆ_DATA" xfId="214" xr:uid="{00000000-0005-0000-0000-000014010000}"/>
    <cellStyle name="標準 2" xfId="215" xr:uid="{00000000-0005-0000-0000-000015010000}"/>
    <cellStyle name="標準 2 2" xfId="279" xr:uid="{00000000-0005-0000-0000-000016010000}"/>
    <cellStyle name="標準 2 3" xfId="216" xr:uid="{00000000-0005-0000-0000-000017010000}"/>
    <cellStyle name="標準 3" xfId="217" xr:uid="{00000000-0005-0000-0000-000018010000}"/>
    <cellStyle name="標準 4" xfId="218" xr:uid="{00000000-0005-0000-0000-000019010000}"/>
    <cellStyle name="標準_◆090604 高木新長期生産計画データ" xfId="219" xr:uid="{00000000-0005-0000-0000-00001A010000}"/>
    <cellStyle name="罫線太線" xfId="267" xr:uid="{00000000-0005-0000-0000-00001B010000}"/>
    <cellStyle name="脱浦 [0.00]_DATA" xfId="220" xr:uid="{00000000-0005-0000-0000-00001C010000}"/>
    <cellStyle name="脱浦_DATA" xfId="221" xr:uid="{00000000-0005-0000-0000-00001D010000}"/>
    <cellStyle name="通浦 [0.00]_laroux" xfId="222" xr:uid="{00000000-0005-0000-0000-00001E010000}"/>
    <cellStyle name="通浦_laroux" xfId="223" xr:uid="{00000000-0005-0000-0000-00001F01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dbl" baseline="0">
                <a:effectLst/>
              </a:rPr>
              <a:t>YAMAZUMI SHEET</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AM!$D$38</c:f>
              <c:strCache>
                <c:ptCount val="1"/>
                <c:pt idx="0">
                  <c:v>TECHNICAL SUPPORT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AM!$D$39</c:f>
              <c:numCache>
                <c:formatCode>0</c:formatCode>
                <c:ptCount val="1"/>
                <c:pt idx="0">
                  <c:v>455</c:v>
                </c:pt>
              </c:numCache>
            </c:numRef>
          </c:val>
          <c:extLst>
            <c:ext xmlns:c16="http://schemas.microsoft.com/office/drawing/2014/chart" uri="{C3380CC4-5D6E-409C-BE32-E72D297353CC}">
              <c16:uniqueId val="{00000000-A77C-4551-9191-DE5EBB818D33}"/>
            </c:ext>
          </c:extLst>
        </c:ser>
        <c:ser>
          <c:idx val="1"/>
          <c:order val="1"/>
          <c:tx>
            <c:strRef>
              <c:f>AM!$E$38</c:f>
              <c:strCache>
                <c:ptCount val="1"/>
                <c:pt idx="0">
                  <c:v>DOCUMENTS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AM!$E$39</c:f>
              <c:numCache>
                <c:formatCode>0</c:formatCode>
                <c:ptCount val="1"/>
                <c:pt idx="0">
                  <c:v>552</c:v>
                </c:pt>
              </c:numCache>
            </c:numRef>
          </c:val>
          <c:extLst>
            <c:ext xmlns:c16="http://schemas.microsoft.com/office/drawing/2014/chart" uri="{C3380CC4-5D6E-409C-BE32-E72D297353CC}">
              <c16:uniqueId val="{00000001-A77C-4551-9191-DE5EBB818D33}"/>
            </c:ext>
          </c:extLst>
        </c:ser>
        <c:ser>
          <c:idx val="2"/>
          <c:order val="2"/>
          <c:tx>
            <c:strRef>
              <c:f>AM!$F$38</c:f>
              <c:strCache>
                <c:ptCount val="1"/>
                <c:pt idx="0">
                  <c:v>PLANNINGS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AM!$F$39</c:f>
              <c:numCache>
                <c:formatCode>0</c:formatCode>
                <c:ptCount val="1"/>
                <c:pt idx="0">
                  <c:v>447</c:v>
                </c:pt>
              </c:numCache>
            </c:numRef>
          </c:val>
          <c:extLst>
            <c:ext xmlns:c16="http://schemas.microsoft.com/office/drawing/2014/chart" uri="{C3380CC4-5D6E-409C-BE32-E72D297353CC}">
              <c16:uniqueId val="{00000002-A77C-4551-9191-DE5EBB818D33}"/>
            </c:ext>
          </c:extLst>
        </c:ser>
        <c:ser>
          <c:idx val="3"/>
          <c:order val="3"/>
          <c:tx>
            <c:strRef>
              <c:f>AM!$G$38</c:f>
              <c:strCache>
                <c:ptCount val="1"/>
                <c:pt idx="0">
                  <c:v>MEETINGS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AM!$G$39</c:f>
              <c:numCache>
                <c:formatCode>0</c:formatCode>
                <c:ptCount val="1"/>
                <c:pt idx="0">
                  <c:v>25</c:v>
                </c:pt>
              </c:numCache>
            </c:numRef>
          </c:val>
          <c:extLst>
            <c:ext xmlns:c16="http://schemas.microsoft.com/office/drawing/2014/chart" uri="{C3380CC4-5D6E-409C-BE32-E72D297353CC}">
              <c16:uniqueId val="{00000003-A77C-4551-9191-DE5EBB818D33}"/>
            </c:ext>
          </c:extLst>
        </c:ser>
        <c:dLbls>
          <c:showLegendKey val="0"/>
          <c:showVal val="1"/>
          <c:showCatName val="0"/>
          <c:showSerName val="0"/>
          <c:showPercent val="0"/>
          <c:showBubbleSize val="0"/>
        </c:dLbls>
        <c:gapWidth val="150"/>
        <c:shape val="box"/>
        <c:axId val="1966668864"/>
        <c:axId val="1966669408"/>
        <c:axId val="0"/>
      </c:bar3DChart>
      <c:catAx>
        <c:axId val="196666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69408"/>
        <c:crosses val="autoZero"/>
        <c:auto val="1"/>
        <c:lblAlgn val="ctr"/>
        <c:lblOffset val="100"/>
        <c:noMultiLvlLbl val="0"/>
      </c:catAx>
      <c:valAx>
        <c:axId val="1966669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6668864"/>
        <c:crosses val="autoZero"/>
        <c:crossBetween val="between"/>
        <c:majorUnit val="2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dbl" baseline="0">
                <a:effectLst/>
              </a:rPr>
              <a:t>YAMAZUMI SHEET</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ENGINEER!$D$28</c:f>
              <c:strCache>
                <c:ptCount val="1"/>
                <c:pt idx="0">
                  <c:v>TECHNICAL SUPPORT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ENGINEER!$D$29</c:f>
              <c:numCache>
                <c:formatCode>0</c:formatCode>
                <c:ptCount val="1"/>
                <c:pt idx="0">
                  <c:v>455</c:v>
                </c:pt>
              </c:numCache>
            </c:numRef>
          </c:val>
          <c:extLst>
            <c:ext xmlns:c16="http://schemas.microsoft.com/office/drawing/2014/chart" uri="{C3380CC4-5D6E-409C-BE32-E72D297353CC}">
              <c16:uniqueId val="{00000000-8838-4F83-A9E3-034A5DE3CA4C}"/>
            </c:ext>
          </c:extLst>
        </c:ser>
        <c:ser>
          <c:idx val="1"/>
          <c:order val="1"/>
          <c:tx>
            <c:strRef>
              <c:f>ENGINEER!$E$28</c:f>
              <c:strCache>
                <c:ptCount val="1"/>
                <c:pt idx="0">
                  <c:v>DOCUMENTS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ENGINEER!$E$29</c:f>
              <c:numCache>
                <c:formatCode>0</c:formatCode>
                <c:ptCount val="1"/>
                <c:pt idx="0">
                  <c:v>552</c:v>
                </c:pt>
              </c:numCache>
            </c:numRef>
          </c:val>
          <c:extLst>
            <c:ext xmlns:c16="http://schemas.microsoft.com/office/drawing/2014/chart" uri="{C3380CC4-5D6E-409C-BE32-E72D297353CC}">
              <c16:uniqueId val="{00000001-8838-4F83-A9E3-034A5DE3CA4C}"/>
            </c:ext>
          </c:extLst>
        </c:ser>
        <c:ser>
          <c:idx val="2"/>
          <c:order val="2"/>
          <c:tx>
            <c:strRef>
              <c:f>ENGINEER!$F$28</c:f>
              <c:strCache>
                <c:ptCount val="1"/>
                <c:pt idx="0">
                  <c:v>PLANNINGS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ENGINEER!$F$29</c:f>
              <c:numCache>
                <c:formatCode>0</c:formatCode>
                <c:ptCount val="1"/>
                <c:pt idx="0">
                  <c:v>447</c:v>
                </c:pt>
              </c:numCache>
            </c:numRef>
          </c:val>
          <c:extLst>
            <c:ext xmlns:c16="http://schemas.microsoft.com/office/drawing/2014/chart" uri="{C3380CC4-5D6E-409C-BE32-E72D297353CC}">
              <c16:uniqueId val="{00000002-8838-4F83-A9E3-034A5DE3CA4C}"/>
            </c:ext>
          </c:extLst>
        </c:ser>
        <c:ser>
          <c:idx val="3"/>
          <c:order val="3"/>
          <c:tx>
            <c:strRef>
              <c:f>ENGINEER!$G$28</c:f>
              <c:strCache>
                <c:ptCount val="1"/>
                <c:pt idx="0">
                  <c:v>MEETINGS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ENGINEER!$G$29</c:f>
              <c:numCache>
                <c:formatCode>0</c:formatCode>
                <c:ptCount val="1"/>
                <c:pt idx="0">
                  <c:v>25</c:v>
                </c:pt>
              </c:numCache>
            </c:numRef>
          </c:val>
          <c:extLst>
            <c:ext xmlns:c16="http://schemas.microsoft.com/office/drawing/2014/chart" uri="{C3380CC4-5D6E-409C-BE32-E72D297353CC}">
              <c16:uniqueId val="{00000003-8838-4F83-A9E3-034A5DE3CA4C}"/>
            </c:ext>
          </c:extLst>
        </c:ser>
        <c:dLbls>
          <c:showLegendKey val="0"/>
          <c:showVal val="1"/>
          <c:showCatName val="0"/>
          <c:showSerName val="0"/>
          <c:showPercent val="0"/>
          <c:showBubbleSize val="0"/>
        </c:dLbls>
        <c:gapWidth val="150"/>
        <c:shape val="box"/>
        <c:axId val="1966668864"/>
        <c:axId val="1966669408"/>
        <c:axId val="0"/>
      </c:bar3DChart>
      <c:catAx>
        <c:axId val="196666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69408"/>
        <c:crosses val="autoZero"/>
        <c:auto val="1"/>
        <c:lblAlgn val="ctr"/>
        <c:lblOffset val="100"/>
        <c:noMultiLvlLbl val="0"/>
      </c:catAx>
      <c:valAx>
        <c:axId val="1966669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6668864"/>
        <c:crosses val="autoZero"/>
        <c:crossBetween val="between"/>
        <c:majorUnit val="2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dbl" baseline="0">
                <a:effectLst/>
              </a:rPr>
              <a:t>YAMAZUMI SHEET</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'[1]L L'!$D$49</c:f>
              <c:strCache>
                <c:ptCount val="1"/>
                <c:pt idx="0">
                  <c:v>TECHNICAL SUPPORT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'[1]L L'!$D$50</c:f>
              <c:numCache>
                <c:formatCode>General</c:formatCode>
                <c:ptCount val="1"/>
                <c:pt idx="0">
                  <c:v>630</c:v>
                </c:pt>
              </c:numCache>
            </c:numRef>
          </c:val>
          <c:extLst>
            <c:ext xmlns:c16="http://schemas.microsoft.com/office/drawing/2014/chart" uri="{C3380CC4-5D6E-409C-BE32-E72D297353CC}">
              <c16:uniqueId val="{00000000-D7FA-4415-B889-6EF25D530FA1}"/>
            </c:ext>
          </c:extLst>
        </c:ser>
        <c:ser>
          <c:idx val="1"/>
          <c:order val="1"/>
          <c:tx>
            <c:strRef>
              <c:f>'[1]L L'!$E$49</c:f>
              <c:strCache>
                <c:ptCount val="1"/>
                <c:pt idx="0">
                  <c:v>DOCUMENTS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'[1]L L'!$E$50</c:f>
              <c:numCache>
                <c:formatCode>General</c:formatCode>
                <c:ptCount val="1"/>
                <c:pt idx="0">
                  <c:v>432</c:v>
                </c:pt>
              </c:numCache>
            </c:numRef>
          </c:val>
          <c:extLst>
            <c:ext xmlns:c16="http://schemas.microsoft.com/office/drawing/2014/chart" uri="{C3380CC4-5D6E-409C-BE32-E72D297353CC}">
              <c16:uniqueId val="{00000001-D7FA-4415-B889-6EF25D530FA1}"/>
            </c:ext>
          </c:extLst>
        </c:ser>
        <c:ser>
          <c:idx val="2"/>
          <c:order val="2"/>
          <c:tx>
            <c:strRef>
              <c:f>'[1]L L'!$F$49</c:f>
              <c:strCache>
                <c:ptCount val="1"/>
                <c:pt idx="0">
                  <c:v>PLANNINGS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'[1]L L'!$F$50</c:f>
              <c:numCache>
                <c:formatCode>General</c:formatCode>
                <c:ptCount val="1"/>
                <c:pt idx="0">
                  <c:v>507</c:v>
                </c:pt>
              </c:numCache>
            </c:numRef>
          </c:val>
          <c:extLst>
            <c:ext xmlns:c16="http://schemas.microsoft.com/office/drawing/2014/chart" uri="{C3380CC4-5D6E-409C-BE32-E72D297353CC}">
              <c16:uniqueId val="{00000002-D7FA-4415-B889-6EF25D530FA1}"/>
            </c:ext>
          </c:extLst>
        </c:ser>
        <c:ser>
          <c:idx val="3"/>
          <c:order val="3"/>
          <c:tx>
            <c:strRef>
              <c:f>'[1]L L'!$G$49</c:f>
              <c:strCache>
                <c:ptCount val="1"/>
                <c:pt idx="0">
                  <c:v>MEETINGS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'[1]L L'!$G$50</c:f>
              <c:numCache>
                <c:formatCode>General</c:formatCode>
                <c:ptCount val="1"/>
                <c:pt idx="0">
                  <c:v>25</c:v>
                </c:pt>
              </c:numCache>
            </c:numRef>
          </c:val>
          <c:extLst>
            <c:ext xmlns:c16="http://schemas.microsoft.com/office/drawing/2014/chart" uri="{C3380CC4-5D6E-409C-BE32-E72D297353CC}">
              <c16:uniqueId val="{00000003-D7FA-4415-B889-6EF25D530FA1}"/>
            </c:ext>
          </c:extLst>
        </c:ser>
        <c:dLbls>
          <c:showLegendKey val="0"/>
          <c:showVal val="1"/>
          <c:showCatName val="0"/>
          <c:showSerName val="0"/>
          <c:showPercent val="0"/>
          <c:showBubbleSize val="0"/>
        </c:dLbls>
        <c:gapWidth val="150"/>
        <c:shape val="box"/>
        <c:axId val="1966665600"/>
        <c:axId val="1966667232"/>
        <c:axId val="0"/>
      </c:bar3DChart>
      <c:catAx>
        <c:axId val="196666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67232"/>
        <c:crosses val="autoZero"/>
        <c:auto val="1"/>
        <c:lblAlgn val="ctr"/>
        <c:lblOffset val="100"/>
        <c:noMultiLvlLbl val="0"/>
      </c:catAx>
      <c:valAx>
        <c:axId val="19666672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6665600"/>
        <c:crosses val="autoZero"/>
        <c:crossBetween val="between"/>
        <c:majorUnit val="2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dbl" baseline="0">
                <a:effectLst/>
              </a:rPr>
              <a:t>YAMAZUMI SHEET</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'DET.AET.GET'!$D$27</c:f>
              <c:strCache>
                <c:ptCount val="1"/>
                <c:pt idx="0">
                  <c:v>TECHNICAL SUPPORT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'DET.AET.GET'!$D$28</c:f>
              <c:numCache>
                <c:formatCode>0</c:formatCode>
                <c:ptCount val="1"/>
                <c:pt idx="0">
                  <c:v>455</c:v>
                </c:pt>
              </c:numCache>
            </c:numRef>
          </c:val>
          <c:extLst>
            <c:ext xmlns:c16="http://schemas.microsoft.com/office/drawing/2014/chart" uri="{C3380CC4-5D6E-409C-BE32-E72D297353CC}">
              <c16:uniqueId val="{00000000-3E93-421F-81EE-A2E0B8A45D10}"/>
            </c:ext>
          </c:extLst>
        </c:ser>
        <c:ser>
          <c:idx val="1"/>
          <c:order val="1"/>
          <c:tx>
            <c:strRef>
              <c:f>'DET.AET.GET'!$E$27</c:f>
              <c:strCache>
                <c:ptCount val="1"/>
                <c:pt idx="0">
                  <c:v>DOCUMENTS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'DET.AET.GET'!$E$28</c:f>
              <c:numCache>
                <c:formatCode>0</c:formatCode>
                <c:ptCount val="1"/>
                <c:pt idx="0">
                  <c:v>552</c:v>
                </c:pt>
              </c:numCache>
            </c:numRef>
          </c:val>
          <c:extLst>
            <c:ext xmlns:c16="http://schemas.microsoft.com/office/drawing/2014/chart" uri="{C3380CC4-5D6E-409C-BE32-E72D297353CC}">
              <c16:uniqueId val="{00000001-3E93-421F-81EE-A2E0B8A45D10}"/>
            </c:ext>
          </c:extLst>
        </c:ser>
        <c:ser>
          <c:idx val="2"/>
          <c:order val="2"/>
          <c:tx>
            <c:strRef>
              <c:f>'DET.AET.GET'!$F$27</c:f>
              <c:strCache>
                <c:ptCount val="1"/>
                <c:pt idx="0">
                  <c:v>PLANNINGS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'DET.AET.GET'!$F$28</c:f>
              <c:numCache>
                <c:formatCode>0</c:formatCode>
                <c:ptCount val="1"/>
                <c:pt idx="0">
                  <c:v>447</c:v>
                </c:pt>
              </c:numCache>
            </c:numRef>
          </c:val>
          <c:extLst>
            <c:ext xmlns:c16="http://schemas.microsoft.com/office/drawing/2014/chart" uri="{C3380CC4-5D6E-409C-BE32-E72D297353CC}">
              <c16:uniqueId val="{00000002-3E93-421F-81EE-A2E0B8A45D10}"/>
            </c:ext>
          </c:extLst>
        </c:ser>
        <c:ser>
          <c:idx val="3"/>
          <c:order val="3"/>
          <c:tx>
            <c:strRef>
              <c:f>'DET.AET.GET'!$G$27</c:f>
              <c:strCache>
                <c:ptCount val="1"/>
                <c:pt idx="0">
                  <c:v>MEETINGS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'DET.AET.GET'!$G$28</c:f>
              <c:numCache>
                <c:formatCode>0</c:formatCode>
                <c:ptCount val="1"/>
                <c:pt idx="0">
                  <c:v>25</c:v>
                </c:pt>
              </c:numCache>
            </c:numRef>
          </c:val>
          <c:extLst>
            <c:ext xmlns:c16="http://schemas.microsoft.com/office/drawing/2014/chart" uri="{C3380CC4-5D6E-409C-BE32-E72D297353CC}">
              <c16:uniqueId val="{00000003-3E93-421F-81EE-A2E0B8A45D10}"/>
            </c:ext>
          </c:extLst>
        </c:ser>
        <c:dLbls>
          <c:showLegendKey val="0"/>
          <c:showVal val="1"/>
          <c:showCatName val="0"/>
          <c:showSerName val="0"/>
          <c:showPercent val="0"/>
          <c:showBubbleSize val="0"/>
        </c:dLbls>
        <c:gapWidth val="150"/>
        <c:shape val="box"/>
        <c:axId val="1966668864"/>
        <c:axId val="1966669408"/>
        <c:axId val="0"/>
      </c:bar3DChart>
      <c:catAx>
        <c:axId val="196666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69408"/>
        <c:crosses val="autoZero"/>
        <c:auto val="1"/>
        <c:lblAlgn val="ctr"/>
        <c:lblOffset val="100"/>
        <c:noMultiLvlLbl val="0"/>
      </c:catAx>
      <c:valAx>
        <c:axId val="1966669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6668864"/>
        <c:crosses val="autoZero"/>
        <c:crossBetween val="between"/>
        <c:majorUnit val="2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150812</xdr:colOff>
      <xdr:row>37</xdr:row>
      <xdr:rowOff>138908</xdr:rowOff>
    </xdr:from>
    <xdr:to>
      <xdr:col>19</xdr:col>
      <xdr:colOff>31752</xdr:colOff>
      <xdr:row>60</xdr:row>
      <xdr:rowOff>149414</xdr:rowOff>
    </xdr:to>
    <xdr:graphicFrame macro="">
      <xdr:nvGraphicFramePr>
        <xdr:cNvPr id="2" name="Chart 1">
          <a:extLst>
            <a:ext uri="{FF2B5EF4-FFF2-40B4-BE49-F238E27FC236}">
              <a16:creationId xmlns:a16="http://schemas.microsoft.com/office/drawing/2014/main" id="{3FA98FDE-98BE-478C-A7C6-BEF192753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1821656</xdr:colOff>
      <xdr:row>35</xdr:row>
      <xdr:rowOff>-1</xdr:rowOff>
    </xdr:from>
    <xdr:to>
      <xdr:col>2</xdr:col>
      <xdr:colOff>3857626</xdr:colOff>
      <xdr:row>43</xdr:row>
      <xdr:rowOff>130970</xdr:rowOff>
    </xdr:to>
    <xdr:cxnSp macro="">
      <xdr:nvCxnSpPr>
        <xdr:cNvPr id="3" name="Straight Arrow Connector 2">
          <a:extLst>
            <a:ext uri="{FF2B5EF4-FFF2-40B4-BE49-F238E27FC236}">
              <a16:creationId xmlns:a16="http://schemas.microsoft.com/office/drawing/2014/main" id="{459E6FE2-F7EB-42A7-B5F2-2DA396D9D774}"/>
            </a:ext>
          </a:extLst>
        </xdr:cNvPr>
        <xdr:cNvCxnSpPr/>
      </xdr:nvCxnSpPr>
      <xdr:spPr>
        <a:xfrm flipH="1" flipV="1">
          <a:off x="2702719" y="14787562"/>
          <a:ext cx="2035970" cy="1905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1964531</xdr:colOff>
      <xdr:row>36</xdr:row>
      <xdr:rowOff>130969</xdr:rowOff>
    </xdr:from>
    <xdr:to>
      <xdr:col>2</xdr:col>
      <xdr:colOff>3869532</xdr:colOff>
      <xdr:row>43</xdr:row>
      <xdr:rowOff>130970</xdr:rowOff>
    </xdr:to>
    <xdr:cxnSp macro="">
      <xdr:nvCxnSpPr>
        <xdr:cNvPr id="5" name="Straight Arrow Connector 4">
          <a:extLst>
            <a:ext uri="{FF2B5EF4-FFF2-40B4-BE49-F238E27FC236}">
              <a16:creationId xmlns:a16="http://schemas.microsoft.com/office/drawing/2014/main" id="{4F07D11E-B16A-4609-A919-C74A901BD2B5}"/>
            </a:ext>
          </a:extLst>
        </xdr:cNvPr>
        <xdr:cNvCxnSpPr/>
      </xdr:nvCxnSpPr>
      <xdr:spPr>
        <a:xfrm flipH="1" flipV="1">
          <a:off x="2845594" y="16954500"/>
          <a:ext cx="1905001" cy="160734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369093</xdr:colOff>
      <xdr:row>26</xdr:row>
      <xdr:rowOff>47626</xdr:rowOff>
    </xdr:from>
    <xdr:to>
      <xdr:col>19</xdr:col>
      <xdr:colOff>250033</xdr:colOff>
      <xdr:row>49</xdr:row>
      <xdr:rowOff>58132</xdr:rowOff>
    </xdr:to>
    <xdr:graphicFrame macro="">
      <xdr:nvGraphicFramePr>
        <xdr:cNvPr id="2" name="Chart 1">
          <a:extLst>
            <a:ext uri="{FF2B5EF4-FFF2-40B4-BE49-F238E27FC236}">
              <a16:creationId xmlns:a16="http://schemas.microsoft.com/office/drawing/2014/main" id="{996549CD-BC82-49C7-95DC-1F7C70840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1702593</xdr:colOff>
      <xdr:row>25</xdr:row>
      <xdr:rowOff>95250</xdr:rowOff>
    </xdr:from>
    <xdr:to>
      <xdr:col>2</xdr:col>
      <xdr:colOff>3857626</xdr:colOff>
      <xdr:row>33</xdr:row>
      <xdr:rowOff>130970</xdr:rowOff>
    </xdr:to>
    <xdr:cxnSp macro="">
      <xdr:nvCxnSpPr>
        <xdr:cNvPr id="3" name="Straight Arrow Connector 2">
          <a:extLst>
            <a:ext uri="{FF2B5EF4-FFF2-40B4-BE49-F238E27FC236}">
              <a16:creationId xmlns:a16="http://schemas.microsoft.com/office/drawing/2014/main" id="{06F2605B-C2DC-488D-9EAE-1903457289FA}"/>
            </a:ext>
          </a:extLst>
        </xdr:cNvPr>
        <xdr:cNvCxnSpPr/>
      </xdr:nvCxnSpPr>
      <xdr:spPr>
        <a:xfrm flipH="1" flipV="1">
          <a:off x="2583656" y="8489156"/>
          <a:ext cx="2155033" cy="180975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369093</xdr:colOff>
      <xdr:row>26</xdr:row>
      <xdr:rowOff>47626</xdr:rowOff>
    </xdr:from>
    <xdr:to>
      <xdr:col>19</xdr:col>
      <xdr:colOff>250033</xdr:colOff>
      <xdr:row>49</xdr:row>
      <xdr:rowOff>58132</xdr:rowOff>
    </xdr:to>
    <xdr:graphicFrame macro="">
      <xdr:nvGraphicFramePr>
        <xdr:cNvPr id="4" name="Chart 3">
          <a:extLst>
            <a:ext uri="{FF2B5EF4-FFF2-40B4-BE49-F238E27FC236}">
              <a16:creationId xmlns:a16="http://schemas.microsoft.com/office/drawing/2014/main" id="{65C6FAB6-49E4-47FD-B797-339919A8F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1750218</xdr:colOff>
      <xdr:row>25</xdr:row>
      <xdr:rowOff>23813</xdr:rowOff>
    </xdr:from>
    <xdr:to>
      <xdr:col>2</xdr:col>
      <xdr:colOff>3869532</xdr:colOff>
      <xdr:row>33</xdr:row>
      <xdr:rowOff>130970</xdr:rowOff>
    </xdr:to>
    <xdr:cxnSp macro="">
      <xdr:nvCxnSpPr>
        <xdr:cNvPr id="5" name="Straight Arrow Connector 4">
          <a:extLst>
            <a:ext uri="{FF2B5EF4-FFF2-40B4-BE49-F238E27FC236}">
              <a16:creationId xmlns:a16="http://schemas.microsoft.com/office/drawing/2014/main" id="{C7526321-90D2-476F-BC87-EDAC3FAE0B3B}"/>
            </a:ext>
          </a:extLst>
        </xdr:cNvPr>
        <xdr:cNvCxnSpPr/>
      </xdr:nvCxnSpPr>
      <xdr:spPr>
        <a:xfrm flipH="1" flipV="1">
          <a:off x="2631281" y="8417719"/>
          <a:ext cx="2119314" cy="18811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369093</xdr:colOff>
      <xdr:row>25</xdr:row>
      <xdr:rowOff>47626</xdr:rowOff>
    </xdr:from>
    <xdr:to>
      <xdr:col>19</xdr:col>
      <xdr:colOff>250033</xdr:colOff>
      <xdr:row>48</xdr:row>
      <xdr:rowOff>58132</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1750218</xdr:colOff>
      <xdr:row>24</xdr:row>
      <xdr:rowOff>95250</xdr:rowOff>
    </xdr:from>
    <xdr:to>
      <xdr:col>2</xdr:col>
      <xdr:colOff>3857626</xdr:colOff>
      <xdr:row>32</xdr:row>
      <xdr:rowOff>130970</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H="1" flipV="1">
          <a:off x="2631281" y="8036719"/>
          <a:ext cx="2107408" cy="180975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1785937</xdr:colOff>
      <xdr:row>24</xdr:row>
      <xdr:rowOff>23812</xdr:rowOff>
    </xdr:from>
    <xdr:to>
      <xdr:col>2</xdr:col>
      <xdr:colOff>3869532</xdr:colOff>
      <xdr:row>32</xdr:row>
      <xdr:rowOff>130970</xdr:rowOff>
    </xdr:to>
    <xdr:cxnSp macro="">
      <xdr:nvCxnSpPr>
        <xdr:cNvPr id="5" name="Straight Arrow Connector 4">
          <a:extLst>
            <a:ext uri="{FF2B5EF4-FFF2-40B4-BE49-F238E27FC236}">
              <a16:creationId xmlns:a16="http://schemas.microsoft.com/office/drawing/2014/main" id="{00000000-0008-0000-0100-000005000000}"/>
            </a:ext>
          </a:extLst>
        </xdr:cNvPr>
        <xdr:cNvCxnSpPr/>
      </xdr:nvCxnSpPr>
      <xdr:spPr>
        <a:xfrm flipH="1" flipV="1">
          <a:off x="2667000" y="7965281"/>
          <a:ext cx="2083595" cy="18811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18/Desktop/ACTIVITY/PDN%20ACTIVITY%20PLAN%20GEAR%20A%20-%2006-11-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L"/>
      <sheetName val="ENGG"/>
    </sheetNames>
    <sheetDataSet>
      <sheetData sheetId="0">
        <row r="49">
          <cell r="D49" t="str">
            <v>TECHNICAL SUPPORT</v>
          </cell>
          <cell r="E49" t="str">
            <v>DOCUMENTS</v>
          </cell>
          <cell r="F49" t="str">
            <v>PLANNINGS</v>
          </cell>
          <cell r="G49" t="str">
            <v>MEETINGS</v>
          </cell>
        </row>
        <row r="50">
          <cell r="D50">
            <v>630</v>
          </cell>
          <cell r="E50">
            <v>432</v>
          </cell>
          <cell r="F50">
            <v>507</v>
          </cell>
          <cell r="G50">
            <v>25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view="pageBreakPreview" zoomScale="70" zoomScaleNormal="80" zoomScaleSheetLayoutView="70" workbookViewId="0">
      <pane xSplit="3" ySplit="7" topLeftCell="D8" activePane="bottomRight" state="frozen"/>
      <selection pane="topRight" activeCell="D1" sqref="D1"/>
      <selection pane="bottomLeft" activeCell="A7" sqref="A7"/>
      <selection pane="bottomRight" activeCell="C16" sqref="C16"/>
    </sheetView>
  </sheetViews>
  <sheetFormatPr defaultRowHeight="12.75"/>
  <cols>
    <col min="1" max="1" width="5.28515625" style="2" customWidth="1"/>
    <col min="2" max="2" width="9.85546875" style="2" customWidth="1"/>
    <col min="3" max="3" width="78.42578125" style="2" customWidth="1"/>
    <col min="4" max="19" width="13.5703125" style="2" customWidth="1"/>
    <col min="20" max="16384" width="9.140625" style="2"/>
  </cols>
  <sheetData>
    <row r="1" spans="1:19" ht="21.75" customHeight="1">
      <c r="A1" s="41" t="s">
        <v>35</v>
      </c>
      <c r="B1" s="42"/>
      <c r="C1" s="43"/>
      <c r="D1" s="59" t="s">
        <v>0</v>
      </c>
      <c r="E1" s="60"/>
      <c r="F1" s="60"/>
      <c r="G1" s="60"/>
      <c r="H1" s="60"/>
      <c r="I1" s="61"/>
      <c r="J1" s="62" t="s">
        <v>38</v>
      </c>
      <c r="K1" s="62"/>
      <c r="L1" s="62"/>
      <c r="M1" s="62"/>
      <c r="N1" s="62"/>
      <c r="O1" s="62"/>
      <c r="P1" s="62"/>
      <c r="Q1" s="62"/>
      <c r="R1" s="62"/>
    </row>
    <row r="2" spans="1:19" ht="21.75" customHeight="1">
      <c r="A2" s="44"/>
      <c r="B2" s="45"/>
      <c r="C2" s="46"/>
      <c r="D2" s="63" t="s">
        <v>1</v>
      </c>
      <c r="E2" s="64"/>
      <c r="F2" s="64"/>
      <c r="G2" s="64"/>
      <c r="H2" s="64"/>
      <c r="I2" s="65"/>
      <c r="J2" s="66">
        <v>480</v>
      </c>
      <c r="K2" s="66"/>
      <c r="L2" s="66"/>
      <c r="M2" s="66"/>
      <c r="N2" s="66"/>
      <c r="O2" s="66"/>
      <c r="P2" s="66"/>
      <c r="Q2" s="66"/>
      <c r="R2" s="66"/>
    </row>
    <row r="3" spans="1:19" ht="12.75" customHeight="1">
      <c r="A3" s="44"/>
      <c r="B3" s="45"/>
      <c r="C3" s="46"/>
      <c r="D3" s="67" t="s">
        <v>2</v>
      </c>
      <c r="E3" s="68"/>
      <c r="F3" s="68"/>
      <c r="G3" s="68"/>
      <c r="H3" s="68"/>
      <c r="I3" s="69"/>
      <c r="J3" s="73">
        <v>1</v>
      </c>
      <c r="K3" s="73"/>
      <c r="L3" s="73"/>
      <c r="M3" s="73"/>
      <c r="N3" s="73"/>
      <c r="O3" s="73"/>
      <c r="P3" s="73"/>
      <c r="Q3" s="73"/>
      <c r="R3" s="73"/>
    </row>
    <row r="4" spans="1:19" ht="16.5" customHeight="1">
      <c r="A4" s="44"/>
      <c r="B4" s="45"/>
      <c r="C4" s="46"/>
      <c r="D4" s="70"/>
      <c r="E4" s="71"/>
      <c r="F4" s="71"/>
      <c r="G4" s="71"/>
      <c r="H4" s="71"/>
      <c r="I4" s="72"/>
      <c r="J4" s="73"/>
      <c r="K4" s="73"/>
      <c r="L4" s="73"/>
      <c r="M4" s="73"/>
      <c r="N4" s="73"/>
      <c r="O4" s="73"/>
      <c r="P4" s="73"/>
      <c r="Q4" s="73"/>
      <c r="R4" s="73"/>
    </row>
    <row r="5" spans="1:19" ht="16.5" customHeight="1">
      <c r="A5" s="47"/>
      <c r="B5" s="48"/>
      <c r="C5" s="49"/>
      <c r="D5" s="63" t="s">
        <v>23</v>
      </c>
      <c r="E5" s="64"/>
      <c r="F5" s="64"/>
      <c r="G5" s="64"/>
      <c r="H5" s="64"/>
      <c r="I5" s="65"/>
      <c r="J5" s="82">
        <v>1</v>
      </c>
      <c r="K5" s="83"/>
      <c r="L5" s="83"/>
      <c r="M5" s="83"/>
      <c r="N5" s="83"/>
      <c r="O5" s="83"/>
      <c r="P5" s="83"/>
      <c r="Q5" s="83"/>
      <c r="R5" s="84"/>
    </row>
    <row r="6" spans="1:19" ht="41.25" customHeight="1">
      <c r="A6" s="53" t="s">
        <v>3</v>
      </c>
      <c r="B6" s="55" t="s">
        <v>7</v>
      </c>
      <c r="C6" s="57" t="s">
        <v>36</v>
      </c>
      <c r="D6" s="85" t="s">
        <v>28</v>
      </c>
      <c r="E6" s="86"/>
      <c r="F6" s="87"/>
      <c r="G6" s="85" t="s">
        <v>11</v>
      </c>
      <c r="H6" s="86"/>
      <c r="I6" s="87"/>
      <c r="J6" s="85" t="s">
        <v>12</v>
      </c>
      <c r="K6" s="86"/>
      <c r="L6" s="87"/>
      <c r="M6" s="85" t="s">
        <v>29</v>
      </c>
      <c r="N6" s="86"/>
      <c r="O6" s="87"/>
      <c r="P6" s="85" t="s">
        <v>30</v>
      </c>
      <c r="Q6" s="86"/>
      <c r="R6" s="87"/>
    </row>
    <row r="7" spans="1:19" ht="54.75" customHeight="1">
      <c r="A7" s="54"/>
      <c r="B7" s="56"/>
      <c r="C7" s="58"/>
      <c r="D7" s="34" t="s">
        <v>4</v>
      </c>
      <c r="E7" s="34" t="s">
        <v>5</v>
      </c>
      <c r="F7" s="34" t="s">
        <v>13</v>
      </c>
      <c r="G7" s="34" t="s">
        <v>4</v>
      </c>
      <c r="H7" s="34" t="s">
        <v>5</v>
      </c>
      <c r="I7" s="34" t="s">
        <v>13</v>
      </c>
      <c r="J7" s="34" t="s">
        <v>4</v>
      </c>
      <c r="K7" s="34" t="s">
        <v>5</v>
      </c>
      <c r="L7" s="34" t="s">
        <v>13</v>
      </c>
      <c r="M7" s="34" t="s">
        <v>4</v>
      </c>
      <c r="N7" s="34" t="s">
        <v>5</v>
      </c>
      <c r="O7" s="34" t="s">
        <v>13</v>
      </c>
      <c r="P7" s="34" t="s">
        <v>4</v>
      </c>
      <c r="Q7" s="34" t="s">
        <v>5</v>
      </c>
      <c r="R7" s="34" t="s">
        <v>13</v>
      </c>
      <c r="S7" s="32" t="s">
        <v>22</v>
      </c>
    </row>
    <row r="8" spans="1:19" s="5" customFormat="1" ht="39" customHeight="1">
      <c r="A8" s="3">
        <v>1</v>
      </c>
      <c r="B8" s="4" t="s">
        <v>10</v>
      </c>
      <c r="C8" s="8" t="s">
        <v>39</v>
      </c>
      <c r="D8" s="3">
        <v>10</v>
      </c>
      <c r="E8" s="3">
        <v>1</v>
      </c>
      <c r="F8" s="13">
        <f>D8*E8</f>
        <v>10</v>
      </c>
      <c r="G8" s="3"/>
      <c r="H8" s="3"/>
      <c r="I8" s="13">
        <f>G8*H8</f>
        <v>0</v>
      </c>
      <c r="J8" s="3"/>
      <c r="K8" s="3"/>
      <c r="L8" s="3">
        <f>J8*K8</f>
        <v>0</v>
      </c>
      <c r="M8" s="3"/>
      <c r="N8" s="3"/>
      <c r="O8" s="3">
        <f>M8*N8</f>
        <v>0</v>
      </c>
      <c r="P8" s="3"/>
      <c r="Q8" s="3"/>
      <c r="R8" s="13">
        <f t="shared" ref="R8:R30" si="0">P8*Q8</f>
        <v>0</v>
      </c>
      <c r="S8" s="20">
        <f>+F8+L8+R8+I8</f>
        <v>10</v>
      </c>
    </row>
    <row r="9" spans="1:19" s="5" customFormat="1" ht="39" customHeight="1">
      <c r="A9" s="3">
        <v>2</v>
      </c>
      <c r="B9" s="4" t="s">
        <v>9</v>
      </c>
      <c r="C9" s="35" t="s">
        <v>40</v>
      </c>
      <c r="D9" s="3">
        <v>30</v>
      </c>
      <c r="E9" s="3">
        <v>1</v>
      </c>
      <c r="F9" s="13">
        <f t="shared" ref="F9:F31" si="1">D9*E9</f>
        <v>30</v>
      </c>
      <c r="G9" s="3"/>
      <c r="H9" s="3"/>
      <c r="I9" s="13">
        <f t="shared" ref="I9:I31" si="2">G9*H9</f>
        <v>0</v>
      </c>
      <c r="J9" s="3"/>
      <c r="K9" s="3"/>
      <c r="L9" s="3">
        <f t="shared" ref="L9:L31" si="3">J9*K9</f>
        <v>0</v>
      </c>
      <c r="M9" s="3">
        <v>20</v>
      </c>
      <c r="N9" s="3">
        <v>1</v>
      </c>
      <c r="O9" s="3">
        <f t="shared" ref="O9:O31" si="4">M9*N9</f>
        <v>20</v>
      </c>
      <c r="P9" s="3"/>
      <c r="Q9" s="3"/>
      <c r="R9" s="13">
        <f t="shared" si="0"/>
        <v>0</v>
      </c>
      <c r="S9" s="20">
        <f>+F9+L9+R9+I9+O9</f>
        <v>50</v>
      </c>
    </row>
    <row r="10" spans="1:19" s="5" customFormat="1" ht="39" customHeight="1">
      <c r="A10" s="3">
        <v>3</v>
      </c>
      <c r="B10" s="4" t="s">
        <v>8</v>
      </c>
      <c r="C10" s="8" t="s">
        <v>41</v>
      </c>
      <c r="D10" s="3">
        <v>50</v>
      </c>
      <c r="E10" s="3">
        <v>2</v>
      </c>
      <c r="F10" s="13">
        <f t="shared" si="1"/>
        <v>100</v>
      </c>
      <c r="G10" s="3"/>
      <c r="H10" s="3"/>
      <c r="I10" s="13">
        <f t="shared" si="2"/>
        <v>0</v>
      </c>
      <c r="J10" s="3"/>
      <c r="K10" s="3"/>
      <c r="L10" s="3">
        <f t="shared" si="3"/>
        <v>0</v>
      </c>
      <c r="M10" s="3"/>
      <c r="N10" s="3"/>
      <c r="O10" s="3">
        <f t="shared" si="4"/>
        <v>0</v>
      </c>
      <c r="P10" s="3"/>
      <c r="Q10" s="3"/>
      <c r="R10" s="13">
        <f t="shared" si="0"/>
        <v>0</v>
      </c>
      <c r="S10" s="20">
        <f t="shared" ref="S10:S31" si="5">+F10+L10+R10+I10</f>
        <v>100</v>
      </c>
    </row>
    <row r="11" spans="1:19" s="5" customFormat="1" ht="39" customHeight="1">
      <c r="A11" s="3">
        <v>4</v>
      </c>
      <c r="B11" s="4" t="s">
        <v>8</v>
      </c>
      <c r="C11" s="8" t="s">
        <v>42</v>
      </c>
      <c r="D11" s="3">
        <v>30</v>
      </c>
      <c r="E11" s="3">
        <v>2</v>
      </c>
      <c r="F11" s="13">
        <f t="shared" si="1"/>
        <v>60</v>
      </c>
      <c r="G11" s="3"/>
      <c r="H11" s="3"/>
      <c r="I11" s="13">
        <f t="shared" si="2"/>
        <v>0</v>
      </c>
      <c r="J11" s="3"/>
      <c r="K11" s="3"/>
      <c r="L11" s="3">
        <f t="shared" si="3"/>
        <v>0</v>
      </c>
      <c r="M11" s="3"/>
      <c r="N11" s="3"/>
      <c r="O11" s="3">
        <f t="shared" si="4"/>
        <v>0</v>
      </c>
      <c r="P11" s="3"/>
      <c r="Q11" s="3"/>
      <c r="R11" s="13">
        <f t="shared" si="0"/>
        <v>0</v>
      </c>
      <c r="S11" s="20">
        <f t="shared" si="5"/>
        <v>60</v>
      </c>
    </row>
    <row r="12" spans="1:19" s="5" customFormat="1" ht="39" customHeight="1">
      <c r="A12" s="3">
        <v>5</v>
      </c>
      <c r="B12" s="4" t="s">
        <v>9</v>
      </c>
      <c r="C12" s="8" t="s">
        <v>43</v>
      </c>
      <c r="D12" s="3">
        <v>30</v>
      </c>
      <c r="E12" s="3">
        <v>2</v>
      </c>
      <c r="F12" s="13">
        <f t="shared" si="1"/>
        <v>60</v>
      </c>
      <c r="G12" s="3"/>
      <c r="H12" s="3"/>
      <c r="I12" s="13">
        <f t="shared" si="2"/>
        <v>0</v>
      </c>
      <c r="J12" s="3"/>
      <c r="K12" s="3"/>
      <c r="L12" s="3">
        <f t="shared" si="3"/>
        <v>0</v>
      </c>
      <c r="M12" s="3"/>
      <c r="N12" s="3"/>
      <c r="O12" s="3">
        <f t="shared" si="4"/>
        <v>0</v>
      </c>
      <c r="P12" s="3"/>
      <c r="Q12" s="3"/>
      <c r="R12" s="13">
        <f t="shared" si="0"/>
        <v>0</v>
      </c>
      <c r="S12" s="20">
        <f t="shared" si="5"/>
        <v>60</v>
      </c>
    </row>
    <row r="13" spans="1:19" s="5" customFormat="1" ht="39" customHeight="1">
      <c r="A13" s="3">
        <v>6</v>
      </c>
      <c r="B13" s="4" t="s">
        <v>9</v>
      </c>
      <c r="C13" s="8" t="s">
        <v>44</v>
      </c>
      <c r="D13" s="3">
        <v>40</v>
      </c>
      <c r="E13" s="3">
        <v>2</v>
      </c>
      <c r="F13" s="13">
        <f t="shared" si="1"/>
        <v>80</v>
      </c>
      <c r="G13" s="3"/>
      <c r="H13" s="3"/>
      <c r="I13" s="13">
        <f t="shared" si="2"/>
        <v>0</v>
      </c>
      <c r="J13" s="3"/>
      <c r="K13" s="3"/>
      <c r="L13" s="3">
        <f t="shared" si="3"/>
        <v>0</v>
      </c>
      <c r="M13" s="3"/>
      <c r="N13" s="3"/>
      <c r="O13" s="3">
        <f t="shared" si="4"/>
        <v>0</v>
      </c>
      <c r="P13" s="3"/>
      <c r="Q13" s="3"/>
      <c r="R13" s="13">
        <f t="shared" si="0"/>
        <v>0</v>
      </c>
      <c r="S13" s="20">
        <f t="shared" si="5"/>
        <v>80</v>
      </c>
    </row>
    <row r="14" spans="1:19" s="5" customFormat="1" ht="39" customHeight="1">
      <c r="A14" s="3">
        <v>7</v>
      </c>
      <c r="B14" s="4" t="s">
        <v>72</v>
      </c>
      <c r="C14" s="35" t="s">
        <v>74</v>
      </c>
      <c r="D14" s="3"/>
      <c r="E14" s="3"/>
      <c r="F14" s="13">
        <f t="shared" si="1"/>
        <v>0</v>
      </c>
      <c r="G14" s="3">
        <v>60</v>
      </c>
      <c r="H14" s="3">
        <v>3</v>
      </c>
      <c r="I14" s="13">
        <f t="shared" si="2"/>
        <v>180</v>
      </c>
      <c r="J14" s="3"/>
      <c r="K14" s="3"/>
      <c r="L14" s="3">
        <f t="shared" si="3"/>
        <v>0</v>
      </c>
      <c r="M14" s="3"/>
      <c r="N14" s="3"/>
      <c r="O14" s="3">
        <f t="shared" si="4"/>
        <v>0</v>
      </c>
      <c r="P14" s="3"/>
      <c r="Q14" s="3"/>
      <c r="R14" s="13">
        <f t="shared" si="0"/>
        <v>0</v>
      </c>
      <c r="S14" s="20">
        <f t="shared" si="5"/>
        <v>180</v>
      </c>
    </row>
    <row r="15" spans="1:19" s="5" customFormat="1" ht="39" customHeight="1">
      <c r="A15" s="3">
        <v>8</v>
      </c>
      <c r="B15" s="4" t="s">
        <v>73</v>
      </c>
      <c r="C15" s="35" t="s">
        <v>75</v>
      </c>
      <c r="D15" s="3">
        <v>120</v>
      </c>
      <c r="E15" s="3">
        <v>1</v>
      </c>
      <c r="F15" s="13">
        <f t="shared" si="1"/>
        <v>120</v>
      </c>
      <c r="G15" s="3"/>
      <c r="H15" s="3"/>
      <c r="I15" s="13">
        <f t="shared" si="2"/>
        <v>0</v>
      </c>
      <c r="J15" s="3"/>
      <c r="K15" s="3"/>
      <c r="L15" s="3">
        <f t="shared" si="3"/>
        <v>0</v>
      </c>
      <c r="M15" s="3"/>
      <c r="N15" s="3"/>
      <c r="O15" s="3">
        <f t="shared" si="4"/>
        <v>0</v>
      </c>
      <c r="P15" s="3"/>
      <c r="Q15" s="3"/>
      <c r="R15" s="13">
        <f t="shared" si="0"/>
        <v>0</v>
      </c>
      <c r="S15" s="20">
        <f t="shared" si="5"/>
        <v>120</v>
      </c>
    </row>
    <row r="16" spans="1:19" s="5" customFormat="1" ht="39" customHeight="1">
      <c r="A16" s="3">
        <v>9</v>
      </c>
      <c r="B16" s="4" t="s">
        <v>73</v>
      </c>
      <c r="C16" s="35" t="s">
        <v>76</v>
      </c>
      <c r="D16" s="3">
        <v>40</v>
      </c>
      <c r="E16" s="3">
        <v>1</v>
      </c>
      <c r="F16" s="13">
        <f t="shared" si="1"/>
        <v>40</v>
      </c>
      <c r="G16" s="3"/>
      <c r="H16" s="3"/>
      <c r="I16" s="13">
        <f t="shared" si="2"/>
        <v>0</v>
      </c>
      <c r="J16" s="3"/>
      <c r="K16" s="3"/>
      <c r="L16" s="3">
        <f t="shared" si="3"/>
        <v>0</v>
      </c>
      <c r="M16" s="3"/>
      <c r="N16" s="3"/>
      <c r="O16" s="3">
        <f t="shared" si="4"/>
        <v>0</v>
      </c>
      <c r="P16" s="3"/>
      <c r="Q16" s="3"/>
      <c r="R16" s="13">
        <f t="shared" si="0"/>
        <v>0</v>
      </c>
      <c r="S16" s="20">
        <f t="shared" si="5"/>
        <v>40</v>
      </c>
    </row>
    <row r="17" spans="1:19" s="5" customFormat="1" ht="39" customHeight="1">
      <c r="A17" s="3">
        <v>10</v>
      </c>
      <c r="B17" s="4" t="s">
        <v>9</v>
      </c>
      <c r="C17" s="35" t="s">
        <v>45</v>
      </c>
      <c r="D17" s="3"/>
      <c r="E17" s="3"/>
      <c r="F17" s="13">
        <f t="shared" si="1"/>
        <v>0</v>
      </c>
      <c r="G17" s="3">
        <v>120</v>
      </c>
      <c r="H17" s="3">
        <v>2</v>
      </c>
      <c r="I17" s="13">
        <f t="shared" si="2"/>
        <v>240</v>
      </c>
      <c r="J17" s="3"/>
      <c r="K17" s="3"/>
      <c r="L17" s="3">
        <f t="shared" si="3"/>
        <v>0</v>
      </c>
      <c r="M17" s="3"/>
      <c r="N17" s="3"/>
      <c r="O17" s="3">
        <f t="shared" si="4"/>
        <v>0</v>
      </c>
      <c r="P17" s="3"/>
      <c r="Q17" s="3"/>
      <c r="R17" s="13">
        <f t="shared" si="0"/>
        <v>0</v>
      </c>
      <c r="S17" s="20">
        <f t="shared" si="5"/>
        <v>240</v>
      </c>
    </row>
    <row r="18" spans="1:19" s="5" customFormat="1" ht="39" customHeight="1">
      <c r="A18" s="3">
        <v>11</v>
      </c>
      <c r="B18" s="4" t="s">
        <v>8</v>
      </c>
      <c r="C18" s="35" t="s">
        <v>46</v>
      </c>
      <c r="D18" s="3"/>
      <c r="E18" s="3"/>
      <c r="F18" s="13">
        <f t="shared" si="1"/>
        <v>0</v>
      </c>
      <c r="G18" s="3">
        <v>60</v>
      </c>
      <c r="H18" s="3">
        <v>1</v>
      </c>
      <c r="I18" s="13">
        <f t="shared" si="2"/>
        <v>60</v>
      </c>
      <c r="J18" s="3"/>
      <c r="K18" s="3"/>
      <c r="L18" s="3">
        <f t="shared" si="3"/>
        <v>0</v>
      </c>
      <c r="M18" s="3"/>
      <c r="N18" s="3"/>
      <c r="O18" s="3">
        <f t="shared" si="4"/>
        <v>0</v>
      </c>
      <c r="P18" s="3"/>
      <c r="Q18" s="3"/>
      <c r="R18" s="13">
        <f t="shared" si="0"/>
        <v>0</v>
      </c>
      <c r="S18" s="20">
        <f t="shared" si="5"/>
        <v>60</v>
      </c>
    </row>
    <row r="19" spans="1:19" s="5" customFormat="1" ht="39" customHeight="1">
      <c r="A19" s="3">
        <v>12</v>
      </c>
      <c r="B19" s="4" t="s">
        <v>10</v>
      </c>
      <c r="C19" s="35" t="s">
        <v>47</v>
      </c>
      <c r="D19" s="3"/>
      <c r="E19" s="3"/>
      <c r="F19" s="13">
        <f t="shared" si="1"/>
        <v>0</v>
      </c>
      <c r="G19" s="3"/>
      <c r="H19" s="3"/>
      <c r="I19" s="13">
        <f t="shared" si="2"/>
        <v>0</v>
      </c>
      <c r="J19" s="3">
        <v>60</v>
      </c>
      <c r="K19" s="3">
        <v>2</v>
      </c>
      <c r="L19" s="3">
        <f t="shared" si="3"/>
        <v>120</v>
      </c>
      <c r="M19" s="3"/>
      <c r="N19" s="3"/>
      <c r="O19" s="3">
        <f t="shared" si="4"/>
        <v>0</v>
      </c>
      <c r="P19" s="3"/>
      <c r="Q19" s="3"/>
      <c r="R19" s="13">
        <v>0</v>
      </c>
      <c r="S19" s="20">
        <f t="shared" si="5"/>
        <v>120</v>
      </c>
    </row>
    <row r="20" spans="1:19" s="5" customFormat="1" ht="39" customHeight="1">
      <c r="A20" s="3">
        <v>13</v>
      </c>
      <c r="B20" s="4" t="s">
        <v>10</v>
      </c>
      <c r="C20" s="8" t="s">
        <v>48</v>
      </c>
      <c r="D20" s="3"/>
      <c r="E20" s="3"/>
      <c r="F20" s="13">
        <f t="shared" si="1"/>
        <v>0</v>
      </c>
      <c r="G20" s="3"/>
      <c r="H20" s="3"/>
      <c r="I20" s="13">
        <f t="shared" si="2"/>
        <v>0</v>
      </c>
      <c r="J20" s="3">
        <v>120</v>
      </c>
      <c r="K20" s="3">
        <v>1</v>
      </c>
      <c r="L20" s="3">
        <f t="shared" si="3"/>
        <v>120</v>
      </c>
      <c r="M20" s="3"/>
      <c r="N20" s="3"/>
      <c r="O20" s="3">
        <f t="shared" si="4"/>
        <v>0</v>
      </c>
      <c r="P20" s="3"/>
      <c r="Q20" s="3"/>
      <c r="R20" s="13">
        <f t="shared" si="0"/>
        <v>0</v>
      </c>
      <c r="S20" s="20">
        <f t="shared" si="5"/>
        <v>120</v>
      </c>
    </row>
    <row r="21" spans="1:19" s="5" customFormat="1" ht="39" customHeight="1">
      <c r="A21" s="3">
        <v>14</v>
      </c>
      <c r="B21" s="4" t="s">
        <v>10</v>
      </c>
      <c r="C21" s="8" t="s">
        <v>49</v>
      </c>
      <c r="D21" s="3"/>
      <c r="E21" s="3"/>
      <c r="F21" s="13">
        <f t="shared" si="1"/>
        <v>0</v>
      </c>
      <c r="G21" s="3"/>
      <c r="H21" s="3"/>
      <c r="I21" s="13">
        <f t="shared" si="2"/>
        <v>0</v>
      </c>
      <c r="J21" s="3">
        <v>60</v>
      </c>
      <c r="K21" s="3">
        <v>4</v>
      </c>
      <c r="L21" s="3">
        <f t="shared" si="3"/>
        <v>240</v>
      </c>
      <c r="M21" s="3"/>
      <c r="N21" s="3"/>
      <c r="O21" s="3">
        <f t="shared" si="4"/>
        <v>0</v>
      </c>
      <c r="P21" s="3"/>
      <c r="Q21" s="3"/>
      <c r="R21" s="13">
        <f t="shared" si="0"/>
        <v>0</v>
      </c>
      <c r="S21" s="20">
        <f t="shared" si="5"/>
        <v>240</v>
      </c>
    </row>
    <row r="22" spans="1:19" s="5" customFormat="1" ht="39" customHeight="1">
      <c r="A22" s="3">
        <v>15</v>
      </c>
      <c r="B22" s="4" t="s">
        <v>9</v>
      </c>
      <c r="C22" s="8" t="s">
        <v>50</v>
      </c>
      <c r="D22" s="3"/>
      <c r="E22" s="3"/>
      <c r="F22" s="13">
        <f t="shared" si="1"/>
        <v>0</v>
      </c>
      <c r="G22" s="3"/>
      <c r="H22" s="3"/>
      <c r="I22" s="13">
        <f t="shared" si="2"/>
        <v>0</v>
      </c>
      <c r="J22" s="3"/>
      <c r="K22" s="3"/>
      <c r="L22" s="3">
        <f t="shared" si="3"/>
        <v>0</v>
      </c>
      <c r="M22" s="3">
        <v>60</v>
      </c>
      <c r="N22" s="3">
        <v>2</v>
      </c>
      <c r="O22" s="3">
        <f t="shared" si="4"/>
        <v>120</v>
      </c>
      <c r="P22" s="3"/>
      <c r="Q22" s="3"/>
      <c r="R22" s="13">
        <f t="shared" si="0"/>
        <v>0</v>
      </c>
      <c r="S22" s="20">
        <f t="shared" si="5"/>
        <v>0</v>
      </c>
    </row>
    <row r="23" spans="1:19" s="5" customFormat="1" ht="39" customHeight="1">
      <c r="A23" s="3">
        <v>16</v>
      </c>
      <c r="B23" s="4" t="s">
        <v>9</v>
      </c>
      <c r="C23" s="8" t="s">
        <v>51</v>
      </c>
      <c r="D23" s="3"/>
      <c r="E23" s="3"/>
      <c r="F23" s="13">
        <f t="shared" si="1"/>
        <v>0</v>
      </c>
      <c r="G23" s="3"/>
      <c r="H23" s="3"/>
      <c r="I23" s="13">
        <f t="shared" si="2"/>
        <v>0</v>
      </c>
      <c r="J23" s="3"/>
      <c r="K23" s="3"/>
      <c r="L23" s="3">
        <f t="shared" si="3"/>
        <v>0</v>
      </c>
      <c r="M23" s="3">
        <v>60</v>
      </c>
      <c r="N23" s="3">
        <v>2</v>
      </c>
      <c r="O23" s="3">
        <f t="shared" si="4"/>
        <v>120</v>
      </c>
      <c r="P23" s="3"/>
      <c r="Q23" s="3"/>
      <c r="R23" s="13">
        <f t="shared" si="0"/>
        <v>0</v>
      </c>
      <c r="S23" s="20">
        <f t="shared" si="5"/>
        <v>0</v>
      </c>
    </row>
    <row r="24" spans="1:19" s="5" customFormat="1" ht="39" customHeight="1">
      <c r="A24" s="3">
        <v>17</v>
      </c>
      <c r="B24" s="4" t="s">
        <v>9</v>
      </c>
      <c r="C24" s="8" t="s">
        <v>52</v>
      </c>
      <c r="D24" s="3"/>
      <c r="E24" s="3"/>
      <c r="F24" s="13">
        <f t="shared" si="1"/>
        <v>0</v>
      </c>
      <c r="G24" s="3"/>
      <c r="H24" s="3"/>
      <c r="I24" s="13">
        <f t="shared" si="2"/>
        <v>0</v>
      </c>
      <c r="J24" s="3"/>
      <c r="K24" s="3"/>
      <c r="L24" s="3">
        <f t="shared" si="3"/>
        <v>0</v>
      </c>
      <c r="M24" s="3"/>
      <c r="N24" s="3"/>
      <c r="O24" s="3">
        <f t="shared" si="4"/>
        <v>0</v>
      </c>
      <c r="P24" s="3">
        <v>60</v>
      </c>
      <c r="Q24" s="3">
        <v>2</v>
      </c>
      <c r="R24" s="13">
        <f t="shared" si="0"/>
        <v>120</v>
      </c>
      <c r="S24" s="20">
        <f t="shared" si="5"/>
        <v>120</v>
      </c>
    </row>
    <row r="25" spans="1:19" s="5" customFormat="1" ht="39" customHeight="1">
      <c r="A25" s="3">
        <v>18</v>
      </c>
      <c r="B25" s="4" t="s">
        <v>73</v>
      </c>
      <c r="C25" s="8" t="s">
        <v>53</v>
      </c>
      <c r="D25" s="3"/>
      <c r="E25" s="3"/>
      <c r="F25" s="13">
        <f t="shared" si="1"/>
        <v>0</v>
      </c>
      <c r="G25" s="3"/>
      <c r="H25" s="3"/>
      <c r="I25" s="13">
        <f t="shared" si="2"/>
        <v>0</v>
      </c>
      <c r="J25" s="3">
        <v>60</v>
      </c>
      <c r="K25" s="3">
        <v>1</v>
      </c>
      <c r="L25" s="3">
        <f t="shared" si="3"/>
        <v>60</v>
      </c>
      <c r="M25" s="3"/>
      <c r="N25" s="3"/>
      <c r="O25" s="3">
        <f t="shared" si="4"/>
        <v>0</v>
      </c>
      <c r="P25" s="3"/>
      <c r="Q25" s="3"/>
      <c r="R25" s="13">
        <f t="shared" si="0"/>
        <v>0</v>
      </c>
      <c r="S25" s="20">
        <f t="shared" si="5"/>
        <v>60</v>
      </c>
    </row>
    <row r="26" spans="1:19" s="5" customFormat="1" ht="39" customHeight="1">
      <c r="A26" s="3">
        <v>19</v>
      </c>
      <c r="B26" s="4"/>
      <c r="C26" s="8"/>
      <c r="D26" s="3"/>
      <c r="E26" s="3"/>
      <c r="F26" s="13">
        <f t="shared" si="1"/>
        <v>0</v>
      </c>
      <c r="G26" s="3"/>
      <c r="H26" s="3"/>
      <c r="I26" s="13">
        <f t="shared" si="2"/>
        <v>0</v>
      </c>
      <c r="J26" s="3"/>
      <c r="K26" s="3"/>
      <c r="L26" s="3">
        <f t="shared" si="3"/>
        <v>0</v>
      </c>
      <c r="M26" s="3"/>
      <c r="N26" s="3"/>
      <c r="O26" s="3">
        <f t="shared" si="4"/>
        <v>0</v>
      </c>
      <c r="P26" s="3"/>
      <c r="Q26" s="3"/>
      <c r="R26" s="13">
        <f t="shared" si="0"/>
        <v>0</v>
      </c>
      <c r="S26" s="20">
        <f t="shared" si="5"/>
        <v>0</v>
      </c>
    </row>
    <row r="27" spans="1:19" s="5" customFormat="1" ht="39" customHeight="1">
      <c r="A27" s="3">
        <v>20</v>
      </c>
      <c r="B27" s="4"/>
      <c r="C27" s="8"/>
      <c r="D27" s="3"/>
      <c r="E27" s="3"/>
      <c r="F27" s="13">
        <f t="shared" si="1"/>
        <v>0</v>
      </c>
      <c r="G27" s="3"/>
      <c r="H27" s="3"/>
      <c r="I27" s="13">
        <f t="shared" si="2"/>
        <v>0</v>
      </c>
      <c r="J27" s="3"/>
      <c r="K27" s="3"/>
      <c r="L27" s="3">
        <f t="shared" si="3"/>
        <v>0</v>
      </c>
      <c r="M27" s="3"/>
      <c r="N27" s="3"/>
      <c r="O27" s="3">
        <f t="shared" si="4"/>
        <v>0</v>
      </c>
      <c r="P27" s="3"/>
      <c r="Q27" s="3"/>
      <c r="R27" s="13">
        <f t="shared" si="0"/>
        <v>0</v>
      </c>
      <c r="S27" s="20">
        <f t="shared" si="5"/>
        <v>0</v>
      </c>
    </row>
    <row r="28" spans="1:19" s="5" customFormat="1" ht="29.25" customHeight="1">
      <c r="A28" s="3">
        <v>21</v>
      </c>
      <c r="B28" s="4"/>
      <c r="C28" s="8"/>
      <c r="D28" s="3"/>
      <c r="E28" s="3"/>
      <c r="F28" s="13">
        <f t="shared" si="1"/>
        <v>0</v>
      </c>
      <c r="G28" s="3"/>
      <c r="H28" s="3"/>
      <c r="I28" s="13">
        <f t="shared" si="2"/>
        <v>0</v>
      </c>
      <c r="J28" s="3"/>
      <c r="K28" s="3"/>
      <c r="L28" s="3">
        <f t="shared" si="3"/>
        <v>0</v>
      </c>
      <c r="M28" s="3"/>
      <c r="N28" s="3"/>
      <c r="O28" s="3">
        <f t="shared" si="4"/>
        <v>0</v>
      </c>
      <c r="P28" s="3"/>
      <c r="Q28" s="3"/>
      <c r="R28" s="13">
        <f t="shared" si="0"/>
        <v>0</v>
      </c>
      <c r="S28" s="20">
        <f t="shared" si="5"/>
        <v>0</v>
      </c>
    </row>
    <row r="29" spans="1:19" s="5" customFormat="1" ht="32.25" customHeight="1">
      <c r="A29" s="3">
        <v>22</v>
      </c>
      <c r="B29" s="4"/>
      <c r="C29" s="26"/>
      <c r="D29" s="6"/>
      <c r="E29" s="6"/>
      <c r="F29" s="13">
        <f t="shared" si="1"/>
        <v>0</v>
      </c>
      <c r="G29" s="6"/>
      <c r="H29" s="3"/>
      <c r="I29" s="13">
        <f t="shared" si="2"/>
        <v>0</v>
      </c>
      <c r="J29" s="6"/>
      <c r="K29" s="3"/>
      <c r="L29" s="3">
        <f t="shared" si="3"/>
        <v>0</v>
      </c>
      <c r="M29" s="13"/>
      <c r="N29" s="13"/>
      <c r="O29" s="3">
        <f t="shared" si="4"/>
        <v>0</v>
      </c>
      <c r="P29" s="6"/>
      <c r="Q29" s="3"/>
      <c r="R29" s="13">
        <f t="shared" si="0"/>
        <v>0</v>
      </c>
      <c r="S29" s="20">
        <f t="shared" si="5"/>
        <v>0</v>
      </c>
    </row>
    <row r="30" spans="1:19" s="5" customFormat="1" ht="32.25" customHeight="1">
      <c r="A30" s="3">
        <v>23</v>
      </c>
      <c r="B30" s="7"/>
      <c r="C30" s="9"/>
      <c r="D30" s="6"/>
      <c r="E30" s="6"/>
      <c r="F30" s="13">
        <f t="shared" si="1"/>
        <v>0</v>
      </c>
      <c r="G30" s="6"/>
      <c r="H30" s="3"/>
      <c r="I30" s="13">
        <f t="shared" si="2"/>
        <v>0</v>
      </c>
      <c r="J30" s="6"/>
      <c r="K30" s="3"/>
      <c r="L30" s="3">
        <f t="shared" si="3"/>
        <v>0</v>
      </c>
      <c r="M30" s="3"/>
      <c r="N30" s="3"/>
      <c r="O30" s="3">
        <f t="shared" si="4"/>
        <v>0</v>
      </c>
      <c r="P30" s="6"/>
      <c r="Q30" s="3"/>
      <c r="R30" s="13">
        <f t="shared" si="0"/>
        <v>0</v>
      </c>
      <c r="S30" s="20">
        <f t="shared" si="5"/>
        <v>0</v>
      </c>
    </row>
    <row r="31" spans="1:19" s="5" customFormat="1" ht="32.25" customHeight="1">
      <c r="A31" s="3">
        <v>24</v>
      </c>
      <c r="B31" s="7"/>
      <c r="C31" s="9"/>
      <c r="D31" s="27"/>
      <c r="E31" s="28"/>
      <c r="F31" s="13">
        <f t="shared" si="1"/>
        <v>0</v>
      </c>
      <c r="G31" s="27"/>
      <c r="H31" s="29"/>
      <c r="I31" s="13">
        <f t="shared" si="2"/>
        <v>0</v>
      </c>
      <c r="J31" s="6"/>
      <c r="K31" s="3"/>
      <c r="L31" s="3">
        <f t="shared" si="3"/>
        <v>0</v>
      </c>
      <c r="M31" s="33"/>
      <c r="N31" s="33"/>
      <c r="O31" s="3">
        <f t="shared" si="4"/>
        <v>0</v>
      </c>
      <c r="P31" s="27"/>
      <c r="Q31" s="29"/>
      <c r="R31" s="13"/>
      <c r="S31" s="20">
        <f t="shared" si="5"/>
        <v>0</v>
      </c>
    </row>
    <row r="32" spans="1:19" s="5" customFormat="1" ht="36" customHeight="1">
      <c r="A32" s="50"/>
      <c r="B32" s="50"/>
      <c r="C32" s="50"/>
      <c r="D32" s="39" t="s">
        <v>20</v>
      </c>
      <c r="E32" s="51"/>
      <c r="F32" s="15">
        <f>SUM(F8:F30)</f>
        <v>500</v>
      </c>
      <c r="G32" s="52" t="s">
        <v>15</v>
      </c>
      <c r="H32" s="40"/>
      <c r="I32" s="15">
        <f>SUM(I8:I31)</f>
        <v>480</v>
      </c>
      <c r="J32" s="39" t="s">
        <v>32</v>
      </c>
      <c r="K32" s="40"/>
      <c r="L32" s="15">
        <f>SUM(L8:L31)</f>
        <v>540</v>
      </c>
      <c r="M32" s="39" t="s">
        <v>33</v>
      </c>
      <c r="N32" s="40"/>
      <c r="O32" s="31">
        <f>SUM(O8:O31)</f>
        <v>260</v>
      </c>
      <c r="P32" s="39" t="s">
        <v>34</v>
      </c>
      <c r="Q32" s="40"/>
      <c r="R32" s="15">
        <f>SUM(R8:R30)</f>
        <v>120</v>
      </c>
      <c r="S32" s="20">
        <f>+F32+L32+R32+I32+O32</f>
        <v>1900</v>
      </c>
    </row>
    <row r="33" spans="1:19">
      <c r="A33" s="1"/>
      <c r="B33" s="1"/>
      <c r="C33" s="1"/>
      <c r="D33" s="1"/>
      <c r="E33" s="1"/>
      <c r="F33" s="1"/>
      <c r="G33" s="1"/>
      <c r="H33" s="1"/>
      <c r="I33" s="1"/>
      <c r="J33" s="1"/>
      <c r="K33" s="1"/>
      <c r="L33" s="1"/>
      <c r="M33" s="1"/>
      <c r="N33" s="1"/>
      <c r="O33" s="1"/>
      <c r="P33" s="1"/>
      <c r="Q33" s="1"/>
      <c r="S33" s="18"/>
    </row>
    <row r="34" spans="1:19">
      <c r="A34" s="1"/>
      <c r="B34" s="74" t="s">
        <v>71</v>
      </c>
      <c r="C34" s="74"/>
      <c r="D34" s="10"/>
      <c r="E34" s="10"/>
      <c r="F34" s="10"/>
      <c r="G34" s="1"/>
      <c r="H34" s="1">
        <f>F32+(106/3)+(195/18)+(480/18*4)</f>
        <v>652.83333333333337</v>
      </c>
      <c r="I34" s="1"/>
      <c r="J34" s="10"/>
      <c r="K34" s="10"/>
      <c r="L34" s="10"/>
      <c r="M34" s="10"/>
      <c r="N34" s="10"/>
      <c r="O34" s="10"/>
      <c r="P34" s="10"/>
      <c r="Q34" s="10"/>
      <c r="R34" s="19"/>
    </row>
    <row r="35" spans="1:19">
      <c r="A35" s="1"/>
      <c r="B35" s="75"/>
      <c r="C35" s="75"/>
      <c r="D35" s="10"/>
      <c r="E35" s="10"/>
      <c r="F35" s="10"/>
      <c r="G35" s="1"/>
      <c r="H35" s="1">
        <f>H34/J2</f>
        <v>1.3600694444444446</v>
      </c>
      <c r="I35" s="1"/>
      <c r="J35" s="10"/>
      <c r="K35" s="10"/>
      <c r="L35" s="10"/>
      <c r="M35" s="10"/>
      <c r="N35" s="10"/>
      <c r="O35" s="10"/>
      <c r="P35" s="10"/>
      <c r="Q35" s="10"/>
      <c r="S35" s="18"/>
    </row>
    <row r="36" spans="1:19">
      <c r="D36" s="12"/>
      <c r="E36" s="12"/>
      <c r="F36" s="12"/>
      <c r="G36" s="12"/>
      <c r="H36" s="12"/>
      <c r="I36" s="12"/>
      <c r="J36" s="12"/>
      <c r="K36" s="12"/>
      <c r="L36" s="12"/>
      <c r="M36" s="12"/>
      <c r="N36" s="12"/>
      <c r="O36" s="12"/>
      <c r="P36" s="12"/>
      <c r="Q36" s="12"/>
    </row>
    <row r="37" spans="1:19">
      <c r="D37" s="12"/>
      <c r="E37" s="12"/>
      <c r="F37" s="12"/>
      <c r="G37" s="12"/>
      <c r="H37" s="12"/>
      <c r="I37" s="12"/>
      <c r="J37" s="12"/>
      <c r="K37" s="12"/>
      <c r="L37" s="12"/>
      <c r="M37" s="12"/>
      <c r="N37" s="12"/>
      <c r="O37" s="12"/>
      <c r="P37" s="12"/>
      <c r="Q37" s="12"/>
    </row>
    <row r="38" spans="1:19" ht="24">
      <c r="C38" s="16" t="s">
        <v>14</v>
      </c>
      <c r="D38" s="25" t="s">
        <v>21</v>
      </c>
      <c r="E38" s="25" t="s">
        <v>17</v>
      </c>
      <c r="F38" s="25" t="s">
        <v>18</v>
      </c>
      <c r="G38" s="25" t="s">
        <v>19</v>
      </c>
      <c r="H38" s="12"/>
      <c r="I38" s="12"/>
      <c r="J38" s="12"/>
      <c r="K38" s="12"/>
      <c r="L38" s="12"/>
      <c r="M38" s="12"/>
      <c r="N38" s="12"/>
      <c r="O38" s="12"/>
      <c r="P38" s="12"/>
      <c r="Q38" s="12"/>
    </row>
    <row r="39" spans="1:19">
      <c r="C39" s="17" t="s">
        <v>6</v>
      </c>
      <c r="D39" s="24">
        <v>455</v>
      </c>
      <c r="E39" s="24">
        <v>552</v>
      </c>
      <c r="F39" s="24">
        <v>447</v>
      </c>
      <c r="G39" s="24">
        <v>25</v>
      </c>
      <c r="H39" s="12"/>
      <c r="I39" s="12"/>
      <c r="J39" s="12"/>
      <c r="K39" s="12"/>
      <c r="L39" s="12"/>
      <c r="M39" s="12"/>
      <c r="N39" s="12"/>
      <c r="O39" s="12"/>
      <c r="P39" s="12"/>
      <c r="Q39" s="12"/>
    </row>
    <row r="40" spans="1:19">
      <c r="C40" s="17" t="s">
        <v>24</v>
      </c>
      <c r="D40" s="76">
        <f>D39+E39+F39+G39</f>
        <v>1479</v>
      </c>
      <c r="E40" s="77"/>
      <c r="F40" s="77"/>
      <c r="G40" s="78"/>
      <c r="H40" s="12"/>
      <c r="I40" s="12"/>
      <c r="J40" s="12"/>
      <c r="K40" s="12"/>
      <c r="L40" s="12"/>
      <c r="M40" s="12"/>
      <c r="N40" s="12"/>
      <c r="O40" s="12"/>
      <c r="P40" s="12"/>
      <c r="Q40" s="12"/>
    </row>
    <row r="41" spans="1:19">
      <c r="C41" s="16" t="s">
        <v>25</v>
      </c>
      <c r="D41" s="79">
        <f>F32+(I32/3)+(L32/18)+(R32/18*4)</f>
        <v>716.66666666666663</v>
      </c>
      <c r="E41" s="80"/>
      <c r="F41" s="80"/>
      <c r="G41" s="81"/>
      <c r="H41" s="12"/>
      <c r="I41" s="12"/>
      <c r="J41" s="12"/>
      <c r="K41" s="12"/>
      <c r="L41" s="12"/>
      <c r="M41" s="12"/>
      <c r="N41" s="12"/>
      <c r="O41" s="12"/>
      <c r="P41" s="12"/>
      <c r="Q41" s="12"/>
    </row>
    <row r="42" spans="1:19">
      <c r="C42" s="16" t="s">
        <v>26</v>
      </c>
      <c r="D42" s="36">
        <f>D41/J2</f>
        <v>1.4930555555555556</v>
      </c>
      <c r="E42" s="37"/>
      <c r="F42" s="37"/>
      <c r="G42" s="38"/>
      <c r="H42" s="12"/>
      <c r="I42" s="12"/>
      <c r="J42" s="12"/>
      <c r="K42" s="12"/>
      <c r="L42" s="12"/>
      <c r="M42" s="12"/>
      <c r="N42" s="12"/>
      <c r="O42" s="12"/>
      <c r="P42" s="12"/>
      <c r="Q42" s="12"/>
    </row>
    <row r="43" spans="1:19">
      <c r="H43" s="12"/>
      <c r="I43" s="12"/>
      <c r="J43" s="12"/>
      <c r="K43" s="12"/>
      <c r="L43" s="12"/>
      <c r="M43" s="12"/>
      <c r="N43" s="12"/>
      <c r="O43" s="12"/>
      <c r="P43" s="12"/>
      <c r="Q43" s="12"/>
    </row>
    <row r="44" spans="1:19">
      <c r="C44" s="2" t="s">
        <v>27</v>
      </c>
      <c r="H44" s="12"/>
      <c r="I44" s="12"/>
      <c r="J44" s="12"/>
      <c r="K44" s="12"/>
      <c r="L44" s="12"/>
      <c r="M44" s="12"/>
      <c r="N44" s="12"/>
      <c r="O44" s="12"/>
      <c r="P44" s="12"/>
      <c r="Q44" s="12"/>
    </row>
  </sheetData>
  <autoFilter ref="A8:T32" xr:uid="{00000000-0009-0000-0000-000000000000}"/>
  <mergeCells count="27">
    <mergeCell ref="B34:C35"/>
    <mergeCell ref="P32:Q32"/>
    <mergeCell ref="D40:G40"/>
    <mergeCell ref="D41:G41"/>
    <mergeCell ref="D5:I5"/>
    <mergeCell ref="J5:R5"/>
    <mergeCell ref="D6:F6"/>
    <mergeCell ref="G6:I6"/>
    <mergeCell ref="J6:L6"/>
    <mergeCell ref="M6:O6"/>
    <mergeCell ref="P6:R6"/>
    <mergeCell ref="D42:G42"/>
    <mergeCell ref="J32:K32"/>
    <mergeCell ref="M32:N32"/>
    <mergeCell ref="A1:C5"/>
    <mergeCell ref="A32:C32"/>
    <mergeCell ref="D32:E32"/>
    <mergeCell ref="G32:H32"/>
    <mergeCell ref="A6:A7"/>
    <mergeCell ref="B6:B7"/>
    <mergeCell ref="C6:C7"/>
    <mergeCell ref="D1:I1"/>
    <mergeCell ref="J1:R1"/>
    <mergeCell ref="D2:I2"/>
    <mergeCell ref="J2:R2"/>
    <mergeCell ref="D3:I4"/>
    <mergeCell ref="J3:R4"/>
  </mergeCells>
  <pageMargins left="0.70866141732283472" right="0.70866141732283472" top="0.74803149606299213" bottom="0.74803149606299213" header="0.31496062992125984" footer="0.31496062992125984"/>
  <pageSetup paperSize="9" scale="4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4"/>
  <sheetViews>
    <sheetView view="pageBreakPreview" zoomScale="60" zoomScaleNormal="80" workbookViewId="0">
      <pane xSplit="3" ySplit="7" topLeftCell="D8" activePane="bottomRight" state="frozen"/>
      <selection pane="topRight" activeCell="D1" sqref="D1"/>
      <selection pane="bottomLeft" activeCell="A7" sqref="A7"/>
      <selection pane="bottomRight" activeCell="G39" sqref="G39"/>
    </sheetView>
  </sheetViews>
  <sheetFormatPr defaultRowHeight="12.75"/>
  <cols>
    <col min="1" max="1" width="3.42578125" style="2" customWidth="1"/>
    <col min="2" max="2" width="9.85546875" style="2" customWidth="1"/>
    <col min="3" max="3" width="72.28515625" style="2" customWidth="1"/>
    <col min="4" max="7" width="7.5703125" style="2" customWidth="1"/>
    <col min="8" max="9" width="7" style="2" customWidth="1"/>
    <col min="10" max="17" width="7.5703125" style="2" customWidth="1"/>
    <col min="18" max="16384" width="9.140625" style="2"/>
  </cols>
  <sheetData>
    <row r="1" spans="1:19" ht="12.75" customHeight="1">
      <c r="A1" s="88" t="s">
        <v>37</v>
      </c>
      <c r="B1" s="89"/>
      <c r="C1" s="90"/>
      <c r="D1" s="101" t="s">
        <v>0</v>
      </c>
      <c r="E1" s="102"/>
      <c r="F1" s="102"/>
      <c r="G1" s="102"/>
      <c r="H1" s="102"/>
      <c r="I1" s="103"/>
      <c r="J1" s="66" t="s">
        <v>38</v>
      </c>
      <c r="K1" s="66"/>
      <c r="L1" s="66"/>
      <c r="M1" s="66"/>
      <c r="N1" s="66"/>
      <c r="O1" s="66"/>
      <c r="P1" s="66"/>
      <c r="Q1" s="66"/>
      <c r="R1" s="66"/>
    </row>
    <row r="2" spans="1:19" ht="21.75" customHeight="1">
      <c r="A2" s="91"/>
      <c r="B2" s="92"/>
      <c r="C2" s="93"/>
      <c r="D2" s="101" t="s">
        <v>1</v>
      </c>
      <c r="E2" s="102"/>
      <c r="F2" s="102"/>
      <c r="G2" s="102"/>
      <c r="H2" s="102"/>
      <c r="I2" s="103"/>
      <c r="J2" s="66">
        <v>480</v>
      </c>
      <c r="K2" s="66"/>
      <c r="L2" s="66"/>
      <c r="M2" s="66"/>
      <c r="N2" s="66"/>
      <c r="O2" s="66"/>
      <c r="P2" s="66"/>
      <c r="Q2" s="66"/>
      <c r="R2" s="66"/>
    </row>
    <row r="3" spans="1:19" ht="12.75" customHeight="1">
      <c r="A3" s="91"/>
      <c r="B3" s="92"/>
      <c r="C3" s="93"/>
      <c r="D3" s="104" t="s">
        <v>2</v>
      </c>
      <c r="E3" s="105"/>
      <c r="F3" s="105"/>
      <c r="G3" s="105"/>
      <c r="H3" s="105"/>
      <c r="I3" s="106"/>
      <c r="J3" s="73">
        <v>2</v>
      </c>
      <c r="K3" s="73"/>
      <c r="L3" s="73"/>
      <c r="M3" s="73"/>
      <c r="N3" s="73"/>
      <c r="O3" s="73"/>
      <c r="P3" s="73"/>
      <c r="Q3" s="73"/>
      <c r="R3" s="73"/>
    </row>
    <row r="4" spans="1:19" ht="16.5" customHeight="1">
      <c r="A4" s="91"/>
      <c r="B4" s="92"/>
      <c r="C4" s="93"/>
      <c r="D4" s="107"/>
      <c r="E4" s="108"/>
      <c r="F4" s="108"/>
      <c r="G4" s="108"/>
      <c r="H4" s="108"/>
      <c r="I4" s="109"/>
      <c r="J4" s="73"/>
      <c r="K4" s="73"/>
      <c r="L4" s="73"/>
      <c r="M4" s="73"/>
      <c r="N4" s="73"/>
      <c r="O4" s="73"/>
      <c r="P4" s="73"/>
      <c r="Q4" s="73"/>
      <c r="R4" s="73"/>
    </row>
    <row r="5" spans="1:19" ht="16.5" customHeight="1">
      <c r="A5" s="94"/>
      <c r="B5" s="95"/>
      <c r="C5" s="96"/>
      <c r="D5" s="101" t="s">
        <v>23</v>
      </c>
      <c r="E5" s="102"/>
      <c r="F5" s="102"/>
      <c r="G5" s="102"/>
      <c r="H5" s="102"/>
      <c r="I5" s="103"/>
      <c r="J5" s="82">
        <v>1</v>
      </c>
      <c r="K5" s="83"/>
      <c r="L5" s="83"/>
      <c r="M5" s="83"/>
      <c r="N5" s="83"/>
      <c r="O5" s="83"/>
      <c r="P5" s="83"/>
      <c r="Q5" s="83"/>
      <c r="R5" s="84"/>
    </row>
    <row r="6" spans="1:19" ht="41.25" customHeight="1">
      <c r="A6" s="97" t="s">
        <v>3</v>
      </c>
      <c r="B6" s="99" t="s">
        <v>7</v>
      </c>
      <c r="C6" s="57" t="s">
        <v>36</v>
      </c>
      <c r="D6" s="85" t="s">
        <v>28</v>
      </c>
      <c r="E6" s="86"/>
      <c r="F6" s="87"/>
      <c r="G6" s="85" t="s">
        <v>11</v>
      </c>
      <c r="H6" s="86"/>
      <c r="I6" s="87"/>
      <c r="J6" s="85" t="s">
        <v>12</v>
      </c>
      <c r="K6" s="86"/>
      <c r="L6" s="87"/>
      <c r="M6" s="85" t="s">
        <v>29</v>
      </c>
      <c r="N6" s="86"/>
      <c r="O6" s="87"/>
      <c r="P6" s="85" t="s">
        <v>30</v>
      </c>
      <c r="Q6" s="86"/>
      <c r="R6" s="87"/>
    </row>
    <row r="7" spans="1:19" ht="54.75" customHeight="1">
      <c r="A7" s="98"/>
      <c r="B7" s="100"/>
      <c r="C7" s="58"/>
      <c r="D7" s="34" t="s">
        <v>4</v>
      </c>
      <c r="E7" s="34" t="s">
        <v>5</v>
      </c>
      <c r="F7" s="34" t="s">
        <v>13</v>
      </c>
      <c r="G7" s="34" t="s">
        <v>4</v>
      </c>
      <c r="H7" s="34" t="s">
        <v>5</v>
      </c>
      <c r="I7" s="34" t="s">
        <v>13</v>
      </c>
      <c r="J7" s="34" t="s">
        <v>4</v>
      </c>
      <c r="K7" s="34" t="s">
        <v>5</v>
      </c>
      <c r="L7" s="34" t="s">
        <v>13</v>
      </c>
      <c r="M7" s="34" t="s">
        <v>4</v>
      </c>
      <c r="N7" s="34" t="s">
        <v>5</v>
      </c>
      <c r="O7" s="34" t="s">
        <v>13</v>
      </c>
      <c r="P7" s="34" t="s">
        <v>4</v>
      </c>
      <c r="Q7" s="34" t="s">
        <v>5</v>
      </c>
      <c r="R7" s="34" t="s">
        <v>13</v>
      </c>
      <c r="S7" s="32" t="s">
        <v>22</v>
      </c>
    </row>
    <row r="8" spans="1:19" s="5" customFormat="1" ht="28.5" customHeight="1">
      <c r="A8" s="3">
        <v>1</v>
      </c>
      <c r="B8" s="4" t="s">
        <v>10</v>
      </c>
      <c r="C8" s="8" t="s">
        <v>54</v>
      </c>
      <c r="D8" s="3">
        <v>15</v>
      </c>
      <c r="E8" s="3">
        <v>1</v>
      </c>
      <c r="F8" s="13">
        <f>D8*E8</f>
        <v>15</v>
      </c>
      <c r="G8" s="3"/>
      <c r="H8" s="3"/>
      <c r="I8" s="13">
        <f>G8*H8</f>
        <v>0</v>
      </c>
      <c r="J8" s="3"/>
      <c r="K8" s="3"/>
      <c r="L8" s="3">
        <f>J8*K8</f>
        <v>0</v>
      </c>
      <c r="M8" s="3"/>
      <c r="N8" s="3"/>
      <c r="O8" s="3">
        <f>M8*N8</f>
        <v>0</v>
      </c>
      <c r="P8" s="3"/>
      <c r="Q8" s="3"/>
      <c r="R8" s="13">
        <f t="shared" ref="R8:R20" si="0">P8*Q8</f>
        <v>0</v>
      </c>
      <c r="S8" s="20">
        <f>+F8+L8+R8+I8</f>
        <v>15</v>
      </c>
    </row>
    <row r="9" spans="1:19" s="5" customFormat="1" ht="25.5">
      <c r="A9" s="3">
        <v>2</v>
      </c>
      <c r="B9" s="4" t="s">
        <v>8</v>
      </c>
      <c r="C9" s="8" t="s">
        <v>55</v>
      </c>
      <c r="D9" s="3">
        <v>120</v>
      </c>
      <c r="E9" s="3">
        <v>1</v>
      </c>
      <c r="F9" s="13">
        <f t="shared" ref="F9:F21" si="1">D9*E9</f>
        <v>120</v>
      </c>
      <c r="G9" s="3"/>
      <c r="H9" s="3"/>
      <c r="I9" s="13">
        <f t="shared" ref="I9:I21" si="2">G9*H9</f>
        <v>0</v>
      </c>
      <c r="J9" s="3"/>
      <c r="K9" s="3"/>
      <c r="L9" s="3">
        <f t="shared" ref="L9:L22" si="3">J9*K9</f>
        <v>0</v>
      </c>
      <c r="M9" s="3">
        <v>20</v>
      </c>
      <c r="N9" s="3">
        <v>1</v>
      </c>
      <c r="O9" s="3">
        <f t="shared" ref="O9:O21" si="4">M9*N9</f>
        <v>20</v>
      </c>
      <c r="P9" s="3"/>
      <c r="Q9" s="3"/>
      <c r="R9" s="13">
        <f t="shared" si="0"/>
        <v>0</v>
      </c>
      <c r="S9" s="20">
        <f>+F9+L9+R9+I9+O9</f>
        <v>140</v>
      </c>
    </row>
    <row r="10" spans="1:19" s="5" customFormat="1" ht="41.25" customHeight="1">
      <c r="A10" s="3">
        <v>3</v>
      </c>
      <c r="B10" s="4" t="s">
        <v>8</v>
      </c>
      <c r="C10" s="8" t="s">
        <v>42</v>
      </c>
      <c r="D10" s="3">
        <v>60</v>
      </c>
      <c r="E10" s="3">
        <v>1</v>
      </c>
      <c r="F10" s="13">
        <f t="shared" si="1"/>
        <v>60</v>
      </c>
      <c r="G10" s="3"/>
      <c r="H10" s="3"/>
      <c r="I10" s="13">
        <f t="shared" si="2"/>
        <v>0</v>
      </c>
      <c r="J10" s="3"/>
      <c r="K10" s="3"/>
      <c r="L10" s="3">
        <f t="shared" si="3"/>
        <v>0</v>
      </c>
      <c r="M10" s="3"/>
      <c r="N10" s="3"/>
      <c r="O10" s="3">
        <f t="shared" si="4"/>
        <v>0</v>
      </c>
      <c r="P10" s="3"/>
      <c r="Q10" s="3"/>
      <c r="R10" s="13">
        <f t="shared" si="0"/>
        <v>0</v>
      </c>
      <c r="S10" s="20">
        <f t="shared" ref="S10:S22" si="5">+F10+L10+R10+I10</f>
        <v>60</v>
      </c>
    </row>
    <row r="11" spans="1:19" s="5" customFormat="1" ht="28.5" customHeight="1">
      <c r="A11" s="3">
        <v>4</v>
      </c>
      <c r="B11" s="4" t="s">
        <v>9</v>
      </c>
      <c r="C11" s="8" t="s">
        <v>56</v>
      </c>
      <c r="D11" s="3">
        <v>120</v>
      </c>
      <c r="E11" s="3">
        <v>1</v>
      </c>
      <c r="F11" s="13">
        <f t="shared" si="1"/>
        <v>120</v>
      </c>
      <c r="G11" s="3"/>
      <c r="H11" s="3"/>
      <c r="I11" s="13">
        <f t="shared" si="2"/>
        <v>0</v>
      </c>
      <c r="J11" s="3"/>
      <c r="K11" s="3"/>
      <c r="L11" s="3">
        <f t="shared" si="3"/>
        <v>0</v>
      </c>
      <c r="M11" s="3"/>
      <c r="N11" s="3"/>
      <c r="O11" s="3">
        <f t="shared" si="4"/>
        <v>0</v>
      </c>
      <c r="P11" s="3"/>
      <c r="Q11" s="3"/>
      <c r="R11" s="13">
        <f t="shared" si="0"/>
        <v>0</v>
      </c>
      <c r="S11" s="20">
        <f t="shared" si="5"/>
        <v>120</v>
      </c>
    </row>
    <row r="12" spans="1:19" s="5" customFormat="1" ht="25.5">
      <c r="A12" s="3">
        <v>5</v>
      </c>
      <c r="B12" s="4" t="s">
        <v>72</v>
      </c>
      <c r="C12" s="8" t="s">
        <v>57</v>
      </c>
      <c r="D12" s="3">
        <v>120</v>
      </c>
      <c r="E12" s="3">
        <v>1</v>
      </c>
      <c r="F12" s="13">
        <f t="shared" si="1"/>
        <v>120</v>
      </c>
      <c r="G12" s="3"/>
      <c r="H12" s="3"/>
      <c r="I12" s="13">
        <f t="shared" si="2"/>
        <v>0</v>
      </c>
      <c r="J12" s="3"/>
      <c r="K12" s="3"/>
      <c r="L12" s="3">
        <f t="shared" si="3"/>
        <v>0</v>
      </c>
      <c r="M12" s="3"/>
      <c r="N12" s="3"/>
      <c r="O12" s="3">
        <f t="shared" si="4"/>
        <v>0</v>
      </c>
      <c r="P12" s="3"/>
      <c r="Q12" s="3"/>
      <c r="R12" s="13">
        <f t="shared" si="0"/>
        <v>0</v>
      </c>
      <c r="S12" s="20">
        <f t="shared" si="5"/>
        <v>120</v>
      </c>
    </row>
    <row r="13" spans="1:19" s="5" customFormat="1" ht="28.5" customHeight="1">
      <c r="A13" s="3">
        <v>6</v>
      </c>
      <c r="B13" s="4" t="s">
        <v>9</v>
      </c>
      <c r="C13" s="8" t="s">
        <v>58</v>
      </c>
      <c r="D13" s="3">
        <v>15</v>
      </c>
      <c r="E13" s="3">
        <v>1</v>
      </c>
      <c r="F13" s="13">
        <f t="shared" si="1"/>
        <v>15</v>
      </c>
      <c r="G13" s="3"/>
      <c r="H13" s="3"/>
      <c r="I13" s="13">
        <f t="shared" si="2"/>
        <v>0</v>
      </c>
      <c r="J13" s="3"/>
      <c r="K13" s="3"/>
      <c r="L13" s="3">
        <f t="shared" si="3"/>
        <v>0</v>
      </c>
      <c r="M13" s="3"/>
      <c r="N13" s="3"/>
      <c r="O13" s="3">
        <f t="shared" si="4"/>
        <v>0</v>
      </c>
      <c r="P13" s="3"/>
      <c r="Q13" s="3"/>
      <c r="R13" s="13">
        <f t="shared" si="0"/>
        <v>0</v>
      </c>
      <c r="S13" s="20">
        <f t="shared" si="5"/>
        <v>15</v>
      </c>
    </row>
    <row r="14" spans="1:19" s="5" customFormat="1" ht="28.5" customHeight="1">
      <c r="A14" s="3">
        <v>7</v>
      </c>
      <c r="B14" s="4" t="s">
        <v>72</v>
      </c>
      <c r="C14" s="8" t="s">
        <v>59</v>
      </c>
      <c r="D14" s="3">
        <v>120</v>
      </c>
      <c r="E14" s="3">
        <v>1</v>
      </c>
      <c r="F14" s="13">
        <f t="shared" si="1"/>
        <v>120</v>
      </c>
      <c r="G14" s="3"/>
      <c r="H14" s="3"/>
      <c r="I14" s="13">
        <f t="shared" si="2"/>
        <v>0</v>
      </c>
      <c r="J14" s="3"/>
      <c r="K14" s="3"/>
      <c r="L14" s="3">
        <f t="shared" si="3"/>
        <v>0</v>
      </c>
      <c r="M14" s="3"/>
      <c r="N14" s="3"/>
      <c r="O14" s="3">
        <f t="shared" si="4"/>
        <v>0</v>
      </c>
      <c r="P14" s="3"/>
      <c r="Q14" s="3"/>
      <c r="R14" s="13">
        <f t="shared" si="0"/>
        <v>0</v>
      </c>
      <c r="S14" s="20">
        <f t="shared" si="5"/>
        <v>120</v>
      </c>
    </row>
    <row r="15" spans="1:19" s="5" customFormat="1" ht="28.5" customHeight="1">
      <c r="A15" s="3">
        <v>8</v>
      </c>
      <c r="B15" s="4" t="s">
        <v>9</v>
      </c>
      <c r="C15" s="8" t="s">
        <v>60</v>
      </c>
      <c r="D15" s="3">
        <v>180</v>
      </c>
      <c r="E15" s="3">
        <v>1</v>
      </c>
      <c r="F15" s="13">
        <f t="shared" si="1"/>
        <v>180</v>
      </c>
      <c r="G15" s="3"/>
      <c r="H15" s="3"/>
      <c r="I15" s="13">
        <f t="shared" si="2"/>
        <v>0</v>
      </c>
      <c r="J15" s="3"/>
      <c r="K15" s="3"/>
      <c r="L15" s="3">
        <f t="shared" si="3"/>
        <v>0</v>
      </c>
      <c r="M15" s="3"/>
      <c r="N15" s="3"/>
      <c r="O15" s="3">
        <f t="shared" si="4"/>
        <v>0</v>
      </c>
      <c r="P15" s="3"/>
      <c r="Q15" s="3"/>
      <c r="R15" s="13">
        <f t="shared" si="0"/>
        <v>0</v>
      </c>
      <c r="S15" s="20">
        <f t="shared" si="5"/>
        <v>180</v>
      </c>
    </row>
    <row r="16" spans="1:19" s="5" customFormat="1" ht="28.5" customHeight="1">
      <c r="A16" s="3">
        <v>9</v>
      </c>
      <c r="B16" s="4" t="s">
        <v>10</v>
      </c>
      <c r="C16" s="8" t="s">
        <v>61</v>
      </c>
      <c r="D16" s="3">
        <v>60</v>
      </c>
      <c r="E16" s="3">
        <v>1</v>
      </c>
      <c r="F16" s="13">
        <f t="shared" si="1"/>
        <v>60</v>
      </c>
      <c r="G16" s="3"/>
      <c r="H16" s="3"/>
      <c r="I16" s="13">
        <f t="shared" si="2"/>
        <v>0</v>
      </c>
      <c r="J16" s="3"/>
      <c r="K16" s="3"/>
      <c r="L16" s="3">
        <f t="shared" si="3"/>
        <v>0</v>
      </c>
      <c r="M16" s="3"/>
      <c r="N16" s="3"/>
      <c r="O16" s="3">
        <f t="shared" si="4"/>
        <v>0</v>
      </c>
      <c r="P16" s="3"/>
      <c r="Q16" s="3"/>
      <c r="R16" s="13">
        <f t="shared" si="0"/>
        <v>0</v>
      </c>
      <c r="S16" s="20">
        <f t="shared" si="5"/>
        <v>60</v>
      </c>
    </row>
    <row r="17" spans="1:19" s="5" customFormat="1" ht="28.5" customHeight="1">
      <c r="A17" s="3">
        <v>10</v>
      </c>
      <c r="B17" s="4" t="s">
        <v>10</v>
      </c>
      <c r="C17" s="8" t="s">
        <v>62</v>
      </c>
      <c r="D17" s="3"/>
      <c r="E17" s="3"/>
      <c r="F17" s="13">
        <f t="shared" si="1"/>
        <v>0</v>
      </c>
      <c r="G17" s="3">
        <v>120</v>
      </c>
      <c r="H17" s="3">
        <v>1</v>
      </c>
      <c r="I17" s="13">
        <f t="shared" si="2"/>
        <v>120</v>
      </c>
      <c r="J17" s="3"/>
      <c r="K17" s="3"/>
      <c r="L17" s="3">
        <f t="shared" si="3"/>
        <v>0</v>
      </c>
      <c r="M17" s="3"/>
      <c r="N17" s="3"/>
      <c r="O17" s="3">
        <f t="shared" si="4"/>
        <v>0</v>
      </c>
      <c r="P17" s="3"/>
      <c r="Q17" s="3"/>
      <c r="R17" s="13">
        <f t="shared" si="0"/>
        <v>0</v>
      </c>
      <c r="S17" s="20">
        <f t="shared" si="5"/>
        <v>120</v>
      </c>
    </row>
    <row r="18" spans="1:19" s="5" customFormat="1" ht="28.5" customHeight="1">
      <c r="A18" s="3">
        <v>11</v>
      </c>
      <c r="B18" s="4"/>
      <c r="C18" s="8"/>
      <c r="D18" s="3"/>
      <c r="E18" s="3"/>
      <c r="F18" s="13">
        <f t="shared" si="1"/>
        <v>0</v>
      </c>
      <c r="G18" s="3"/>
      <c r="H18" s="3"/>
      <c r="I18" s="13">
        <f t="shared" si="2"/>
        <v>0</v>
      </c>
      <c r="J18" s="3"/>
      <c r="K18" s="3"/>
      <c r="L18" s="3">
        <f t="shared" si="3"/>
        <v>0</v>
      </c>
      <c r="M18" s="3"/>
      <c r="N18" s="3"/>
      <c r="O18" s="3">
        <f t="shared" si="4"/>
        <v>0</v>
      </c>
      <c r="P18" s="3"/>
      <c r="Q18" s="3"/>
      <c r="R18" s="13">
        <f t="shared" si="0"/>
        <v>0</v>
      </c>
      <c r="S18" s="20">
        <f t="shared" si="5"/>
        <v>0</v>
      </c>
    </row>
    <row r="19" spans="1:19" s="5" customFormat="1" ht="28.5" customHeight="1">
      <c r="A19" s="3">
        <v>12</v>
      </c>
      <c r="B19" s="4"/>
      <c r="C19" s="8"/>
      <c r="D19" s="3"/>
      <c r="E19" s="3"/>
      <c r="F19" s="13">
        <f t="shared" si="1"/>
        <v>0</v>
      </c>
      <c r="G19" s="3"/>
      <c r="H19" s="3"/>
      <c r="I19" s="13">
        <f t="shared" si="2"/>
        <v>0</v>
      </c>
      <c r="J19" s="3"/>
      <c r="K19" s="3"/>
      <c r="L19" s="3">
        <f t="shared" si="3"/>
        <v>0</v>
      </c>
      <c r="M19" s="3"/>
      <c r="N19" s="3"/>
      <c r="O19" s="3">
        <f t="shared" si="4"/>
        <v>0</v>
      </c>
      <c r="P19" s="3"/>
      <c r="Q19" s="3"/>
      <c r="R19" s="13">
        <v>0</v>
      </c>
      <c r="S19" s="20">
        <f t="shared" si="5"/>
        <v>0</v>
      </c>
    </row>
    <row r="20" spans="1:19" s="5" customFormat="1" ht="32.25" customHeight="1">
      <c r="A20" s="3">
        <v>13</v>
      </c>
      <c r="B20" s="7"/>
      <c r="C20" s="9"/>
      <c r="D20" s="6"/>
      <c r="E20" s="6"/>
      <c r="F20" s="13">
        <f t="shared" si="1"/>
        <v>0</v>
      </c>
      <c r="G20" s="6"/>
      <c r="H20" s="3"/>
      <c r="I20" s="13">
        <f t="shared" si="2"/>
        <v>0</v>
      </c>
      <c r="J20" s="6"/>
      <c r="K20" s="3"/>
      <c r="L20" s="3">
        <f t="shared" si="3"/>
        <v>0</v>
      </c>
      <c r="M20" s="3"/>
      <c r="N20" s="3"/>
      <c r="O20" s="3">
        <f t="shared" si="4"/>
        <v>0</v>
      </c>
      <c r="P20" s="6"/>
      <c r="Q20" s="3"/>
      <c r="R20" s="13">
        <f t="shared" si="0"/>
        <v>0</v>
      </c>
      <c r="S20" s="20">
        <f t="shared" si="5"/>
        <v>0</v>
      </c>
    </row>
    <row r="21" spans="1:19" s="5" customFormat="1" ht="32.25" customHeight="1">
      <c r="A21" s="3">
        <v>14</v>
      </c>
      <c r="B21" s="7"/>
      <c r="C21" s="9"/>
      <c r="D21" s="27"/>
      <c r="E21" s="28"/>
      <c r="F21" s="13">
        <f t="shared" si="1"/>
        <v>0</v>
      </c>
      <c r="G21" s="27"/>
      <c r="H21" s="29"/>
      <c r="I21" s="13">
        <f t="shared" si="2"/>
        <v>0</v>
      </c>
      <c r="J21" s="6"/>
      <c r="K21" s="3"/>
      <c r="L21" s="3">
        <f t="shared" si="3"/>
        <v>0</v>
      </c>
      <c r="M21" s="33"/>
      <c r="N21" s="33"/>
      <c r="O21" s="3">
        <f t="shared" si="4"/>
        <v>0</v>
      </c>
      <c r="P21" s="27"/>
      <c r="Q21" s="29"/>
      <c r="R21" s="13"/>
      <c r="S21" s="20">
        <f t="shared" si="5"/>
        <v>0</v>
      </c>
    </row>
    <row r="22" spans="1:19" s="5" customFormat="1" ht="36" customHeight="1">
      <c r="A22" s="50"/>
      <c r="B22" s="50"/>
      <c r="C22" s="50"/>
      <c r="D22" s="39" t="s">
        <v>20</v>
      </c>
      <c r="E22" s="51"/>
      <c r="F22" s="15">
        <f>SUM(F8:F20)</f>
        <v>810</v>
      </c>
      <c r="G22" s="52" t="s">
        <v>15</v>
      </c>
      <c r="H22" s="40"/>
      <c r="I22" s="15">
        <f>SUM(I8:I21)</f>
        <v>120</v>
      </c>
      <c r="J22" s="30"/>
      <c r="K22" s="30"/>
      <c r="L22" s="3">
        <f t="shared" si="3"/>
        <v>0</v>
      </c>
      <c r="M22" s="31"/>
      <c r="N22" s="31"/>
      <c r="O22" s="31"/>
      <c r="P22" s="52" t="s">
        <v>16</v>
      </c>
      <c r="Q22" s="40"/>
      <c r="R22" s="15">
        <f>SUM(R8:R20)</f>
        <v>0</v>
      </c>
      <c r="S22" s="20">
        <f t="shared" si="5"/>
        <v>930</v>
      </c>
    </row>
    <row r="23" spans="1:19">
      <c r="A23" s="1"/>
      <c r="B23" s="1"/>
      <c r="C23" s="1"/>
      <c r="D23" s="1"/>
      <c r="E23" s="1"/>
      <c r="F23" s="1"/>
      <c r="G23" s="1"/>
      <c r="H23" s="1"/>
      <c r="I23" s="1"/>
      <c r="J23" s="1"/>
      <c r="K23" s="1"/>
      <c r="L23" s="1"/>
      <c r="M23" s="1"/>
      <c r="N23" s="1"/>
      <c r="O23" s="1"/>
      <c r="P23" s="1"/>
      <c r="Q23" s="1"/>
      <c r="S23" s="18"/>
    </row>
    <row r="24" spans="1:19">
      <c r="A24" s="1"/>
      <c r="B24" s="74" t="s">
        <v>71</v>
      </c>
      <c r="C24" s="74"/>
      <c r="D24" s="10"/>
      <c r="E24" s="10"/>
      <c r="F24" s="10"/>
      <c r="G24" s="1"/>
      <c r="H24" s="1">
        <f>F22+(106/3)+(195/18)+(480/18*4)</f>
        <v>962.83333333333337</v>
      </c>
      <c r="I24" s="1"/>
      <c r="J24" s="10"/>
      <c r="K24" s="10"/>
      <c r="L24" s="10"/>
      <c r="M24" s="10"/>
      <c r="N24" s="10"/>
      <c r="O24" s="10"/>
      <c r="P24" s="10"/>
      <c r="Q24" s="10"/>
      <c r="R24" s="19"/>
    </row>
    <row r="25" spans="1:19">
      <c r="A25" s="1"/>
      <c r="B25" s="75"/>
      <c r="C25" s="75"/>
      <c r="D25" s="10"/>
      <c r="E25" s="10"/>
      <c r="F25" s="10"/>
      <c r="G25" s="1"/>
      <c r="H25" s="1">
        <f>H24/J2</f>
        <v>2.005902777777778</v>
      </c>
      <c r="I25" s="1"/>
      <c r="J25" s="10"/>
      <c r="K25" s="10"/>
      <c r="L25" s="10"/>
      <c r="M25" s="10"/>
      <c r="N25" s="10"/>
      <c r="O25" s="10"/>
      <c r="P25" s="10"/>
      <c r="Q25" s="10"/>
      <c r="S25" s="18"/>
    </row>
    <row r="26" spans="1:19">
      <c r="D26" s="12"/>
      <c r="E26" s="12"/>
      <c r="F26" s="12"/>
      <c r="G26" s="12"/>
      <c r="H26" s="12"/>
      <c r="I26" s="12"/>
      <c r="J26" s="12"/>
      <c r="K26" s="12"/>
      <c r="L26" s="12"/>
      <c r="M26" s="12"/>
      <c r="N26" s="12"/>
      <c r="O26" s="12"/>
      <c r="P26" s="12"/>
      <c r="Q26" s="12"/>
    </row>
    <row r="27" spans="1:19">
      <c r="D27" s="12"/>
      <c r="E27" s="12"/>
      <c r="F27" s="12"/>
      <c r="G27" s="12"/>
      <c r="H27" s="12"/>
      <c r="I27" s="12"/>
      <c r="J27" s="12"/>
      <c r="K27" s="12"/>
      <c r="L27" s="12"/>
      <c r="M27" s="12"/>
      <c r="N27" s="12"/>
      <c r="O27" s="12"/>
      <c r="P27" s="12"/>
      <c r="Q27" s="12"/>
    </row>
    <row r="28" spans="1:19" ht="48">
      <c r="C28" s="16" t="s">
        <v>14</v>
      </c>
      <c r="D28" s="25" t="s">
        <v>21</v>
      </c>
      <c r="E28" s="25" t="s">
        <v>17</v>
      </c>
      <c r="F28" s="25" t="s">
        <v>18</v>
      </c>
      <c r="G28" s="25" t="s">
        <v>19</v>
      </c>
      <c r="H28" s="12"/>
      <c r="I28" s="12"/>
      <c r="J28" s="12"/>
      <c r="K28" s="12"/>
      <c r="L28" s="12"/>
      <c r="M28" s="12"/>
      <c r="N28" s="12"/>
      <c r="O28" s="12"/>
      <c r="P28" s="12"/>
      <c r="Q28" s="12"/>
    </row>
    <row r="29" spans="1:19">
      <c r="C29" s="17" t="s">
        <v>6</v>
      </c>
      <c r="D29" s="24">
        <v>455</v>
      </c>
      <c r="E29" s="24">
        <v>552</v>
      </c>
      <c r="F29" s="24">
        <v>447</v>
      </c>
      <c r="G29" s="24">
        <v>25</v>
      </c>
      <c r="H29" s="12"/>
      <c r="I29" s="12"/>
      <c r="J29" s="12"/>
      <c r="K29" s="12"/>
      <c r="L29" s="12"/>
      <c r="M29" s="12"/>
      <c r="N29" s="12"/>
      <c r="O29" s="12"/>
      <c r="P29" s="12"/>
      <c r="Q29" s="12"/>
    </row>
    <row r="30" spans="1:19">
      <c r="C30" s="17" t="s">
        <v>24</v>
      </c>
      <c r="D30" s="76">
        <f>D29+E29+F29+G29</f>
        <v>1479</v>
      </c>
      <c r="E30" s="77"/>
      <c r="F30" s="77"/>
      <c r="G30" s="78"/>
      <c r="H30" s="12"/>
      <c r="I30" s="12"/>
      <c r="J30" s="12"/>
      <c r="K30" s="12"/>
      <c r="L30" s="12"/>
      <c r="M30" s="12"/>
      <c r="N30" s="12"/>
      <c r="O30" s="12"/>
      <c r="P30" s="12"/>
      <c r="Q30" s="12"/>
    </row>
    <row r="31" spans="1:19">
      <c r="C31" s="16" t="s">
        <v>25</v>
      </c>
      <c r="D31" s="79">
        <f>F22+(I22/3)+(L22/18)+(R22/18*4)</f>
        <v>850</v>
      </c>
      <c r="E31" s="80"/>
      <c r="F31" s="80"/>
      <c r="G31" s="81"/>
      <c r="H31" s="12"/>
      <c r="I31" s="12"/>
      <c r="J31" s="12"/>
      <c r="K31" s="12"/>
      <c r="L31" s="12"/>
      <c r="M31" s="12"/>
      <c r="N31" s="12"/>
      <c r="O31" s="12"/>
      <c r="P31" s="12"/>
      <c r="Q31" s="12"/>
    </row>
    <row r="32" spans="1:19">
      <c r="C32" s="16" t="s">
        <v>26</v>
      </c>
      <c r="D32" s="36">
        <f>D31/J2</f>
        <v>1.7708333333333333</v>
      </c>
      <c r="E32" s="37"/>
      <c r="F32" s="37"/>
      <c r="G32" s="38"/>
      <c r="H32" s="12"/>
      <c r="I32" s="12"/>
      <c r="J32" s="12"/>
      <c r="K32" s="12"/>
      <c r="L32" s="12"/>
      <c r="M32" s="12"/>
      <c r="N32" s="12"/>
      <c r="O32" s="12"/>
      <c r="P32" s="12"/>
      <c r="Q32" s="12"/>
    </row>
    <row r="33" spans="3:17">
      <c r="H33" s="12"/>
      <c r="I33" s="12"/>
      <c r="J33" s="12"/>
      <c r="K33" s="12"/>
      <c r="L33" s="12"/>
      <c r="M33" s="12"/>
      <c r="N33" s="12"/>
      <c r="O33" s="12"/>
      <c r="P33" s="12"/>
      <c r="Q33" s="12"/>
    </row>
    <row r="34" spans="3:17">
      <c r="C34" s="2" t="s">
        <v>27</v>
      </c>
      <c r="H34" s="12"/>
      <c r="I34" s="12"/>
      <c r="J34" s="12"/>
      <c r="K34" s="12"/>
      <c r="L34" s="12"/>
      <c r="M34" s="12"/>
      <c r="N34" s="12"/>
      <c r="O34" s="12"/>
      <c r="P34" s="12"/>
      <c r="Q34" s="12"/>
    </row>
  </sheetData>
  <autoFilter ref="A8:T22" xr:uid="{00000000-0009-0000-0000-000001000000}"/>
  <mergeCells count="25">
    <mergeCell ref="J1:R1"/>
    <mergeCell ref="D2:I2"/>
    <mergeCell ref="J2:R2"/>
    <mergeCell ref="D3:I4"/>
    <mergeCell ref="J3:R4"/>
    <mergeCell ref="P22:Q22"/>
    <mergeCell ref="D30:G30"/>
    <mergeCell ref="D31:G31"/>
    <mergeCell ref="D5:I5"/>
    <mergeCell ref="J5:R5"/>
    <mergeCell ref="D6:F6"/>
    <mergeCell ref="G6:I6"/>
    <mergeCell ref="J6:L6"/>
    <mergeCell ref="M6:O6"/>
    <mergeCell ref="P6:R6"/>
    <mergeCell ref="D32:G32"/>
    <mergeCell ref="A1:C5"/>
    <mergeCell ref="A22:C22"/>
    <mergeCell ref="D22:E22"/>
    <mergeCell ref="G22:H22"/>
    <mergeCell ref="A6:A7"/>
    <mergeCell ref="B6:B7"/>
    <mergeCell ref="C6:C7"/>
    <mergeCell ref="D1:I1"/>
    <mergeCell ref="B24:C25"/>
  </mergeCells>
  <pageMargins left="0.70866141732283472" right="0.70866141732283472" top="0.74803149606299213" bottom="0.74803149606299213" header="0.31496062992125984" footer="0.31496062992125984"/>
  <pageSetup paperSize="9" scale="6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view="pageBreakPreview" zoomScale="60" zoomScaleNormal="80" workbookViewId="0">
      <pane xSplit="3" ySplit="7" topLeftCell="D8" activePane="bottomRight" state="frozen"/>
      <selection pane="topRight" activeCell="D1" sqref="D1"/>
      <selection pane="bottomLeft" activeCell="A7" sqref="A7"/>
      <selection pane="bottomRight" activeCell="B17" sqref="B17"/>
    </sheetView>
  </sheetViews>
  <sheetFormatPr defaultRowHeight="12.75"/>
  <cols>
    <col min="1" max="1" width="3.42578125" style="2" customWidth="1"/>
    <col min="2" max="2" width="9.85546875" style="2" customWidth="1"/>
    <col min="3" max="3" width="72.28515625" style="2" customWidth="1"/>
    <col min="4" max="7" width="7.5703125" style="2" customWidth="1"/>
    <col min="8" max="9" width="7" style="2" customWidth="1"/>
    <col min="10" max="17" width="7.5703125" style="2" customWidth="1"/>
    <col min="18" max="16384" width="9.140625" style="2"/>
  </cols>
  <sheetData>
    <row r="1" spans="1:19" ht="12.75" customHeight="1">
      <c r="A1" s="110" t="s">
        <v>31</v>
      </c>
      <c r="B1" s="110"/>
      <c r="C1" s="110"/>
      <c r="D1" s="101" t="s">
        <v>0</v>
      </c>
      <c r="E1" s="102"/>
      <c r="F1" s="102"/>
      <c r="G1" s="102"/>
      <c r="H1" s="102"/>
      <c r="I1" s="103"/>
      <c r="J1" s="66" t="s">
        <v>38</v>
      </c>
      <c r="K1" s="66"/>
      <c r="L1" s="66"/>
      <c r="M1" s="66"/>
      <c r="N1" s="66"/>
      <c r="O1" s="66"/>
      <c r="P1" s="66"/>
      <c r="Q1" s="66"/>
      <c r="R1" s="66"/>
    </row>
    <row r="2" spans="1:19" ht="21.75" customHeight="1">
      <c r="A2" s="110"/>
      <c r="B2" s="110"/>
      <c r="C2" s="110"/>
      <c r="D2" s="101" t="s">
        <v>1</v>
      </c>
      <c r="E2" s="102"/>
      <c r="F2" s="102"/>
      <c r="G2" s="102"/>
      <c r="H2" s="102"/>
      <c r="I2" s="103"/>
      <c r="J2" s="66">
        <v>480</v>
      </c>
      <c r="K2" s="66"/>
      <c r="L2" s="66"/>
      <c r="M2" s="66"/>
      <c r="N2" s="66"/>
      <c r="O2" s="66"/>
      <c r="P2" s="66"/>
      <c r="Q2" s="66"/>
      <c r="R2" s="66"/>
    </row>
    <row r="3" spans="1:19" ht="12.75" customHeight="1">
      <c r="A3" s="110"/>
      <c r="B3" s="110"/>
      <c r="C3" s="110"/>
      <c r="D3" s="104" t="s">
        <v>2</v>
      </c>
      <c r="E3" s="105"/>
      <c r="F3" s="105"/>
      <c r="G3" s="105"/>
      <c r="H3" s="105"/>
      <c r="I3" s="106"/>
      <c r="J3" s="73">
        <v>10</v>
      </c>
      <c r="K3" s="73"/>
      <c r="L3" s="73"/>
      <c r="M3" s="73"/>
      <c r="N3" s="73"/>
      <c r="O3" s="73"/>
      <c r="P3" s="73"/>
      <c r="Q3" s="73"/>
      <c r="R3" s="73"/>
    </row>
    <row r="4" spans="1:19" ht="16.5" customHeight="1">
      <c r="A4" s="110"/>
      <c r="B4" s="110"/>
      <c r="C4" s="110"/>
      <c r="D4" s="107"/>
      <c r="E4" s="108"/>
      <c r="F4" s="108"/>
      <c r="G4" s="108"/>
      <c r="H4" s="108"/>
      <c r="I4" s="109"/>
      <c r="J4" s="73"/>
      <c r="K4" s="73"/>
      <c r="L4" s="73"/>
      <c r="M4" s="73"/>
      <c r="N4" s="73"/>
      <c r="O4" s="73"/>
      <c r="P4" s="73"/>
      <c r="Q4" s="73"/>
      <c r="R4" s="73"/>
    </row>
    <row r="5" spans="1:19" ht="16.5" customHeight="1">
      <c r="A5" s="23"/>
      <c r="B5" s="23"/>
      <c r="C5" s="23"/>
      <c r="D5" s="101" t="s">
        <v>23</v>
      </c>
      <c r="E5" s="102"/>
      <c r="F5" s="102"/>
      <c r="G5" s="102"/>
      <c r="H5" s="102"/>
      <c r="I5" s="103"/>
      <c r="J5" s="82">
        <v>7</v>
      </c>
      <c r="K5" s="83"/>
      <c r="L5" s="83"/>
      <c r="M5" s="83"/>
      <c r="N5" s="83"/>
      <c r="O5" s="83"/>
      <c r="P5" s="83"/>
      <c r="Q5" s="83"/>
      <c r="R5" s="84"/>
    </row>
    <row r="6" spans="1:19" ht="41.25" customHeight="1">
      <c r="A6" s="97" t="s">
        <v>3</v>
      </c>
      <c r="B6" s="99" t="s">
        <v>7</v>
      </c>
      <c r="C6" s="57" t="s">
        <v>36</v>
      </c>
      <c r="D6" s="85" t="s">
        <v>28</v>
      </c>
      <c r="E6" s="86"/>
      <c r="F6" s="87"/>
      <c r="G6" s="85" t="s">
        <v>11</v>
      </c>
      <c r="H6" s="86"/>
      <c r="I6" s="87"/>
      <c r="J6" s="85" t="s">
        <v>12</v>
      </c>
      <c r="K6" s="86"/>
      <c r="L6" s="87"/>
      <c r="M6" s="85" t="s">
        <v>29</v>
      </c>
      <c r="N6" s="86"/>
      <c r="O6" s="87"/>
      <c r="P6" s="85" t="s">
        <v>30</v>
      </c>
      <c r="Q6" s="86"/>
      <c r="R6" s="87"/>
    </row>
    <row r="7" spans="1:19" ht="54.75" customHeight="1">
      <c r="A7" s="98"/>
      <c r="B7" s="100"/>
      <c r="C7" s="58"/>
      <c r="D7" s="34" t="s">
        <v>4</v>
      </c>
      <c r="E7" s="34" t="s">
        <v>5</v>
      </c>
      <c r="F7" s="34" t="s">
        <v>13</v>
      </c>
      <c r="G7" s="34" t="s">
        <v>4</v>
      </c>
      <c r="H7" s="34" t="s">
        <v>5</v>
      </c>
      <c r="I7" s="34" t="s">
        <v>13</v>
      </c>
      <c r="J7" s="34" t="s">
        <v>4</v>
      </c>
      <c r="K7" s="34" t="s">
        <v>5</v>
      </c>
      <c r="L7" s="34" t="s">
        <v>13</v>
      </c>
      <c r="M7" s="34" t="s">
        <v>4</v>
      </c>
      <c r="N7" s="34" t="s">
        <v>5</v>
      </c>
      <c r="O7" s="34" t="s">
        <v>13</v>
      </c>
      <c r="P7" s="34" t="s">
        <v>4</v>
      </c>
      <c r="Q7" s="34" t="s">
        <v>5</v>
      </c>
      <c r="R7" s="34" t="s">
        <v>13</v>
      </c>
      <c r="S7" s="22" t="s">
        <v>22</v>
      </c>
    </row>
    <row r="8" spans="1:19" s="5" customFormat="1" ht="28.5" customHeight="1">
      <c r="A8" s="3">
        <v>1</v>
      </c>
      <c r="B8" s="4" t="s">
        <v>10</v>
      </c>
      <c r="C8" s="8" t="s">
        <v>54</v>
      </c>
      <c r="D8" s="3">
        <v>15</v>
      </c>
      <c r="E8" s="3">
        <v>1</v>
      </c>
      <c r="F8" s="13">
        <f>D8*E8</f>
        <v>15</v>
      </c>
      <c r="G8" s="3"/>
      <c r="H8" s="3"/>
      <c r="I8" s="13">
        <f>G8*H8</f>
        <v>0</v>
      </c>
      <c r="J8" s="3"/>
      <c r="K8" s="3"/>
      <c r="L8" s="3">
        <f>J8*K8</f>
        <v>0</v>
      </c>
      <c r="M8" s="3"/>
      <c r="N8" s="3"/>
      <c r="O8" s="3">
        <f>M8*N8</f>
        <v>0</v>
      </c>
      <c r="P8" s="3"/>
      <c r="Q8" s="3"/>
      <c r="R8" s="13">
        <f t="shared" ref="R8:R19" si="0">P8*Q8</f>
        <v>0</v>
      </c>
      <c r="S8" s="20">
        <f>+F8+L8+R8+I8</f>
        <v>15</v>
      </c>
    </row>
    <row r="9" spans="1:19" s="5" customFormat="1" ht="28.5" customHeight="1">
      <c r="A9" s="3">
        <v>2</v>
      </c>
      <c r="B9" s="4" t="s">
        <v>8</v>
      </c>
      <c r="C9" s="8" t="s">
        <v>63</v>
      </c>
      <c r="D9" s="3">
        <v>120</v>
      </c>
      <c r="E9" s="3">
        <v>1</v>
      </c>
      <c r="F9" s="13">
        <f t="shared" ref="F9:F20" si="1">D9*E9</f>
        <v>120</v>
      </c>
      <c r="G9" s="3"/>
      <c r="H9" s="3"/>
      <c r="I9" s="13">
        <f t="shared" ref="I9:I20" si="2">G9*H9</f>
        <v>0</v>
      </c>
      <c r="J9" s="3"/>
      <c r="K9" s="3"/>
      <c r="L9" s="3">
        <f t="shared" ref="L9:L21" si="3">J9*K9</f>
        <v>0</v>
      </c>
      <c r="M9" s="3">
        <v>20</v>
      </c>
      <c r="N9" s="3">
        <v>1</v>
      </c>
      <c r="O9" s="3">
        <f t="shared" ref="O9:O20" si="4">M9*N9</f>
        <v>20</v>
      </c>
      <c r="P9" s="3"/>
      <c r="Q9" s="3"/>
      <c r="R9" s="13">
        <f t="shared" si="0"/>
        <v>0</v>
      </c>
      <c r="S9" s="20">
        <f>+F9+L9+R9+I9+O9</f>
        <v>140</v>
      </c>
    </row>
    <row r="10" spans="1:19" s="5" customFormat="1" ht="28.5" customHeight="1">
      <c r="A10" s="3">
        <v>3</v>
      </c>
      <c r="B10" s="4" t="s">
        <v>8</v>
      </c>
      <c r="C10" s="8" t="s">
        <v>64</v>
      </c>
      <c r="D10" s="3">
        <v>120</v>
      </c>
      <c r="E10" s="3">
        <v>1</v>
      </c>
      <c r="F10" s="13">
        <f t="shared" si="1"/>
        <v>120</v>
      </c>
      <c r="G10" s="3"/>
      <c r="H10" s="3"/>
      <c r="I10" s="13">
        <f t="shared" si="2"/>
        <v>0</v>
      </c>
      <c r="J10" s="3"/>
      <c r="K10" s="3"/>
      <c r="L10" s="3">
        <f t="shared" si="3"/>
        <v>0</v>
      </c>
      <c r="M10" s="3"/>
      <c r="N10" s="3"/>
      <c r="O10" s="3">
        <f t="shared" si="4"/>
        <v>0</v>
      </c>
      <c r="P10" s="3"/>
      <c r="Q10" s="3"/>
      <c r="R10" s="13">
        <f t="shared" si="0"/>
        <v>0</v>
      </c>
      <c r="S10" s="20">
        <f t="shared" ref="S10:S21" si="5">+F10+L10+R10+I10</f>
        <v>120</v>
      </c>
    </row>
    <row r="11" spans="1:19" s="5" customFormat="1" ht="28.5" customHeight="1">
      <c r="A11" s="3">
        <v>4</v>
      </c>
      <c r="B11" s="4" t="s">
        <v>9</v>
      </c>
      <c r="C11" s="8" t="s">
        <v>65</v>
      </c>
      <c r="D11" s="3">
        <v>15</v>
      </c>
      <c r="E11" s="3">
        <v>1</v>
      </c>
      <c r="F11" s="13">
        <f t="shared" si="1"/>
        <v>15</v>
      </c>
      <c r="G11" s="3"/>
      <c r="H11" s="3"/>
      <c r="I11" s="13">
        <f t="shared" si="2"/>
        <v>0</v>
      </c>
      <c r="J11" s="3"/>
      <c r="K11" s="3"/>
      <c r="L11" s="3">
        <f t="shared" si="3"/>
        <v>0</v>
      </c>
      <c r="M11" s="3"/>
      <c r="N11" s="3"/>
      <c r="O11" s="3">
        <f t="shared" si="4"/>
        <v>0</v>
      </c>
      <c r="P11" s="3"/>
      <c r="Q11" s="3"/>
      <c r="R11" s="13">
        <f t="shared" si="0"/>
        <v>0</v>
      </c>
      <c r="S11" s="20">
        <f t="shared" si="5"/>
        <v>15</v>
      </c>
    </row>
    <row r="12" spans="1:19" s="5" customFormat="1" ht="28.5" customHeight="1">
      <c r="A12" s="3">
        <v>5</v>
      </c>
      <c r="B12" s="4" t="s">
        <v>72</v>
      </c>
      <c r="C12" s="8" t="s">
        <v>66</v>
      </c>
      <c r="D12" s="3">
        <v>15</v>
      </c>
      <c r="E12" s="3">
        <v>1</v>
      </c>
      <c r="F12" s="13">
        <f t="shared" si="1"/>
        <v>15</v>
      </c>
      <c r="G12" s="3"/>
      <c r="H12" s="3"/>
      <c r="I12" s="13">
        <f t="shared" si="2"/>
        <v>0</v>
      </c>
      <c r="J12" s="3"/>
      <c r="K12" s="3"/>
      <c r="L12" s="3">
        <f t="shared" si="3"/>
        <v>0</v>
      </c>
      <c r="M12" s="3"/>
      <c r="N12" s="3"/>
      <c r="O12" s="3">
        <f t="shared" si="4"/>
        <v>0</v>
      </c>
      <c r="P12" s="3"/>
      <c r="Q12" s="3"/>
      <c r="R12" s="13">
        <f t="shared" si="0"/>
        <v>0</v>
      </c>
      <c r="S12" s="20">
        <f t="shared" si="5"/>
        <v>15</v>
      </c>
    </row>
    <row r="13" spans="1:19" s="5" customFormat="1" ht="28.5" customHeight="1">
      <c r="A13" s="3">
        <v>6</v>
      </c>
      <c r="B13" s="4" t="s">
        <v>9</v>
      </c>
      <c r="C13" s="8" t="s">
        <v>67</v>
      </c>
      <c r="D13" s="3">
        <v>60</v>
      </c>
      <c r="E13" s="3">
        <v>1</v>
      </c>
      <c r="F13" s="13">
        <f t="shared" si="1"/>
        <v>60</v>
      </c>
      <c r="G13" s="3"/>
      <c r="H13" s="3"/>
      <c r="I13" s="13">
        <f t="shared" si="2"/>
        <v>0</v>
      </c>
      <c r="J13" s="3"/>
      <c r="K13" s="3"/>
      <c r="L13" s="3">
        <f t="shared" si="3"/>
        <v>0</v>
      </c>
      <c r="M13" s="3"/>
      <c r="N13" s="3"/>
      <c r="O13" s="3">
        <f t="shared" si="4"/>
        <v>0</v>
      </c>
      <c r="P13" s="3"/>
      <c r="Q13" s="3"/>
      <c r="R13" s="13">
        <f t="shared" si="0"/>
        <v>0</v>
      </c>
      <c r="S13" s="20">
        <f t="shared" si="5"/>
        <v>60</v>
      </c>
    </row>
    <row r="14" spans="1:19" s="5" customFormat="1" ht="28.5" customHeight="1">
      <c r="A14" s="3">
        <v>7</v>
      </c>
      <c r="B14" s="4" t="s">
        <v>8</v>
      </c>
      <c r="C14" s="8" t="s">
        <v>68</v>
      </c>
      <c r="D14" s="3">
        <v>60</v>
      </c>
      <c r="E14" s="3">
        <v>1</v>
      </c>
      <c r="F14" s="13">
        <f t="shared" si="1"/>
        <v>60</v>
      </c>
      <c r="G14" s="3"/>
      <c r="H14" s="3"/>
      <c r="I14" s="13">
        <f t="shared" si="2"/>
        <v>0</v>
      </c>
      <c r="J14" s="3"/>
      <c r="K14" s="3"/>
      <c r="L14" s="3">
        <f t="shared" si="3"/>
        <v>0</v>
      </c>
      <c r="M14" s="3"/>
      <c r="N14" s="3"/>
      <c r="O14" s="3">
        <f t="shared" si="4"/>
        <v>0</v>
      </c>
      <c r="P14" s="3"/>
      <c r="Q14" s="3"/>
      <c r="R14" s="13">
        <f t="shared" si="0"/>
        <v>0</v>
      </c>
      <c r="S14" s="20">
        <f t="shared" si="5"/>
        <v>60</v>
      </c>
    </row>
    <row r="15" spans="1:19" s="5" customFormat="1" ht="28.5" customHeight="1">
      <c r="A15" s="3">
        <v>8</v>
      </c>
      <c r="B15" s="4" t="s">
        <v>8</v>
      </c>
      <c r="C15" s="8" t="s">
        <v>69</v>
      </c>
      <c r="D15" s="3">
        <v>60</v>
      </c>
      <c r="E15" s="3">
        <v>1</v>
      </c>
      <c r="F15" s="13">
        <f t="shared" si="1"/>
        <v>60</v>
      </c>
      <c r="G15" s="3"/>
      <c r="H15" s="3"/>
      <c r="I15" s="13">
        <f t="shared" si="2"/>
        <v>0</v>
      </c>
      <c r="J15" s="3"/>
      <c r="K15" s="3"/>
      <c r="L15" s="3">
        <f t="shared" si="3"/>
        <v>0</v>
      </c>
      <c r="M15" s="3"/>
      <c r="N15" s="3"/>
      <c r="O15" s="3">
        <f t="shared" si="4"/>
        <v>0</v>
      </c>
      <c r="P15" s="3"/>
      <c r="Q15" s="3"/>
      <c r="R15" s="13">
        <f t="shared" si="0"/>
        <v>0</v>
      </c>
      <c r="S15" s="20">
        <f t="shared" si="5"/>
        <v>60</v>
      </c>
    </row>
    <row r="16" spans="1:19" s="5" customFormat="1" ht="28.5" customHeight="1">
      <c r="A16" s="3">
        <v>9</v>
      </c>
      <c r="B16" s="4" t="s">
        <v>9</v>
      </c>
      <c r="C16" s="8" t="s">
        <v>70</v>
      </c>
      <c r="D16" s="3">
        <v>30</v>
      </c>
      <c r="E16" s="3">
        <v>1</v>
      </c>
      <c r="F16" s="13">
        <f t="shared" si="1"/>
        <v>30</v>
      </c>
      <c r="G16" s="3"/>
      <c r="H16" s="3"/>
      <c r="I16" s="13">
        <f t="shared" si="2"/>
        <v>0</v>
      </c>
      <c r="J16" s="3"/>
      <c r="K16" s="3"/>
      <c r="L16" s="3">
        <f t="shared" si="3"/>
        <v>0</v>
      </c>
      <c r="M16" s="3"/>
      <c r="N16" s="3"/>
      <c r="O16" s="3">
        <f t="shared" si="4"/>
        <v>0</v>
      </c>
      <c r="P16" s="3"/>
      <c r="Q16" s="3"/>
      <c r="R16" s="13">
        <f t="shared" si="0"/>
        <v>0</v>
      </c>
      <c r="S16" s="20">
        <f t="shared" si="5"/>
        <v>30</v>
      </c>
    </row>
    <row r="17" spans="1:19" s="5" customFormat="1" ht="28.5" customHeight="1">
      <c r="A17" s="3">
        <v>10</v>
      </c>
      <c r="B17" s="4"/>
      <c r="C17" s="8"/>
      <c r="D17" s="3"/>
      <c r="E17" s="3"/>
      <c r="F17" s="13">
        <f t="shared" si="1"/>
        <v>0</v>
      </c>
      <c r="G17" s="3"/>
      <c r="H17" s="3"/>
      <c r="I17" s="13">
        <f t="shared" si="2"/>
        <v>0</v>
      </c>
      <c r="J17" s="3"/>
      <c r="K17" s="3"/>
      <c r="L17" s="3">
        <f t="shared" si="3"/>
        <v>0</v>
      </c>
      <c r="M17" s="3"/>
      <c r="N17" s="3"/>
      <c r="O17" s="3">
        <f t="shared" si="4"/>
        <v>0</v>
      </c>
      <c r="P17" s="3"/>
      <c r="Q17" s="3"/>
      <c r="R17" s="13">
        <f t="shared" si="0"/>
        <v>0</v>
      </c>
      <c r="S17" s="20">
        <f t="shared" si="5"/>
        <v>0</v>
      </c>
    </row>
    <row r="18" spans="1:19" s="5" customFormat="1" ht="28.5" customHeight="1">
      <c r="A18" s="3">
        <v>11</v>
      </c>
      <c r="B18" s="4"/>
      <c r="C18" s="8"/>
      <c r="D18" s="3"/>
      <c r="E18" s="3"/>
      <c r="F18" s="13">
        <f t="shared" si="1"/>
        <v>0</v>
      </c>
      <c r="G18" s="3"/>
      <c r="H18" s="3"/>
      <c r="I18" s="13">
        <f t="shared" si="2"/>
        <v>0</v>
      </c>
      <c r="J18" s="3"/>
      <c r="K18" s="3"/>
      <c r="L18" s="3">
        <f t="shared" si="3"/>
        <v>0</v>
      </c>
      <c r="M18" s="3"/>
      <c r="N18" s="3"/>
      <c r="O18" s="3">
        <f t="shared" si="4"/>
        <v>0</v>
      </c>
      <c r="P18" s="3"/>
      <c r="Q18" s="3"/>
      <c r="R18" s="13">
        <f t="shared" si="0"/>
        <v>0</v>
      </c>
      <c r="S18" s="20">
        <f t="shared" si="5"/>
        <v>0</v>
      </c>
    </row>
    <row r="19" spans="1:19" s="5" customFormat="1" ht="32.25" customHeight="1">
      <c r="A19" s="3">
        <v>12</v>
      </c>
      <c r="B19" s="7"/>
      <c r="C19" s="9"/>
      <c r="D19" s="6"/>
      <c r="E19" s="6"/>
      <c r="F19" s="13">
        <f t="shared" si="1"/>
        <v>0</v>
      </c>
      <c r="G19" s="6"/>
      <c r="H19" s="3"/>
      <c r="I19" s="13">
        <f t="shared" si="2"/>
        <v>0</v>
      </c>
      <c r="J19" s="6"/>
      <c r="K19" s="3"/>
      <c r="L19" s="3">
        <f t="shared" si="3"/>
        <v>0</v>
      </c>
      <c r="M19" s="3"/>
      <c r="N19" s="3"/>
      <c r="O19" s="3">
        <f t="shared" si="4"/>
        <v>0</v>
      </c>
      <c r="P19" s="6"/>
      <c r="Q19" s="3"/>
      <c r="R19" s="13">
        <f t="shared" si="0"/>
        <v>0</v>
      </c>
      <c r="S19" s="20">
        <f t="shared" si="5"/>
        <v>0</v>
      </c>
    </row>
    <row r="20" spans="1:19" s="5" customFormat="1" ht="32.25" customHeight="1">
      <c r="A20" s="3">
        <v>13</v>
      </c>
      <c r="B20" s="7"/>
      <c r="C20" s="9"/>
      <c r="D20" s="27"/>
      <c r="E20" s="28"/>
      <c r="F20" s="13">
        <f t="shared" si="1"/>
        <v>0</v>
      </c>
      <c r="G20" s="27"/>
      <c r="H20" s="29"/>
      <c r="I20" s="13">
        <f t="shared" si="2"/>
        <v>0</v>
      </c>
      <c r="J20" s="6"/>
      <c r="K20" s="3"/>
      <c r="L20" s="3">
        <f t="shared" si="3"/>
        <v>0</v>
      </c>
      <c r="M20" s="33"/>
      <c r="N20" s="33"/>
      <c r="O20" s="3">
        <f t="shared" si="4"/>
        <v>0</v>
      </c>
      <c r="P20" s="27"/>
      <c r="Q20" s="29"/>
      <c r="R20" s="13"/>
      <c r="S20" s="20">
        <f t="shared" si="5"/>
        <v>0</v>
      </c>
    </row>
    <row r="21" spans="1:19" s="5" customFormat="1" ht="36" customHeight="1">
      <c r="A21" s="50"/>
      <c r="B21" s="50"/>
      <c r="C21" s="50"/>
      <c r="D21" s="39" t="s">
        <v>20</v>
      </c>
      <c r="E21" s="51"/>
      <c r="F21" s="15">
        <f>SUM(F8:F19)</f>
        <v>495</v>
      </c>
      <c r="G21" s="52" t="s">
        <v>15</v>
      </c>
      <c r="H21" s="40"/>
      <c r="I21" s="15">
        <f>SUM(I8:I20)</f>
        <v>0</v>
      </c>
      <c r="J21" s="21"/>
      <c r="K21" s="21"/>
      <c r="L21" s="3">
        <f t="shared" si="3"/>
        <v>0</v>
      </c>
      <c r="M21" s="31"/>
      <c r="N21" s="31"/>
      <c r="O21" s="31"/>
      <c r="P21" s="52" t="s">
        <v>16</v>
      </c>
      <c r="Q21" s="40"/>
      <c r="R21" s="15">
        <f>SUM(R8:R19)</f>
        <v>0</v>
      </c>
      <c r="S21" s="20">
        <f t="shared" si="5"/>
        <v>495</v>
      </c>
    </row>
    <row r="22" spans="1:19">
      <c r="A22" s="1"/>
      <c r="B22" s="1"/>
      <c r="C22" s="1"/>
      <c r="D22" s="1"/>
      <c r="E22" s="1"/>
      <c r="F22" s="1"/>
      <c r="G22" s="1"/>
      <c r="H22" s="1"/>
      <c r="I22" s="1"/>
      <c r="J22" s="1"/>
      <c r="K22" s="1"/>
      <c r="L22" s="1"/>
      <c r="M22" s="1"/>
      <c r="N22" s="1"/>
      <c r="O22" s="1"/>
      <c r="P22" s="1"/>
      <c r="Q22" s="1"/>
      <c r="S22" s="18"/>
    </row>
    <row r="23" spans="1:19">
      <c r="A23" s="1"/>
      <c r="B23" s="74" t="s">
        <v>71</v>
      </c>
      <c r="C23" s="74"/>
      <c r="D23" s="10"/>
      <c r="E23" s="10"/>
      <c r="F23" s="10"/>
      <c r="G23" s="1"/>
      <c r="H23" s="1">
        <f>F21+(106/3)+(195/18)+(480/18*4)</f>
        <v>647.83333333333337</v>
      </c>
      <c r="I23" s="1"/>
      <c r="J23" s="10"/>
      <c r="K23" s="10"/>
      <c r="L23" s="10"/>
      <c r="M23" s="10"/>
      <c r="N23" s="10"/>
      <c r="O23" s="10"/>
      <c r="P23" s="10"/>
      <c r="Q23" s="10"/>
      <c r="R23" s="19"/>
    </row>
    <row r="24" spans="1:19">
      <c r="A24" s="1"/>
      <c r="B24" s="75"/>
      <c r="C24" s="75"/>
      <c r="D24" s="10"/>
      <c r="E24" s="10"/>
      <c r="F24" s="10"/>
      <c r="G24" s="1"/>
      <c r="H24" s="1">
        <f>H23/J2</f>
        <v>1.3496527777777778</v>
      </c>
      <c r="I24" s="1"/>
      <c r="J24" s="10"/>
      <c r="K24" s="10"/>
      <c r="L24" s="10"/>
      <c r="M24" s="10"/>
      <c r="N24" s="10"/>
      <c r="O24" s="10"/>
      <c r="P24" s="10"/>
      <c r="Q24" s="10"/>
      <c r="S24" s="18"/>
    </row>
    <row r="25" spans="1:19">
      <c r="D25" s="12"/>
      <c r="E25" s="12"/>
      <c r="F25" s="12"/>
      <c r="G25" s="12"/>
      <c r="H25" s="12"/>
      <c r="I25" s="12"/>
      <c r="J25" s="12"/>
      <c r="K25" s="12"/>
      <c r="L25" s="12"/>
      <c r="M25" s="12"/>
      <c r="N25" s="12"/>
      <c r="O25" s="12"/>
      <c r="P25" s="12"/>
      <c r="Q25" s="12"/>
    </row>
    <row r="26" spans="1:19">
      <c r="D26" s="12"/>
      <c r="E26" s="12"/>
      <c r="F26" s="12"/>
      <c r="G26" s="12"/>
      <c r="H26" s="12"/>
      <c r="I26" s="12"/>
      <c r="J26" s="12"/>
      <c r="K26" s="12"/>
      <c r="L26" s="12"/>
      <c r="M26" s="12"/>
      <c r="N26" s="12"/>
      <c r="O26" s="12"/>
      <c r="P26" s="12"/>
      <c r="Q26" s="12"/>
    </row>
    <row r="27" spans="1:19" ht="48">
      <c r="C27" s="16" t="s">
        <v>14</v>
      </c>
      <c r="D27" s="14" t="s">
        <v>21</v>
      </c>
      <c r="E27" s="14" t="s">
        <v>17</v>
      </c>
      <c r="F27" s="14" t="s">
        <v>18</v>
      </c>
      <c r="G27" s="14" t="s">
        <v>19</v>
      </c>
      <c r="H27" s="12"/>
      <c r="I27" s="12"/>
      <c r="J27" s="12"/>
      <c r="K27" s="12"/>
      <c r="L27" s="12"/>
      <c r="M27" s="12"/>
      <c r="N27" s="12"/>
      <c r="O27" s="12"/>
      <c r="P27" s="12"/>
      <c r="Q27" s="12"/>
    </row>
    <row r="28" spans="1:19">
      <c r="C28" s="17" t="s">
        <v>6</v>
      </c>
      <c r="D28" s="11">
        <v>455</v>
      </c>
      <c r="E28" s="11">
        <v>552</v>
      </c>
      <c r="F28" s="11">
        <v>447</v>
      </c>
      <c r="G28" s="11">
        <v>25</v>
      </c>
      <c r="H28" s="12"/>
      <c r="I28" s="12"/>
      <c r="J28" s="12"/>
      <c r="K28" s="12"/>
      <c r="L28" s="12"/>
      <c r="M28" s="12"/>
      <c r="N28" s="12"/>
      <c r="O28" s="12"/>
      <c r="P28" s="12"/>
      <c r="Q28" s="12"/>
    </row>
    <row r="29" spans="1:19">
      <c r="C29" s="17" t="s">
        <v>24</v>
      </c>
      <c r="D29" s="76">
        <f>D28+E28+F28+G28</f>
        <v>1479</v>
      </c>
      <c r="E29" s="77"/>
      <c r="F29" s="77"/>
      <c r="G29" s="78"/>
      <c r="H29" s="12"/>
      <c r="I29" s="12"/>
      <c r="J29" s="12"/>
      <c r="K29" s="12"/>
      <c r="L29" s="12"/>
      <c r="M29" s="12"/>
      <c r="N29" s="12"/>
      <c r="O29" s="12"/>
      <c r="P29" s="12"/>
      <c r="Q29" s="12"/>
    </row>
    <row r="30" spans="1:19">
      <c r="C30" s="16" t="s">
        <v>25</v>
      </c>
      <c r="D30" s="79">
        <f>F21+(I21/3)+(L21/18)+(R21/18*4)</f>
        <v>495</v>
      </c>
      <c r="E30" s="80"/>
      <c r="F30" s="80"/>
      <c r="G30" s="81"/>
      <c r="H30" s="12"/>
      <c r="I30" s="12"/>
      <c r="J30" s="12"/>
      <c r="K30" s="12"/>
      <c r="L30" s="12"/>
      <c r="M30" s="12"/>
      <c r="N30" s="12"/>
      <c r="O30" s="12"/>
      <c r="P30" s="12"/>
      <c r="Q30" s="12"/>
    </row>
    <row r="31" spans="1:19">
      <c r="C31" s="16" t="s">
        <v>26</v>
      </c>
      <c r="D31" s="36">
        <f>D30/J2</f>
        <v>1.03125</v>
      </c>
      <c r="E31" s="37"/>
      <c r="F31" s="37"/>
      <c r="G31" s="38"/>
      <c r="H31" s="12"/>
      <c r="I31" s="12"/>
      <c r="J31" s="12"/>
      <c r="K31" s="12"/>
      <c r="L31" s="12"/>
      <c r="M31" s="12"/>
      <c r="N31" s="12"/>
      <c r="O31" s="12"/>
      <c r="P31" s="12"/>
      <c r="Q31" s="12"/>
    </row>
    <row r="32" spans="1:19">
      <c r="H32" s="12"/>
      <c r="I32" s="12"/>
      <c r="J32" s="12"/>
      <c r="K32" s="12"/>
      <c r="L32" s="12"/>
      <c r="M32" s="12"/>
      <c r="N32" s="12"/>
      <c r="O32" s="12"/>
      <c r="P32" s="12"/>
      <c r="Q32" s="12"/>
    </row>
    <row r="33" spans="3:17">
      <c r="C33" s="2" t="s">
        <v>27</v>
      </c>
      <c r="H33" s="12"/>
      <c r="I33" s="12"/>
      <c r="J33" s="12"/>
      <c r="K33" s="12"/>
      <c r="L33" s="12"/>
      <c r="M33" s="12"/>
      <c r="N33" s="12"/>
      <c r="O33" s="12"/>
      <c r="P33" s="12"/>
      <c r="Q33" s="12"/>
    </row>
  </sheetData>
  <autoFilter ref="A8:T21" xr:uid="{00000000-0009-0000-0000-000002000000}"/>
  <mergeCells count="25">
    <mergeCell ref="D31:G31"/>
    <mergeCell ref="A21:C21"/>
    <mergeCell ref="D21:E21"/>
    <mergeCell ref="G21:H21"/>
    <mergeCell ref="P21:Q21"/>
    <mergeCell ref="D29:G29"/>
    <mergeCell ref="D30:G30"/>
    <mergeCell ref="B23:C24"/>
    <mergeCell ref="D5:I5"/>
    <mergeCell ref="J5:R5"/>
    <mergeCell ref="A6:A7"/>
    <mergeCell ref="B6:B7"/>
    <mergeCell ref="C6:C7"/>
    <mergeCell ref="D6:F6"/>
    <mergeCell ref="G6:I6"/>
    <mergeCell ref="J6:L6"/>
    <mergeCell ref="P6:R6"/>
    <mergeCell ref="M6:O6"/>
    <mergeCell ref="A1:C4"/>
    <mergeCell ref="D1:I1"/>
    <mergeCell ref="J1:R1"/>
    <mergeCell ref="D2:I2"/>
    <mergeCell ref="J2:R2"/>
    <mergeCell ref="D3:I4"/>
    <mergeCell ref="J3:R4"/>
  </mergeCells>
  <pageMargins left="0.7" right="0.7" top="0.75" bottom="0.75" header="0.3" footer="0.3"/>
  <pageSetup paperSize="9" scale="5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AM</vt:lpstr>
      <vt:lpstr>ENGINEER</vt:lpstr>
      <vt:lpstr>DET.AET.GET</vt:lpstr>
      <vt:lpstr>AM!Print_Area</vt:lpstr>
      <vt:lpstr>DET.AET.GET!Print_Area</vt:lpstr>
      <vt:lpstr>ENGINEER!Print_Area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2019-04-03T08:49:29Z</dcterms:modified>
</cp:coreProperties>
</file>