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A0EB9580-BF73-47AC-8A7E-3D0FF3E69854}" xr6:coauthVersionLast="45" xr6:coauthVersionMax="45" xr10:uidLastSave="{00000000-0000-0000-0000-000000000000}"/>
  <bookViews>
    <workbookView xWindow="-120" yWindow="-120" windowWidth="19440" windowHeight="15000" activeTab="1" xr2:uid="{00000000-000D-0000-FFFF-FFFF00000000}"/>
  </bookViews>
  <sheets>
    <sheet name="CYCLE TIME (2)" sheetId="3" r:id="rId1"/>
    <sheet name="CYCLE TIME" sheetId="1" r:id="rId2"/>
    <sheet name="OPERATION DETAILS" sheetId="2" r:id="rId3"/>
  </sheets>
  <definedNames>
    <definedName name="_xlnm._FilterDatabase" localSheetId="2" hidden="1">'OPERATION DETAILS'!$A$2:$K$62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4" i="1" l="1"/>
  <c r="N40" i="1"/>
  <c r="M58" i="1"/>
  <c r="L58" i="1"/>
  <c r="L7" i="1"/>
  <c r="L57" i="1"/>
  <c r="G53" i="1"/>
  <c r="H53" i="1"/>
  <c r="O56" i="1"/>
  <c r="O32" i="1"/>
  <c r="O31" i="1"/>
  <c r="N31" i="1"/>
  <c r="L5" i="1"/>
  <c r="H21" i="1"/>
  <c r="K21" i="1"/>
  <c r="K11" i="1"/>
  <c r="I53" i="1"/>
  <c r="N22" i="1"/>
  <c r="I53" i="3"/>
  <c r="G53" i="3"/>
  <c r="L50" i="3"/>
  <c r="L51" i="3" s="1"/>
  <c r="L52" i="3" s="1"/>
  <c r="O48" i="3"/>
  <c r="K48" i="3"/>
  <c r="N49" i="3" s="1"/>
  <c r="O49" i="3" s="1"/>
  <c r="O50" i="3" s="1"/>
  <c r="H48" i="3"/>
  <c r="H53" i="3" s="1"/>
  <c r="N40" i="3"/>
  <c r="O40" i="3" s="1"/>
  <c r="O41" i="3" s="1"/>
  <c r="O39" i="3"/>
  <c r="K39" i="3"/>
  <c r="H39" i="3"/>
  <c r="L41" i="3" s="1"/>
  <c r="L42" i="3" s="1"/>
  <c r="L43" i="3" s="1"/>
  <c r="L44" i="3" s="1"/>
  <c r="L32" i="3"/>
  <c r="L33" i="3" s="1"/>
  <c r="L34" i="3" s="1"/>
  <c r="L35" i="3" s="1"/>
  <c r="O30" i="3"/>
  <c r="K30" i="3"/>
  <c r="N31" i="3" s="1"/>
  <c r="O31" i="3" s="1"/>
  <c r="O32" i="3" s="1"/>
  <c r="H30" i="3"/>
  <c r="H24" i="3"/>
  <c r="G24" i="3"/>
  <c r="H25" i="3" s="1"/>
  <c r="H26" i="3" s="1"/>
  <c r="N22" i="3"/>
  <c r="O22" i="3" s="1"/>
  <c r="O23" i="3" s="1"/>
  <c r="O21" i="3"/>
  <c r="K21" i="3"/>
  <c r="H21" i="3"/>
  <c r="L23" i="3" s="1"/>
  <c r="L24" i="3" s="1"/>
  <c r="L25" i="3" s="1"/>
  <c r="L26" i="3" s="1"/>
  <c r="L13" i="3"/>
  <c r="L14" i="3" s="1"/>
  <c r="L15" i="3" s="1"/>
  <c r="L16" i="3" s="1"/>
  <c r="H12" i="3"/>
  <c r="O11" i="3"/>
  <c r="K11" i="3"/>
  <c r="N12" i="3" s="1"/>
  <c r="O12" i="3" s="1"/>
  <c r="O13" i="3" s="1"/>
  <c r="N4" i="3"/>
  <c r="O4" i="3" s="1"/>
  <c r="O5" i="3" s="1"/>
  <c r="H4" i="3"/>
  <c r="L5" i="3" s="1"/>
  <c r="L6" i="3" s="1"/>
  <c r="L7" i="3" s="1"/>
  <c r="L8" i="3" s="1"/>
  <c r="O3" i="3"/>
  <c r="K3" i="3"/>
  <c r="O54" i="3" l="1"/>
  <c r="O56" i="3" s="1"/>
  <c r="L53" i="3"/>
  <c r="L57" i="3"/>
  <c r="M58" i="3" l="1"/>
  <c r="L58" i="3"/>
  <c r="K3" i="1" l="1"/>
  <c r="O3" i="1" l="1"/>
  <c r="O11" i="1" l="1"/>
  <c r="O30" i="1"/>
  <c r="O39" i="1"/>
  <c r="O48" i="1"/>
  <c r="O21" i="1"/>
  <c r="K48" i="1" l="1"/>
  <c r="N49" i="1" s="1"/>
  <c r="O49" i="1" s="1"/>
  <c r="O50" i="1" s="1"/>
  <c r="H48" i="1"/>
  <c r="K39" i="1"/>
  <c r="K30" i="1"/>
  <c r="O22" i="1"/>
  <c r="O23" i="1" s="1"/>
  <c r="N4" i="1"/>
  <c r="N12" i="1"/>
  <c r="O12" i="1" s="1"/>
  <c r="O13" i="1" s="1"/>
  <c r="O4" i="1" l="1"/>
  <c r="O5" i="1" s="1"/>
  <c r="O40" i="1"/>
  <c r="O41" i="1" s="1"/>
  <c r="L50" i="1"/>
  <c r="L51" i="1" s="1"/>
  <c r="L52" i="1" s="1"/>
  <c r="H4" i="1"/>
  <c r="H12" i="1"/>
  <c r="L13" i="1" s="1"/>
  <c r="L14" i="1" s="1"/>
  <c r="L15" i="1" s="1"/>
  <c r="L16" i="1" s="1"/>
  <c r="H39" i="1"/>
  <c r="H30" i="1"/>
  <c r="L23" i="1"/>
  <c r="L24" i="1" s="1"/>
  <c r="L25" i="1" s="1"/>
  <c r="L26" i="1" l="1"/>
  <c r="L32" i="1"/>
  <c r="L33" i="1" s="1"/>
  <c r="L34" i="1" s="1"/>
  <c r="L35" i="1" s="1"/>
  <c r="L6" i="1"/>
  <c r="L8" i="1" s="1"/>
  <c r="L41" i="1"/>
  <c r="L42" i="1" s="1"/>
  <c r="L43" i="1" s="1"/>
  <c r="L44" i="1" s="1"/>
  <c r="L53" i="1"/>
</calcChain>
</file>

<file path=xl/sharedStrings.xml><?xml version="1.0" encoding="utf-8"?>
<sst xmlns="http://schemas.openxmlformats.org/spreadsheetml/2006/main" count="814" uniqueCount="150">
  <si>
    <t>SL NO</t>
  </si>
  <si>
    <t>CHECK POINT</t>
  </si>
  <si>
    <t>1 PART TIME</t>
  </si>
  <si>
    <t>30 Paart time</t>
  </si>
  <si>
    <t>30 SEC</t>
  </si>
  <si>
    <t>15 MIN</t>
  </si>
  <si>
    <t>OBD CHECKING</t>
  </si>
  <si>
    <t>50 SEC</t>
  </si>
  <si>
    <t>25 MIN</t>
  </si>
  <si>
    <t xml:space="preserve"> SHAVING OPERATION DETAILS</t>
  </si>
  <si>
    <t>PCD CHECKING</t>
  </si>
  <si>
    <t>100 SEC</t>
  </si>
  <si>
    <t>50 MIN</t>
  </si>
  <si>
    <t>MASTER SETTING</t>
  </si>
  <si>
    <t>1 MIN</t>
  </si>
  <si>
    <t>DATA COLLECTION</t>
  </si>
  <si>
    <t>HOBBING OPERATION DETAILS</t>
  </si>
  <si>
    <t>40 SEC</t>
  </si>
  <si>
    <t>20 MIN</t>
  </si>
  <si>
    <t>OD R/O</t>
  </si>
  <si>
    <t>FACE R/O</t>
  </si>
  <si>
    <t>60 SEC</t>
  </si>
  <si>
    <t>30 MIN</t>
  </si>
  <si>
    <t>DIAL SETTING</t>
  </si>
  <si>
    <t>20 SEC</t>
  </si>
  <si>
    <t>10 MIN</t>
  </si>
  <si>
    <t>TURNING OPERATION DETAILS</t>
  </si>
  <si>
    <t>PARTS CLEANING</t>
  </si>
  <si>
    <t>GRINDING OPERATION DETAILS</t>
  </si>
  <si>
    <t>TOTAL MACHINE</t>
  </si>
  <si>
    <t>TOTAL TIME</t>
  </si>
  <si>
    <t>1 M/C TIME TAKEN</t>
  </si>
  <si>
    <t>FOR 1 DIA ONLY</t>
  </si>
  <si>
    <t>BROACHING/SHAPING / ROLLING OPERATION DETAILS</t>
  </si>
  <si>
    <t>S</t>
  </si>
  <si>
    <t>HOURS</t>
  </si>
  <si>
    <t>BROACHING</t>
  </si>
  <si>
    <t>SHAPING</t>
  </si>
  <si>
    <t>ROLLING</t>
  </si>
  <si>
    <t>Line</t>
  </si>
  <si>
    <t>SI NO.</t>
  </si>
  <si>
    <t>PART NO</t>
  </si>
  <si>
    <t>Shaft Main(K14F)</t>
  </si>
  <si>
    <t>G2</t>
  </si>
  <si>
    <t>M2  - (K55)</t>
  </si>
  <si>
    <t>G1</t>
  </si>
  <si>
    <t>M3 --(K 55)</t>
  </si>
  <si>
    <t>M4 - (K 55)</t>
  </si>
  <si>
    <t>Shaft Counter -(K 55)</t>
  </si>
  <si>
    <t>C1 -(K 55)</t>
  </si>
  <si>
    <t>C2 -(K 55)</t>
  </si>
  <si>
    <t>C3 -(K 55)</t>
  </si>
  <si>
    <t>C4 -(K 55)</t>
  </si>
  <si>
    <t>SKS -(K 55)</t>
  </si>
  <si>
    <t>PKS -(K 55)</t>
  </si>
  <si>
    <t>RSD -(K 55)</t>
  </si>
  <si>
    <t>GPD -(K14F)</t>
  </si>
  <si>
    <t>GPDN -K14F</t>
  </si>
  <si>
    <t>GPD -TVS STAR</t>
  </si>
  <si>
    <t>GPDN -TVS STAR</t>
  </si>
  <si>
    <t>GPDN -TVS APACHE</t>
  </si>
  <si>
    <t>GPD -TVS SPORTS</t>
  </si>
  <si>
    <t>GPD -TVS APACHE</t>
  </si>
  <si>
    <t>GEAR REAR WHEEL-WEGO</t>
  </si>
  <si>
    <t>SHAFT REAR WHEEL-WEGO</t>
  </si>
  <si>
    <t>GEAR INTERMEDIATE-WEGO</t>
  </si>
  <si>
    <t>SHAFT INTERMEDIATE-WEGO</t>
  </si>
  <si>
    <t>SHAFT CLUTCH-WEGO</t>
  </si>
  <si>
    <t>GSDN -(K14F)</t>
  </si>
  <si>
    <t>GSRDN -(K 55)</t>
  </si>
  <si>
    <t>CAM</t>
  </si>
  <si>
    <t>Cam Shaft(K14F)</t>
  </si>
  <si>
    <t>CON</t>
  </si>
  <si>
    <t>Con Rod -(K14F)</t>
  </si>
  <si>
    <t>Shaft Cam(kwpg)</t>
  </si>
  <si>
    <t>Gear Final -(kwpg)</t>
  </si>
  <si>
    <t>Shaft Final -(kwpg)</t>
  </si>
  <si>
    <t>Gear counter -(kwpg)</t>
  </si>
  <si>
    <t>Shaft counter -(kwpg)</t>
  </si>
  <si>
    <t>Shaft Drive -(kwpl)</t>
  </si>
  <si>
    <t>Con Rod -(KWPL)</t>
  </si>
  <si>
    <t>SHAFT MAIN(KTEL)</t>
  </si>
  <si>
    <t>M2 (KTEL)</t>
  </si>
  <si>
    <t>M3 (KTEL)</t>
  </si>
  <si>
    <t>M4 (KTEL)</t>
  </si>
  <si>
    <t>SHAFT COUNTER (KTEL)</t>
  </si>
  <si>
    <t>C1 (KTEL)</t>
  </si>
  <si>
    <t>C2 (KTEL)</t>
  </si>
  <si>
    <t>C3 (KTEL)</t>
  </si>
  <si>
    <t>C4 (KTEL)</t>
  </si>
  <si>
    <t>SKS (KTEL)</t>
  </si>
  <si>
    <t>PKS (KTEL)</t>
  </si>
  <si>
    <t>RSD (KTEL)</t>
  </si>
  <si>
    <t>GPD (KTEL)</t>
  </si>
  <si>
    <t>GSDN (KTEL)</t>
  </si>
  <si>
    <t>GKIS (KTEL)</t>
  </si>
  <si>
    <t>cam shaft -(KTEL)</t>
  </si>
  <si>
    <t>SHAFT COUNTER (K67 F)</t>
  </si>
  <si>
    <t>C1 - K 67 F</t>
  </si>
  <si>
    <t>C2 - K 67 F</t>
  </si>
  <si>
    <t>C3 - K 67 F</t>
  </si>
  <si>
    <t>C4 - K 67 F</t>
  </si>
  <si>
    <t>SHAFT MAIN(K67 F)</t>
  </si>
  <si>
    <t>M2 - K 67 F</t>
  </si>
  <si>
    <t>M3 - K 67 F</t>
  </si>
  <si>
    <t>M4 - K 67 F</t>
  </si>
  <si>
    <t>TURNING</t>
  </si>
  <si>
    <t>HOBBING</t>
  </si>
  <si>
    <t>SHAVING</t>
  </si>
  <si>
    <t>GRINDING</t>
  </si>
  <si>
    <t>P</t>
  </si>
  <si>
    <t>OPERATION WISE PARTS DETAILS</t>
  </si>
  <si>
    <t>HONNING / BORING</t>
  </si>
  <si>
    <t>CIRITICAL PARAMETER</t>
  </si>
  <si>
    <t>TOTAL M/C</t>
  </si>
  <si>
    <t>TOTAL CIRITICAL PARAMETER</t>
  </si>
  <si>
    <t>TOTAL PART</t>
  </si>
  <si>
    <t>HONNING OPERATION DETAILS</t>
  </si>
  <si>
    <t>PCD R/O</t>
  </si>
  <si>
    <t>ONE PART CIRITICAL DIMENSION</t>
  </si>
  <si>
    <t>PART TAKING</t>
  </si>
  <si>
    <t>TOTAL HOURS FOR SPC</t>
  </si>
  <si>
    <t>M/C</t>
  </si>
  <si>
    <t>LOAD HRS</t>
  </si>
  <si>
    <t>PER MONTH</t>
  </si>
  <si>
    <t>PER DAY</t>
  </si>
  <si>
    <t>MANPOWER</t>
  </si>
  <si>
    <t>TOTAL HOURS</t>
  </si>
  <si>
    <t>MINUTES</t>
  </si>
  <si>
    <t>SHAFT FINAL-KOLA</t>
  </si>
  <si>
    <t>CAM SHAFT-KOLA</t>
  </si>
  <si>
    <t>CON ROD-KOLA</t>
  </si>
  <si>
    <t>SHAFT MAIN-KONA</t>
  </si>
  <si>
    <t>M2-KONA</t>
  </si>
  <si>
    <t>M3-KONA</t>
  </si>
  <si>
    <t>M4-KONA</t>
  </si>
  <si>
    <t>M5-KONA</t>
  </si>
  <si>
    <t>SHAFT COUNTER-KONA</t>
  </si>
  <si>
    <t>C1-KONA</t>
  </si>
  <si>
    <t>C2-KONA</t>
  </si>
  <si>
    <t>C3-KONA</t>
  </si>
  <si>
    <t>C4-KONA</t>
  </si>
  <si>
    <t>C5-KONA</t>
  </si>
  <si>
    <t>PKS-KONA</t>
  </si>
  <si>
    <t>SKS-KONA</t>
  </si>
  <si>
    <t>RSD-KONA</t>
  </si>
  <si>
    <t>CAM SHAFT-KONA</t>
  </si>
  <si>
    <t>GPD-KONA</t>
  </si>
  <si>
    <t>GPDN-KONA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</si>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</sst>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16"/>
      <color theme="1"/>
      <name val="Wingdings 2"/>
      <family val="1"/>
      <charset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/>
    <xf numFmtId="0" fontId="3" fillId="0" borderId="2" xfId="1" applyFont="1" applyFill="1" applyBorder="1" applyAlignment="1">
      <alignment horizontal="center"/>
    </xf>
    <xf numFmtId="0" fontId="3" fillId="8" borderId="3" xfId="1" applyFont="1" applyFill="1" applyBorder="1"/>
    <xf numFmtId="0" fontId="0" fillId="4" borderId="0" xfId="0" applyFill="1"/>
    <xf numFmtId="0" fontId="5" fillId="0" borderId="0" xfId="0" applyFont="1"/>
    <xf numFmtId="0" fontId="1" fillId="0" borderId="1" xfId="1" applyBorder="1"/>
    <xf numFmtId="0" fontId="2" fillId="4" borderId="1" xfId="1" applyFont="1" applyFill="1" applyBorder="1" applyAlignment="1">
      <alignment vertical="center"/>
    </xf>
    <xf numFmtId="0" fontId="0" fillId="0" borderId="1" xfId="0" applyBorder="1"/>
    <xf numFmtId="0" fontId="3" fillId="0" borderId="1" xfId="1" applyFont="1" applyFill="1" applyBorder="1" applyAlignment="1">
      <alignment horizontal="center"/>
    </xf>
    <xf numFmtId="0" fontId="0" fillId="5" borderId="1" xfId="0" applyFill="1" applyBorder="1"/>
    <xf numFmtId="0" fontId="5" fillId="0" borderId="1" xfId="0" applyFont="1" applyBorder="1"/>
    <xf numFmtId="0" fontId="3" fillId="5" borderId="1" xfId="1" applyFont="1" applyFill="1" applyBorder="1"/>
    <xf numFmtId="0" fontId="1" fillId="0" borderId="1" xfId="1" applyFill="1" applyBorder="1"/>
    <xf numFmtId="0" fontId="3" fillId="6" borderId="1" xfId="1" applyFont="1" applyFill="1" applyBorder="1"/>
    <xf numFmtId="0" fontId="0" fillId="6" borderId="1" xfId="0" applyFill="1" applyBorder="1"/>
    <xf numFmtId="0" fontId="3" fillId="7" borderId="1" xfId="1" applyFont="1" applyFill="1" applyBorder="1"/>
    <xf numFmtId="0" fontId="3" fillId="8" borderId="1" xfId="1" applyFont="1" applyFill="1" applyBorder="1"/>
    <xf numFmtId="0" fontId="4" fillId="0" borderId="1" xfId="0" applyFont="1" applyBorder="1" applyAlignment="1">
      <alignment horizontal="center" vertical="center"/>
    </xf>
    <xf numFmtId="0" fontId="1" fillId="0" borderId="0" xfId="1" applyBorder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9" borderId="1" xfId="1" applyFont="1" applyFill="1" applyBorder="1"/>
    <xf numFmtId="0" fontId="3" fillId="10" borderId="1" xfId="1" applyFont="1" applyFill="1" applyBorder="1"/>
    <xf numFmtId="0" fontId="3" fillId="0" borderId="5" xfId="1" applyFont="1" applyBorder="1" applyAlignment="1">
      <alignment horizontal="center"/>
    </xf>
    <xf numFmtId="0" fontId="3" fillId="10" borderId="5" xfId="1" applyFont="1" applyFill="1" applyBorder="1"/>
    <xf numFmtId="0" fontId="4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0" borderId="8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0" xfId="0" applyNumberFormat="1"/>
  </cellXfs>
  <cellStyles count="2">
    <cellStyle name="Normal" xfId="0" builtinId="0"/>
    <cellStyle name="Normal 2" xfId="1" xr:uid="{E6BE32CC-1240-4519-BBFB-387F06435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0281B-1E68-419D-A370-4B979B272581}">
  <dimension ref="A1:P62"/>
  <sheetViews>
    <sheetView view="pageBreakPreview" topLeftCell="A7" zoomScale="60" zoomScaleNormal="100" workbookViewId="0">
      <selection activeCell="O13" sqref="O13"/>
    </sheetView>
  </sheetViews>
  <sheetFormatPr defaultRowHeight="15" x14ac:dyDescent="0.25"/>
  <cols>
    <col min="1" max="1" width="8" bestFit="1" customWidth="1"/>
    <col min="2" max="2" width="23" bestFit="1" customWidth="1"/>
    <col min="3" max="3" width="15.140625" bestFit="1" customWidth="1"/>
    <col min="4" max="4" width="14.7109375" bestFit="1" customWidth="1"/>
    <col min="6" max="6" width="15.42578125" bestFit="1" customWidth="1"/>
    <col min="7" max="7" width="11.85546875" bestFit="1" customWidth="1"/>
    <col min="8" max="8" width="13" bestFit="1" customWidth="1"/>
    <col min="9" max="9" width="18.42578125" bestFit="1" customWidth="1"/>
    <col min="10" max="10" width="38.7109375" bestFit="1" customWidth="1"/>
    <col min="11" max="11" width="7.5703125" bestFit="1" customWidth="1"/>
    <col min="12" max="12" width="11.5703125" bestFit="1" customWidth="1"/>
    <col min="13" max="13" width="15.42578125" bestFit="1" customWidth="1"/>
    <col min="14" max="14" width="9.140625" customWidth="1"/>
    <col min="15" max="15" width="7" customWidth="1"/>
    <col min="16" max="16" width="28.28515625" bestFit="1" customWidth="1"/>
    <col min="20" max="20" width="11.7109375" bestFit="1" customWidth="1"/>
    <col min="23" max="23" width="10" bestFit="1" customWidth="1"/>
    <col min="24" max="24" width="9.85546875" bestFit="1" customWidth="1"/>
  </cols>
  <sheetData>
    <row r="1" spans="1:16" ht="22.5" customHeight="1" x14ac:dyDescent="0.25">
      <c r="A1" s="32" t="s">
        <v>26</v>
      </c>
      <c r="B1" s="32"/>
      <c r="C1" s="32"/>
      <c r="D1" s="32"/>
      <c r="J1" t="s">
        <v>119</v>
      </c>
      <c r="K1">
        <v>4</v>
      </c>
    </row>
    <row r="2" spans="1:16" x14ac:dyDescent="0.25">
      <c r="A2" s="2" t="s">
        <v>0</v>
      </c>
      <c r="B2" s="2" t="s">
        <v>1</v>
      </c>
      <c r="C2" s="2" t="s">
        <v>2</v>
      </c>
      <c r="D2" s="2" t="s">
        <v>3</v>
      </c>
      <c r="F2" s="31" t="s">
        <v>29</v>
      </c>
      <c r="G2" s="31"/>
      <c r="H2" s="30">
        <v>89</v>
      </c>
      <c r="J2" t="s">
        <v>116</v>
      </c>
      <c r="K2">
        <v>57</v>
      </c>
    </row>
    <row r="3" spans="1:16" x14ac:dyDescent="0.25">
      <c r="A3" s="30">
        <v>1</v>
      </c>
      <c r="B3" s="30" t="s">
        <v>120</v>
      </c>
      <c r="C3" s="30" t="s">
        <v>4</v>
      </c>
      <c r="D3" s="30" t="s">
        <v>5</v>
      </c>
      <c r="F3" s="31" t="s">
        <v>31</v>
      </c>
      <c r="G3" s="31"/>
      <c r="H3" s="30">
        <v>1.58</v>
      </c>
      <c r="I3" t="s">
        <v>128</v>
      </c>
      <c r="J3" t="s">
        <v>113</v>
      </c>
      <c r="K3">
        <f>K2*K1</f>
        <v>228</v>
      </c>
      <c r="N3">
        <v>30</v>
      </c>
      <c r="O3">
        <f>+D8</f>
        <v>1.58</v>
      </c>
    </row>
    <row r="4" spans="1:16" x14ac:dyDescent="0.25">
      <c r="A4" s="30">
        <v>2</v>
      </c>
      <c r="B4" s="30" t="s">
        <v>19</v>
      </c>
      <c r="C4" s="30" t="s">
        <v>7</v>
      </c>
      <c r="D4" s="30" t="s">
        <v>8</v>
      </c>
      <c r="F4" s="31" t="s">
        <v>30</v>
      </c>
      <c r="G4" s="31"/>
      <c r="H4" s="30">
        <f>H2*H3</f>
        <v>140.62</v>
      </c>
      <c r="I4" t="s">
        <v>35</v>
      </c>
      <c r="J4" t="s">
        <v>114</v>
      </c>
      <c r="K4">
        <v>89</v>
      </c>
      <c r="N4">
        <f>+K3</f>
        <v>228</v>
      </c>
      <c r="O4">
        <f>+N4*O3</f>
        <v>360.24</v>
      </c>
    </row>
    <row r="5" spans="1:16" x14ac:dyDescent="0.25">
      <c r="A5" s="30">
        <v>3</v>
      </c>
      <c r="B5" s="30" t="s">
        <v>20</v>
      </c>
      <c r="C5" s="30" t="s">
        <v>21</v>
      </c>
      <c r="D5" s="30" t="s">
        <v>22</v>
      </c>
      <c r="J5" t="s">
        <v>115</v>
      </c>
      <c r="K5">
        <v>168</v>
      </c>
      <c r="L5">
        <f>K5*H4</f>
        <v>23624.16</v>
      </c>
      <c r="M5" t="s">
        <v>35</v>
      </c>
      <c r="O5">
        <f>+O4/N3</f>
        <v>12.008000000000001</v>
      </c>
      <c r="P5" t="s">
        <v>127</v>
      </c>
    </row>
    <row r="6" spans="1:16" x14ac:dyDescent="0.25">
      <c r="A6" s="30">
        <v>4</v>
      </c>
      <c r="B6" s="30" t="s">
        <v>23</v>
      </c>
      <c r="C6" s="30" t="s">
        <v>24</v>
      </c>
      <c r="D6" s="30" t="s">
        <v>25</v>
      </c>
      <c r="L6" s="27">
        <f>+L5/12</f>
        <v>1968.68</v>
      </c>
      <c r="M6" t="s">
        <v>124</v>
      </c>
    </row>
    <row r="7" spans="1:16" x14ac:dyDescent="0.25">
      <c r="A7" s="30">
        <v>5</v>
      </c>
      <c r="B7" s="30" t="s">
        <v>15</v>
      </c>
      <c r="C7" s="30" t="s">
        <v>4</v>
      </c>
      <c r="D7" s="30" t="s">
        <v>5</v>
      </c>
      <c r="L7" s="27">
        <f>+L6/24</f>
        <v>82.028333333333336</v>
      </c>
      <c r="M7" t="s">
        <v>125</v>
      </c>
    </row>
    <row r="8" spans="1:16" x14ac:dyDescent="0.25">
      <c r="C8" s="3" t="s">
        <v>30</v>
      </c>
      <c r="D8" s="3">
        <v>1.58</v>
      </c>
      <c r="L8" s="27">
        <f>+L7/7.42</f>
        <v>11.05503144654088</v>
      </c>
      <c r="M8" t="s">
        <v>126</v>
      </c>
    </row>
    <row r="9" spans="1:16" x14ac:dyDescent="0.25">
      <c r="J9" t="s">
        <v>119</v>
      </c>
      <c r="K9">
        <v>2</v>
      </c>
    </row>
    <row r="10" spans="1:16" x14ac:dyDescent="0.25">
      <c r="A10" s="32" t="s">
        <v>33</v>
      </c>
      <c r="B10" s="32"/>
      <c r="C10" s="32"/>
      <c r="D10" s="32"/>
      <c r="F10" s="31" t="s">
        <v>29</v>
      </c>
      <c r="G10" s="31"/>
      <c r="H10" s="30">
        <v>29</v>
      </c>
      <c r="J10" t="s">
        <v>116</v>
      </c>
      <c r="K10">
        <v>37</v>
      </c>
    </row>
    <row r="11" spans="1:16" x14ac:dyDescent="0.25">
      <c r="A11" s="2" t="s">
        <v>0</v>
      </c>
      <c r="B11" s="2" t="s">
        <v>1</v>
      </c>
      <c r="C11" s="2" t="s">
        <v>2</v>
      </c>
      <c r="D11" s="2" t="s">
        <v>3</v>
      </c>
      <c r="F11" s="31" t="s">
        <v>31</v>
      </c>
      <c r="G11" s="31"/>
      <c r="H11" s="30">
        <v>1.33</v>
      </c>
      <c r="I11" t="s">
        <v>128</v>
      </c>
      <c r="J11" t="s">
        <v>113</v>
      </c>
      <c r="K11">
        <f>K10*K9</f>
        <v>74</v>
      </c>
      <c r="N11">
        <v>30</v>
      </c>
      <c r="O11">
        <f>+D17</f>
        <v>1.33</v>
      </c>
    </row>
    <row r="12" spans="1:16" x14ac:dyDescent="0.25">
      <c r="A12" s="30">
        <v>1</v>
      </c>
      <c r="B12" s="30" t="s">
        <v>120</v>
      </c>
      <c r="C12" s="30" t="s">
        <v>4</v>
      </c>
      <c r="D12" s="30" t="s">
        <v>5</v>
      </c>
      <c r="F12" s="31" t="s">
        <v>30</v>
      </c>
      <c r="G12" s="31"/>
      <c r="H12" s="30">
        <f>H10*H11</f>
        <v>38.57</v>
      </c>
      <c r="I12" t="s">
        <v>35</v>
      </c>
      <c r="J12" t="s">
        <v>114</v>
      </c>
      <c r="K12">
        <v>29</v>
      </c>
      <c r="N12">
        <f>+K11</f>
        <v>74</v>
      </c>
      <c r="O12">
        <f>+N12*O11</f>
        <v>98.42</v>
      </c>
    </row>
    <row r="13" spans="1:16" x14ac:dyDescent="0.25">
      <c r="A13" s="30">
        <v>2</v>
      </c>
      <c r="B13" s="30" t="s">
        <v>27</v>
      </c>
      <c r="C13" s="30" t="s">
        <v>24</v>
      </c>
      <c r="D13" s="30" t="s">
        <v>25</v>
      </c>
      <c r="J13" t="s">
        <v>115</v>
      </c>
      <c r="K13">
        <v>74</v>
      </c>
      <c r="L13" s="26">
        <f>K13*H12</f>
        <v>2854.18</v>
      </c>
      <c r="M13" t="s">
        <v>35</v>
      </c>
      <c r="O13">
        <f>+O12/N11</f>
        <v>3.2806666666666668</v>
      </c>
    </row>
    <row r="14" spans="1:16" x14ac:dyDescent="0.25">
      <c r="A14" s="30">
        <v>3</v>
      </c>
      <c r="B14" s="30" t="s">
        <v>20</v>
      </c>
      <c r="C14" s="30" t="s">
        <v>21</v>
      </c>
      <c r="D14" s="30" t="s">
        <v>22</v>
      </c>
      <c r="F14" s="4" t="s">
        <v>36</v>
      </c>
      <c r="G14" s="4" t="s">
        <v>37</v>
      </c>
      <c r="H14" s="4" t="s">
        <v>38</v>
      </c>
      <c r="L14" s="26">
        <f>+L13/12</f>
        <v>237.84833333333333</v>
      </c>
      <c r="M14" t="s">
        <v>124</v>
      </c>
    </row>
    <row r="15" spans="1:16" x14ac:dyDescent="0.25">
      <c r="A15" s="30">
        <v>4</v>
      </c>
      <c r="B15" s="30" t="s">
        <v>23</v>
      </c>
      <c r="C15" s="30" t="s">
        <v>24</v>
      </c>
      <c r="D15" s="30" t="s">
        <v>25</v>
      </c>
      <c r="F15" s="4">
        <v>10</v>
      </c>
      <c r="G15" s="4">
        <v>4</v>
      </c>
      <c r="H15" s="4">
        <v>8</v>
      </c>
      <c r="L15" s="26">
        <f>+L14/24</f>
        <v>9.9103472222222226</v>
      </c>
      <c r="M15" t="s">
        <v>125</v>
      </c>
    </row>
    <row r="16" spans="1:16" x14ac:dyDescent="0.25">
      <c r="A16" s="30">
        <v>5</v>
      </c>
      <c r="B16" s="30" t="s">
        <v>15</v>
      </c>
      <c r="C16" s="30" t="s">
        <v>4</v>
      </c>
      <c r="D16" s="30" t="s">
        <v>5</v>
      </c>
      <c r="L16" s="26">
        <f>+L15/7.42</f>
        <v>1.3356263102725368</v>
      </c>
      <c r="M16" t="s">
        <v>126</v>
      </c>
    </row>
    <row r="17" spans="1:15" x14ac:dyDescent="0.25">
      <c r="C17" s="3" t="s">
        <v>30</v>
      </c>
      <c r="D17" s="3">
        <v>1.33</v>
      </c>
    </row>
    <row r="19" spans="1:15" x14ac:dyDescent="0.25">
      <c r="A19" s="32" t="s">
        <v>16</v>
      </c>
      <c r="B19" s="32"/>
      <c r="C19" s="32"/>
      <c r="D19" s="32"/>
      <c r="F19" s="31" t="s">
        <v>29</v>
      </c>
      <c r="G19" s="31"/>
      <c r="H19" s="30">
        <v>29</v>
      </c>
      <c r="J19" t="s">
        <v>119</v>
      </c>
      <c r="K19" s="29">
        <v>2</v>
      </c>
    </row>
    <row r="20" spans="1:15" x14ac:dyDescent="0.25">
      <c r="A20" s="2" t="s">
        <v>0</v>
      </c>
      <c r="B20" s="2" t="s">
        <v>1</v>
      </c>
      <c r="C20" s="2" t="s">
        <v>2</v>
      </c>
      <c r="D20" s="2" t="s">
        <v>3</v>
      </c>
      <c r="F20" s="31" t="s">
        <v>31</v>
      </c>
      <c r="G20" s="31"/>
      <c r="H20" s="30">
        <v>1.85</v>
      </c>
      <c r="I20" t="s">
        <v>128</v>
      </c>
      <c r="J20" t="s">
        <v>116</v>
      </c>
      <c r="K20" s="29">
        <v>34</v>
      </c>
    </row>
    <row r="21" spans="1:15" x14ac:dyDescent="0.25">
      <c r="A21" s="30">
        <v>1</v>
      </c>
      <c r="B21" s="30" t="s">
        <v>120</v>
      </c>
      <c r="C21" s="30" t="s">
        <v>17</v>
      </c>
      <c r="D21" s="30" t="s">
        <v>18</v>
      </c>
      <c r="F21" s="31" t="s">
        <v>30</v>
      </c>
      <c r="G21" s="31"/>
      <c r="H21" s="30">
        <f>H19*H20</f>
        <v>53.650000000000006</v>
      </c>
      <c r="I21" t="s">
        <v>35</v>
      </c>
      <c r="J21" t="s">
        <v>113</v>
      </c>
      <c r="K21" s="29">
        <f>K20*K19</f>
        <v>68</v>
      </c>
      <c r="N21">
        <v>30</v>
      </c>
      <c r="O21">
        <f>+D26</f>
        <v>1.85</v>
      </c>
    </row>
    <row r="22" spans="1:15" x14ac:dyDescent="0.25">
      <c r="A22" s="30">
        <v>2</v>
      </c>
      <c r="B22" s="30" t="s">
        <v>6</v>
      </c>
      <c r="C22" s="30" t="s">
        <v>7</v>
      </c>
      <c r="D22" s="30" t="s">
        <v>8</v>
      </c>
      <c r="J22" t="s">
        <v>114</v>
      </c>
      <c r="K22" s="29">
        <v>29</v>
      </c>
      <c r="N22">
        <f>+K21</f>
        <v>68</v>
      </c>
      <c r="O22">
        <f>+N22*O21</f>
        <v>125.80000000000001</v>
      </c>
    </row>
    <row r="23" spans="1:15" x14ac:dyDescent="0.25">
      <c r="A23" s="30">
        <v>3</v>
      </c>
      <c r="B23" s="30" t="s">
        <v>10</v>
      </c>
      <c r="C23" s="30" t="s">
        <v>11</v>
      </c>
      <c r="D23" s="30" t="s">
        <v>12</v>
      </c>
      <c r="J23" t="s">
        <v>115</v>
      </c>
      <c r="K23" s="29">
        <v>68</v>
      </c>
      <c r="L23">
        <f>K23*H21</f>
        <v>3648.2000000000003</v>
      </c>
      <c r="M23" t="s">
        <v>35</v>
      </c>
      <c r="O23">
        <f>+O22/N21</f>
        <v>4.1933333333333334</v>
      </c>
    </row>
    <row r="24" spans="1:15" x14ac:dyDescent="0.25">
      <c r="A24" s="30">
        <v>4</v>
      </c>
      <c r="B24" s="30" t="s">
        <v>13</v>
      </c>
      <c r="C24" s="30" t="s">
        <v>14</v>
      </c>
      <c r="D24" s="30" t="s">
        <v>14</v>
      </c>
      <c r="G24">
        <f>40+50+100+60+30</f>
        <v>280</v>
      </c>
      <c r="H24">
        <f>7.42*3600</f>
        <v>26712</v>
      </c>
      <c r="L24" s="27">
        <f>+L23/12</f>
        <v>304.01666666666671</v>
      </c>
      <c r="M24" t="s">
        <v>124</v>
      </c>
    </row>
    <row r="25" spans="1:15" x14ac:dyDescent="0.25">
      <c r="A25" s="30">
        <v>5</v>
      </c>
      <c r="B25" s="30" t="s">
        <v>15</v>
      </c>
      <c r="C25" s="30" t="s">
        <v>4</v>
      </c>
      <c r="D25" s="30" t="s">
        <v>5</v>
      </c>
      <c r="H25">
        <f>+H24/G24</f>
        <v>95.4</v>
      </c>
      <c r="L25" s="27">
        <f>+L24/24</f>
        <v>12.667361111111113</v>
      </c>
      <c r="M25" t="s">
        <v>125</v>
      </c>
    </row>
    <row r="26" spans="1:15" x14ac:dyDescent="0.25">
      <c r="C26" s="3" t="s">
        <v>30</v>
      </c>
      <c r="D26" s="3">
        <v>1.85</v>
      </c>
      <c r="H26">
        <f>+H25*0.9</f>
        <v>85.860000000000014</v>
      </c>
      <c r="L26" s="27">
        <f>+L25/7.42</f>
        <v>1.7071915244085059</v>
      </c>
      <c r="M26" t="s">
        <v>126</v>
      </c>
    </row>
    <row r="28" spans="1:15" x14ac:dyDescent="0.25">
      <c r="A28" s="32" t="s">
        <v>9</v>
      </c>
      <c r="B28" s="32"/>
      <c r="C28" s="32"/>
      <c r="D28" s="32"/>
      <c r="F28" s="31" t="s">
        <v>29</v>
      </c>
      <c r="G28" s="31"/>
      <c r="H28" s="30">
        <v>14</v>
      </c>
      <c r="J28" t="s">
        <v>119</v>
      </c>
      <c r="K28">
        <v>2</v>
      </c>
    </row>
    <row r="29" spans="1:15" x14ac:dyDescent="0.25">
      <c r="A29" s="2" t="s">
        <v>0</v>
      </c>
      <c r="B29" s="2" t="s">
        <v>1</v>
      </c>
      <c r="C29" s="2" t="s">
        <v>2</v>
      </c>
      <c r="D29" s="2" t="s">
        <v>3</v>
      </c>
      <c r="F29" s="31" t="s">
        <v>31</v>
      </c>
      <c r="G29" s="31"/>
      <c r="H29" s="30">
        <v>1.76</v>
      </c>
      <c r="I29" t="s">
        <v>128</v>
      </c>
      <c r="J29" t="s">
        <v>116</v>
      </c>
      <c r="K29">
        <v>11</v>
      </c>
    </row>
    <row r="30" spans="1:15" x14ac:dyDescent="0.25">
      <c r="A30" s="30">
        <v>1</v>
      </c>
      <c r="B30" s="30" t="s">
        <v>120</v>
      </c>
      <c r="C30" s="30" t="s">
        <v>4</v>
      </c>
      <c r="D30" s="30" t="s">
        <v>5</v>
      </c>
      <c r="F30" s="31" t="s">
        <v>30</v>
      </c>
      <c r="G30" s="31"/>
      <c r="H30" s="30">
        <f>H28*H29</f>
        <v>24.64</v>
      </c>
      <c r="I30" t="s">
        <v>35</v>
      </c>
      <c r="J30" t="s">
        <v>113</v>
      </c>
      <c r="K30">
        <f>K29*K28</f>
        <v>22</v>
      </c>
      <c r="N30">
        <v>30</v>
      </c>
      <c r="O30">
        <f>+D35</f>
        <v>1.76</v>
      </c>
    </row>
    <row r="31" spans="1:15" x14ac:dyDescent="0.25">
      <c r="A31" s="30">
        <v>2</v>
      </c>
      <c r="B31" s="30" t="s">
        <v>6</v>
      </c>
      <c r="C31" s="30" t="s">
        <v>7</v>
      </c>
      <c r="D31" s="30" t="s">
        <v>8</v>
      </c>
      <c r="J31" t="s">
        <v>114</v>
      </c>
      <c r="K31">
        <v>14</v>
      </c>
      <c r="N31">
        <f>+K30</f>
        <v>22</v>
      </c>
      <c r="O31">
        <f>+N31*O30</f>
        <v>38.72</v>
      </c>
    </row>
    <row r="32" spans="1:15" x14ac:dyDescent="0.25">
      <c r="A32" s="30">
        <v>3</v>
      </c>
      <c r="B32" s="30" t="s">
        <v>10</v>
      </c>
      <c r="C32" s="30" t="s">
        <v>11</v>
      </c>
      <c r="D32" s="30" t="s">
        <v>12</v>
      </c>
      <c r="J32" t="s">
        <v>115</v>
      </c>
      <c r="K32">
        <v>22</v>
      </c>
      <c r="L32">
        <f>K32*H30</f>
        <v>542.08000000000004</v>
      </c>
      <c r="M32" t="s">
        <v>35</v>
      </c>
      <c r="O32">
        <f>+O31/N30</f>
        <v>1.2906666666666666</v>
      </c>
    </row>
    <row r="33" spans="1:15" x14ac:dyDescent="0.25">
      <c r="A33" s="30">
        <v>4</v>
      </c>
      <c r="B33" s="30" t="s">
        <v>13</v>
      </c>
      <c r="C33" s="30" t="s">
        <v>14</v>
      </c>
      <c r="D33" s="30" t="s">
        <v>14</v>
      </c>
      <c r="L33">
        <f>+L32/12</f>
        <v>45.173333333333339</v>
      </c>
      <c r="M33" t="s">
        <v>124</v>
      </c>
    </row>
    <row r="34" spans="1:15" x14ac:dyDescent="0.25">
      <c r="A34" s="30">
        <v>5</v>
      </c>
      <c r="B34" s="30" t="s">
        <v>15</v>
      </c>
      <c r="C34" s="30" t="s">
        <v>4</v>
      </c>
      <c r="D34" s="30" t="s">
        <v>5</v>
      </c>
      <c r="L34">
        <f>+L33/24</f>
        <v>1.8822222222222225</v>
      </c>
      <c r="M34" t="s">
        <v>125</v>
      </c>
    </row>
    <row r="35" spans="1:15" x14ac:dyDescent="0.25">
      <c r="C35" s="3" t="s">
        <v>30</v>
      </c>
      <c r="D35" s="3">
        <v>1.76</v>
      </c>
      <c r="L35">
        <f>+L34/7.42</f>
        <v>0.2536687631027254</v>
      </c>
      <c r="M35" t="s">
        <v>126</v>
      </c>
    </row>
    <row r="37" spans="1:15" x14ac:dyDescent="0.25">
      <c r="A37" s="32" t="s">
        <v>28</v>
      </c>
      <c r="B37" s="32"/>
      <c r="C37" s="32"/>
      <c r="D37" s="32"/>
      <c r="F37" s="31" t="s">
        <v>29</v>
      </c>
      <c r="G37" s="31"/>
      <c r="H37" s="30">
        <v>34</v>
      </c>
      <c r="I37" t="s">
        <v>32</v>
      </c>
      <c r="J37" t="s">
        <v>119</v>
      </c>
      <c r="K37">
        <v>3</v>
      </c>
    </row>
    <row r="38" spans="1:15" x14ac:dyDescent="0.25">
      <c r="A38" s="2" t="s">
        <v>0</v>
      </c>
      <c r="B38" s="2" t="s">
        <v>1</v>
      </c>
      <c r="C38" s="2" t="s">
        <v>2</v>
      </c>
      <c r="D38" s="2" t="s">
        <v>3</v>
      </c>
      <c r="F38" s="31" t="s">
        <v>31</v>
      </c>
      <c r="G38" s="31"/>
      <c r="H38" s="30">
        <v>1.1599999999999999</v>
      </c>
      <c r="I38" t="s">
        <v>128</v>
      </c>
      <c r="J38" t="s">
        <v>116</v>
      </c>
      <c r="K38">
        <v>13</v>
      </c>
    </row>
    <row r="39" spans="1:15" x14ac:dyDescent="0.25">
      <c r="A39" s="30">
        <v>1</v>
      </c>
      <c r="B39" s="30" t="s">
        <v>120</v>
      </c>
      <c r="C39" s="30" t="s">
        <v>4</v>
      </c>
      <c r="D39" s="30" t="s">
        <v>5</v>
      </c>
      <c r="F39" s="31" t="s">
        <v>30</v>
      </c>
      <c r="G39" s="31"/>
      <c r="H39" s="30">
        <f>H37*H38</f>
        <v>39.44</v>
      </c>
      <c r="I39" t="s">
        <v>35</v>
      </c>
      <c r="J39" t="s">
        <v>113</v>
      </c>
      <c r="K39">
        <f>K38*K37</f>
        <v>39</v>
      </c>
      <c r="N39">
        <v>30</v>
      </c>
      <c r="O39">
        <f>+D44</f>
        <v>1.1599999999999999</v>
      </c>
    </row>
    <row r="40" spans="1:15" x14ac:dyDescent="0.25">
      <c r="A40" s="30">
        <v>2</v>
      </c>
      <c r="B40" s="30" t="s">
        <v>27</v>
      </c>
      <c r="C40" s="30" t="s">
        <v>24</v>
      </c>
      <c r="D40" s="30" t="s">
        <v>25</v>
      </c>
      <c r="J40" t="s">
        <v>114</v>
      </c>
      <c r="K40">
        <v>34</v>
      </c>
      <c r="N40">
        <f>+K39</f>
        <v>39</v>
      </c>
      <c r="O40">
        <f>+N40*O39</f>
        <v>45.239999999999995</v>
      </c>
    </row>
    <row r="41" spans="1:15" x14ac:dyDescent="0.25">
      <c r="A41" s="30">
        <v>3</v>
      </c>
      <c r="B41" s="30" t="s">
        <v>19</v>
      </c>
      <c r="C41" s="30" t="s">
        <v>17</v>
      </c>
      <c r="D41" s="30" t="s">
        <v>18</v>
      </c>
      <c r="J41" t="s">
        <v>115</v>
      </c>
      <c r="K41">
        <v>39</v>
      </c>
      <c r="L41">
        <f>K41*H39</f>
        <v>1538.1599999999999</v>
      </c>
      <c r="M41" t="s">
        <v>35</v>
      </c>
      <c r="O41">
        <f>+O40/N39</f>
        <v>1.5079999999999998</v>
      </c>
    </row>
    <row r="42" spans="1:15" x14ac:dyDescent="0.25">
      <c r="A42" s="30">
        <v>4</v>
      </c>
      <c r="B42" s="30" t="s">
        <v>23</v>
      </c>
      <c r="C42" s="30" t="s">
        <v>24</v>
      </c>
      <c r="D42" s="30" t="s">
        <v>25</v>
      </c>
      <c r="L42">
        <f>+L41/12</f>
        <v>128.17999999999998</v>
      </c>
      <c r="M42" t="s">
        <v>124</v>
      </c>
    </row>
    <row r="43" spans="1:15" x14ac:dyDescent="0.25">
      <c r="A43" s="30">
        <v>5</v>
      </c>
      <c r="B43" s="30" t="s">
        <v>15</v>
      </c>
      <c r="C43" s="30" t="s">
        <v>4</v>
      </c>
      <c r="D43" s="30" t="s">
        <v>5</v>
      </c>
      <c r="L43">
        <f>+L42/24</f>
        <v>5.3408333333333324</v>
      </c>
      <c r="M43" t="s">
        <v>125</v>
      </c>
    </row>
    <row r="44" spans="1:15" x14ac:dyDescent="0.25">
      <c r="C44" s="3" t="s">
        <v>30</v>
      </c>
      <c r="D44" s="3">
        <v>1.1599999999999999</v>
      </c>
      <c r="L44">
        <f>+L43/7.42</f>
        <v>0.71978885893980227</v>
      </c>
      <c r="M44" t="s">
        <v>126</v>
      </c>
    </row>
    <row r="46" spans="1:15" x14ac:dyDescent="0.25">
      <c r="A46" s="32" t="s">
        <v>117</v>
      </c>
      <c r="B46" s="32"/>
      <c r="C46" s="32"/>
      <c r="D46" s="32"/>
      <c r="F46" s="31" t="s">
        <v>29</v>
      </c>
      <c r="G46" s="31"/>
      <c r="H46" s="30">
        <v>20</v>
      </c>
      <c r="J46" t="s">
        <v>119</v>
      </c>
      <c r="K46">
        <v>3</v>
      </c>
    </row>
    <row r="47" spans="1:15" x14ac:dyDescent="0.25">
      <c r="A47" s="2" t="s">
        <v>0</v>
      </c>
      <c r="B47" s="2" t="s">
        <v>1</v>
      </c>
      <c r="C47" s="2" t="s">
        <v>2</v>
      </c>
      <c r="D47" s="2" t="s">
        <v>3</v>
      </c>
      <c r="F47" s="31" t="s">
        <v>31</v>
      </c>
      <c r="G47" s="31"/>
      <c r="H47" s="30">
        <v>1.66</v>
      </c>
      <c r="I47" t="s">
        <v>128</v>
      </c>
      <c r="J47" t="s">
        <v>116</v>
      </c>
      <c r="K47">
        <v>26</v>
      </c>
    </row>
    <row r="48" spans="1:15" x14ac:dyDescent="0.25">
      <c r="A48" s="30">
        <v>1</v>
      </c>
      <c r="B48" s="30" t="s">
        <v>120</v>
      </c>
      <c r="C48" s="30" t="s">
        <v>17</v>
      </c>
      <c r="D48" s="30" t="s">
        <v>18</v>
      </c>
      <c r="F48" s="31" t="s">
        <v>30</v>
      </c>
      <c r="G48" s="31"/>
      <c r="H48" s="30">
        <f>H46*H47</f>
        <v>33.199999999999996</v>
      </c>
      <c r="I48" t="s">
        <v>35</v>
      </c>
      <c r="J48" t="s">
        <v>113</v>
      </c>
      <c r="K48">
        <f>K47*K46</f>
        <v>78</v>
      </c>
      <c r="N48">
        <v>30</v>
      </c>
      <c r="O48">
        <f>+D54</f>
        <v>1.66</v>
      </c>
    </row>
    <row r="49" spans="1:16" x14ac:dyDescent="0.25">
      <c r="A49" s="30">
        <v>2</v>
      </c>
      <c r="B49" s="30" t="s">
        <v>27</v>
      </c>
      <c r="C49" s="30" t="s">
        <v>24</v>
      </c>
      <c r="D49" s="30" t="s">
        <v>25</v>
      </c>
      <c r="J49" t="s">
        <v>114</v>
      </c>
      <c r="K49">
        <v>26</v>
      </c>
      <c r="N49">
        <f>+K48</f>
        <v>78</v>
      </c>
      <c r="O49">
        <f>+N49*O48</f>
        <v>129.47999999999999</v>
      </c>
    </row>
    <row r="50" spans="1:16" x14ac:dyDescent="0.25">
      <c r="A50" s="30">
        <v>3</v>
      </c>
      <c r="B50" s="30" t="s">
        <v>20</v>
      </c>
      <c r="C50" s="30" t="s">
        <v>17</v>
      </c>
      <c r="D50" s="30" t="s">
        <v>18</v>
      </c>
      <c r="J50" t="s">
        <v>115</v>
      </c>
      <c r="K50">
        <v>78</v>
      </c>
      <c r="L50">
        <f>K50*H48</f>
        <v>2589.5999999999995</v>
      </c>
      <c r="M50" t="s">
        <v>35</v>
      </c>
      <c r="O50">
        <f>+O49/N48</f>
        <v>4.3159999999999998</v>
      </c>
    </row>
    <row r="51" spans="1:16" x14ac:dyDescent="0.25">
      <c r="A51" s="30">
        <v>4</v>
      </c>
      <c r="B51" s="30" t="s">
        <v>118</v>
      </c>
      <c r="C51" s="30" t="s">
        <v>7</v>
      </c>
      <c r="D51" s="30" t="s">
        <v>8</v>
      </c>
      <c r="L51">
        <f>+L50/12</f>
        <v>215.79999999999995</v>
      </c>
      <c r="M51" t="s">
        <v>124</v>
      </c>
    </row>
    <row r="52" spans="1:16" x14ac:dyDescent="0.25">
      <c r="A52" s="30">
        <v>5</v>
      </c>
      <c r="B52" s="30" t="s">
        <v>23</v>
      </c>
      <c r="C52" s="30" t="s">
        <v>24</v>
      </c>
      <c r="D52" s="30" t="s">
        <v>25</v>
      </c>
      <c r="G52" s="25" t="s">
        <v>122</v>
      </c>
      <c r="H52" s="25" t="s">
        <v>123</v>
      </c>
      <c r="L52" s="26">
        <f>+L51/24</f>
        <v>8.9916666666666654</v>
      </c>
      <c r="M52" t="s">
        <v>125</v>
      </c>
    </row>
    <row r="53" spans="1:16" x14ac:dyDescent="0.25">
      <c r="A53" s="30">
        <v>6</v>
      </c>
      <c r="B53" s="30" t="s">
        <v>15</v>
      </c>
      <c r="C53" s="30" t="s">
        <v>4</v>
      </c>
      <c r="D53" s="30" t="s">
        <v>5</v>
      </c>
      <c r="G53">
        <f>+H46+H37+H19+H10+H28+H2</f>
        <v>215</v>
      </c>
      <c r="H53">
        <f>+H48+H39+H30+H21+H12+H4</f>
        <v>330.12</v>
      </c>
      <c r="I53" s="4">
        <f>+K50+K41+K23+K32+K13+K5</f>
        <v>449</v>
      </c>
      <c r="L53" s="26">
        <f>+L52/7.42</f>
        <v>1.2118149146451032</v>
      </c>
      <c r="M53" t="s">
        <v>126</v>
      </c>
    </row>
    <row r="54" spans="1:16" x14ac:dyDescent="0.25">
      <c r="C54" s="3" t="s">
        <v>30</v>
      </c>
      <c r="D54" s="3">
        <v>1.66</v>
      </c>
      <c r="J54" t="s">
        <v>121</v>
      </c>
      <c r="K54">
        <v>29064</v>
      </c>
      <c r="O54" s="27">
        <f>+O50+O41+O23+O32+O13+O5</f>
        <v>26.596666666666668</v>
      </c>
    </row>
    <row r="56" spans="1:16" x14ac:dyDescent="0.25">
      <c r="O56" s="8">
        <f>+O54/7.42</f>
        <v>3.584456424079066</v>
      </c>
    </row>
    <row r="57" spans="1:16" x14ac:dyDescent="0.25">
      <c r="J57">
        <v>7.76</v>
      </c>
      <c r="L57" s="26">
        <f>+L52+L43+L34+L25+L15+L7</f>
        <v>120.82076388888889</v>
      </c>
    </row>
    <row r="58" spans="1:16" x14ac:dyDescent="0.25">
      <c r="L58" s="28">
        <f>+L57/7.42</f>
        <v>16.283121817909553</v>
      </c>
      <c r="M58" s="27">
        <f>+L57/24</f>
        <v>5.0341984953703705</v>
      </c>
    </row>
    <row r="62" spans="1:16" x14ac:dyDescent="0.25">
      <c r="N62" s="5"/>
      <c r="O62" s="6"/>
      <c r="P62" s="7"/>
    </row>
  </sheetData>
  <mergeCells count="24">
    <mergeCell ref="F38:G38"/>
    <mergeCell ref="F39:G39"/>
    <mergeCell ref="A46:D46"/>
    <mergeCell ref="F46:G46"/>
    <mergeCell ref="F47:G47"/>
    <mergeCell ref="F48:G48"/>
    <mergeCell ref="A28:D28"/>
    <mergeCell ref="F28:G28"/>
    <mergeCell ref="F29:G29"/>
    <mergeCell ref="F30:G30"/>
    <mergeCell ref="A37:D37"/>
    <mergeCell ref="F37:G37"/>
    <mergeCell ref="F11:G11"/>
    <mergeCell ref="F12:G12"/>
    <mergeCell ref="A19:D19"/>
    <mergeCell ref="F19:G19"/>
    <mergeCell ref="F20:G20"/>
    <mergeCell ref="F21:G21"/>
    <mergeCell ref="A1:D1"/>
    <mergeCell ref="F2:G2"/>
    <mergeCell ref="F3:G3"/>
    <mergeCell ref="F4:G4"/>
    <mergeCell ref="A10:D10"/>
    <mergeCell ref="F10:G10"/>
  </mergeCells>
  <pageMargins left="0" right="0" top="0" bottom="0" header="0" footer="0"/>
  <pageSetup paperSize="9" scale="4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view="pageBreakPreview" topLeftCell="A8" zoomScale="60" zoomScaleNormal="100" workbookViewId="0">
      <selection activeCell="L57" sqref="L57"/>
    </sheetView>
  </sheetViews>
  <sheetFormatPr defaultRowHeight="15" x14ac:dyDescent="0.25"/>
  <cols>
    <col min="1" max="1" width="8" bestFit="1" customWidth="1"/>
    <col min="2" max="2" width="23" bestFit="1" customWidth="1"/>
    <col min="3" max="3" width="15.140625" bestFit="1" customWidth="1"/>
    <col min="4" max="4" width="14.7109375" bestFit="1" customWidth="1"/>
    <col min="6" max="6" width="15.42578125" bestFit="1" customWidth="1"/>
    <col min="7" max="7" width="11.85546875" bestFit="1" customWidth="1"/>
    <col min="8" max="8" width="13" bestFit="1" customWidth="1"/>
    <col min="9" max="9" width="18.42578125" bestFit="1" customWidth="1"/>
    <col min="10" max="10" width="38.7109375" bestFit="1" customWidth="1"/>
    <col min="11" max="11" width="7.5703125" bestFit="1" customWidth="1"/>
    <col min="12" max="12" width="11.5703125" bestFit="1" customWidth="1"/>
    <col min="13" max="13" width="19.7109375" bestFit="1" customWidth="1"/>
    <col min="14" max="14" width="9.140625" customWidth="1"/>
    <col min="15" max="15" width="7" customWidth="1"/>
    <col min="16" max="16" width="28.28515625" bestFit="1" customWidth="1"/>
    <col min="20" max="20" width="11.7109375" bestFit="1" customWidth="1"/>
    <col min="23" max="23" width="10" bestFit="1" customWidth="1"/>
    <col min="24" max="24" width="9.85546875" bestFit="1" customWidth="1"/>
  </cols>
  <sheetData>
    <row r="1" spans="1:16" ht="22.5" customHeight="1" x14ac:dyDescent="0.25">
      <c r="A1" s="32" t="s">
        <v>26</v>
      </c>
      <c r="B1" s="32"/>
      <c r="C1" s="32"/>
      <c r="D1" s="32"/>
      <c r="J1" t="s">
        <v>119</v>
      </c>
      <c r="K1">
        <v>4</v>
      </c>
    </row>
    <row r="2" spans="1:16" x14ac:dyDescent="0.25">
      <c r="A2" s="2" t="s">
        <v>0</v>
      </c>
      <c r="B2" s="2" t="s">
        <v>1</v>
      </c>
      <c r="C2" s="2" t="s">
        <v>2</v>
      </c>
      <c r="D2" s="2" t="s">
        <v>3</v>
      </c>
      <c r="F2" s="31" t="s">
        <v>29</v>
      </c>
      <c r="G2" s="31"/>
      <c r="H2" s="1">
        <v>89</v>
      </c>
      <c r="J2" t="s">
        <v>116</v>
      </c>
      <c r="K2">
        <v>57</v>
      </c>
    </row>
    <row r="3" spans="1:16" x14ac:dyDescent="0.25">
      <c r="A3" s="1">
        <v>1</v>
      </c>
      <c r="B3" s="1" t="s">
        <v>120</v>
      </c>
      <c r="C3" s="1" t="s">
        <v>4</v>
      </c>
      <c r="D3" s="1" t="s">
        <v>5</v>
      </c>
      <c r="F3" s="31" t="s">
        <v>31</v>
      </c>
      <c r="G3" s="31"/>
      <c r="H3" s="1">
        <v>1.58</v>
      </c>
      <c r="I3" t="s">
        <v>128</v>
      </c>
      <c r="J3" t="s">
        <v>113</v>
      </c>
      <c r="K3">
        <f>K2*K1</f>
        <v>228</v>
      </c>
      <c r="N3">
        <v>30</v>
      </c>
      <c r="O3">
        <f>+D8</f>
        <v>1.58</v>
      </c>
    </row>
    <row r="4" spans="1:16" x14ac:dyDescent="0.25">
      <c r="A4" s="1">
        <v>2</v>
      </c>
      <c r="B4" s="1" t="s">
        <v>19</v>
      </c>
      <c r="C4" s="1" t="s">
        <v>7</v>
      </c>
      <c r="D4" s="1" t="s">
        <v>8</v>
      </c>
      <c r="F4" s="31" t="s">
        <v>30</v>
      </c>
      <c r="G4" s="31"/>
      <c r="H4" s="1">
        <f>H2*H3</f>
        <v>140.62</v>
      </c>
      <c r="I4" t="s">
        <v>35</v>
      </c>
      <c r="J4" t="s">
        <v>114</v>
      </c>
      <c r="K4">
        <v>89</v>
      </c>
      <c r="N4">
        <f>+K3</f>
        <v>228</v>
      </c>
      <c r="O4">
        <f>+N4*O3</f>
        <v>360.24</v>
      </c>
    </row>
    <row r="5" spans="1:16" x14ac:dyDescent="0.25">
      <c r="A5" s="1">
        <v>3</v>
      </c>
      <c r="B5" s="1" t="s">
        <v>20</v>
      </c>
      <c r="C5" s="1" t="s">
        <v>21</v>
      </c>
      <c r="D5" s="1" t="s">
        <v>22</v>
      </c>
      <c r="J5" t="s">
        <v>115</v>
      </c>
      <c r="K5">
        <v>168</v>
      </c>
      <c r="L5">
        <f>K5*H4</f>
        <v>23624.16</v>
      </c>
      <c r="M5" t="s">
        <v>35</v>
      </c>
      <c r="O5">
        <f>+O4/N3</f>
        <v>12.008000000000001</v>
      </c>
      <c r="P5" t="s">
        <v>127</v>
      </c>
    </row>
    <row r="6" spans="1:16" x14ac:dyDescent="0.25">
      <c r="A6" s="1">
        <v>4</v>
      </c>
      <c r="B6" s="1" t="s">
        <v>23</v>
      </c>
      <c r="C6" s="1" t="s">
        <v>24</v>
      </c>
      <c r="D6" s="1" t="s">
        <v>25</v>
      </c>
      <c r="L6" s="27">
        <f>+L5/12</f>
        <v>1968.68</v>
      </c>
      <c r="M6" t="s">
        <v>124</v>
      </c>
    </row>
    <row r="7" spans="1:16" x14ac:dyDescent="0.25">
      <c r="A7" s="1">
        <v>5</v>
      </c>
      <c r="B7" s="1" t="s">
        <v>15</v>
      </c>
      <c r="C7" s="1" t="s">
        <v>4</v>
      </c>
      <c r="D7" s="1" t="s">
        <v>5</v>
      </c>
      <c r="L7" s="27">
        <f>+L6/24</f>
        <v>82.028333333333336</v>
      </c>
      <c r="M7" t="s">
        <v>125</v>
      </c>
    </row>
    <row r="8" spans="1:16" x14ac:dyDescent="0.25">
      <c r="C8" s="3" t="s">
        <v>30</v>
      </c>
      <c r="D8" s="3">
        <v>1.58</v>
      </c>
      <c r="L8" s="27">
        <f>+L7/7.42</f>
        <v>11.05503144654088</v>
      </c>
      <c r="M8" t="s">
        <v>126</v>
      </c>
    </row>
    <row r="9" spans="1:16" x14ac:dyDescent="0.25">
      <c r="J9" t="s">
        <v>119</v>
      </c>
      <c r="K9">
        <v>2</v>
      </c>
    </row>
    <row r="10" spans="1:16" x14ac:dyDescent="0.25">
      <c r="A10" s="32" t="s">
        <v>33</v>
      </c>
      <c r="B10" s="32"/>
      <c r="C10" s="32"/>
      <c r="D10" s="32"/>
      <c r="F10" s="31" t="s">
        <v>29</v>
      </c>
      <c r="G10" s="31"/>
      <c r="H10" s="1">
        <v>29</v>
      </c>
      <c r="J10" t="s">
        <v>116</v>
      </c>
      <c r="K10">
        <v>37</v>
      </c>
    </row>
    <row r="11" spans="1:16" x14ac:dyDescent="0.25">
      <c r="A11" s="2" t="s">
        <v>0</v>
      </c>
      <c r="B11" s="2" t="s">
        <v>1</v>
      </c>
      <c r="C11" s="2" t="s">
        <v>2</v>
      </c>
      <c r="D11" s="2" t="s">
        <v>3</v>
      </c>
      <c r="F11" s="31" t="s">
        <v>31</v>
      </c>
      <c r="G11" s="31"/>
      <c r="H11" s="1">
        <v>1.33</v>
      </c>
      <c r="I11" t="s">
        <v>128</v>
      </c>
      <c r="J11" t="s">
        <v>113</v>
      </c>
      <c r="K11">
        <f>K10*K9</f>
        <v>74</v>
      </c>
      <c r="N11">
        <v>30</v>
      </c>
      <c r="O11">
        <f>+D17</f>
        <v>1.33</v>
      </c>
    </row>
    <row r="12" spans="1:16" x14ac:dyDescent="0.25">
      <c r="A12" s="1">
        <v>1</v>
      </c>
      <c r="B12" s="1" t="s">
        <v>120</v>
      </c>
      <c r="C12" s="1" t="s">
        <v>4</v>
      </c>
      <c r="D12" s="1" t="s">
        <v>5</v>
      </c>
      <c r="F12" s="31" t="s">
        <v>30</v>
      </c>
      <c r="G12" s="31"/>
      <c r="H12" s="1">
        <f>H10*H11</f>
        <v>38.57</v>
      </c>
      <c r="I12" t="s">
        <v>35</v>
      </c>
      <c r="J12" t="s">
        <v>114</v>
      </c>
      <c r="K12">
        <v>29</v>
      </c>
      <c r="N12">
        <f>+K11</f>
        <v>74</v>
      </c>
      <c r="O12">
        <f>+N12*O11</f>
        <v>98.42</v>
      </c>
    </row>
    <row r="13" spans="1:16" x14ac:dyDescent="0.25">
      <c r="A13" s="1">
        <v>2</v>
      </c>
      <c r="B13" s="1" t="s">
        <v>27</v>
      </c>
      <c r="C13" s="1" t="s">
        <v>24</v>
      </c>
      <c r="D13" s="1" t="s">
        <v>25</v>
      </c>
      <c r="J13" t="s">
        <v>115</v>
      </c>
      <c r="K13">
        <v>74</v>
      </c>
      <c r="L13" s="26">
        <f>K13*H12</f>
        <v>2854.18</v>
      </c>
      <c r="M13" t="s">
        <v>35</v>
      </c>
      <c r="O13">
        <f>+O12/N11</f>
        <v>3.2806666666666668</v>
      </c>
      <c r="P13" t="s">
        <v>127</v>
      </c>
    </row>
    <row r="14" spans="1:16" x14ac:dyDescent="0.25">
      <c r="A14" s="1">
        <v>3</v>
      </c>
      <c r="B14" s="1" t="s">
        <v>20</v>
      </c>
      <c r="C14" s="1" t="s">
        <v>21</v>
      </c>
      <c r="D14" s="1" t="s">
        <v>22</v>
      </c>
      <c r="F14" s="4" t="s">
        <v>36</v>
      </c>
      <c r="G14" s="4" t="s">
        <v>37</v>
      </c>
      <c r="H14" s="4" t="s">
        <v>38</v>
      </c>
      <c r="L14" s="26">
        <f>+L13/12</f>
        <v>237.84833333333333</v>
      </c>
      <c r="M14" t="s">
        <v>124</v>
      </c>
    </row>
    <row r="15" spans="1:16" x14ac:dyDescent="0.25">
      <c r="A15" s="1">
        <v>4</v>
      </c>
      <c r="B15" s="1" t="s">
        <v>23</v>
      </c>
      <c r="C15" s="1" t="s">
        <v>24</v>
      </c>
      <c r="D15" s="1" t="s">
        <v>25</v>
      </c>
      <c r="F15" s="4">
        <v>17</v>
      </c>
      <c r="G15" s="4">
        <v>6</v>
      </c>
      <c r="H15" s="4">
        <v>6</v>
      </c>
      <c r="L15" s="26">
        <f>+L14/24</f>
        <v>9.9103472222222226</v>
      </c>
      <c r="M15" t="s">
        <v>125</v>
      </c>
    </row>
    <row r="16" spans="1:16" x14ac:dyDescent="0.25">
      <c r="A16" s="1">
        <v>5</v>
      </c>
      <c r="B16" s="1" t="s">
        <v>15</v>
      </c>
      <c r="C16" s="1" t="s">
        <v>4</v>
      </c>
      <c r="D16" s="1" t="s">
        <v>5</v>
      </c>
      <c r="L16" s="26">
        <f>+L15/7.42</f>
        <v>1.3356263102725368</v>
      </c>
      <c r="M16" t="s">
        <v>126</v>
      </c>
    </row>
    <row r="17" spans="1:16" x14ac:dyDescent="0.25">
      <c r="C17" s="3" t="s">
        <v>30</v>
      </c>
      <c r="D17" s="3">
        <v>1.33</v>
      </c>
    </row>
    <row r="19" spans="1:16" x14ac:dyDescent="0.25">
      <c r="A19" s="32" t="s">
        <v>16</v>
      </c>
      <c r="B19" s="32"/>
      <c r="C19" s="32"/>
      <c r="D19" s="32"/>
      <c r="F19" s="31" t="s">
        <v>29</v>
      </c>
      <c r="G19" s="31"/>
      <c r="H19" s="1">
        <v>32</v>
      </c>
      <c r="J19" t="s">
        <v>119</v>
      </c>
      <c r="K19" s="29">
        <v>2</v>
      </c>
    </row>
    <row r="20" spans="1:16" x14ac:dyDescent="0.25">
      <c r="A20" s="2" t="s">
        <v>0</v>
      </c>
      <c r="B20" s="2" t="s">
        <v>1</v>
      </c>
      <c r="C20" s="2" t="s">
        <v>2</v>
      </c>
      <c r="D20" s="2" t="s">
        <v>3</v>
      </c>
      <c r="F20" s="31" t="s">
        <v>31</v>
      </c>
      <c r="G20" s="31"/>
      <c r="H20" s="1">
        <v>1.85</v>
      </c>
      <c r="I20" t="s">
        <v>128</v>
      </c>
      <c r="J20" t="s">
        <v>116</v>
      </c>
      <c r="K20" s="29">
        <v>47</v>
      </c>
    </row>
    <row r="21" spans="1:16" x14ac:dyDescent="0.25">
      <c r="A21" s="1">
        <v>1</v>
      </c>
      <c r="B21" s="1" t="s">
        <v>120</v>
      </c>
      <c r="C21" s="1" t="s">
        <v>17</v>
      </c>
      <c r="D21" s="1" t="s">
        <v>18</v>
      </c>
      <c r="F21" s="31" t="s">
        <v>30</v>
      </c>
      <c r="G21" s="31"/>
      <c r="H21" s="1">
        <f>H19*H20</f>
        <v>59.2</v>
      </c>
      <c r="I21" t="s">
        <v>35</v>
      </c>
      <c r="J21" t="s">
        <v>113</v>
      </c>
      <c r="K21" s="29">
        <f>K20*K19</f>
        <v>94</v>
      </c>
      <c r="N21">
        <v>30</v>
      </c>
      <c r="O21">
        <f>+D26</f>
        <v>1.85</v>
      </c>
    </row>
    <row r="22" spans="1:16" x14ac:dyDescent="0.25">
      <c r="A22" s="1">
        <v>2</v>
      </c>
      <c r="B22" s="1" t="s">
        <v>6</v>
      </c>
      <c r="C22" s="1" t="s">
        <v>7</v>
      </c>
      <c r="D22" s="1" t="s">
        <v>8</v>
      </c>
      <c r="J22" t="s">
        <v>114</v>
      </c>
      <c r="K22" s="29">
        <v>32</v>
      </c>
      <c r="N22">
        <f>+K21</f>
        <v>94</v>
      </c>
      <c r="O22">
        <f>+N22*O21</f>
        <v>173.9</v>
      </c>
    </row>
    <row r="23" spans="1:16" x14ac:dyDescent="0.25">
      <c r="A23" s="1">
        <v>3</v>
      </c>
      <c r="B23" s="1" t="s">
        <v>10</v>
      </c>
      <c r="C23" s="1" t="s">
        <v>11</v>
      </c>
      <c r="D23" s="1" t="s">
        <v>12</v>
      </c>
      <c r="J23" t="s">
        <v>115</v>
      </c>
      <c r="K23" s="29">
        <v>94</v>
      </c>
      <c r="L23">
        <f>K23*H21</f>
        <v>5564.8</v>
      </c>
      <c r="M23" t="s">
        <v>35</v>
      </c>
      <c r="O23">
        <f>+O22/N21</f>
        <v>5.7966666666666669</v>
      </c>
      <c r="P23" t="s">
        <v>127</v>
      </c>
    </row>
    <row r="24" spans="1:16" x14ac:dyDescent="0.25">
      <c r="A24" s="1">
        <v>4</v>
      </c>
      <c r="B24" s="1" t="s">
        <v>13</v>
      </c>
      <c r="C24" s="1" t="s">
        <v>14</v>
      </c>
      <c r="D24" s="1" t="s">
        <v>14</v>
      </c>
      <c r="L24" s="27">
        <f>+L23/12</f>
        <v>463.73333333333335</v>
      </c>
      <c r="M24" t="s">
        <v>124</v>
      </c>
    </row>
    <row r="25" spans="1:16" x14ac:dyDescent="0.25">
      <c r="A25" s="1">
        <v>5</v>
      </c>
      <c r="B25" s="1" t="s">
        <v>15</v>
      </c>
      <c r="C25" s="1" t="s">
        <v>4</v>
      </c>
      <c r="D25" s="1" t="s">
        <v>5</v>
      </c>
      <c r="L25" s="27">
        <f>+L24/24</f>
        <v>19.322222222222223</v>
      </c>
      <c r="M25" t="s">
        <v>125</v>
      </c>
    </row>
    <row r="26" spans="1:16" x14ac:dyDescent="0.25">
      <c r="C26" s="3" t="s">
        <v>30</v>
      </c>
      <c r="D26" s="3">
        <v>1.85</v>
      </c>
      <c r="L26" s="27">
        <f>+L25/7.42</f>
        <v>2.604073075771189</v>
      </c>
      <c r="M26" t="s">
        <v>126</v>
      </c>
    </row>
    <row r="28" spans="1:16" x14ac:dyDescent="0.25">
      <c r="A28" s="32" t="s">
        <v>9</v>
      </c>
      <c r="B28" s="32"/>
      <c r="C28" s="32"/>
      <c r="D28" s="32"/>
      <c r="F28" s="31" t="s">
        <v>29</v>
      </c>
      <c r="G28" s="31"/>
      <c r="H28" s="1">
        <v>21</v>
      </c>
      <c r="J28" t="s">
        <v>119</v>
      </c>
      <c r="K28">
        <v>2</v>
      </c>
    </row>
    <row r="29" spans="1:16" x14ac:dyDescent="0.25">
      <c r="A29" s="2" t="s">
        <v>0</v>
      </c>
      <c r="B29" s="2" t="s">
        <v>1</v>
      </c>
      <c r="C29" s="2" t="s">
        <v>2</v>
      </c>
      <c r="D29" s="2" t="s">
        <v>3</v>
      </c>
      <c r="F29" s="31" t="s">
        <v>31</v>
      </c>
      <c r="G29" s="31"/>
      <c r="H29" s="1">
        <v>1.76</v>
      </c>
      <c r="I29" t="s">
        <v>128</v>
      </c>
      <c r="J29" t="s">
        <v>116</v>
      </c>
      <c r="K29">
        <v>18</v>
      </c>
    </row>
    <row r="30" spans="1:16" x14ac:dyDescent="0.25">
      <c r="A30" s="1">
        <v>1</v>
      </c>
      <c r="B30" s="1" t="s">
        <v>120</v>
      </c>
      <c r="C30" s="1" t="s">
        <v>4</v>
      </c>
      <c r="D30" s="1" t="s">
        <v>5</v>
      </c>
      <c r="F30" s="31" t="s">
        <v>30</v>
      </c>
      <c r="G30" s="31"/>
      <c r="H30" s="1">
        <f>H28*H29</f>
        <v>36.96</v>
      </c>
      <c r="I30" t="s">
        <v>35</v>
      </c>
      <c r="J30" t="s">
        <v>113</v>
      </c>
      <c r="K30">
        <f>K29*K28</f>
        <v>36</v>
      </c>
      <c r="N30">
        <v>30</v>
      </c>
      <c r="O30">
        <f>+D35</f>
        <v>1.76</v>
      </c>
    </row>
    <row r="31" spans="1:16" x14ac:dyDescent="0.25">
      <c r="A31" s="1">
        <v>2</v>
      </c>
      <c r="B31" s="1" t="s">
        <v>6</v>
      </c>
      <c r="C31" s="1" t="s">
        <v>7</v>
      </c>
      <c r="D31" s="1" t="s">
        <v>8</v>
      </c>
      <c r="J31" t="s">
        <v>114</v>
      </c>
      <c r="K31">
        <v>21</v>
      </c>
      <c r="N31">
        <f>+K30</f>
        <v>36</v>
      </c>
      <c r="O31">
        <f>+N31*O30</f>
        <v>63.36</v>
      </c>
    </row>
    <row r="32" spans="1:16" x14ac:dyDescent="0.25">
      <c r="A32" s="1">
        <v>3</v>
      </c>
      <c r="B32" s="1" t="s">
        <v>10</v>
      </c>
      <c r="C32" s="1" t="s">
        <v>11</v>
      </c>
      <c r="D32" s="1" t="s">
        <v>12</v>
      </c>
      <c r="J32" t="s">
        <v>115</v>
      </c>
      <c r="K32">
        <v>36</v>
      </c>
      <c r="L32">
        <f>K32*H30</f>
        <v>1330.56</v>
      </c>
      <c r="M32" t="s">
        <v>35</v>
      </c>
      <c r="O32">
        <f>+O31/N30</f>
        <v>2.1120000000000001</v>
      </c>
      <c r="P32" t="s">
        <v>127</v>
      </c>
    </row>
    <row r="33" spans="1:16" x14ac:dyDescent="0.25">
      <c r="A33" s="1">
        <v>4</v>
      </c>
      <c r="B33" s="1" t="s">
        <v>13</v>
      </c>
      <c r="C33" s="1" t="s">
        <v>14</v>
      </c>
      <c r="D33" s="1" t="s">
        <v>14</v>
      </c>
      <c r="L33">
        <f>+L32/12</f>
        <v>110.88</v>
      </c>
      <c r="M33" t="s">
        <v>124</v>
      </c>
    </row>
    <row r="34" spans="1:16" x14ac:dyDescent="0.25">
      <c r="A34" s="1">
        <v>5</v>
      </c>
      <c r="B34" s="1" t="s">
        <v>15</v>
      </c>
      <c r="C34" s="1" t="s">
        <v>4</v>
      </c>
      <c r="D34" s="1" t="s">
        <v>5</v>
      </c>
      <c r="L34">
        <f>+L33/24</f>
        <v>4.62</v>
      </c>
      <c r="M34" t="s">
        <v>125</v>
      </c>
    </row>
    <row r="35" spans="1:16" x14ac:dyDescent="0.25">
      <c r="C35" s="3" t="s">
        <v>30</v>
      </c>
      <c r="D35" s="3">
        <v>1.76</v>
      </c>
      <c r="L35">
        <f>+L34/7.42</f>
        <v>0.62264150943396224</v>
      </c>
      <c r="M35" t="s">
        <v>126</v>
      </c>
    </row>
    <row r="37" spans="1:16" x14ac:dyDescent="0.25">
      <c r="A37" s="32" t="s">
        <v>28</v>
      </c>
      <c r="B37" s="32"/>
      <c r="C37" s="32"/>
      <c r="D37" s="32"/>
      <c r="F37" s="31" t="s">
        <v>29</v>
      </c>
      <c r="G37" s="31"/>
      <c r="H37" s="1">
        <v>34</v>
      </c>
      <c r="I37" t="s">
        <v>32</v>
      </c>
      <c r="J37" t="s">
        <v>119</v>
      </c>
      <c r="K37">
        <v>3</v>
      </c>
    </row>
    <row r="38" spans="1:16" x14ac:dyDescent="0.25">
      <c r="A38" s="2" t="s">
        <v>0</v>
      </c>
      <c r="B38" s="2" t="s">
        <v>1</v>
      </c>
      <c r="C38" s="2" t="s">
        <v>2</v>
      </c>
      <c r="D38" s="2" t="s">
        <v>3</v>
      </c>
      <c r="F38" s="31" t="s">
        <v>31</v>
      </c>
      <c r="G38" s="31"/>
      <c r="H38" s="1">
        <v>1.1599999999999999</v>
      </c>
      <c r="I38" t="s">
        <v>128</v>
      </c>
      <c r="J38" t="s">
        <v>116</v>
      </c>
      <c r="K38">
        <v>26</v>
      </c>
    </row>
    <row r="39" spans="1:16" x14ac:dyDescent="0.25">
      <c r="A39" s="1">
        <v>1</v>
      </c>
      <c r="B39" s="1" t="s">
        <v>120</v>
      </c>
      <c r="C39" s="1" t="s">
        <v>4</v>
      </c>
      <c r="D39" s="1" t="s">
        <v>5</v>
      </c>
      <c r="F39" s="31" t="s">
        <v>30</v>
      </c>
      <c r="G39" s="31"/>
      <c r="H39" s="1">
        <f>H37*H38</f>
        <v>39.44</v>
      </c>
      <c r="I39" t="s">
        <v>35</v>
      </c>
      <c r="J39" t="s">
        <v>113</v>
      </c>
      <c r="K39">
        <f>K38*K37</f>
        <v>78</v>
      </c>
      <c r="N39">
        <v>30</v>
      </c>
      <c r="O39">
        <f>+D44</f>
        <v>1.1599999999999999</v>
      </c>
    </row>
    <row r="40" spans="1:16" x14ac:dyDescent="0.25">
      <c r="A40" s="1">
        <v>2</v>
      </c>
      <c r="B40" s="1" t="s">
        <v>27</v>
      </c>
      <c r="C40" s="1" t="s">
        <v>24</v>
      </c>
      <c r="D40" s="1" t="s">
        <v>25</v>
      </c>
      <c r="J40" t="s">
        <v>114</v>
      </c>
      <c r="K40">
        <v>34</v>
      </c>
      <c r="N40">
        <f>+K39</f>
        <v>78</v>
      </c>
      <c r="O40">
        <f>+N40*O39</f>
        <v>90.47999999999999</v>
      </c>
    </row>
    <row r="41" spans="1:16" x14ac:dyDescent="0.25">
      <c r="A41" s="1">
        <v>3</v>
      </c>
      <c r="B41" s="1" t="s">
        <v>19</v>
      </c>
      <c r="C41" s="1" t="s">
        <v>17</v>
      </c>
      <c r="D41" s="1" t="s">
        <v>18</v>
      </c>
      <c r="J41" t="s">
        <v>115</v>
      </c>
      <c r="K41">
        <v>78</v>
      </c>
      <c r="L41">
        <f>K41*H39</f>
        <v>3076.3199999999997</v>
      </c>
      <c r="M41" t="s">
        <v>35</v>
      </c>
      <c r="O41">
        <f>+O40/N39</f>
        <v>3.0159999999999996</v>
      </c>
      <c r="P41" t="s">
        <v>127</v>
      </c>
    </row>
    <row r="42" spans="1:16" x14ac:dyDescent="0.25">
      <c r="A42" s="1">
        <v>4</v>
      </c>
      <c r="B42" s="1" t="s">
        <v>23</v>
      </c>
      <c r="C42" s="1" t="s">
        <v>24</v>
      </c>
      <c r="D42" s="1" t="s">
        <v>25</v>
      </c>
      <c r="L42">
        <f>+L41/12</f>
        <v>256.35999999999996</v>
      </c>
      <c r="M42" t="s">
        <v>124</v>
      </c>
    </row>
    <row r="43" spans="1:16" x14ac:dyDescent="0.25">
      <c r="A43" s="1">
        <v>5</v>
      </c>
      <c r="B43" s="1" t="s">
        <v>15</v>
      </c>
      <c r="C43" s="1" t="s">
        <v>4</v>
      </c>
      <c r="D43" s="1" t="s">
        <v>5</v>
      </c>
      <c r="L43">
        <f>+L42/24</f>
        <v>10.681666666666665</v>
      </c>
      <c r="M43" t="s">
        <v>125</v>
      </c>
    </row>
    <row r="44" spans="1:16" x14ac:dyDescent="0.25">
      <c r="C44" s="3" t="s">
        <v>30</v>
      </c>
      <c r="D44" s="3">
        <v>1.1599999999999999</v>
      </c>
      <c r="L44">
        <f>+L43/7.42</f>
        <v>1.4395777178796045</v>
      </c>
      <c r="M44" t="s">
        <v>126</v>
      </c>
    </row>
    <row r="46" spans="1:16" x14ac:dyDescent="0.25">
      <c r="A46" s="32" t="s">
        <v>117</v>
      </c>
      <c r="B46" s="32"/>
      <c r="C46" s="32"/>
      <c r="D46" s="32"/>
      <c r="F46" s="31" t="s">
        <v>29</v>
      </c>
      <c r="G46" s="31"/>
      <c r="H46" s="1">
        <v>10</v>
      </c>
      <c r="J46" t="s">
        <v>119</v>
      </c>
      <c r="K46">
        <v>3</v>
      </c>
    </row>
    <row r="47" spans="1:16" x14ac:dyDescent="0.25">
      <c r="A47" s="2" t="s">
        <v>0</v>
      </c>
      <c r="B47" s="2" t="s">
        <v>1</v>
      </c>
      <c r="C47" s="2" t="s">
        <v>2</v>
      </c>
      <c r="D47" s="2" t="s">
        <v>3</v>
      </c>
      <c r="F47" s="31" t="s">
        <v>31</v>
      </c>
      <c r="G47" s="31"/>
      <c r="H47" s="1">
        <v>1.66</v>
      </c>
      <c r="I47" t="s">
        <v>128</v>
      </c>
      <c r="J47" t="s">
        <v>116</v>
      </c>
      <c r="K47">
        <v>33</v>
      </c>
    </row>
    <row r="48" spans="1:16" x14ac:dyDescent="0.25">
      <c r="A48" s="1">
        <v>1</v>
      </c>
      <c r="B48" s="1" t="s">
        <v>120</v>
      </c>
      <c r="C48" s="1" t="s">
        <v>17</v>
      </c>
      <c r="D48" s="1" t="s">
        <v>18</v>
      </c>
      <c r="F48" s="31" t="s">
        <v>30</v>
      </c>
      <c r="G48" s="31"/>
      <c r="H48" s="1">
        <f>H46*H47</f>
        <v>16.599999999999998</v>
      </c>
      <c r="I48" t="s">
        <v>35</v>
      </c>
      <c r="J48" t="s">
        <v>113</v>
      </c>
      <c r="K48">
        <f>K47*K46</f>
        <v>99</v>
      </c>
      <c r="N48">
        <v>30</v>
      </c>
      <c r="O48">
        <f>+D54</f>
        <v>1.66</v>
      </c>
    </row>
    <row r="49" spans="1:16" x14ac:dyDescent="0.25">
      <c r="A49" s="1">
        <v>2</v>
      </c>
      <c r="B49" s="1" t="s">
        <v>27</v>
      </c>
      <c r="C49" s="1" t="s">
        <v>24</v>
      </c>
      <c r="D49" s="1" t="s">
        <v>25</v>
      </c>
      <c r="J49" t="s">
        <v>114</v>
      </c>
      <c r="K49">
        <v>10</v>
      </c>
      <c r="N49">
        <f>+K48</f>
        <v>99</v>
      </c>
      <c r="O49">
        <f>+N49*O48</f>
        <v>164.34</v>
      </c>
    </row>
    <row r="50" spans="1:16" x14ac:dyDescent="0.25">
      <c r="A50" s="1">
        <v>3</v>
      </c>
      <c r="B50" s="1" t="s">
        <v>20</v>
      </c>
      <c r="C50" s="1" t="s">
        <v>17</v>
      </c>
      <c r="D50" s="1" t="s">
        <v>18</v>
      </c>
      <c r="J50" t="s">
        <v>115</v>
      </c>
      <c r="K50">
        <v>99</v>
      </c>
      <c r="L50">
        <f>K50*H48</f>
        <v>1643.3999999999999</v>
      </c>
      <c r="M50" t="s">
        <v>35</v>
      </c>
      <c r="O50">
        <f>+O49/N48</f>
        <v>5.4779999999999998</v>
      </c>
      <c r="P50" t="s">
        <v>127</v>
      </c>
    </row>
    <row r="51" spans="1:16" x14ac:dyDescent="0.25">
      <c r="A51" s="1">
        <v>4</v>
      </c>
      <c r="B51" s="1" t="s">
        <v>118</v>
      </c>
      <c r="C51" s="1" t="s">
        <v>7</v>
      </c>
      <c r="D51" s="1" t="s">
        <v>8</v>
      </c>
      <c r="L51">
        <f>+L50/12</f>
        <v>136.94999999999999</v>
      </c>
      <c r="M51" t="s">
        <v>124</v>
      </c>
    </row>
    <row r="52" spans="1:16" x14ac:dyDescent="0.25">
      <c r="A52" s="1">
        <v>5</v>
      </c>
      <c r="B52" s="1" t="s">
        <v>23</v>
      </c>
      <c r="C52" s="1" t="s">
        <v>24</v>
      </c>
      <c r="D52" s="1" t="s">
        <v>25</v>
      </c>
      <c r="G52" s="25" t="s">
        <v>122</v>
      </c>
      <c r="H52" s="25" t="s">
        <v>123</v>
      </c>
      <c r="L52" s="26">
        <f>+L51/24</f>
        <v>5.7062499999999998</v>
      </c>
      <c r="M52" t="s">
        <v>125</v>
      </c>
    </row>
    <row r="53" spans="1:16" x14ac:dyDescent="0.25">
      <c r="A53" s="1">
        <v>6</v>
      </c>
      <c r="B53" s="1" t="s">
        <v>15</v>
      </c>
      <c r="C53" s="1" t="s">
        <v>4</v>
      </c>
      <c r="D53" s="1" t="s">
        <v>5</v>
      </c>
      <c r="G53">
        <f>+H46+H37+H19+H10+H28+H2</f>
        <v>215</v>
      </c>
      <c r="H53">
        <f>+H48+H39+H30+H21+H12+H4</f>
        <v>331.39</v>
      </c>
      <c r="I53" s="4">
        <f>+K50+K41+K23+K32+K13+K5</f>
        <v>549</v>
      </c>
      <c r="L53" s="26">
        <f>+L52/7.42</f>
        <v>0.76903638814016173</v>
      </c>
      <c r="M53" t="s">
        <v>126</v>
      </c>
    </row>
    <row r="54" spans="1:16" x14ac:dyDescent="0.25">
      <c r="C54" s="3" t="s">
        <v>30</v>
      </c>
      <c r="D54" s="3">
        <v>1.66</v>
      </c>
      <c r="J54" t="s">
        <v>121</v>
      </c>
      <c r="K54">
        <v>29064</v>
      </c>
      <c r="O54" s="27">
        <f>+O50+O41+O23+O32+O13+O5</f>
        <v>31.69133333333334</v>
      </c>
      <c r="P54" t="s">
        <v>127</v>
      </c>
    </row>
    <row r="56" spans="1:16" x14ac:dyDescent="0.25">
      <c r="O56" s="8">
        <f>+O54/7.42</f>
        <v>4.2710691823899376</v>
      </c>
    </row>
    <row r="57" spans="1:16" x14ac:dyDescent="0.25">
      <c r="L57" s="26">
        <f>+L52+L43+L34+L25+L15+L7</f>
        <v>132.26881944444443</v>
      </c>
    </row>
    <row r="58" spans="1:16" x14ac:dyDescent="0.25">
      <c r="L58" s="28">
        <f>+L57/7.42</f>
        <v>17.825986448038332</v>
      </c>
      <c r="M58" s="27">
        <f>+L57/24</f>
        <v>5.5112008101851844</v>
      </c>
    </row>
    <row r="60" spans="1:16" x14ac:dyDescent="0.25">
      <c r="J60">
        <v>7.42</v>
      </c>
      <c r="M60" s="45"/>
    </row>
    <row r="62" spans="1:16" x14ac:dyDescent="0.25">
      <c r="N62" s="5"/>
      <c r="O62" s="6"/>
      <c r="P62" s="7"/>
    </row>
  </sheetData>
  <mergeCells count="24">
    <mergeCell ref="A1:D1"/>
    <mergeCell ref="A10:D10"/>
    <mergeCell ref="A19:D19"/>
    <mergeCell ref="A46:D46"/>
    <mergeCell ref="F46:G46"/>
    <mergeCell ref="F2:G2"/>
    <mergeCell ref="F3:G3"/>
    <mergeCell ref="F4:G4"/>
    <mergeCell ref="A28:D28"/>
    <mergeCell ref="A37:D37"/>
    <mergeCell ref="F19:G19"/>
    <mergeCell ref="F20:G20"/>
    <mergeCell ref="F21:G21"/>
    <mergeCell ref="F28:G28"/>
    <mergeCell ref="F37:G37"/>
    <mergeCell ref="F38:G38"/>
    <mergeCell ref="F39:G39"/>
    <mergeCell ref="F47:G47"/>
    <mergeCell ref="F48:G48"/>
    <mergeCell ref="F10:G10"/>
    <mergeCell ref="F11:G11"/>
    <mergeCell ref="F12:G12"/>
    <mergeCell ref="F29:G29"/>
    <mergeCell ref="F30:G30"/>
  </mergeCells>
  <pageMargins left="0" right="0" top="0" bottom="0" header="0" footer="0"/>
  <pageSetup paperSize="9" scale="43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ABFF-0E7A-4DA2-8C29-083944B2D0DE}">
  <dimension ref="A1:L83"/>
  <sheetViews>
    <sheetView topLeftCell="B1" workbookViewId="0">
      <pane ySplit="2" topLeftCell="A69" activePane="bottomLeft" state="frozen"/>
      <selection pane="bottomLeft" activeCell="J3" activeCellId="17" sqref="J80 J78 J71 J63:J66 J59 J54 J53 J47 J42 J36:J38 J35 J33 J31 J29 J23:J26 J12 J7 J3"/>
    </sheetView>
  </sheetViews>
  <sheetFormatPr defaultRowHeight="15" x14ac:dyDescent="0.25"/>
  <cols>
    <col min="1" max="1" width="5.42578125" customWidth="1"/>
    <col min="2" max="2" width="7.140625" customWidth="1"/>
    <col min="3" max="3" width="28.28515625" bestFit="1" customWidth="1"/>
    <col min="4" max="4" width="11.42578125" bestFit="1" customWidth="1"/>
    <col min="5" max="5" width="9.28515625" bestFit="1" customWidth="1"/>
    <col min="7" max="7" width="11.7109375" bestFit="1" customWidth="1"/>
    <col min="8" max="8" width="9" bestFit="1" customWidth="1"/>
    <col min="9" max="9" width="8.5703125" bestFit="1" customWidth="1"/>
    <col min="10" max="10" width="10" bestFit="1" customWidth="1"/>
    <col min="11" max="11" width="9.85546875" bestFit="1" customWidth="1"/>
  </cols>
  <sheetData>
    <row r="1" spans="1:12" x14ac:dyDescent="0.25">
      <c r="A1" s="33" t="s">
        <v>111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2" ht="30" x14ac:dyDescent="0.25">
      <c r="A2" s="10" t="s">
        <v>39</v>
      </c>
      <c r="B2" s="11" t="s">
        <v>40</v>
      </c>
      <c r="C2" s="11" t="s">
        <v>41</v>
      </c>
      <c r="D2" s="12" t="s">
        <v>106</v>
      </c>
      <c r="E2" s="12" t="s">
        <v>107</v>
      </c>
      <c r="F2" s="12" t="s">
        <v>108</v>
      </c>
      <c r="G2" s="12" t="s">
        <v>36</v>
      </c>
      <c r="H2" s="12" t="s">
        <v>37</v>
      </c>
      <c r="I2" s="12" t="s">
        <v>38</v>
      </c>
      <c r="J2" s="12" t="s">
        <v>109</v>
      </c>
      <c r="K2" s="24" t="s">
        <v>112</v>
      </c>
    </row>
    <row r="3" spans="1:12" ht="21" customHeight="1" x14ac:dyDescent="0.35">
      <c r="A3" s="10" t="s">
        <v>34</v>
      </c>
      <c r="B3" s="13">
        <v>1</v>
      </c>
      <c r="C3" s="14" t="s">
        <v>42</v>
      </c>
      <c r="D3" s="22" t="s">
        <v>110</v>
      </c>
      <c r="E3" s="15"/>
      <c r="F3" s="15"/>
      <c r="G3" s="15"/>
      <c r="H3" s="15"/>
      <c r="I3" s="22" t="s">
        <v>110</v>
      </c>
      <c r="J3" s="22" t="s">
        <v>110</v>
      </c>
      <c r="K3" s="15"/>
      <c r="L3" s="9"/>
    </row>
    <row r="4" spans="1:12" ht="21" customHeight="1" x14ac:dyDescent="0.35">
      <c r="A4" s="10" t="s">
        <v>43</v>
      </c>
      <c r="B4" s="13">
        <v>2</v>
      </c>
      <c r="C4" s="14" t="s">
        <v>44</v>
      </c>
      <c r="D4" s="22" t="s">
        <v>110</v>
      </c>
      <c r="E4" s="22" t="s">
        <v>110</v>
      </c>
      <c r="F4" s="15"/>
      <c r="G4" s="15"/>
      <c r="H4" s="15"/>
      <c r="I4" s="15"/>
      <c r="J4" s="15"/>
      <c r="K4" s="22" t="s">
        <v>110</v>
      </c>
      <c r="L4" s="9"/>
    </row>
    <row r="5" spans="1:12" ht="21" customHeight="1" x14ac:dyDescent="0.35">
      <c r="A5" s="10" t="s">
        <v>45</v>
      </c>
      <c r="B5" s="13">
        <v>3</v>
      </c>
      <c r="C5" s="16" t="s">
        <v>46</v>
      </c>
      <c r="D5" s="22" t="s">
        <v>110</v>
      </c>
      <c r="E5" s="22" t="s">
        <v>110</v>
      </c>
      <c r="F5" s="15"/>
      <c r="G5" s="15"/>
      <c r="H5" s="15"/>
      <c r="I5" s="15"/>
      <c r="J5" s="15"/>
      <c r="K5" s="22" t="s">
        <v>110</v>
      </c>
      <c r="L5" s="9"/>
    </row>
    <row r="6" spans="1:12" ht="21" customHeight="1" x14ac:dyDescent="0.35">
      <c r="A6" s="10" t="s">
        <v>43</v>
      </c>
      <c r="B6" s="13">
        <v>4</v>
      </c>
      <c r="C6" s="16" t="s">
        <v>47</v>
      </c>
      <c r="D6" s="22" t="s">
        <v>110</v>
      </c>
      <c r="E6" s="22" t="s">
        <v>110</v>
      </c>
      <c r="F6" s="15"/>
      <c r="G6" s="22" t="s">
        <v>110</v>
      </c>
      <c r="H6" s="15"/>
      <c r="I6" s="15"/>
      <c r="J6" s="15"/>
      <c r="K6" s="15"/>
      <c r="L6" s="9"/>
    </row>
    <row r="7" spans="1:12" ht="21" customHeight="1" x14ac:dyDescent="0.35">
      <c r="A7" s="10" t="s">
        <v>34</v>
      </c>
      <c r="B7" s="13">
        <v>5</v>
      </c>
      <c r="C7" s="16" t="s">
        <v>48</v>
      </c>
      <c r="D7" s="22" t="s">
        <v>110</v>
      </c>
      <c r="E7" s="15"/>
      <c r="F7" s="15"/>
      <c r="G7" s="15"/>
      <c r="H7" s="15"/>
      <c r="I7" s="15"/>
      <c r="J7" s="22" t="s">
        <v>110</v>
      </c>
      <c r="K7" s="15"/>
      <c r="L7" s="9"/>
    </row>
    <row r="8" spans="1:12" ht="21" customHeight="1" x14ac:dyDescent="0.35">
      <c r="A8" s="10" t="s">
        <v>43</v>
      </c>
      <c r="B8" s="13">
        <v>6</v>
      </c>
      <c r="C8" s="16" t="s">
        <v>49</v>
      </c>
      <c r="D8" s="22" t="s">
        <v>110</v>
      </c>
      <c r="E8" s="22" t="s">
        <v>110</v>
      </c>
      <c r="F8" s="15"/>
      <c r="G8" s="15"/>
      <c r="H8" s="15"/>
      <c r="I8" s="15"/>
      <c r="J8" s="15"/>
      <c r="K8" s="22" t="s">
        <v>110</v>
      </c>
      <c r="L8" s="9"/>
    </row>
    <row r="9" spans="1:12" ht="21" customHeight="1" x14ac:dyDescent="0.35">
      <c r="A9" s="10" t="s">
        <v>45</v>
      </c>
      <c r="B9" s="13">
        <v>7</v>
      </c>
      <c r="C9" s="16" t="s">
        <v>50</v>
      </c>
      <c r="D9" s="22" t="s">
        <v>110</v>
      </c>
      <c r="E9" s="22" t="s">
        <v>110</v>
      </c>
      <c r="F9" s="15"/>
      <c r="G9" s="22" t="s">
        <v>110</v>
      </c>
      <c r="H9" s="15"/>
      <c r="I9" s="15"/>
      <c r="J9" s="15"/>
      <c r="K9" s="15"/>
      <c r="L9" s="9"/>
    </row>
    <row r="10" spans="1:12" ht="21" customHeight="1" x14ac:dyDescent="0.35">
      <c r="A10" s="10" t="s">
        <v>43</v>
      </c>
      <c r="B10" s="13">
        <v>8</v>
      </c>
      <c r="C10" s="16" t="s">
        <v>51</v>
      </c>
      <c r="D10" s="22" t="s">
        <v>110</v>
      </c>
      <c r="E10" s="22" t="s">
        <v>110</v>
      </c>
      <c r="F10" s="15"/>
      <c r="G10" s="22" t="s">
        <v>110</v>
      </c>
      <c r="H10" s="15"/>
      <c r="I10" s="15"/>
      <c r="J10" s="15"/>
      <c r="K10" s="15"/>
      <c r="L10" s="9"/>
    </row>
    <row r="11" spans="1:12" ht="21" customHeight="1" x14ac:dyDescent="0.35">
      <c r="A11" s="10" t="s">
        <v>45</v>
      </c>
      <c r="B11" s="13">
        <v>9</v>
      </c>
      <c r="C11" s="16" t="s">
        <v>52</v>
      </c>
      <c r="D11" s="22" t="s">
        <v>110</v>
      </c>
      <c r="E11" s="22" t="s">
        <v>110</v>
      </c>
      <c r="F11" s="15"/>
      <c r="G11" s="15"/>
      <c r="H11" s="15"/>
      <c r="I11" s="15"/>
      <c r="J11" s="15"/>
      <c r="K11" s="22" t="s">
        <v>110</v>
      </c>
      <c r="L11" s="9"/>
    </row>
    <row r="12" spans="1:12" ht="21" customHeight="1" x14ac:dyDescent="0.35">
      <c r="A12" s="10" t="s">
        <v>34</v>
      </c>
      <c r="B12" s="13">
        <v>10</v>
      </c>
      <c r="C12" s="16" t="s">
        <v>53</v>
      </c>
      <c r="D12" s="22" t="s">
        <v>110</v>
      </c>
      <c r="E12" s="15"/>
      <c r="F12" s="15"/>
      <c r="G12" s="22"/>
      <c r="H12" s="15"/>
      <c r="I12" s="15"/>
      <c r="J12" s="22" t="s">
        <v>110</v>
      </c>
      <c r="K12" s="15"/>
      <c r="L12" s="9"/>
    </row>
    <row r="13" spans="1:12" ht="21" customHeight="1" x14ac:dyDescent="0.35">
      <c r="A13" s="10" t="s">
        <v>45</v>
      </c>
      <c r="B13" s="13">
        <v>11</v>
      </c>
      <c r="C13" s="16" t="s">
        <v>54</v>
      </c>
      <c r="D13" s="22" t="s">
        <v>110</v>
      </c>
      <c r="E13" s="22" t="s">
        <v>110</v>
      </c>
      <c r="F13" s="15"/>
      <c r="G13" s="15"/>
      <c r="H13" s="15"/>
      <c r="I13" s="15"/>
      <c r="J13" s="15"/>
      <c r="K13" s="22" t="s">
        <v>110</v>
      </c>
      <c r="L13" s="9"/>
    </row>
    <row r="14" spans="1:12" ht="21" customHeight="1" x14ac:dyDescent="0.35">
      <c r="A14" s="10" t="s">
        <v>45</v>
      </c>
      <c r="B14" s="13">
        <v>12</v>
      </c>
      <c r="C14" s="16" t="s">
        <v>55</v>
      </c>
      <c r="D14" s="22" t="s">
        <v>110</v>
      </c>
      <c r="E14" s="15"/>
      <c r="F14" s="15"/>
      <c r="G14" s="22" t="s">
        <v>110</v>
      </c>
      <c r="H14" s="15"/>
      <c r="I14" s="15"/>
      <c r="J14" s="15"/>
      <c r="K14" s="15"/>
      <c r="L14" s="9"/>
    </row>
    <row r="15" spans="1:12" ht="21" customHeight="1" x14ac:dyDescent="0.35">
      <c r="A15" s="10" t="s">
        <v>43</v>
      </c>
      <c r="B15" s="13">
        <v>13</v>
      </c>
      <c r="C15" s="16" t="s">
        <v>56</v>
      </c>
      <c r="D15" s="15"/>
      <c r="E15" s="22" t="s">
        <v>110</v>
      </c>
      <c r="F15" s="22" t="s">
        <v>110</v>
      </c>
      <c r="G15" s="15"/>
      <c r="H15" s="15"/>
      <c r="I15" s="15"/>
      <c r="J15" s="15"/>
      <c r="K15" s="22" t="s">
        <v>110</v>
      </c>
      <c r="L15" s="9"/>
    </row>
    <row r="16" spans="1:12" ht="21" customHeight="1" x14ac:dyDescent="0.35">
      <c r="A16" s="10" t="s">
        <v>45</v>
      </c>
      <c r="B16" s="13">
        <v>14</v>
      </c>
      <c r="C16" s="14" t="s">
        <v>57</v>
      </c>
      <c r="D16" s="15"/>
      <c r="E16" s="22" t="s">
        <v>110</v>
      </c>
      <c r="F16" s="22" t="s">
        <v>110</v>
      </c>
      <c r="G16" s="22"/>
      <c r="H16" s="15"/>
      <c r="I16" s="15"/>
      <c r="J16" s="15"/>
      <c r="K16" s="15"/>
      <c r="L16" s="9"/>
    </row>
    <row r="17" spans="1:12" ht="21" customHeight="1" x14ac:dyDescent="0.35">
      <c r="A17" s="17" t="s">
        <v>43</v>
      </c>
      <c r="B17" s="13">
        <v>15</v>
      </c>
      <c r="C17" s="18" t="s">
        <v>58</v>
      </c>
      <c r="D17" s="15"/>
      <c r="E17" s="22" t="s">
        <v>110</v>
      </c>
      <c r="F17" s="22" t="s">
        <v>110</v>
      </c>
      <c r="G17" s="15"/>
      <c r="H17" s="15"/>
      <c r="I17" s="15"/>
      <c r="J17" s="15"/>
      <c r="K17" s="22" t="s">
        <v>110</v>
      </c>
      <c r="L17" s="9"/>
    </row>
    <row r="18" spans="1:12" ht="21" customHeight="1" x14ac:dyDescent="0.35">
      <c r="A18" s="17" t="s">
        <v>45</v>
      </c>
      <c r="B18" s="13">
        <v>16</v>
      </c>
      <c r="C18" s="19" t="s">
        <v>59</v>
      </c>
      <c r="D18" s="15"/>
      <c r="E18" s="22" t="s">
        <v>110</v>
      </c>
      <c r="F18" s="22" t="s">
        <v>110</v>
      </c>
      <c r="G18" s="15"/>
      <c r="H18" s="15"/>
      <c r="I18" s="15"/>
      <c r="J18" s="15"/>
      <c r="K18" s="15"/>
      <c r="L18" s="9"/>
    </row>
    <row r="19" spans="1:12" ht="21" customHeight="1" x14ac:dyDescent="0.35">
      <c r="A19" s="17" t="s">
        <v>45</v>
      </c>
      <c r="B19" s="13">
        <v>17</v>
      </c>
      <c r="C19" s="19" t="s">
        <v>60</v>
      </c>
      <c r="D19" s="15"/>
      <c r="E19" s="22" t="s">
        <v>110</v>
      </c>
      <c r="F19" s="22" t="s">
        <v>110</v>
      </c>
      <c r="G19" s="15"/>
      <c r="H19" s="15"/>
      <c r="I19" s="15"/>
      <c r="J19" s="15"/>
      <c r="K19" s="15"/>
      <c r="L19" s="9"/>
    </row>
    <row r="20" spans="1:12" ht="21" customHeight="1" x14ac:dyDescent="0.35">
      <c r="A20" s="17" t="s">
        <v>43</v>
      </c>
      <c r="B20" s="13">
        <v>18</v>
      </c>
      <c r="C20" s="18" t="s">
        <v>61</v>
      </c>
      <c r="D20" s="15"/>
      <c r="E20" s="22" t="s">
        <v>110</v>
      </c>
      <c r="F20" s="22" t="s">
        <v>110</v>
      </c>
      <c r="G20" s="15"/>
      <c r="H20" s="15"/>
      <c r="I20" s="15"/>
      <c r="J20" s="15"/>
      <c r="K20" s="22" t="s">
        <v>110</v>
      </c>
      <c r="L20" s="9"/>
    </row>
    <row r="21" spans="1:12" ht="21" customHeight="1" x14ac:dyDescent="0.35">
      <c r="A21" s="17" t="s">
        <v>43</v>
      </c>
      <c r="B21" s="13">
        <v>19</v>
      </c>
      <c r="C21" s="18" t="s">
        <v>62</v>
      </c>
      <c r="D21" s="15"/>
      <c r="E21" s="22" t="s">
        <v>110</v>
      </c>
      <c r="F21" s="22" t="s">
        <v>110</v>
      </c>
      <c r="G21" s="15"/>
      <c r="H21" s="15"/>
      <c r="I21" s="15"/>
      <c r="J21" s="15"/>
      <c r="K21" s="22" t="s">
        <v>110</v>
      </c>
      <c r="L21" s="9"/>
    </row>
    <row r="22" spans="1:12" ht="21" customHeight="1" x14ac:dyDescent="0.35">
      <c r="A22" s="17" t="s">
        <v>45</v>
      </c>
      <c r="B22" s="13">
        <v>20</v>
      </c>
      <c r="C22" s="18" t="s">
        <v>63</v>
      </c>
      <c r="D22" s="22" t="s">
        <v>110</v>
      </c>
      <c r="E22" s="22" t="s">
        <v>110</v>
      </c>
      <c r="F22" s="22" t="s">
        <v>110</v>
      </c>
      <c r="G22" s="15"/>
      <c r="H22" s="15"/>
      <c r="I22" s="15"/>
      <c r="J22" s="15"/>
      <c r="K22" s="22" t="s">
        <v>110</v>
      </c>
      <c r="L22" s="9"/>
    </row>
    <row r="23" spans="1:12" ht="21" customHeight="1" x14ac:dyDescent="0.35">
      <c r="A23" s="17" t="s">
        <v>34</v>
      </c>
      <c r="B23" s="13">
        <v>21</v>
      </c>
      <c r="C23" s="18" t="s">
        <v>64</v>
      </c>
      <c r="D23" s="15"/>
      <c r="E23" s="15"/>
      <c r="F23" s="15"/>
      <c r="G23" s="15"/>
      <c r="H23" s="15"/>
      <c r="I23" s="22" t="s">
        <v>110</v>
      </c>
      <c r="J23" s="22" t="s">
        <v>110</v>
      </c>
      <c r="K23" s="15"/>
      <c r="L23" s="9"/>
    </row>
    <row r="24" spans="1:12" ht="21" customHeight="1" x14ac:dyDescent="0.35">
      <c r="A24" s="17" t="s">
        <v>45</v>
      </c>
      <c r="B24" s="13">
        <v>22</v>
      </c>
      <c r="C24" s="18" t="s">
        <v>65</v>
      </c>
      <c r="D24" s="22" t="s">
        <v>110</v>
      </c>
      <c r="E24" s="22" t="s">
        <v>110</v>
      </c>
      <c r="F24" s="22" t="s">
        <v>110</v>
      </c>
      <c r="G24" s="22" t="s">
        <v>110</v>
      </c>
      <c r="H24" s="15"/>
      <c r="I24" s="15"/>
      <c r="J24" s="22" t="s">
        <v>110</v>
      </c>
      <c r="K24" s="15"/>
      <c r="L24" s="9"/>
    </row>
    <row r="25" spans="1:12" ht="21" customHeight="1" x14ac:dyDescent="0.35">
      <c r="A25" s="17" t="s">
        <v>34</v>
      </c>
      <c r="B25" s="13">
        <v>23</v>
      </c>
      <c r="C25" s="18" t="s">
        <v>66</v>
      </c>
      <c r="D25" s="15"/>
      <c r="E25" s="22" t="s">
        <v>110</v>
      </c>
      <c r="F25" s="22" t="s">
        <v>110</v>
      </c>
      <c r="G25" s="15"/>
      <c r="H25" s="15"/>
      <c r="I25" s="22" t="s">
        <v>110</v>
      </c>
      <c r="J25" s="22" t="s">
        <v>110</v>
      </c>
      <c r="K25" s="15"/>
      <c r="L25" s="9"/>
    </row>
    <row r="26" spans="1:12" ht="21" customHeight="1" x14ac:dyDescent="0.35">
      <c r="A26" s="17" t="s">
        <v>34</v>
      </c>
      <c r="B26" s="13">
        <v>24</v>
      </c>
      <c r="C26" s="18" t="s">
        <v>67</v>
      </c>
      <c r="D26" s="15"/>
      <c r="E26" s="15"/>
      <c r="F26" s="22" t="s">
        <v>110</v>
      </c>
      <c r="G26" s="15"/>
      <c r="H26" s="15"/>
      <c r="I26" s="22" t="s">
        <v>110</v>
      </c>
      <c r="J26" s="22" t="s">
        <v>110</v>
      </c>
      <c r="K26" s="15"/>
      <c r="L26" s="9"/>
    </row>
    <row r="27" spans="1:12" ht="21" customHeight="1" x14ac:dyDescent="0.35">
      <c r="A27" s="10" t="s">
        <v>43</v>
      </c>
      <c r="B27" s="13">
        <v>25</v>
      </c>
      <c r="C27" s="16" t="s">
        <v>68</v>
      </c>
      <c r="D27" s="15"/>
      <c r="E27" s="22" t="s">
        <v>110</v>
      </c>
      <c r="F27" s="15"/>
      <c r="G27" s="15"/>
      <c r="H27" s="15"/>
      <c r="I27" s="15"/>
      <c r="J27" s="15"/>
      <c r="K27" s="22" t="s">
        <v>110</v>
      </c>
      <c r="L27" s="9"/>
    </row>
    <row r="28" spans="1:12" ht="21" customHeight="1" x14ac:dyDescent="0.35">
      <c r="A28" s="10" t="s">
        <v>43</v>
      </c>
      <c r="B28" s="13">
        <v>26</v>
      </c>
      <c r="C28" s="14" t="s">
        <v>69</v>
      </c>
      <c r="D28" s="15"/>
      <c r="F28" s="15"/>
      <c r="G28" s="15"/>
      <c r="H28" s="15"/>
      <c r="I28" s="22" t="s">
        <v>110</v>
      </c>
      <c r="J28" s="15"/>
      <c r="K28" s="22" t="s">
        <v>110</v>
      </c>
      <c r="L28" s="9"/>
    </row>
    <row r="29" spans="1:12" ht="21" customHeight="1" x14ac:dyDescent="0.35">
      <c r="A29" s="10" t="s">
        <v>70</v>
      </c>
      <c r="B29" s="13">
        <v>27</v>
      </c>
      <c r="C29" s="16" t="s">
        <v>71</v>
      </c>
      <c r="D29" s="22" t="s">
        <v>110</v>
      </c>
      <c r="E29" s="15"/>
      <c r="F29" s="15"/>
      <c r="G29" s="15"/>
      <c r="H29" s="15"/>
      <c r="I29" s="15"/>
      <c r="J29" s="22" t="s">
        <v>110</v>
      </c>
      <c r="K29" s="15"/>
      <c r="L29" s="9"/>
    </row>
    <row r="30" spans="1:12" ht="21" customHeight="1" x14ac:dyDescent="0.35">
      <c r="A30" s="10" t="s">
        <v>72</v>
      </c>
      <c r="B30" s="13">
        <v>28</v>
      </c>
      <c r="C30" s="16" t="s">
        <v>73</v>
      </c>
      <c r="D30" s="15"/>
      <c r="E30" s="15"/>
      <c r="F30" s="15"/>
      <c r="G30" s="15"/>
      <c r="H30" s="15"/>
      <c r="I30" s="15"/>
      <c r="J30" s="15"/>
      <c r="K30" s="15"/>
      <c r="L30" s="9"/>
    </row>
    <row r="31" spans="1:12" ht="21" customHeight="1" x14ac:dyDescent="0.35">
      <c r="A31" s="10" t="s">
        <v>70</v>
      </c>
      <c r="B31" s="13">
        <v>29</v>
      </c>
      <c r="C31" s="20" t="s">
        <v>74</v>
      </c>
      <c r="D31" s="22" t="s">
        <v>110</v>
      </c>
      <c r="E31" s="15"/>
      <c r="F31" s="15"/>
      <c r="G31" s="15"/>
      <c r="H31" s="15"/>
      <c r="I31" s="15"/>
      <c r="J31" s="22" t="s">
        <v>110</v>
      </c>
      <c r="K31" s="15"/>
      <c r="L31" s="9"/>
    </row>
    <row r="32" spans="1:12" ht="21" customHeight="1" x14ac:dyDescent="0.35">
      <c r="A32" s="10" t="s">
        <v>45</v>
      </c>
      <c r="B32" s="13">
        <v>30</v>
      </c>
      <c r="C32" s="20" t="s">
        <v>75</v>
      </c>
      <c r="D32" s="22" t="s">
        <v>110</v>
      </c>
      <c r="E32" s="22" t="s">
        <v>110</v>
      </c>
      <c r="F32" s="15"/>
      <c r="G32" s="15"/>
      <c r="H32" s="15"/>
      <c r="I32" s="15"/>
      <c r="J32" s="15"/>
      <c r="K32" s="22" t="s">
        <v>110</v>
      </c>
      <c r="L32" s="9"/>
    </row>
    <row r="33" spans="1:12" ht="21" customHeight="1" x14ac:dyDescent="0.35">
      <c r="A33" s="10" t="s">
        <v>34</v>
      </c>
      <c r="B33" s="13">
        <v>31</v>
      </c>
      <c r="C33" s="20" t="s">
        <v>76</v>
      </c>
      <c r="D33" s="22" t="s">
        <v>110</v>
      </c>
      <c r="E33" s="15"/>
      <c r="F33" s="15"/>
      <c r="G33" s="15"/>
      <c r="H33" s="15"/>
      <c r="I33" s="22" t="s">
        <v>110</v>
      </c>
      <c r="J33" s="22" t="s">
        <v>110</v>
      </c>
      <c r="K33" s="15"/>
      <c r="L33" s="9"/>
    </row>
    <row r="34" spans="1:12" ht="21" customHeight="1" x14ac:dyDescent="0.35">
      <c r="A34" s="10" t="s">
        <v>45</v>
      </c>
      <c r="B34" s="13">
        <v>32</v>
      </c>
      <c r="C34" s="20" t="s">
        <v>77</v>
      </c>
      <c r="D34" s="22" t="s">
        <v>110</v>
      </c>
      <c r="E34" s="22" t="s">
        <v>110</v>
      </c>
      <c r="F34" s="15"/>
      <c r="G34" s="22" t="s">
        <v>110</v>
      </c>
      <c r="H34" s="15"/>
      <c r="I34" s="15"/>
      <c r="J34" s="15"/>
      <c r="K34" s="15"/>
      <c r="L34" s="9"/>
    </row>
    <row r="35" spans="1:12" ht="21" customHeight="1" x14ac:dyDescent="0.35">
      <c r="A35" s="10" t="s">
        <v>34</v>
      </c>
      <c r="B35" s="13">
        <v>33</v>
      </c>
      <c r="C35" s="20" t="s">
        <v>78</v>
      </c>
      <c r="D35" s="22" t="s">
        <v>110</v>
      </c>
      <c r="E35" s="15"/>
      <c r="F35" s="15"/>
      <c r="G35" s="15"/>
      <c r="H35" s="15"/>
      <c r="I35" s="22" t="s">
        <v>110</v>
      </c>
      <c r="J35" s="22" t="s">
        <v>110</v>
      </c>
      <c r="K35" s="15"/>
      <c r="L35" s="9"/>
    </row>
    <row r="36" spans="1:12" ht="21" customHeight="1" x14ac:dyDescent="0.35">
      <c r="A36" s="10" t="s">
        <v>34</v>
      </c>
      <c r="B36" s="13">
        <v>34</v>
      </c>
      <c r="C36" s="20" t="s">
        <v>79</v>
      </c>
      <c r="D36" s="22" t="s">
        <v>110</v>
      </c>
      <c r="E36" s="15"/>
      <c r="F36" s="15"/>
      <c r="G36" s="15"/>
      <c r="H36" s="15"/>
      <c r="I36" s="22" t="s">
        <v>110</v>
      </c>
      <c r="J36" s="22" t="s">
        <v>110</v>
      </c>
      <c r="K36" s="15"/>
      <c r="L36" s="9"/>
    </row>
    <row r="37" spans="1:12" ht="21" customHeight="1" x14ac:dyDescent="0.35">
      <c r="A37" s="10" t="s">
        <v>72</v>
      </c>
      <c r="B37" s="13">
        <v>35</v>
      </c>
      <c r="C37" s="20" t="s">
        <v>80</v>
      </c>
      <c r="D37" s="15"/>
      <c r="E37" s="15"/>
      <c r="F37" s="15"/>
      <c r="G37" s="15"/>
      <c r="H37" s="15"/>
      <c r="I37" s="15"/>
      <c r="J37" s="22" t="s">
        <v>110</v>
      </c>
      <c r="K37" s="22" t="s">
        <v>110</v>
      </c>
      <c r="L37" s="9"/>
    </row>
    <row r="38" spans="1:12" ht="21" customHeight="1" x14ac:dyDescent="0.35">
      <c r="A38" s="10" t="s">
        <v>34</v>
      </c>
      <c r="B38" s="13">
        <v>36</v>
      </c>
      <c r="C38" s="16" t="s">
        <v>81</v>
      </c>
      <c r="D38" s="22" t="s">
        <v>110</v>
      </c>
      <c r="E38" s="15"/>
      <c r="F38" s="15"/>
      <c r="G38" s="15"/>
      <c r="H38" s="15"/>
      <c r="I38" s="22" t="s">
        <v>110</v>
      </c>
      <c r="J38" s="22" t="s">
        <v>110</v>
      </c>
      <c r="K38" s="15"/>
      <c r="L38" s="9"/>
    </row>
    <row r="39" spans="1:12" ht="21" customHeight="1" x14ac:dyDescent="0.35">
      <c r="A39" s="10" t="s">
        <v>43</v>
      </c>
      <c r="B39" s="13">
        <v>37</v>
      </c>
      <c r="C39" s="16" t="s">
        <v>82</v>
      </c>
      <c r="D39" s="22" t="s">
        <v>110</v>
      </c>
      <c r="E39" s="22" t="s">
        <v>110</v>
      </c>
      <c r="F39" s="15"/>
      <c r="G39" s="15"/>
      <c r="H39" s="15"/>
      <c r="I39" s="15"/>
      <c r="J39" s="15"/>
      <c r="K39" s="22" t="s">
        <v>110</v>
      </c>
      <c r="L39" s="9"/>
    </row>
    <row r="40" spans="1:12" ht="21" customHeight="1" x14ac:dyDescent="0.35">
      <c r="A40" s="10" t="s">
        <v>43</v>
      </c>
      <c r="B40" s="13">
        <v>38</v>
      </c>
      <c r="C40" s="16" t="s">
        <v>83</v>
      </c>
      <c r="D40" s="22" t="s">
        <v>110</v>
      </c>
      <c r="E40" s="22"/>
      <c r="F40" s="15"/>
      <c r="G40" s="22" t="s">
        <v>110</v>
      </c>
      <c r="H40" s="22" t="s">
        <v>110</v>
      </c>
      <c r="I40" s="15"/>
      <c r="J40" s="15"/>
      <c r="K40" s="15"/>
      <c r="L40" s="9"/>
    </row>
    <row r="41" spans="1:12" ht="21" customHeight="1" x14ac:dyDescent="0.35">
      <c r="A41" s="10" t="s">
        <v>43</v>
      </c>
      <c r="B41" s="13">
        <v>39</v>
      </c>
      <c r="C41" s="16" t="s">
        <v>84</v>
      </c>
      <c r="D41" s="22" t="s">
        <v>110</v>
      </c>
      <c r="E41" s="22" t="s">
        <v>110</v>
      </c>
      <c r="F41" s="15"/>
      <c r="G41" s="15"/>
      <c r="H41" s="15"/>
      <c r="I41" s="15"/>
      <c r="J41" s="15"/>
      <c r="K41" s="22" t="s">
        <v>110</v>
      </c>
      <c r="L41" s="9"/>
    </row>
    <row r="42" spans="1:12" ht="21" customHeight="1" x14ac:dyDescent="0.35">
      <c r="A42" s="10" t="s">
        <v>34</v>
      </c>
      <c r="B42" s="13">
        <v>40</v>
      </c>
      <c r="C42" s="16" t="s">
        <v>85</v>
      </c>
      <c r="D42" s="22" t="s">
        <v>110</v>
      </c>
      <c r="E42" s="15"/>
      <c r="F42" s="15"/>
      <c r="G42" s="15"/>
      <c r="H42" s="15"/>
      <c r="I42" s="15"/>
      <c r="J42" s="22" t="s">
        <v>110</v>
      </c>
      <c r="K42" s="15"/>
      <c r="L42" s="9"/>
    </row>
    <row r="43" spans="1:12" ht="21" customHeight="1" x14ac:dyDescent="0.35">
      <c r="A43" s="10" t="s">
        <v>43</v>
      </c>
      <c r="B43" s="13">
        <v>41</v>
      </c>
      <c r="C43" s="16" t="s">
        <v>86</v>
      </c>
      <c r="D43" s="22" t="s">
        <v>110</v>
      </c>
      <c r="E43" s="22" t="s">
        <v>110</v>
      </c>
      <c r="F43" s="15"/>
      <c r="G43" s="15"/>
      <c r="H43" s="15"/>
      <c r="I43" s="15"/>
      <c r="J43" s="15"/>
      <c r="K43" s="22" t="s">
        <v>110</v>
      </c>
      <c r="L43" s="9"/>
    </row>
    <row r="44" spans="1:12" ht="21" customHeight="1" x14ac:dyDescent="0.35">
      <c r="A44" s="10" t="s">
        <v>45</v>
      </c>
      <c r="B44" s="13">
        <v>42</v>
      </c>
      <c r="C44" s="16" t="s">
        <v>87</v>
      </c>
      <c r="D44" s="22" t="s">
        <v>110</v>
      </c>
      <c r="E44" s="22" t="s">
        <v>110</v>
      </c>
      <c r="F44" s="15"/>
      <c r="G44" s="22" t="s">
        <v>110</v>
      </c>
      <c r="H44" s="15"/>
      <c r="I44" s="15"/>
      <c r="J44" s="15"/>
      <c r="K44" s="15"/>
      <c r="L44" s="9"/>
    </row>
    <row r="45" spans="1:12" ht="21" customHeight="1" x14ac:dyDescent="0.35">
      <c r="A45" s="10" t="s">
        <v>43</v>
      </c>
      <c r="B45" s="13">
        <v>43</v>
      </c>
      <c r="C45" s="16" t="s">
        <v>88</v>
      </c>
      <c r="D45" s="22" t="s">
        <v>110</v>
      </c>
      <c r="E45" s="22" t="s">
        <v>110</v>
      </c>
      <c r="F45" s="15"/>
      <c r="G45" s="15"/>
      <c r="H45" s="15"/>
      <c r="I45" s="15"/>
      <c r="J45" s="15"/>
      <c r="K45" s="22" t="s">
        <v>110</v>
      </c>
      <c r="L45" s="9"/>
    </row>
    <row r="46" spans="1:12" ht="21" customHeight="1" x14ac:dyDescent="0.35">
      <c r="A46" s="10" t="s">
        <v>43</v>
      </c>
      <c r="B46" s="13">
        <v>44</v>
      </c>
      <c r="C46" s="16" t="s">
        <v>89</v>
      </c>
      <c r="D46" s="22" t="s">
        <v>110</v>
      </c>
      <c r="E46" s="22" t="s">
        <v>110</v>
      </c>
      <c r="F46" s="15"/>
      <c r="G46" s="22" t="s">
        <v>110</v>
      </c>
      <c r="H46" s="15"/>
      <c r="I46" s="15"/>
      <c r="J46" s="15"/>
      <c r="K46" s="15"/>
      <c r="L46" s="9"/>
    </row>
    <row r="47" spans="1:12" ht="21" customHeight="1" x14ac:dyDescent="0.35">
      <c r="A47" s="10" t="s">
        <v>34</v>
      </c>
      <c r="B47" s="13">
        <v>45</v>
      </c>
      <c r="C47" s="16" t="s">
        <v>90</v>
      </c>
      <c r="D47" s="22" t="s">
        <v>110</v>
      </c>
      <c r="E47" s="15"/>
      <c r="F47" s="15"/>
      <c r="G47" s="15"/>
      <c r="H47" s="15"/>
      <c r="I47" s="15"/>
      <c r="J47" s="22" t="s">
        <v>110</v>
      </c>
      <c r="K47" s="15"/>
      <c r="L47" s="9"/>
    </row>
    <row r="48" spans="1:12" ht="21" customHeight="1" x14ac:dyDescent="0.35">
      <c r="A48" s="10" t="s">
        <v>43</v>
      </c>
      <c r="B48" s="13">
        <v>46</v>
      </c>
      <c r="C48" s="16" t="s">
        <v>91</v>
      </c>
      <c r="D48" s="22" t="s">
        <v>110</v>
      </c>
      <c r="E48" s="22" t="s">
        <v>110</v>
      </c>
      <c r="F48" s="15"/>
      <c r="G48" s="15"/>
      <c r="H48" s="15"/>
      <c r="I48" s="15"/>
      <c r="J48" s="15"/>
      <c r="K48" s="22" t="s">
        <v>110</v>
      </c>
      <c r="L48" s="9"/>
    </row>
    <row r="49" spans="1:12" ht="21" customHeight="1" x14ac:dyDescent="0.35">
      <c r="A49" s="10" t="s">
        <v>43</v>
      </c>
      <c r="B49" s="13">
        <v>47</v>
      </c>
      <c r="C49" s="16" t="s">
        <v>92</v>
      </c>
      <c r="D49" s="15"/>
      <c r="E49" s="15"/>
      <c r="F49" s="15"/>
      <c r="G49" s="22" t="s">
        <v>110</v>
      </c>
      <c r="H49" s="15"/>
      <c r="I49" s="15"/>
      <c r="J49" s="15"/>
      <c r="K49" s="15"/>
      <c r="L49" s="9"/>
    </row>
    <row r="50" spans="1:12" ht="21" customHeight="1" x14ac:dyDescent="0.35">
      <c r="A50" s="10" t="s">
        <v>43</v>
      </c>
      <c r="B50" s="13">
        <v>48</v>
      </c>
      <c r="C50" s="16" t="s">
        <v>93</v>
      </c>
      <c r="D50" s="15"/>
      <c r="E50" s="22" t="s">
        <v>110</v>
      </c>
      <c r="F50" s="15"/>
      <c r="G50" s="15"/>
      <c r="H50" s="15"/>
      <c r="I50" s="15"/>
      <c r="J50" s="15"/>
      <c r="K50" s="22" t="s">
        <v>110</v>
      </c>
      <c r="L50" s="9"/>
    </row>
    <row r="51" spans="1:12" ht="21" customHeight="1" x14ac:dyDescent="0.35">
      <c r="A51" s="10" t="s">
        <v>43</v>
      </c>
      <c r="B51" s="13">
        <v>49</v>
      </c>
      <c r="C51" s="16" t="s">
        <v>94</v>
      </c>
      <c r="D51" s="15"/>
      <c r="E51" s="22" t="s">
        <v>110</v>
      </c>
      <c r="F51" s="15"/>
      <c r="G51" s="15"/>
      <c r="H51" s="15"/>
      <c r="I51" s="15"/>
      <c r="J51" s="15"/>
      <c r="K51" s="22" t="s">
        <v>110</v>
      </c>
      <c r="L51" s="9"/>
    </row>
    <row r="52" spans="1:12" ht="21" customHeight="1" x14ac:dyDescent="0.35">
      <c r="A52" s="10" t="s">
        <v>43</v>
      </c>
      <c r="B52" s="13">
        <v>50</v>
      </c>
      <c r="C52" s="16" t="s">
        <v>95</v>
      </c>
      <c r="D52" s="15"/>
      <c r="E52" s="22" t="s">
        <v>110</v>
      </c>
      <c r="F52" s="15"/>
      <c r="G52" s="15"/>
      <c r="H52" s="15"/>
      <c r="I52" s="15"/>
      <c r="J52" s="15"/>
      <c r="K52" s="22" t="s">
        <v>110</v>
      </c>
      <c r="L52" s="9"/>
    </row>
    <row r="53" spans="1:12" ht="21" customHeight="1" x14ac:dyDescent="0.35">
      <c r="A53" s="10" t="s">
        <v>70</v>
      </c>
      <c r="B53" s="13">
        <v>51</v>
      </c>
      <c r="C53" s="16" t="s">
        <v>96</v>
      </c>
      <c r="D53" s="22" t="s">
        <v>110</v>
      </c>
      <c r="E53" s="15"/>
      <c r="F53" s="15"/>
      <c r="G53" s="15"/>
      <c r="H53" s="15"/>
      <c r="I53" s="15"/>
      <c r="J53" s="22" t="s">
        <v>110</v>
      </c>
      <c r="K53" s="15"/>
      <c r="L53" s="9"/>
    </row>
    <row r="54" spans="1:12" ht="21" customHeight="1" x14ac:dyDescent="0.35">
      <c r="A54" s="10" t="s">
        <v>34</v>
      </c>
      <c r="B54" s="13">
        <v>52</v>
      </c>
      <c r="C54" s="21" t="s">
        <v>97</v>
      </c>
      <c r="D54" s="22" t="s">
        <v>110</v>
      </c>
      <c r="E54" s="15"/>
      <c r="F54" s="15"/>
      <c r="G54" s="15"/>
      <c r="H54" s="15"/>
      <c r="I54" s="15"/>
      <c r="J54" s="22" t="s">
        <v>110</v>
      </c>
      <c r="K54" s="15"/>
      <c r="L54" s="9"/>
    </row>
    <row r="55" spans="1:12" ht="21" customHeight="1" x14ac:dyDescent="0.35">
      <c r="A55" s="10" t="s">
        <v>43</v>
      </c>
      <c r="B55" s="13">
        <v>53</v>
      </c>
      <c r="C55" s="21" t="s">
        <v>98</v>
      </c>
      <c r="D55" s="22" t="s">
        <v>110</v>
      </c>
      <c r="E55" s="22" t="s">
        <v>110</v>
      </c>
      <c r="F55" s="15"/>
      <c r="G55" s="15"/>
      <c r="H55" s="15"/>
      <c r="I55" s="15"/>
      <c r="J55" s="15"/>
      <c r="K55" s="22" t="s">
        <v>110</v>
      </c>
      <c r="L55" s="9"/>
    </row>
    <row r="56" spans="1:12" ht="21" customHeight="1" x14ac:dyDescent="0.35">
      <c r="A56" s="10" t="s">
        <v>43</v>
      </c>
      <c r="B56" s="13">
        <v>54</v>
      </c>
      <c r="C56" s="21" t="s">
        <v>99</v>
      </c>
      <c r="D56" s="22" t="s">
        <v>110</v>
      </c>
      <c r="E56" s="22" t="s">
        <v>110</v>
      </c>
      <c r="F56" s="15"/>
      <c r="G56" s="15"/>
      <c r="H56" s="15"/>
      <c r="I56" s="15"/>
      <c r="J56" s="15"/>
      <c r="K56" s="22" t="s">
        <v>110</v>
      </c>
      <c r="L56" s="9"/>
    </row>
    <row r="57" spans="1:12" ht="21" customHeight="1" x14ac:dyDescent="0.35">
      <c r="A57" s="10" t="s">
        <v>43</v>
      </c>
      <c r="B57" s="13">
        <v>55</v>
      </c>
      <c r="C57" s="21" t="s">
        <v>100</v>
      </c>
      <c r="D57" s="22" t="s">
        <v>110</v>
      </c>
      <c r="E57" s="22" t="s">
        <v>110</v>
      </c>
      <c r="F57" s="15"/>
      <c r="G57" s="15"/>
      <c r="H57" s="15"/>
      <c r="I57" s="15"/>
      <c r="J57" s="15"/>
      <c r="K57" s="22" t="s">
        <v>110</v>
      </c>
      <c r="L57" s="9"/>
    </row>
    <row r="58" spans="1:12" ht="21" customHeight="1" x14ac:dyDescent="0.35">
      <c r="A58" s="10" t="s">
        <v>43</v>
      </c>
      <c r="B58" s="13">
        <v>56</v>
      </c>
      <c r="C58" s="21" t="s">
        <v>101</v>
      </c>
      <c r="D58" s="22" t="s">
        <v>110</v>
      </c>
      <c r="E58" s="22" t="s">
        <v>110</v>
      </c>
      <c r="F58" s="15"/>
      <c r="G58" s="22" t="s">
        <v>110</v>
      </c>
      <c r="H58" s="15"/>
      <c r="I58" s="15"/>
      <c r="J58" s="15"/>
      <c r="K58" s="15"/>
      <c r="L58" s="9"/>
    </row>
    <row r="59" spans="1:12" ht="21" customHeight="1" x14ac:dyDescent="0.35">
      <c r="A59" s="10" t="s">
        <v>34</v>
      </c>
      <c r="B59" s="13">
        <v>57</v>
      </c>
      <c r="C59" s="21" t="s">
        <v>102</v>
      </c>
      <c r="D59" s="22" t="s">
        <v>110</v>
      </c>
      <c r="E59" s="15"/>
      <c r="F59" s="15"/>
      <c r="G59" s="15"/>
      <c r="H59" s="15"/>
      <c r="I59" s="22" t="s">
        <v>110</v>
      </c>
      <c r="J59" s="22" t="s">
        <v>110</v>
      </c>
      <c r="K59" s="15"/>
      <c r="L59" s="9"/>
    </row>
    <row r="60" spans="1:12" ht="21" customHeight="1" x14ac:dyDescent="0.35">
      <c r="A60" s="10" t="s">
        <v>43</v>
      </c>
      <c r="B60" s="13">
        <v>58</v>
      </c>
      <c r="C60" s="21" t="s">
        <v>103</v>
      </c>
      <c r="D60" s="22" t="s">
        <v>110</v>
      </c>
      <c r="E60" s="15"/>
      <c r="F60" s="15"/>
      <c r="G60" s="15"/>
      <c r="H60" s="15"/>
      <c r="I60" s="15"/>
      <c r="J60" s="15"/>
      <c r="K60" s="15"/>
      <c r="L60" s="9"/>
    </row>
    <row r="61" spans="1:12" ht="21" customHeight="1" x14ac:dyDescent="0.35">
      <c r="A61" s="10" t="s">
        <v>43</v>
      </c>
      <c r="B61" s="13">
        <v>59</v>
      </c>
      <c r="C61" s="21" t="s">
        <v>104</v>
      </c>
      <c r="D61" s="22" t="s">
        <v>110</v>
      </c>
      <c r="E61" s="15"/>
      <c r="F61" s="15"/>
      <c r="G61" s="22" t="s">
        <v>110</v>
      </c>
      <c r="H61" s="22" t="s">
        <v>110</v>
      </c>
      <c r="I61" s="15"/>
      <c r="J61" s="15"/>
      <c r="K61" s="15"/>
      <c r="L61" s="9"/>
    </row>
    <row r="62" spans="1:12" ht="21" customHeight="1" x14ac:dyDescent="0.35">
      <c r="A62" s="23"/>
      <c r="B62" s="13">
        <v>60</v>
      </c>
      <c r="C62" s="21" t="s">
        <v>105</v>
      </c>
      <c r="D62" s="22" t="s">
        <v>110</v>
      </c>
      <c r="E62" s="22" t="s">
        <v>110</v>
      </c>
      <c r="F62" s="15"/>
      <c r="G62" s="22"/>
      <c r="H62" s="22"/>
      <c r="I62" s="15"/>
      <c r="J62" s="15"/>
      <c r="K62" s="22" t="s">
        <v>110</v>
      </c>
      <c r="L62" s="9"/>
    </row>
    <row r="63" spans="1:12" ht="21" customHeight="1" x14ac:dyDescent="0.25">
      <c r="B63" s="34">
        <v>61</v>
      </c>
      <c r="C63" s="35" t="s">
        <v>129</v>
      </c>
      <c r="D63" s="22" t="s">
        <v>110</v>
      </c>
      <c r="E63" s="12"/>
      <c r="F63" s="12"/>
      <c r="G63" s="12"/>
      <c r="H63" s="12"/>
      <c r="I63" s="22" t="s">
        <v>110</v>
      </c>
      <c r="J63" s="22" t="s">
        <v>110</v>
      </c>
      <c r="K63" s="12"/>
    </row>
    <row r="64" spans="1:12" ht="21" customHeight="1" x14ac:dyDescent="0.25">
      <c r="B64" s="34">
        <v>62</v>
      </c>
      <c r="C64" s="35" t="s">
        <v>130</v>
      </c>
      <c r="D64" s="22" t="s">
        <v>110</v>
      </c>
      <c r="E64" s="12"/>
      <c r="F64" s="12"/>
      <c r="G64" s="12"/>
      <c r="H64" s="12"/>
      <c r="I64" s="12"/>
      <c r="J64" s="22" t="s">
        <v>110</v>
      </c>
      <c r="K64" s="12"/>
    </row>
    <row r="65" spans="2:11" ht="21" customHeight="1" x14ac:dyDescent="0.25">
      <c r="B65" s="34">
        <v>63</v>
      </c>
      <c r="C65" s="35" t="s">
        <v>131</v>
      </c>
      <c r="D65" s="22" t="s">
        <v>110</v>
      </c>
      <c r="E65" s="12"/>
      <c r="F65" s="12"/>
      <c r="G65" s="12"/>
      <c r="H65" s="12"/>
      <c r="I65" s="12"/>
      <c r="J65" s="22" t="s">
        <v>110</v>
      </c>
      <c r="K65" s="22" t="s">
        <v>110</v>
      </c>
    </row>
    <row r="66" spans="2:11" ht="21" customHeight="1" x14ac:dyDescent="0.25">
      <c r="B66" s="34">
        <v>64</v>
      </c>
      <c r="C66" s="36" t="s">
        <v>132</v>
      </c>
      <c r="D66" s="22" t="s">
        <v>110</v>
      </c>
      <c r="E66" s="12"/>
      <c r="F66" s="12"/>
      <c r="G66" s="12"/>
      <c r="H66" s="12"/>
      <c r="I66" s="22" t="s">
        <v>110</v>
      </c>
      <c r="J66" s="22" t="s">
        <v>110</v>
      </c>
      <c r="K66" s="12"/>
    </row>
    <row r="67" spans="2:11" ht="21" customHeight="1" x14ac:dyDescent="0.25">
      <c r="B67" s="34">
        <v>65</v>
      </c>
      <c r="C67" s="36" t="s">
        <v>133</v>
      </c>
      <c r="D67" s="22"/>
      <c r="E67" s="22" t="s">
        <v>110</v>
      </c>
      <c r="F67" s="22"/>
      <c r="G67" s="22" t="s">
        <v>110</v>
      </c>
      <c r="H67" s="12"/>
      <c r="I67" s="12"/>
      <c r="J67" s="12"/>
      <c r="K67" s="12"/>
    </row>
    <row r="68" spans="2:11" ht="21" customHeight="1" x14ac:dyDescent="0.25">
      <c r="B68" s="34">
        <v>66</v>
      </c>
      <c r="C68" s="36" t="s">
        <v>134</v>
      </c>
      <c r="D68" s="22" t="s">
        <v>110</v>
      </c>
      <c r="E68" s="22"/>
      <c r="F68" s="22"/>
      <c r="G68" s="22" t="s">
        <v>110</v>
      </c>
      <c r="H68" s="22" t="s">
        <v>110</v>
      </c>
      <c r="I68" s="12"/>
      <c r="J68" s="12"/>
      <c r="K68" s="12"/>
    </row>
    <row r="69" spans="2:11" ht="21" customHeight="1" x14ac:dyDescent="0.25">
      <c r="B69" s="34">
        <v>67</v>
      </c>
      <c r="C69" s="36" t="s">
        <v>135</v>
      </c>
      <c r="D69" s="22" t="s">
        <v>110</v>
      </c>
      <c r="E69" s="22" t="s">
        <v>110</v>
      </c>
      <c r="F69" s="22" t="s">
        <v>110</v>
      </c>
      <c r="G69" s="12"/>
      <c r="H69" s="12"/>
      <c r="I69" s="12"/>
      <c r="J69" s="12"/>
      <c r="K69" s="22" t="s">
        <v>110</v>
      </c>
    </row>
    <row r="70" spans="2:11" ht="21" customHeight="1" x14ac:dyDescent="0.25">
      <c r="B70" s="34">
        <v>68</v>
      </c>
      <c r="C70" s="36" t="s">
        <v>136</v>
      </c>
      <c r="D70" s="22" t="s">
        <v>110</v>
      </c>
      <c r="E70" s="22" t="s">
        <v>110</v>
      </c>
      <c r="F70" s="22" t="s">
        <v>110</v>
      </c>
      <c r="G70" s="12"/>
      <c r="H70" s="12"/>
      <c r="I70" s="12"/>
      <c r="J70" s="12"/>
      <c r="K70" s="22" t="s">
        <v>110</v>
      </c>
    </row>
    <row r="71" spans="2:11" ht="21" customHeight="1" x14ac:dyDescent="0.25">
      <c r="B71" s="34">
        <v>69</v>
      </c>
      <c r="C71" s="36" t="s">
        <v>137</v>
      </c>
      <c r="D71" s="22" t="s">
        <v>110</v>
      </c>
      <c r="E71" s="12"/>
      <c r="F71" s="12"/>
      <c r="G71" s="12"/>
      <c r="H71" s="12"/>
      <c r="I71" s="12"/>
      <c r="J71" s="22" t="s">
        <v>110</v>
      </c>
      <c r="K71" s="12"/>
    </row>
    <row r="72" spans="2:11" ht="21" customHeight="1" x14ac:dyDescent="0.25">
      <c r="B72" s="34">
        <v>70</v>
      </c>
      <c r="C72" s="36" t="s">
        <v>138</v>
      </c>
      <c r="D72" s="22"/>
      <c r="E72" s="22" t="s">
        <v>110</v>
      </c>
      <c r="F72" s="22"/>
      <c r="G72" s="12"/>
      <c r="H72" s="12"/>
      <c r="I72" s="12"/>
      <c r="J72" s="12"/>
      <c r="K72" s="22" t="s">
        <v>110</v>
      </c>
    </row>
    <row r="73" spans="2:11" ht="21" customHeight="1" x14ac:dyDescent="0.25">
      <c r="B73" s="34">
        <v>71</v>
      </c>
      <c r="C73" s="36" t="s">
        <v>139</v>
      </c>
      <c r="D73" s="22"/>
      <c r="E73" s="22" t="s">
        <v>110</v>
      </c>
      <c r="F73" s="22"/>
      <c r="G73" s="12"/>
      <c r="H73" s="12"/>
      <c r="I73" s="12"/>
      <c r="J73" s="12"/>
      <c r="K73" s="22" t="s">
        <v>110</v>
      </c>
    </row>
    <row r="74" spans="2:11" ht="21" customHeight="1" x14ac:dyDescent="0.25">
      <c r="B74" s="34">
        <v>72</v>
      </c>
      <c r="C74" s="36" t="s">
        <v>140</v>
      </c>
      <c r="D74" s="22" t="s">
        <v>110</v>
      </c>
      <c r="E74" s="22" t="s">
        <v>110</v>
      </c>
      <c r="F74" s="22" t="s">
        <v>110</v>
      </c>
      <c r="G74" s="12"/>
      <c r="H74" s="12"/>
      <c r="I74" s="12"/>
      <c r="J74" s="12"/>
      <c r="K74" s="22" t="s">
        <v>110</v>
      </c>
    </row>
    <row r="75" spans="2:11" ht="21" customHeight="1" x14ac:dyDescent="0.25">
      <c r="B75" s="34">
        <v>73</v>
      </c>
      <c r="C75" s="36" t="s">
        <v>141</v>
      </c>
      <c r="D75" s="22" t="s">
        <v>110</v>
      </c>
      <c r="E75" s="22" t="s">
        <v>110</v>
      </c>
      <c r="F75" s="22" t="s">
        <v>110</v>
      </c>
      <c r="G75" s="22" t="s">
        <v>110</v>
      </c>
      <c r="H75" s="12"/>
      <c r="I75" s="12"/>
      <c r="J75" s="12"/>
      <c r="K75" s="12"/>
    </row>
    <row r="76" spans="2:11" ht="21" customHeight="1" x14ac:dyDescent="0.25">
      <c r="B76" s="34">
        <v>74</v>
      </c>
      <c r="C76" s="36" t="s">
        <v>142</v>
      </c>
      <c r="D76" s="22" t="s">
        <v>110</v>
      </c>
      <c r="E76" s="22" t="s">
        <v>110</v>
      </c>
      <c r="F76" s="22" t="s">
        <v>110</v>
      </c>
      <c r="G76" s="22" t="s">
        <v>110</v>
      </c>
      <c r="H76" s="12"/>
      <c r="I76" s="12"/>
      <c r="J76" s="12"/>
      <c r="K76" s="12"/>
    </row>
    <row r="77" spans="2:11" ht="21" customHeight="1" x14ac:dyDescent="0.25">
      <c r="B77" s="34">
        <v>75</v>
      </c>
      <c r="C77" s="36" t="s">
        <v>143</v>
      </c>
      <c r="D77" s="22" t="s">
        <v>110</v>
      </c>
      <c r="E77" s="22" t="s">
        <v>110</v>
      </c>
      <c r="F77" s="22"/>
      <c r="G77" s="12"/>
      <c r="H77" s="12"/>
      <c r="I77" s="12"/>
      <c r="J77" s="12"/>
      <c r="K77" s="22" t="s">
        <v>110</v>
      </c>
    </row>
    <row r="78" spans="2:11" ht="21" customHeight="1" x14ac:dyDescent="0.25">
      <c r="B78" s="34">
        <v>76</v>
      </c>
      <c r="C78" s="36" t="s">
        <v>144</v>
      </c>
      <c r="D78" s="22" t="s">
        <v>110</v>
      </c>
      <c r="E78" s="12"/>
      <c r="F78" s="12"/>
      <c r="G78" s="12"/>
      <c r="H78" s="12"/>
      <c r="I78" s="12"/>
      <c r="J78" s="22" t="s">
        <v>110</v>
      </c>
      <c r="K78" s="12"/>
    </row>
    <row r="79" spans="2:11" ht="21" customHeight="1" x14ac:dyDescent="0.25">
      <c r="B79" s="34">
        <v>77</v>
      </c>
      <c r="C79" s="36" t="s">
        <v>145</v>
      </c>
      <c r="D79" s="12"/>
      <c r="E79" s="12"/>
      <c r="F79" s="12"/>
      <c r="G79" s="22" t="s">
        <v>110</v>
      </c>
      <c r="H79" s="12"/>
      <c r="I79" s="12"/>
      <c r="J79" s="12"/>
      <c r="K79" s="12"/>
    </row>
    <row r="80" spans="2:11" ht="21" customHeight="1" x14ac:dyDescent="0.25">
      <c r="B80" s="34">
        <v>78</v>
      </c>
      <c r="C80" s="36" t="s">
        <v>146</v>
      </c>
      <c r="D80" s="22" t="s">
        <v>110</v>
      </c>
      <c r="E80" s="12"/>
      <c r="F80" s="12"/>
      <c r="G80" s="12"/>
      <c r="H80" s="12"/>
      <c r="I80" s="12"/>
      <c r="J80" s="22" t="s">
        <v>110</v>
      </c>
      <c r="K80" s="12"/>
    </row>
    <row r="81" spans="2:11" ht="21" customHeight="1" x14ac:dyDescent="0.25">
      <c r="B81" s="34">
        <v>79</v>
      </c>
      <c r="C81" s="36" t="s">
        <v>147</v>
      </c>
      <c r="D81" s="12"/>
      <c r="E81" s="22" t="s">
        <v>110</v>
      </c>
      <c r="F81" s="22" t="s">
        <v>110</v>
      </c>
      <c r="G81" s="12"/>
      <c r="H81" s="12"/>
      <c r="I81" s="12"/>
      <c r="J81" s="12"/>
      <c r="K81" s="22" t="s">
        <v>110</v>
      </c>
    </row>
    <row r="82" spans="2:11" ht="21" customHeight="1" thickBot="1" x14ac:dyDescent="0.3">
      <c r="B82" s="37">
        <v>80</v>
      </c>
      <c r="C82" s="38" t="s">
        <v>148</v>
      </c>
      <c r="D82" s="39" t="s">
        <v>110</v>
      </c>
      <c r="E82" s="39" t="s">
        <v>110</v>
      </c>
      <c r="F82" s="39" t="s">
        <v>110</v>
      </c>
      <c r="G82" s="40"/>
      <c r="H82" s="40"/>
      <c r="I82" s="40"/>
      <c r="J82" s="40"/>
      <c r="K82" s="40"/>
    </row>
    <row r="83" spans="2:11" ht="24.75" customHeight="1" thickBot="1" x14ac:dyDescent="0.3">
      <c r="B83" s="41"/>
      <c r="C83" s="42" t="s">
        <v>149</v>
      </c>
      <c r="D83" s="43">
        <v>57</v>
      </c>
      <c r="E83" s="43">
        <v>47</v>
      </c>
      <c r="F83" s="43">
        <v>18</v>
      </c>
      <c r="G83" s="43">
        <v>17</v>
      </c>
      <c r="H83" s="43">
        <v>4</v>
      </c>
      <c r="I83" s="43">
        <v>11</v>
      </c>
      <c r="J83" s="43">
        <v>19</v>
      </c>
      <c r="K83" s="44">
        <v>33</v>
      </c>
    </row>
  </sheetData>
  <autoFilter ref="A2:K62" xr:uid="{F73AC3C4-0322-4749-BD4E-52FE11BDDC03}"/>
  <mergeCells count="1">
    <mergeCell ref="A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CYCLE TIME (2)</vt:lpstr>
      <vt:lpstr>CYCLE TIME</vt:lpstr>
      <vt:lpstr>OPERATION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2019-11-29T12:15:31Z</dcterms:modified>
</cp:coreProperties>
</file>