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SAP DATA FILE\AZHAR SAP DATA\HANA\"/>
    </mc:Choice>
  </mc:AlternateContent>
  <xr:revisionPtr revIDLastSave="0" documentId="13_ncr:1_{1758FC1F-0F8C-47B6-BB46-CB127065EB44}" xr6:coauthVersionLast="47" xr6:coauthVersionMax="47" xr10:uidLastSave="{00000000-0000-0000-0000-000000000000}"/>
  <bookViews>
    <workbookView xWindow="-120" yWindow="-120" windowWidth="15600" windowHeight="11160" firstSheet="29" activeTab="30" xr2:uid="{00000000-000D-0000-FFFF-FFFF00000000}"/>
  </bookViews>
  <sheets>
    <sheet name="ENTERPRISE STRUCTURE FORMAT" sheetId="12" r:id="rId1"/>
    <sheet name="ENTERPRISE STURUCTURE" sheetId="39" r:id="rId2"/>
    <sheet name="GLOBAL SETTTINGS" sheetId="40" r:id="rId3"/>
    <sheet name="DOCUMENT TYPE &amp; POSTING KEY EG." sheetId="34" r:id="rId4"/>
    <sheet name="PPV &amp; FIELD STATUS EG." sheetId="25" r:id="rId5"/>
    <sheet name="GENERAL LEDGER ACCOUNTING" sheetId="41" r:id="rId6"/>
    <sheet name="BP- VENDOR GL" sheetId="42" r:id="rId7"/>
    <sheet name="BP-CUSTOMER - GL" sheetId="43" r:id="rId8"/>
    <sheet name="GST TAX PROCEDURE" sheetId="11" r:id="rId9"/>
    <sheet name="VENDOR INVOICE POSTING" sheetId="46" r:id="rId10"/>
    <sheet name="CUSTOMER INVOICE POSTING" sheetId="47" r:id="rId11"/>
    <sheet name="APP" sheetId="37" r:id="rId12"/>
    <sheet name="CHEQUE LOT CREATION" sheetId="17" r:id="rId13"/>
    <sheet name="DOCUMENT TYPES" sheetId="61" r:id="rId14"/>
    <sheet name="PAYMENT TERMS CREATION" sheetId="62" r:id="rId15"/>
    <sheet name="BRS" sheetId="5" r:id="rId16"/>
    <sheet name="CASH JOURNAL" sheetId="16" r:id="rId17"/>
    <sheet name="TDS CONFIGURATION SHEET" sheetId="51" r:id="rId18"/>
    <sheet name="TDS EXAMPLE" sheetId="64" r:id="rId19"/>
    <sheet name="FI &amp; CO DIFFERENCE" sheetId="52" r:id="rId20"/>
    <sheet name="CO STRUCTURE" sheetId="53" r:id="rId21"/>
    <sheet name="TRANSACTION FLOW FI TO CO" sheetId="54" r:id="rId22"/>
    <sheet name="CO- CONFIGURE STEPS" sheetId="55" r:id="rId23"/>
    <sheet name="INTERNAL ORDER" sheetId="56" r:id="rId24"/>
    <sheet name="IO EXAMPLE" sheetId="66" r:id="rId25"/>
    <sheet name="ASSETS ACCOUNTING" sheetId="7" r:id="rId26"/>
    <sheet name="DEPRECIATION CONCEPT" sheetId="33" r:id="rId27"/>
    <sheet name="ASSETS TRANSACTION POSTING" sheetId="63" r:id="rId28"/>
    <sheet name="JOURNAL ENTRY FOR ASSETS" sheetId="20" r:id="rId29"/>
    <sheet name="ASSETS CONFIGURE STEPS" sheetId="19" r:id="rId30"/>
    <sheet name="NEW GL" sheetId="49" r:id="rId31"/>
    <sheet name="FOREIGN CURRENCY CONCEPT" sheetId="28" r:id="rId32"/>
    <sheet name="CURRENCY CONVERSION CONCEPT" sheetId="67" r:id="rId33"/>
    <sheet name="DOCUMENT SPLITTING CONFIGURE" sheetId="48" r:id="rId34"/>
    <sheet name="SAP ERROR CODE LIST" sheetId="18" r:id="rId3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67" l="1"/>
  <c r="C46" i="67"/>
  <c r="G45" i="67"/>
  <c r="C45" i="67"/>
  <c r="G44" i="67"/>
  <c r="C44" i="67"/>
  <c r="E30" i="67"/>
  <c r="E29" i="67"/>
  <c r="E28" i="67"/>
  <c r="M37" i="66" l="1"/>
  <c r="P37" i="66" s="1"/>
  <c r="F14" i="64"/>
  <c r="F25" i="41" l="1"/>
  <c r="H7" i="39"/>
  <c r="L9" i="33" l="1"/>
  <c r="L10" i="33"/>
  <c r="L11" i="33" s="1"/>
  <c r="E11" i="33" l="1"/>
  <c r="E9" i="33"/>
  <c r="I7" i="33"/>
  <c r="I8" i="33" s="1"/>
  <c r="E7" i="33"/>
  <c r="E8" i="33" s="1"/>
  <c r="E10" i="33" l="1"/>
  <c r="E12" i="33" s="1"/>
  <c r="I9" i="33"/>
  <c r="I10" i="33" s="1"/>
  <c r="I11" i="33" l="1"/>
  <c r="I12" i="33" s="1"/>
  <c r="G11" i="28" l="1"/>
  <c r="E19" i="17" l="1"/>
  <c r="L17" i="11" l="1"/>
  <c r="L16" i="11"/>
  <c r="M18" i="11" s="1"/>
  <c r="M17" i="11" l="1"/>
</calcChain>
</file>

<file path=xl/sharedStrings.xml><?xml version="1.0" encoding="utf-8"?>
<sst xmlns="http://schemas.openxmlformats.org/spreadsheetml/2006/main" count="2097" uniqueCount="1424">
  <si>
    <t>PARTICULARS</t>
  </si>
  <si>
    <t>DESCRIPTION</t>
  </si>
  <si>
    <t>STEP 1</t>
  </si>
  <si>
    <t>PURCHASE</t>
  </si>
  <si>
    <t>SALES</t>
  </si>
  <si>
    <t>OBYZ</t>
  </si>
  <si>
    <t>C0NDITION TYPE</t>
  </si>
  <si>
    <t>INPUT TAX</t>
  </si>
  <si>
    <t>OUTPUT TAX</t>
  </si>
  <si>
    <t>STEP 2</t>
  </si>
  <si>
    <t>ACCOUNT KEY FOR ASSIGNING GST GL</t>
  </si>
  <si>
    <t>This is use to specify when we use tax part in our company which GL would be affected for reporting purpose</t>
  </si>
  <si>
    <t>OBCN</t>
  </si>
  <si>
    <t>ACCOUNT TYPE</t>
  </si>
  <si>
    <t>STEP 3</t>
  </si>
  <si>
    <t>CONDITION TYPE ASSIGNED IN TAX PROCEDURE</t>
  </si>
  <si>
    <t>STEP</t>
  </si>
  <si>
    <t>CALCULATION OF TAX</t>
  </si>
  <si>
    <t>TAX AMOUNT</t>
  </si>
  <si>
    <t>TOT AMT</t>
  </si>
  <si>
    <t>This option would be use to define how tax would be calculated on any of your invoice</t>
  </si>
  <si>
    <t>BASB</t>
  </si>
  <si>
    <t>BASE AMT + TAX</t>
  </si>
  <si>
    <t>STEP 4</t>
  </si>
  <si>
    <t>ASSIGNED TAX PROCEDURE TO COUNTRY</t>
  </si>
  <si>
    <t>Choose country to be use for tax</t>
  </si>
  <si>
    <t>IN - FOR INDIA</t>
  </si>
  <si>
    <t>OBBG</t>
  </si>
  <si>
    <t>STEP 5</t>
  </si>
  <si>
    <t>TAX CODE CREATION</t>
  </si>
  <si>
    <t>DEFINE TAX RATE</t>
  </si>
  <si>
    <t>FTXP</t>
  </si>
  <si>
    <t>STEP 6</t>
  </si>
  <si>
    <t xml:space="preserve"> ASSIGNED GL TO TAX CODE AS PER ACCOUNT KEY WISE</t>
  </si>
  <si>
    <t>ASSIGN ACCOUNT KEY WITH TAX GL</t>
  </si>
  <si>
    <t>OB40</t>
  </si>
  <si>
    <t>Description</t>
  </si>
  <si>
    <t>JIC</t>
  </si>
  <si>
    <t>JIS</t>
  </si>
  <si>
    <t>JII</t>
  </si>
  <si>
    <t>JOC</t>
  </si>
  <si>
    <t>JOS</t>
  </si>
  <si>
    <t>JOI</t>
  </si>
  <si>
    <t>JICG</t>
  </si>
  <si>
    <t>JISG</t>
  </si>
  <si>
    <t>JIIG</t>
  </si>
  <si>
    <t>JOCG</t>
  </si>
  <si>
    <t>JOSG</t>
  </si>
  <si>
    <t>JOIG</t>
  </si>
  <si>
    <t>CODE</t>
  </si>
  <si>
    <t>REASON</t>
  </si>
  <si>
    <t>CHEQUE LOT CREATION</t>
  </si>
  <si>
    <t>FCHI</t>
  </si>
  <si>
    <t>NEW CHEQUE LOT CREATION</t>
  </si>
  <si>
    <t xml:space="preserve">CHEQUE REGSITER </t>
  </si>
  <si>
    <t>FCHN</t>
  </si>
  <si>
    <t>TO CHECK CHEQUE REGISTER</t>
  </si>
  <si>
    <t>MANUAL CHEQUE NO ASSIGNING</t>
  </si>
  <si>
    <t>FCH5</t>
  </si>
  <si>
    <t>CHEQUE ASSIGNMENT MANUALLY</t>
  </si>
  <si>
    <t>TO UPDTAE CHEQUE ENCAHSMENT DATE</t>
  </si>
  <si>
    <t>FCH6</t>
  </si>
  <si>
    <t>UPADTE DATE FOR CHEQUE ONCE CLEAR</t>
  </si>
  <si>
    <t>TO CANCEL CHEQUE NO. ALONG WITH ENTRY</t>
  </si>
  <si>
    <t>FCH8</t>
  </si>
  <si>
    <t>REVERSAL ENTRY FOR CHEQUE</t>
  </si>
  <si>
    <t>TO CANCEL ONLY CHEQUE NO AFTER POSTING ENTRY</t>
  </si>
  <si>
    <t>FCH9</t>
  </si>
  <si>
    <t>CANCELLATION OF ONLY CHEQUE NO.</t>
  </si>
  <si>
    <t>TO DISPLAY CANCEL CHEQUE ALONG WITH DOCUMENT ENTRY</t>
  </si>
  <si>
    <t>FB03</t>
  </si>
  <si>
    <t>DISPLAY ALL CANCEL CHEQUE</t>
  </si>
  <si>
    <t>Sr.No</t>
  </si>
  <si>
    <t>Key</t>
  </si>
  <si>
    <t>Create &amp; Assign Business Transaction</t>
  </si>
  <si>
    <t>Define Posting Keys and Posting rules for Manual Bank Statement</t>
  </si>
  <si>
    <t>i</t>
  </si>
  <si>
    <t>Create Account Symbols (Define Acct. Symbol Key for All Bank GL)</t>
  </si>
  <si>
    <t>ii</t>
  </si>
  <si>
    <r>
      <t>Assign Accounts to Account Symbols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(As per Bank GL ending No. Series)</t>
    </r>
  </si>
  <si>
    <t>iii</t>
  </si>
  <si>
    <t>Create Keys for Posting Rules (For Posting Entries)</t>
  </si>
  <si>
    <t>iv</t>
  </si>
  <si>
    <t xml:space="preserve">Define Posting Rules </t>
  </si>
  <si>
    <t>Assign Posting Rule under Create and Assign Business Transaction option</t>
  </si>
  <si>
    <t xml:space="preserve">Define Variant for Manual Bank Statement </t>
  </si>
  <si>
    <t>Reconcile Your bank Statement T-Code (FF67)</t>
  </si>
  <si>
    <t xml:space="preserve">Reconcile All Your Outgoing &amp; Incoming Payment to show the Actual Balance In Your Main Bank Account </t>
  </si>
  <si>
    <t>Auotmitic Brs Entry to be Posted for Bank Reconcilation T- Code (SM35)</t>
  </si>
  <si>
    <t>Check Reports of All Bank GL through T-Code (FBL3N) All reconcile entry will be shown with Posting Key for reconcile statement which we have reconcile</t>
  </si>
  <si>
    <t>You will be able to see One New Report in this report for Bank Main Account</t>
  </si>
  <si>
    <t>SR.NO</t>
  </si>
  <si>
    <t>T-CODE</t>
  </si>
  <si>
    <t>Check Country-Specific Settings</t>
  </si>
  <si>
    <t>Copy Reference Chart of Depreciation/Depreciation Areas</t>
  </si>
  <si>
    <t>(EC08)</t>
  </si>
  <si>
    <t xml:space="preserve">Assign Chart of Depreciation to Company Code </t>
  </si>
  <si>
    <t>(OAOB)</t>
  </si>
  <si>
    <t xml:space="preserve">Specify Account Determination                </t>
  </si>
  <si>
    <t>KEY</t>
  </si>
  <si>
    <t>This would be use to assign GL for Asset</t>
  </si>
  <si>
    <t>Create Screen Layout Rules</t>
  </si>
  <si>
    <t>Define Number Range Interval</t>
  </si>
  <si>
    <t>Any Number Range</t>
  </si>
  <si>
    <t>Define Asset Classes (OAOA)</t>
  </si>
  <si>
    <t>Account determination</t>
  </si>
  <si>
    <t>Screen Layout</t>
  </si>
  <si>
    <t>Number Range</t>
  </si>
  <si>
    <t>Specify Chart-of-Dep.-Dependent Screen Layout/Acct Assignment</t>
  </si>
  <si>
    <t>Automatic Capture</t>
  </si>
  <si>
    <t>Asset Class</t>
  </si>
  <si>
    <t>Chart of Depreciation</t>
  </si>
  <si>
    <t>Account Determination</t>
  </si>
  <si>
    <t>Balance Sheet</t>
  </si>
  <si>
    <t>Assign GL</t>
  </si>
  <si>
    <t>Define Multi-Level Methods</t>
  </si>
  <si>
    <t>Multi-Level Method Name</t>
  </si>
  <si>
    <t>Multi-Level Method Method</t>
  </si>
  <si>
    <t>Levels Method</t>
  </si>
  <si>
    <t>SLM Method</t>
  </si>
  <si>
    <t>Maintain % &amp; Year</t>
  </si>
  <si>
    <t>WDV Method</t>
  </si>
  <si>
    <t>Maintain Depreciation Key</t>
  </si>
  <si>
    <t>Depreciation Key</t>
  </si>
  <si>
    <t>Create</t>
  </si>
  <si>
    <t>Maintain</t>
  </si>
  <si>
    <t>Activate Method</t>
  </si>
  <si>
    <t>Assignmemt</t>
  </si>
  <si>
    <t xml:space="preserve">Dep Key for SLM Method </t>
  </si>
  <si>
    <t>Fiscal Year Tick</t>
  </si>
  <si>
    <t>SLM</t>
  </si>
  <si>
    <t xml:space="preserve">Dep Key for WDV Method </t>
  </si>
  <si>
    <t>Dep. To Day Tick</t>
  </si>
  <si>
    <t>WDV</t>
  </si>
  <si>
    <t>Determine Depreciation Areas in the Assets Class</t>
  </si>
  <si>
    <t>Depreciation Areas</t>
  </si>
  <si>
    <t>Deactivate</t>
  </si>
  <si>
    <t>Dep Key</t>
  </si>
  <si>
    <t>Maintain Area</t>
  </si>
  <si>
    <t>Untick</t>
  </si>
  <si>
    <t>NAME</t>
  </si>
  <si>
    <t>OX02</t>
  </si>
  <si>
    <t>DR</t>
  </si>
  <si>
    <t>CR</t>
  </si>
  <si>
    <t>OX15</t>
  </si>
  <si>
    <t>Assign Company Code to Company</t>
  </si>
  <si>
    <t>OX16</t>
  </si>
  <si>
    <t>STEP1</t>
  </si>
  <si>
    <t>This is use to define different tax type to be use for taxation part in our company related to GST</t>
  </si>
  <si>
    <t>CGST</t>
  </si>
  <si>
    <t>SGST</t>
  </si>
  <si>
    <t>IGST</t>
  </si>
  <si>
    <t>STEP2</t>
  </si>
  <si>
    <t>STEP3</t>
  </si>
  <si>
    <t>INPUT TAX RATE</t>
  </si>
  <si>
    <t>OUTPUT TAX RATE</t>
  </si>
  <si>
    <r>
      <rPr>
        <b/>
        <sz val="11"/>
        <color theme="1"/>
        <rFont val="Calibri"/>
        <family val="2"/>
        <scheme val="minor"/>
      </rPr>
      <t>A0- Input CGST &amp; SGST- 0%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</si>
  <si>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B0- Input IGST- 0%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</si>
  <si>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C0- Output CGST &amp; SGST- 0%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</si>
  <si>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D0- Output IGST- 0%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</si>
  <si>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A1- Input CGST &amp; SGST- 3%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</si>
  <si>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B1- Input IGST- 3%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</si>
  <si>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C1- Output CGST &amp; SGST- 3%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</si>
  <si>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D1- Output IGST- 3%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</si>
  <si>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A2- Input CGST &amp; SGST- 5%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</si>
  <si>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B2- Input IGST- 5%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</si>
  <si>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C2- Output CGST &amp; SGST- 5%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</si>
  <si>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D2- Output IGST- 5%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</si>
  <si>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A4- Input CGST &amp; SGST- 18%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</si>
  <si>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B4- Input IGST- 18%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</si>
  <si>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C4- Output CGST &amp; SGST- 18%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</si>
  <si>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D4- Output  IGST- 18%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</si>
  <si>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A5- Input CGST &amp; SGST- 28%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</si>
  <si>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B5- Input IGST- 28%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</si>
  <si>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C5- Output CGST &amp; SGST- 28%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</si>
  <si>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D5- Output  IGST- 28%</t>
    </r>
    <r>
      <rPr>
        <sz val="11"/>
        <color theme="1"/>
        <rFont val="Calibri"/>
        <family val="2"/>
        <scheme val="minor"/>
      </rPr>
      <t xml:space="preserve"> </t>
    </r>
  </si>
  <si>
    <t>INPUT GST GL</t>
  </si>
  <si>
    <t>OUTPUT GST GL</t>
  </si>
  <si>
    <t>INPUT CGST</t>
  </si>
  <si>
    <t>INPUT IGST</t>
  </si>
  <si>
    <t>COMPANY</t>
  </si>
  <si>
    <t>COMPANY 1</t>
  </si>
  <si>
    <t>COMPANY 2</t>
  </si>
  <si>
    <t>COMPANY CODE</t>
  </si>
  <si>
    <t>ABF - ADITYA BIRLA FINANCE PVT LTD</t>
  </si>
  <si>
    <t>ABC - ADITYA BIRLA CHEMICAL PVT LTD</t>
  </si>
  <si>
    <t>BUSINESS AREA</t>
  </si>
  <si>
    <t>ABFM - Mumbai</t>
  </si>
  <si>
    <t>ABFD - Delhi</t>
  </si>
  <si>
    <t>ABCM - Mumbai</t>
  </si>
  <si>
    <t>ABCG - Gujarat</t>
  </si>
  <si>
    <t>CREDIT CONTROL AREA</t>
  </si>
  <si>
    <t>ABF</t>
  </si>
  <si>
    <t>ABC</t>
  </si>
  <si>
    <t>CONTROLLING  PART</t>
  </si>
  <si>
    <t>PROFIT CENTRE</t>
  </si>
  <si>
    <t>ABFM</t>
  </si>
  <si>
    <t>ABFD</t>
  </si>
  <si>
    <t>ABCM</t>
  </si>
  <si>
    <t>COST CENTRE</t>
  </si>
  <si>
    <t>ABCG</t>
  </si>
  <si>
    <t>ABFM-01</t>
  </si>
  <si>
    <t>ABFD-01</t>
  </si>
  <si>
    <t>ABCM-01</t>
  </si>
  <si>
    <t>ABCG-01</t>
  </si>
  <si>
    <t>ABFM-02</t>
  </si>
  <si>
    <t>ABFD--02</t>
  </si>
  <si>
    <t>ABCM-02</t>
  </si>
  <si>
    <t>ABCG--02</t>
  </si>
  <si>
    <t>ABFM-03</t>
  </si>
  <si>
    <t>ABFD--03</t>
  </si>
  <si>
    <t>ABCM-03</t>
  </si>
  <si>
    <t>ABCG--03</t>
  </si>
  <si>
    <t>ENTERPRISE STRUCTURE</t>
  </si>
  <si>
    <t>V3</t>
  </si>
  <si>
    <t>Assign Company Code to Chart of Accounts</t>
  </si>
  <si>
    <t>Define Accounts Group</t>
  </si>
  <si>
    <t>BS01</t>
  </si>
  <si>
    <t>Asset</t>
  </si>
  <si>
    <t>BS02</t>
  </si>
  <si>
    <t>PL01</t>
  </si>
  <si>
    <t>PL02</t>
  </si>
  <si>
    <t>Define Retained Earnings Account</t>
  </si>
  <si>
    <t>MACHINERY</t>
  </si>
  <si>
    <t>FBL1N</t>
  </si>
  <si>
    <t>F-53</t>
  </si>
  <si>
    <t>OBYR</t>
  </si>
  <si>
    <t>F-48</t>
  </si>
  <si>
    <t>F-44</t>
  </si>
  <si>
    <t>FBL3N</t>
  </si>
  <si>
    <t>CUSTOMER INVOICE</t>
  </si>
  <si>
    <t>FBL5N</t>
  </si>
  <si>
    <t>F-28</t>
  </si>
  <si>
    <t>F-29</t>
  </si>
  <si>
    <t>F-32</t>
  </si>
  <si>
    <t>Define Document Types for Cash Journal Documents</t>
  </si>
  <si>
    <t>Define No Range Interval for Cash Journal Documents</t>
  </si>
  <si>
    <t>Set Up Cash Journal</t>
  </si>
  <si>
    <t>Create, Change, Delete Business Transaction</t>
  </si>
  <si>
    <t>Set Up Print Parameters for Cash Journal</t>
  </si>
  <si>
    <t>House Bank</t>
  </si>
  <si>
    <t>Define Asset Classes</t>
  </si>
  <si>
    <t>Materials Management&gt;Logistics Invoice Verification&gt;Incoming
Invoice&gt;Maintain Default value’s for Tax Codes</t>
  </si>
  <si>
    <t>INVOICE</t>
  </si>
  <si>
    <t>2021-2022</t>
  </si>
  <si>
    <t>CASH JOURNAL TRANSACTION EXAMPLE</t>
  </si>
  <si>
    <t>DEBIT</t>
  </si>
  <si>
    <t>CREDIT</t>
  </si>
  <si>
    <t>CASH A/C …………………………..DR</t>
  </si>
  <si>
    <t xml:space="preserve">     TO BANK A/C………………….CR</t>
  </si>
  <si>
    <t>GL</t>
  </si>
  <si>
    <t>(BEING CASH RECEIVED FROM BANK FOR PETTY CASH EXP)</t>
  </si>
  <si>
    <t>PRINTING &amp; STATIONERY A/C …………………………..DR</t>
  </si>
  <si>
    <t xml:space="preserve">     TO CASH A/C………………….CR</t>
  </si>
  <si>
    <t>(BEING CASH PAID AGAINST EXPENSES)</t>
  </si>
  <si>
    <t xml:space="preserve">     TO CUSTOMER A/C………………….CR</t>
  </si>
  <si>
    <t>(BEING CASH RECEIVED FROM CUSTOMER)</t>
  </si>
  <si>
    <t>VENDOR A/C …………………………..DR</t>
  </si>
  <si>
    <t>(BEING CASH PAID TO VENDOR)</t>
  </si>
  <si>
    <t>BANK A/C………………………………DR</t>
  </si>
  <si>
    <t xml:space="preserve">      TO CASH A/C……………CR</t>
  </si>
  <si>
    <t>(BEING CASH DEPOSITED INTO BANK)</t>
  </si>
  <si>
    <t>ACCOUNTS PAYABLE</t>
  </si>
  <si>
    <t>ACCOUNTS RECEIVABLE</t>
  </si>
  <si>
    <t>VENDOR PAYMENT</t>
  </si>
  <si>
    <t>Vendor A/c</t>
  </si>
  <si>
    <t>Dr</t>
  </si>
  <si>
    <t>Incoming Bank A/c</t>
  </si>
  <si>
    <t xml:space="preserve">     To Outgoing Bank A/c</t>
  </si>
  <si>
    <t>Cr</t>
  </si>
  <si>
    <t xml:space="preserve">     To Customer A/c</t>
  </si>
  <si>
    <t>Outgoing Bank A/c</t>
  </si>
  <si>
    <t>Main/Reco Bank A/c</t>
  </si>
  <si>
    <t xml:space="preserve">     To Main/Reco A/c</t>
  </si>
  <si>
    <t xml:space="preserve">     To Incoming Bank A/c</t>
  </si>
  <si>
    <t>OPENING BALANCE</t>
  </si>
  <si>
    <t>ABF1 - Outgoing Payment A/c</t>
  </si>
  <si>
    <t>ABF1-BANK GL Account</t>
  </si>
  <si>
    <t>ABF1 - Incoming Payment</t>
  </si>
  <si>
    <t>ABF2 -  (-) Credit (OUTGOING PAYMENT)</t>
  </si>
  <si>
    <t>ABF2 - Incoming Payment A/c</t>
  </si>
  <si>
    <t>ABF2-BANK Gl Account</t>
  </si>
  <si>
    <t>ABF2 - Outgoing Payment</t>
  </si>
  <si>
    <t>ABF3 - Main Account A/c</t>
  </si>
  <si>
    <t>ABF3-BANK GL Account</t>
  </si>
  <si>
    <t>OIN - ABF</t>
  </si>
  <si>
    <t>ABF-ABF</t>
  </si>
  <si>
    <t>ABF1</t>
  </si>
  <si>
    <t>ABF- MACHINERY</t>
  </si>
  <si>
    <t>ABF2</t>
  </si>
  <si>
    <t>ABF3</t>
  </si>
  <si>
    <t>ABF- COMPUTER</t>
  </si>
  <si>
    <t>ABF4</t>
  </si>
  <si>
    <t>ABF1 - ABF- MACHINERY</t>
  </si>
  <si>
    <t>AB1</t>
  </si>
  <si>
    <t>AB2</t>
  </si>
  <si>
    <t>AB1 or AB2</t>
  </si>
  <si>
    <t>CONDITION TYPE FOR TAX PART</t>
  </si>
  <si>
    <t>Assign Input Tax Indicator for Non- Taxable Acquisition</t>
  </si>
  <si>
    <t>ABF2 - ABF- COMPUTER</t>
  </si>
  <si>
    <t>AB3</t>
  </si>
  <si>
    <t>ZERO DEP Method</t>
  </si>
  <si>
    <t>Sr No</t>
  </si>
  <si>
    <t>Error Description</t>
  </si>
  <si>
    <t>Solution</t>
  </si>
  <si>
    <t>Posting Period Is not Open 005 2021 
Message No - F5201</t>
  </si>
  <si>
    <t>T-Code - OB52</t>
  </si>
  <si>
    <t>In company code N001, The number range 04 is Missing for the year 2021
Message No - F5150</t>
  </si>
  <si>
    <t>T-code - FBN1</t>
  </si>
  <si>
    <t>T-code - OBA3 / OBA4</t>
  </si>
  <si>
    <t>9v</t>
  </si>
  <si>
    <t>Classy GL account for document splitting</t>
  </si>
  <si>
    <t>Correct the custmizing setting for ledgers for the univesal ledger. 
Message No - FINS_ACDOC_CUST201</t>
  </si>
  <si>
    <t>Define Version for CO ledger</t>
  </si>
  <si>
    <t>Posting Period variant for empty (Ledger OC / Compamy Code N001)
Message No - FINS_ACDOC_CUST068</t>
  </si>
  <si>
    <t>Delete Ledger</t>
  </si>
  <si>
    <t>The company code does not exits OR has not been fully maintained
Message No - M3150</t>
  </si>
  <si>
    <t>Material Managament-Material Master - Basic Setting-Maintain company code for Material Managament.
T-Code - OMSY</t>
  </si>
  <si>
    <t>Account Assignment mandatory for material 30001
Message - ME062</t>
  </si>
  <si>
    <t>T-code - OMS2</t>
  </si>
  <si>
    <t>Table T169P: Entry N001 does not exits</t>
  </si>
  <si>
    <t xml:space="preserve">IMG &gt;Materials Management &gt;Logistics Invoice Verification &gt;Incoming Invoice &gt;Set Check for Duplicate invoices
</t>
  </si>
  <si>
    <t>Material 30001 TSMH 101 does not exits</t>
  </si>
  <si>
    <t>T-code - MMSC</t>
  </si>
  <si>
    <t>Material Ledger is no active in valualtion area TSMH
Message No - C+012</t>
  </si>
  <si>
    <t>OMX1,OMX2,OMX3</t>
  </si>
  <si>
    <t>Valuation Area TSMH not yet not yet productive material ledger.
Message No - C+020</t>
  </si>
  <si>
    <t>CKMSTART</t>
  </si>
  <si>
    <t>Intreval 50 / to year 2021does not exist for the object RF_BELEG N001.
Message No NR751</t>
  </si>
  <si>
    <t>T-Code- FBN1</t>
  </si>
  <si>
    <t>In company code N001, The number range 51 is Missing for the year 2021
Message No - F5150</t>
  </si>
  <si>
    <t>Table T169V: Entry N001 does not exits.
Message No M8100</t>
  </si>
  <si>
    <t>No Taxes sale/Purchase allowed for account 2000000502 N001, C4 is not allowed</t>
  </si>
  <si>
    <t xml:space="preserve">T-code - FS00 </t>
  </si>
  <si>
    <t xml:space="preserve">Maintain tolarance limit for tolarance keys VP (Ccode N001).
Message No -M8215 </t>
  </si>
  <si>
    <t>Materials Management&gt;Logistics Invoice Verification&gt;Conventional Invoice verification - Invoice Block - Set tolarance limits-</t>
  </si>
  <si>
    <t>Define cost element catogry for account 4000000101 (Controlling area N001)
Message No - KI280</t>
  </si>
  <si>
    <t>T-code - FS00
GL "Control Tab" Maintain Cost Element Category.
01- Primary (Expenses GL)
11-Revenue(Revenue GL)</t>
  </si>
  <si>
    <t>In company code N001, The number range 49 is Missing for the year 2021)object RF_BELEG
Message No - F5150</t>
  </si>
  <si>
    <t>No accpount is specified in item 0000000001
Message No - F5670</t>
  </si>
  <si>
    <t>Maintain tolerance limits for tolerance key PE (CoCode TATS)
Message No - M8215</t>
  </si>
  <si>
    <t>SPRO-SAP Reference IMG-Material Managament-Purchasing-Purchase Order-Set Tolerance Limits for Price Variance</t>
  </si>
  <si>
    <t xml:space="preserve">Interval 06 does not exist for object RF_BELEG TATS FBN1
Message no. NR751
</t>
  </si>
  <si>
    <t xml:space="preserve">Ex.rate diff.accts are incomplete for account 2000000301 currency USD
Message no. F5063
</t>
  </si>
  <si>
    <t>T-Code - OBA1 - (Transcation -KDF)</t>
  </si>
  <si>
    <t>Asset Configuration Path</t>
  </si>
  <si>
    <t>Screenshot</t>
  </si>
  <si>
    <t>SPRO-SAP Reference IMG-Financial Accounting-Asset Accounting-Organizational Structures-Check Country-Specific Settings</t>
  </si>
  <si>
    <t>SPRO-SAP Reference IMG-Financial Accounting-Asset Accounting-Organizational Structures-Copy Reference Chart of Depreciation/Depreciation Areas</t>
  </si>
  <si>
    <t>Assign Chart of Depreciation to Company Code</t>
  </si>
  <si>
    <t>SPRO-SAP Reference IMG-Financial Accounting-Asset Accounting-Organizational Structures-Assign Chart of Depreciation to Company Code</t>
  </si>
  <si>
    <t>Specify Account Determination</t>
  </si>
  <si>
    <t>SPRO-SAP Reference IMG-Financial Accounting-Asset Accounting-Organizational Structures-Asset Classes-Specify Account Determination</t>
  </si>
  <si>
    <t>SPRO-SAP Reference IMG-Financial Accounting-Asset Accounting-Organizational Structures-Asset Classes-Create Screen Layout Rules</t>
  </si>
  <si>
    <t>SPRO-SAP Reference IMG-Financial Accounting-Asset Accounting-Organizational Structures-Asset Class-Define Number Range Interval</t>
  </si>
  <si>
    <t>SPRO-SAP Reference IMG-Financial Accounting-Asset Accounting-Organizational Structures-Asset Class-Define Asset Classes</t>
  </si>
  <si>
    <t>SPRO-SAP Reference IMG-Financial Accounting-Asset Accounting-Organizational Structures-Asset Class-Specify Chart-of-Dep.-Dependent Screen Layout/Acct Assignment</t>
  </si>
  <si>
    <t>Define How Depreciation Areas Post to General Ledger</t>
  </si>
  <si>
    <t>SPRO-SAP Reference IMG-Financial Accounting-Asset Accounting-Integration with General Ledger Accounting-Define How Depreciation Areas Post to General Ledger</t>
  </si>
  <si>
    <t>Assign G/L Accounts</t>
  </si>
  <si>
    <t>SPRO-SAP Reference IMG-Financial Accounting-Asset Accounting-Integration with General Ledger Accounting-Assign G/L Accounts</t>
  </si>
  <si>
    <t>Specify Posting Key for Asset Posting</t>
  </si>
  <si>
    <t>SPRO-SAP Reference IMG-Financial Accounting-Asset Accounting-Integration with General Ledger Accounting-Specify Posting Key for Asset Posting</t>
  </si>
  <si>
    <t>Assign Input Tax Indicator for Non-Taxable Acquisitions</t>
  </si>
  <si>
    <t>SPRO-SAP Reference IMG-Financial Accounting-Asset Accounting-Integration with General Ledger Accounting-Assign Input Tax Indicator for Non-Taxable Acquisitions</t>
  </si>
  <si>
    <t>Specify Document Type for Posting of Depreciation</t>
  </si>
  <si>
    <t>SPRO-SAP Reference IMG-Financial Accounting-Asset Accounting-Integration with General Ledger Accounting-Post Depreciation to General Ledger Accounting-Specify Document Type for Posting of Depreciation</t>
  </si>
  <si>
    <t>Specify Intervals and Posting Rules</t>
  </si>
  <si>
    <t>SPRO-SAP Reference IMG-Financial Accounting-Asset Accounting-Integration with General Ledger Accounting-Post Depreciation to General Ledger Accounting-Specify Intervals and Posting Rules</t>
  </si>
  <si>
    <t>Activate Account Assignment Objects</t>
  </si>
  <si>
    <t>SPRO-SAP Reference IMG-Financial Accounting-Asset Accounting-Integration with General Ledger Accounting-Additional Account Assignment Objects-Activate Account Assignment Objects</t>
  </si>
  <si>
    <t>Specify Account Assignment Types for Account Assignment Objects</t>
  </si>
  <si>
    <t>SPRO-SAP Reference IMG-Financial Accounting-Asset Accounting-Integration with General Ledger Accounting-Additional Account Assignment Objects-Specify Account Assignment Types for Account Assignment Objects</t>
  </si>
  <si>
    <t>SPRO-SAP Reference IMG-Financial Accounting-Asset Accounting-Depreciation-Valuation Methods-Depreciation Key-Maintain Depreciation Key</t>
  </si>
  <si>
    <t xml:space="preserve">WDV Method </t>
  </si>
  <si>
    <t>Nil Rate</t>
  </si>
  <si>
    <t>Define Base Methods</t>
  </si>
  <si>
    <t>SPRO-SAP Reference IMG-Financial Accounting-Asset Accounting-Depreciation-Valuation Methods-Depreciation Key-Calculation Methods-Define Base Methods</t>
  </si>
  <si>
    <t>Define Declining-Balance Methods</t>
  </si>
  <si>
    <t>SPRO-SAP Reference IMG-Financial Accounting-Asset Accounting-Depreciation-Valuation Methods-Depreciation Key-Calculation Methods-Define Declining-Balance Methods</t>
  </si>
  <si>
    <t>SPRO-SAP Reference IMG-Financial Accounting-Asset Accounting-Depreciation-Valuation Methods-Depreciation Key-Calculation Methods-Define Multi-Level Methods</t>
  </si>
  <si>
    <t>Maintain Period Control Methods</t>
  </si>
  <si>
    <t>SPRO-SAP Reference IMG-Financial Accounting-Asset Accounting-Depreciation-Valuation Methods-Depreciation Key-Calculation Methods-Maintain Period Control Methods</t>
  </si>
  <si>
    <t>PARTICULAR</t>
  </si>
  <si>
    <t>Purchase Assets</t>
  </si>
  <si>
    <t xml:space="preserve">    To Vendor /Cash A/c…………….Cr</t>
  </si>
  <si>
    <t>(Being Assets Purchase)</t>
  </si>
  <si>
    <t>Depreciation Entry</t>
  </si>
  <si>
    <t>Depreciation A/c………………….Dr</t>
  </si>
  <si>
    <t>Sale of Assets</t>
  </si>
  <si>
    <t>Customer A/c……………………..Dr</t>
  </si>
  <si>
    <t>Sale of Assets………………Dr</t>
  </si>
  <si>
    <t xml:space="preserve">    To Profit on Sale of Assets………..Cr</t>
  </si>
  <si>
    <t>Dep SLM 5%</t>
  </si>
  <si>
    <t>Scrap of Assets</t>
  </si>
  <si>
    <t>Scrap of Assets…………………………………Dr</t>
  </si>
  <si>
    <r>
      <rPr>
        <b/>
        <sz val="11"/>
        <color theme="1"/>
        <rFont val="Calibri"/>
        <family val="2"/>
        <scheme val="minor"/>
      </rPr>
      <t>A3- Input CGST &amp; SGST- 12%</t>
    </r>
    <r>
      <rPr>
        <sz val="11"/>
        <color theme="1"/>
        <rFont val="Calibri"/>
        <family val="2"/>
        <scheme val="minor"/>
      </rPr>
      <t xml:space="preserve"> </t>
    </r>
  </si>
  <si>
    <t xml:space="preserve">B3- Input IGST- 12% </t>
  </si>
  <si>
    <r>
      <rPr>
        <b/>
        <sz val="11"/>
        <color theme="1"/>
        <rFont val="Calibri"/>
        <family val="2"/>
        <scheme val="minor"/>
      </rPr>
      <t>C3- Output CGST &amp; SGST- 12%</t>
    </r>
    <r>
      <rPr>
        <sz val="11"/>
        <color theme="1"/>
        <rFont val="Calibri"/>
        <family val="2"/>
        <scheme val="minor"/>
      </rPr>
      <t xml:space="preserve"> </t>
    </r>
  </si>
  <si>
    <t xml:space="preserve">D3- Output  IGST- 12% </t>
  </si>
  <si>
    <t>Define Multi-Level Methods (Depreciation Methods)</t>
  </si>
  <si>
    <t>Maintain Depreciation Key (Activation of Depreciation Methods)</t>
  </si>
  <si>
    <t>FB70</t>
  </si>
  <si>
    <t>purchase</t>
  </si>
  <si>
    <t>sales</t>
  </si>
  <si>
    <t>gst</t>
  </si>
  <si>
    <t>cgst</t>
  </si>
  <si>
    <t>sgst</t>
  </si>
  <si>
    <t>igst</t>
  </si>
  <si>
    <t xml:space="preserve">input </t>
  </si>
  <si>
    <t>output</t>
  </si>
  <si>
    <t>INPUT SGST</t>
  </si>
  <si>
    <t>ACCOUNT KEY FOR GL</t>
  </si>
  <si>
    <t>ACCOUNT KEY FOR TAX CONDITION</t>
  </si>
  <si>
    <t>FINANCE</t>
  </si>
  <si>
    <t>HDFC INCOMING BANK</t>
  </si>
  <si>
    <t>MAIN AC</t>
  </si>
  <si>
    <t>HDFC OUTGOING BANK</t>
  </si>
  <si>
    <t>POSTING KEYS RULES</t>
  </si>
  <si>
    <t>FB50</t>
  </si>
  <si>
    <t>FOREIGN CURRENCY TRANSACTION</t>
  </si>
  <si>
    <t>EXCHANGE RATE</t>
  </si>
  <si>
    <t>G</t>
  </si>
  <si>
    <t>B</t>
  </si>
  <si>
    <t>M</t>
  </si>
  <si>
    <t>AVERAGE RATE</t>
  </si>
  <si>
    <t>BANK BUYING RATE</t>
  </si>
  <si>
    <t>BANK SELLING RATE</t>
  </si>
  <si>
    <t>USD/INR</t>
  </si>
  <si>
    <t>EXPORT</t>
  </si>
  <si>
    <t>IMPORT</t>
  </si>
  <si>
    <t>(70+74)/2</t>
  </si>
  <si>
    <t>STEPS</t>
  </si>
  <si>
    <t>CHECK EXCHANGE RATE TYPE</t>
  </si>
  <si>
    <t>MAINTAIN TRANSLATION RATIO</t>
  </si>
  <si>
    <t>GL POSTING</t>
  </si>
  <si>
    <t>OB07</t>
  </si>
  <si>
    <t>OBBS</t>
  </si>
  <si>
    <t>OB08</t>
  </si>
  <si>
    <t>usd</t>
  </si>
  <si>
    <t>USD</t>
  </si>
  <si>
    <t xml:space="preserve"> </t>
  </si>
  <si>
    <t>MAINTAIN EXCHANGE RATIO</t>
  </si>
  <si>
    <t>G/L LINE ITEM DISPLAY</t>
  </si>
  <si>
    <t>FS00</t>
  </si>
  <si>
    <t>OBA4</t>
  </si>
  <si>
    <t>ABF1 -  (+) Debit (INCOMING PAYMENT)</t>
  </si>
  <si>
    <t>INCOMING PAYMENT</t>
  </si>
  <si>
    <t>OUTGOING PAYMENT</t>
  </si>
  <si>
    <t>PAYMENT</t>
  </si>
  <si>
    <t>INR</t>
  </si>
  <si>
    <t>(Being Depreciation Charge on assets)</t>
  </si>
  <si>
    <t>INCOME</t>
  </si>
  <si>
    <t>SALE OF ASSETS</t>
  </si>
  <si>
    <t>Loss on Sale of Assets</t>
  </si>
  <si>
    <t>FURNITURE</t>
  </si>
  <si>
    <t>LAND &amp; BLDG</t>
  </si>
  <si>
    <t xml:space="preserve">ASSETS </t>
  </si>
  <si>
    <t>(ANK1)</t>
  </si>
  <si>
    <t>Depreciation Concept</t>
  </si>
  <si>
    <t>01.04.2019</t>
  </si>
  <si>
    <t>Dep</t>
  </si>
  <si>
    <t>Asset Vlaue</t>
  </si>
  <si>
    <t>SLM METHOD</t>
  </si>
  <si>
    <t>01.04.2020</t>
  </si>
  <si>
    <t>01.04.2022</t>
  </si>
  <si>
    <t>Assets Value</t>
  </si>
  <si>
    <t xml:space="preserve"> 2nd Year Dep</t>
  </si>
  <si>
    <t>1st Year Dep</t>
  </si>
  <si>
    <t xml:space="preserve"> 3rd Year Dep</t>
  </si>
  <si>
    <t>31.03.2020</t>
  </si>
  <si>
    <t>31.03.2021</t>
  </si>
  <si>
    <t>31.03.2022</t>
  </si>
  <si>
    <t xml:space="preserve">WDV METHOD </t>
  </si>
  <si>
    <t>Asset VaLue</t>
  </si>
  <si>
    <t>APR 2021 TO MARCH 2022</t>
  </si>
  <si>
    <t>2022-2023</t>
  </si>
  <si>
    <t>apr - march</t>
  </si>
  <si>
    <t>april march</t>
  </si>
  <si>
    <t>Asset Value</t>
  </si>
  <si>
    <t>1ST</t>
  </si>
  <si>
    <t>2ND</t>
  </si>
  <si>
    <t>3RD</t>
  </si>
  <si>
    <t>ENTERPRISE /ORGANIZATION STRUCTURE FINANCE PART</t>
  </si>
  <si>
    <t>2021-22</t>
  </si>
  <si>
    <t>APR-MAR</t>
  </si>
  <si>
    <t>K4</t>
  </si>
  <si>
    <t>JAN-DEC</t>
  </si>
  <si>
    <t>FY-2021</t>
  </si>
  <si>
    <t>NORMAL POSTING PERIOD (FOR REGULAR POSTING OF ENTRIES)</t>
  </si>
  <si>
    <t>SPECIAL PERIOD</t>
  </si>
  <si>
    <t>(FOR CLOSING PURPOSE ONLY)</t>
  </si>
  <si>
    <t>Define Field Status Variant</t>
  </si>
  <si>
    <t>OBC4</t>
  </si>
  <si>
    <t>Supress</t>
  </si>
  <si>
    <t>Field will be hidden</t>
  </si>
  <si>
    <t>Assign field Status Variant</t>
  </si>
  <si>
    <t>OBC5</t>
  </si>
  <si>
    <t>Required</t>
  </si>
  <si>
    <t>Mandatory Field</t>
  </si>
  <si>
    <t>Optional</t>
  </si>
  <si>
    <t>Fill or not</t>
  </si>
  <si>
    <t>SALARY AC</t>
  </si>
  <si>
    <t xml:space="preserve">  TO BANK AC</t>
  </si>
  <si>
    <t>(BEING SALARY PAID)</t>
  </si>
  <si>
    <t>FIELD SETTING</t>
  </si>
  <si>
    <t>VENDOR INVOICE</t>
  </si>
  <si>
    <t>KR</t>
  </si>
  <si>
    <t>KZ</t>
  </si>
  <si>
    <t>CUTOMER PAYMENT</t>
  </si>
  <si>
    <t>DZ</t>
  </si>
  <si>
    <t>KG</t>
  </si>
  <si>
    <t>DEBIT NOTE</t>
  </si>
  <si>
    <t>CREDIT NOTE</t>
  </si>
  <si>
    <t>DG</t>
  </si>
  <si>
    <t>Debit Posting Key</t>
  </si>
  <si>
    <t>Credit Posting Key</t>
  </si>
  <si>
    <t xml:space="preserve">GL ACCOUNT </t>
  </si>
  <si>
    <t>VENDOR</t>
  </si>
  <si>
    <t>CUSTOMER</t>
  </si>
  <si>
    <t xml:space="preserve">ASSETS ACCOUNT </t>
  </si>
  <si>
    <t>VENDOR INVOICE BOOKING</t>
  </si>
  <si>
    <t>CUSTOMER INVOICE BOOKING</t>
  </si>
  <si>
    <t>DATE</t>
  </si>
  <si>
    <t>EXAMPLE</t>
  </si>
  <si>
    <t>POSTING KEY</t>
  </si>
  <si>
    <t>AMT</t>
  </si>
  <si>
    <t>CUSTOMER A/C………..DR</t>
  </si>
  <si>
    <t xml:space="preserve">   TO VENDOR AC……CR</t>
  </si>
  <si>
    <t xml:space="preserve">   TO SALES AC……CR</t>
  </si>
  <si>
    <t>(BEING GOODS PURCHASE)</t>
  </si>
  <si>
    <t>(BEING GOODS SOLD</t>
  </si>
  <si>
    <t>PAYMENT RECEIVED FROM CUSTOMER</t>
  </si>
  <si>
    <t>VENDOR AC…………DR</t>
  </si>
  <si>
    <t xml:space="preserve">   TO CUSTOMER AC……CR</t>
  </si>
  <si>
    <t>(BEING PAYMENT MADE)</t>
  </si>
  <si>
    <t>(BEING PAYMENT RECEIVED)</t>
  </si>
  <si>
    <t>01.05.2022</t>
  </si>
  <si>
    <t>It works like field status concept while  making asset entry which field need to kept optional, suppress or hidden</t>
  </si>
  <si>
    <t>LIABILITIES</t>
  </si>
  <si>
    <t>EXPENSES</t>
  </si>
  <si>
    <t>LEDGER</t>
  </si>
  <si>
    <t>VENDOR INVOICE POSTING</t>
  </si>
  <si>
    <t>POSTING PERIODS</t>
  </si>
  <si>
    <t>CASH WITHDRAWN FROM BANK</t>
  </si>
  <si>
    <t>CASH DEPOSITED INTO BANK</t>
  </si>
  <si>
    <t>CASH PAID FOR EXPENSES INCURRED</t>
  </si>
  <si>
    <t>CASH PURCHASE FROM VENDOR</t>
  </si>
  <si>
    <t>ALL COMPANY CODE</t>
  </si>
  <si>
    <t>PAYING COMPANY CODE</t>
  </si>
  <si>
    <t>PAYMENT METHOD IN COUNTRY CODE</t>
  </si>
  <si>
    <t>PAYMENT METHOD IN COMPANY CODE</t>
  </si>
  <si>
    <t>HOUSE BANK CREATION</t>
  </si>
  <si>
    <t>BANK DETERMINATION</t>
  </si>
  <si>
    <t>OPTION</t>
  </si>
  <si>
    <t>(Under this check Pre-define Payment Method as per Country)</t>
  </si>
  <si>
    <t>(Define minimum Amount to be paid in your Company Code)</t>
  </si>
  <si>
    <t xml:space="preserve">(Define your Company Code Info for Banking Purpose) </t>
  </si>
  <si>
    <t>Define Ranking order of your entire bank in Company Code)</t>
  </si>
  <si>
    <t>STEP 7</t>
  </si>
  <si>
    <t>Posting Cash Transaction through FBCJ Code</t>
  </si>
  <si>
    <t>CASH JOURNAL CINFIGURATION STEPS</t>
  </si>
  <si>
    <t>CASH SALES TO CUSTOMER</t>
  </si>
  <si>
    <t>T-CODES</t>
  </si>
  <si>
    <t>Define Company</t>
  </si>
  <si>
    <t>In sap, company means group of company codes</t>
  </si>
  <si>
    <t>0B45</t>
  </si>
  <si>
    <t>Set a limit for credit that can be given to customers</t>
  </si>
  <si>
    <t>Define Business Area</t>
  </si>
  <si>
    <t>( TB, PL, BS is prepared at business area level)</t>
  </si>
  <si>
    <t>OB38</t>
  </si>
  <si>
    <t>OB29</t>
  </si>
  <si>
    <t>Calander Month</t>
  </si>
  <si>
    <t>Fiscal Month</t>
  </si>
  <si>
    <t xml:space="preserve">Short Name </t>
  </si>
  <si>
    <t>Long Name</t>
  </si>
  <si>
    <t>Fiscal Year</t>
  </si>
  <si>
    <t>Year Shift</t>
  </si>
  <si>
    <t>OB37</t>
  </si>
  <si>
    <t>APR</t>
  </si>
  <si>
    <t>April</t>
  </si>
  <si>
    <t>MAY</t>
  </si>
  <si>
    <t>May</t>
  </si>
  <si>
    <t>OBBO</t>
  </si>
  <si>
    <t>JUN</t>
  </si>
  <si>
    <t>June</t>
  </si>
  <si>
    <t>OBBP</t>
  </si>
  <si>
    <t>JUL</t>
  </si>
  <si>
    <t>July</t>
  </si>
  <si>
    <t>AUG</t>
  </si>
  <si>
    <t>August</t>
  </si>
  <si>
    <t>SEP</t>
  </si>
  <si>
    <t>September</t>
  </si>
  <si>
    <t>Assign field status variant to company code</t>
  </si>
  <si>
    <t>OCT</t>
  </si>
  <si>
    <t>October</t>
  </si>
  <si>
    <t>NOV</t>
  </si>
  <si>
    <t>November</t>
  </si>
  <si>
    <t>Open &amp; Close Period</t>
  </si>
  <si>
    <t>OB52</t>
  </si>
  <si>
    <t>DEC</t>
  </si>
  <si>
    <t>December</t>
  </si>
  <si>
    <t>JAN</t>
  </si>
  <si>
    <t>January</t>
  </si>
  <si>
    <t>-1</t>
  </si>
  <si>
    <t>Tolerance Group</t>
  </si>
  <si>
    <t>FEB</t>
  </si>
  <si>
    <t>February</t>
  </si>
  <si>
    <t>OBA3</t>
  </si>
  <si>
    <t>MAR</t>
  </si>
  <si>
    <t>March</t>
  </si>
  <si>
    <t>OB57</t>
  </si>
  <si>
    <t>Maintainance of sap user id</t>
  </si>
  <si>
    <t>Document Type</t>
  </si>
  <si>
    <t>OBA7</t>
  </si>
  <si>
    <t>2 letter word which identifies/groups similary entry together</t>
  </si>
  <si>
    <t>Control number ranges</t>
  </si>
  <si>
    <t>Code</t>
  </si>
  <si>
    <t>Invoice</t>
  </si>
  <si>
    <t>Payment</t>
  </si>
  <si>
    <t>General</t>
  </si>
  <si>
    <t>Reversal document type</t>
  </si>
  <si>
    <t>Vendor</t>
  </si>
  <si>
    <t>K</t>
  </si>
  <si>
    <t>R</t>
  </si>
  <si>
    <t>Z</t>
  </si>
  <si>
    <t>A</t>
  </si>
  <si>
    <t>Account type allowed for posting</t>
  </si>
  <si>
    <t>Customer</t>
  </si>
  <si>
    <t>D</t>
  </si>
  <si>
    <t>mandatory field</t>
  </si>
  <si>
    <t>Gl</t>
  </si>
  <si>
    <t>S</t>
  </si>
  <si>
    <t>Material</t>
  </si>
  <si>
    <t>Document Number Range</t>
  </si>
  <si>
    <t>FBN1</t>
  </si>
  <si>
    <t xml:space="preserve">Ahemdabad </t>
  </si>
  <si>
    <t xml:space="preserve">Banglore </t>
  </si>
  <si>
    <t xml:space="preserve">Pune </t>
  </si>
  <si>
    <t>TOPICS</t>
  </si>
  <si>
    <t>Company code It is legal entity, under this name the company is registered. TB, PL, BS is prepared at company code level</t>
  </si>
  <si>
    <t>FINANCIAL ACCOUNTING GLOBAL SETTINGS</t>
  </si>
  <si>
    <t>OB13</t>
  </si>
  <si>
    <t>It is collection of all the GL's defined centrally.</t>
  </si>
  <si>
    <t>OB62</t>
  </si>
  <si>
    <t>OBD4</t>
  </si>
  <si>
    <t>OB53</t>
  </si>
  <si>
    <t>Retained Earning Concept</t>
  </si>
  <si>
    <t>Control the number anges</t>
  </si>
  <si>
    <t>Control the screen field</t>
  </si>
  <si>
    <t>Capital</t>
  </si>
  <si>
    <t>Add : Retained earnings A/c</t>
  </si>
  <si>
    <t>(Reserves &amp; Surplus)</t>
  </si>
  <si>
    <t>GENERAL LEDGER ACCOUNTING (LEDGER CREATION SETTINGS)</t>
  </si>
  <si>
    <t>Groups Concept</t>
  </si>
  <si>
    <t>CHART OF ACCOUNTS (COA)</t>
  </si>
  <si>
    <t>ACCOUNTS GROUPS</t>
  </si>
  <si>
    <t>No Range</t>
  </si>
  <si>
    <t>FIXED ASSETS</t>
  </si>
  <si>
    <t>CURRENT ASSETS</t>
  </si>
  <si>
    <t xml:space="preserve">CASH </t>
  </si>
  <si>
    <t>BANK</t>
  </si>
  <si>
    <t>BS03</t>
  </si>
  <si>
    <t>LOAN FROM BANK</t>
  </si>
  <si>
    <t>PROFIT &amp; LOSS</t>
  </si>
  <si>
    <t>CAPITAL</t>
  </si>
  <si>
    <t>RENT PAID</t>
  </si>
  <si>
    <t>SALARY</t>
  </si>
  <si>
    <t>PRINTING &amp; STATIOINERY EXP</t>
  </si>
  <si>
    <t>INCOMES</t>
  </si>
  <si>
    <t>COMMISSION RECEIVED</t>
  </si>
  <si>
    <t>RENT RECEIVED</t>
  </si>
  <si>
    <t>INTEREST ON FD</t>
  </si>
  <si>
    <t>GROUP CODE</t>
  </si>
  <si>
    <t>Transfered to P&amp; L A/c</t>
  </si>
  <si>
    <t>Trading A/c Statement</t>
  </si>
  <si>
    <t>Profit &amp; Loss A/c Statement</t>
  </si>
  <si>
    <t>Balance Sheet Statement</t>
  </si>
  <si>
    <t>Transfered to Balance sheet A/c</t>
  </si>
  <si>
    <t>CHART OF ACCOUNTS CONCEPT</t>
  </si>
  <si>
    <t>Total Capital Amount</t>
  </si>
  <si>
    <t>(Define Payment Method  to be use in your Company Code)</t>
  </si>
  <si>
    <t>(Under this Define All Bank Info to be use in your Company Code)</t>
  </si>
  <si>
    <t>Define Account Groups with Screen Layout (Vendors)</t>
  </si>
  <si>
    <t>OBD3</t>
  </si>
  <si>
    <t>Create Number Ranges for Vendor Accounts</t>
  </si>
  <si>
    <t>XKN1</t>
  </si>
  <si>
    <t>Assign Number Ranges to Vendor Account Groups</t>
  </si>
  <si>
    <t>OBAS</t>
  </si>
  <si>
    <t>VENDOR LEDGER CREATION</t>
  </si>
  <si>
    <t>VENDOR GROUPS</t>
  </si>
  <si>
    <t>VENDOR NUMBER RANGE</t>
  </si>
  <si>
    <t>VENDOR LEDGER</t>
  </si>
  <si>
    <t>MR B</t>
  </si>
  <si>
    <t>MR C</t>
  </si>
  <si>
    <t>MR X</t>
  </si>
  <si>
    <t>MR Y</t>
  </si>
  <si>
    <t>MY Z</t>
  </si>
  <si>
    <t>MR A</t>
  </si>
  <si>
    <t>Define Account Groups with Screen Layout (Customers)</t>
  </si>
  <si>
    <t>Create Number Ranges for Customer Accounts</t>
  </si>
  <si>
    <t>Assign Number Ranges to Customer Account Groups</t>
  </si>
  <si>
    <t>CUSTOMER LEDGER CREATION</t>
  </si>
  <si>
    <t>CUSTOMER GROUPS</t>
  </si>
  <si>
    <t>CUSTOMER NUMBER RANGE</t>
  </si>
  <si>
    <t>CUSTOMER LEDGER</t>
  </si>
  <si>
    <t>CHEQUE LOT SERIES CREATION STEPS</t>
  </si>
  <si>
    <t>CREATE Cash GL Account</t>
  </si>
  <si>
    <t xml:space="preserve">Mumbai </t>
  </si>
  <si>
    <t>Explanation</t>
  </si>
  <si>
    <t>Collection of All Vendor GL Groups wise</t>
  </si>
  <si>
    <t>EXPLANATION</t>
  </si>
  <si>
    <t>Collection of All Customer GL Groups wise</t>
  </si>
  <si>
    <t>All Transcation of Customer Recorded in this GL</t>
  </si>
  <si>
    <t>Assets A/c………………..Dr</t>
  </si>
  <si>
    <t xml:space="preserve">   To Assets Ac……………………Cr</t>
  </si>
  <si>
    <t xml:space="preserve">    To Assets A/c</t>
  </si>
  <si>
    <t xml:space="preserve">    To Assets A/c………………………Cr</t>
  </si>
  <si>
    <t>Loss on Sale of Assets…………………………..DR</t>
  </si>
  <si>
    <t>Profit on Sale of Assets</t>
  </si>
  <si>
    <t xml:space="preserve">  To Acc. Depreciation on Assets  A/c…….Cr</t>
  </si>
  <si>
    <t>(Being Assets Sold)</t>
  </si>
  <si>
    <t>Acc. Depreciation on Assets  A/c……..Dr</t>
  </si>
  <si>
    <t>Acc. Depreciation on Assets  A/c……Dr</t>
  </si>
  <si>
    <t>(Being Assets Sold &amp; Incurred Loss)</t>
  </si>
  <si>
    <t>(Being Assets Sold &amp; Profit Earned )</t>
  </si>
  <si>
    <t>BP GROUPS</t>
  </si>
  <si>
    <t>BP NUMBER RANGE</t>
  </si>
  <si>
    <t>BP LEDGER</t>
  </si>
  <si>
    <t>BUSINESS PARTNER  CREATION FOR VENDOR PART</t>
  </si>
  <si>
    <t>Define Number Ranges for Business Partner</t>
  </si>
  <si>
    <t>Define Groupings and Assign Number Ranges for BP</t>
  </si>
  <si>
    <t>Define Number Assignment for Direction BP to Vendor</t>
  </si>
  <si>
    <t>BUSINESS PARTNER  CREATION FOR CUSTOMER PART</t>
  </si>
  <si>
    <t>Define Number Assignment for Direction BP to Customer</t>
  </si>
  <si>
    <t>Creation of No.Range for BP Customer Group Wise</t>
  </si>
  <si>
    <t>Creation of No.Range for BP Vendor Group Wise</t>
  </si>
  <si>
    <t xml:space="preserve">Define Group Wise BP &amp; Assign No. Range Group Wise to BP </t>
  </si>
  <si>
    <t>BP</t>
  </si>
  <si>
    <t xml:space="preserve">This is done to convert Bp to Vendor </t>
  </si>
  <si>
    <t>Choose Reconciliation Account type &amp; Payment terms</t>
  </si>
  <si>
    <t>Create of Customer as Business Partner First</t>
  </si>
  <si>
    <t>Covert Business Partner to Vendor (FLCU00)</t>
  </si>
  <si>
    <t>BUCF</t>
  </si>
  <si>
    <t>This will be done to Record all Customer related transaction under Sundry Debtors GL along with credit period given by us to Customer for doing Payment</t>
  </si>
  <si>
    <t>We get</t>
  </si>
  <si>
    <t>Net Profit/Loss</t>
  </si>
  <si>
    <t>Gross Profit/Loss</t>
  </si>
  <si>
    <t>Under Liabilities</t>
  </si>
  <si>
    <t>We Transfer to</t>
  </si>
  <si>
    <t>Any of Below GL</t>
  </si>
  <si>
    <t>Create Sundry Debtors A/c (Reconcilliation A/c)</t>
  </si>
  <si>
    <t>(BP) - BUSINESS PARTNER CREATION CONFIGURATION STEPS FOR VENDOR GL CREATION</t>
  </si>
  <si>
    <t>(BP) - BUSINESS PARTNER CREATION CONFIGURATION STEPS FOR CUSTOMER GL CREATION</t>
  </si>
  <si>
    <t>STEP NO 1</t>
  </si>
  <si>
    <t>STEP NO 2</t>
  </si>
  <si>
    <t>STEP NO 3</t>
  </si>
  <si>
    <t>Period Maintenance (April- March)</t>
  </si>
  <si>
    <t>For Entry Posting Purpose</t>
  </si>
  <si>
    <t>Controlling Transaction Field</t>
  </si>
  <si>
    <t>Setting Fiscal Year Eg. 2021-2022 along with setting for posting entry in which month to be open &amp; closed</t>
  </si>
  <si>
    <t>Linking Group Company with all Company Codes</t>
  </si>
  <si>
    <t>Linking Credit Control Area with Company Code</t>
  </si>
  <si>
    <t>Define Company Code</t>
  </si>
  <si>
    <t>Define Credit Control Area</t>
  </si>
  <si>
    <t>Assign Company Code to Credit Control Area</t>
  </si>
  <si>
    <t>Assign Fiscal Year Variant to Company Code</t>
  </si>
  <si>
    <t>Assign Posting Period Variant to Company Code</t>
  </si>
  <si>
    <t>Field Status Variant - Short Name (FSTV)</t>
  </si>
  <si>
    <t>Posting Period Variant - Short Name (PPV)</t>
  </si>
  <si>
    <t>Fiscal Year Variant - Short Name (FYV)</t>
  </si>
  <si>
    <t>Edit Chart of Accounts List (COA)</t>
  </si>
  <si>
    <t xml:space="preserve">Link COA to Company Code </t>
  </si>
  <si>
    <t>Create Ledger (GL)</t>
  </si>
  <si>
    <t>Create Sundry Creditors GL A/c (Reconcilliation A/c)</t>
  </si>
  <si>
    <t>Creation of No.Range for Customer Accounts Group wise</t>
  </si>
  <si>
    <t>Linking Accounts Group &amp; No. Range of Customer Group Wise</t>
  </si>
  <si>
    <t>Creation of No.Range for Vendor Accounts Group wise</t>
  </si>
  <si>
    <t>Linking Accounts Group &amp; No. Range of Vendor Group Wise</t>
  </si>
  <si>
    <t>Under this you will Link BP Groups created in BP Steps with Vendor Groups created in Vendor Steps</t>
  </si>
  <si>
    <t>Under this you will Link BP Groups created in BP Steps with Customer Groups created in Customer Steps</t>
  </si>
  <si>
    <t>VENDOR PAYMENT NORMAL ENTRY</t>
  </si>
  <si>
    <t>BANK RECO ENTRY FOR VENDOR PAYMENT</t>
  </si>
  <si>
    <t>CUSTOMER PAYMENT RECEIPTS NORMAL ENTRY</t>
  </si>
  <si>
    <t>BANK RECO ENTRY FOR CUSTOMER PAYMENT RECEIPTS</t>
  </si>
  <si>
    <t>For Reconcilation to be done in Main Bank A/c &amp; Posting key would be define 40 for Debit &amp; 50 for Credit</t>
  </si>
  <si>
    <t>Under this define how you want your bank statement to appear and with what details in it</t>
  </si>
  <si>
    <t>When you run this automatic BRS entry for all reconciliation transaction would be capture in SAP</t>
  </si>
  <si>
    <t>All Transcation Related to Vendor GL Recorded in this GL</t>
  </si>
  <si>
    <t>BANK RECONCILIATION STATEMENT (BRS) STEP</t>
  </si>
  <si>
    <t>House Bank Key</t>
  </si>
  <si>
    <t>House Bank Id</t>
  </si>
  <si>
    <t>Bank Name</t>
  </si>
  <si>
    <t>HDFC</t>
  </si>
  <si>
    <t>Branches</t>
  </si>
  <si>
    <t>Dadar</t>
  </si>
  <si>
    <t>Account Type</t>
  </si>
  <si>
    <t>Saving</t>
  </si>
  <si>
    <t>Current</t>
  </si>
  <si>
    <t>ICICI</t>
  </si>
  <si>
    <t>Andheri</t>
  </si>
  <si>
    <t>KOTAK</t>
  </si>
  <si>
    <t>Bandra</t>
  </si>
  <si>
    <t>REQUIREMENT FOR CREATING HOUSE BANK ACCOUNT</t>
  </si>
  <si>
    <t>Company code</t>
  </si>
  <si>
    <t>Steps</t>
  </si>
  <si>
    <t>Done</t>
  </si>
  <si>
    <t>MKTG</t>
  </si>
  <si>
    <t>ADMIN</t>
  </si>
  <si>
    <t>Tolerance for Users/Company</t>
  </si>
  <si>
    <t>Tolerance for Customer/Vendor</t>
  </si>
  <si>
    <t>Create G/L Accounts (FS00)</t>
  </si>
  <si>
    <t>ALL FIXED ASSETS GL</t>
  </si>
  <si>
    <t>MACHINERY/COMPUTER</t>
  </si>
  <si>
    <t>ACC. DEP ON FIXED ASSSETS GL</t>
  </si>
  <si>
    <t>ALL EXPENSES GL</t>
  </si>
  <si>
    <t>DEP ON FIXED ASSETS GL</t>
  </si>
  <si>
    <t>LOSS ON SALE OF ASSETS GL</t>
  </si>
  <si>
    <t>SCRAP OF ASSETS GL</t>
  </si>
  <si>
    <t>ALL INCOMES GL</t>
  </si>
  <si>
    <t>PROFIT ON SALE OF ASSETS GL</t>
  </si>
  <si>
    <t>FIXED ASSETS GL</t>
  </si>
  <si>
    <t>EXPENSES GL</t>
  </si>
  <si>
    <t>Assign G/L Accounts To Assets Class (AO90)</t>
  </si>
  <si>
    <t xml:space="preserve">STEPS </t>
  </si>
  <si>
    <t>FB60</t>
  </si>
  <si>
    <t>FB65</t>
  </si>
  <si>
    <t>VENDOR DEBIT NOTE POSTING</t>
  </si>
  <si>
    <t>VENDOR REPORT CHECKING</t>
  </si>
  <si>
    <t>VENDOR PAYMENT POSTING FULL/PARTIAL</t>
  </si>
  <si>
    <t xml:space="preserve">ADVANCE PAYMENT CONFIGURATION </t>
  </si>
  <si>
    <t>CLEARING ADVANCE PAYMENT FROM REPORT LIST</t>
  </si>
  <si>
    <t>OPEN ITEMS - ALL PENDING BILLS</t>
  </si>
  <si>
    <t>CLEARED ITEMS - ALL CLEARED BILLS</t>
  </si>
  <si>
    <t>ALL ITEMS - BOTH BILL PENDING &amp; CLEARED</t>
  </si>
  <si>
    <t>CUSTOMER INVOICE POSTING</t>
  </si>
  <si>
    <t>CUSTOMER DEBIT NOTE POSTING</t>
  </si>
  <si>
    <t>CUSTOMER PAYMENT POSTING FULL/PARTIAL</t>
  </si>
  <si>
    <t>CUSTOMER REPORT CHECKING</t>
  </si>
  <si>
    <t xml:space="preserve">ADVANCE PAYMENT RECEIPT CONFIGURATION </t>
  </si>
  <si>
    <t>OBXR</t>
  </si>
  <si>
    <t>FB75</t>
  </si>
  <si>
    <t>ADVANCE PAYMENT RECEIPT</t>
  </si>
  <si>
    <t>CUSTOMER INVOICE POSTING POST RECEIPT OF PAYMENT</t>
  </si>
  <si>
    <t>POSTING ADVANCE PAYMENT MADE TO VENDOR</t>
  </si>
  <si>
    <t>VENDOR INVOICE POSTING POST ADVANCE PAYMENT</t>
  </si>
  <si>
    <t>GL ACCOUNT GROUPS</t>
  </si>
  <si>
    <t>Document splitting</t>
  </si>
  <si>
    <t>Active</t>
  </si>
  <si>
    <t>when document split happens based on the characteristics or rule configured.</t>
  </si>
  <si>
    <t>Passive</t>
  </si>
  <si>
    <t>when document split happens based on active document splitting rule</t>
  </si>
  <si>
    <t>Payment/Clearing</t>
  </si>
  <si>
    <t>When DR/CR of the characteristics is not matching,system will insert zero balance GL to match it.</t>
  </si>
  <si>
    <t>Classify G/L Accounts for Document Splitting</t>
  </si>
  <si>
    <t>Balance Sheet Account</t>
  </si>
  <si>
    <t>Active splitting</t>
  </si>
  <si>
    <t>Classify Document Types for Document Splitting</t>
  </si>
  <si>
    <t>Expense</t>
  </si>
  <si>
    <t>Without document splitting</t>
  </si>
  <si>
    <t>Business Area</t>
  </si>
  <si>
    <t>Define Zero-Balance Clearing Account</t>
  </si>
  <si>
    <t>Revenue</t>
  </si>
  <si>
    <t>Expenses A/c</t>
  </si>
  <si>
    <t>Mumbai</t>
  </si>
  <si>
    <t>Define Document Splitting Characteristics for General Ledger Accounting</t>
  </si>
  <si>
    <t>Pune</t>
  </si>
  <si>
    <t>Activate Document Splitting</t>
  </si>
  <si>
    <t xml:space="preserve">Cr </t>
  </si>
  <si>
    <t>With document splitting</t>
  </si>
  <si>
    <t>Passive splitting</t>
  </si>
  <si>
    <t>Bank outgoing A/c</t>
  </si>
  <si>
    <t>Classical GL Approach</t>
  </si>
  <si>
    <t>Salary A/c</t>
  </si>
  <si>
    <t>gl1</t>
  </si>
  <si>
    <t>Child</t>
  </si>
  <si>
    <t>Parent</t>
  </si>
  <si>
    <t>gl2</t>
  </si>
  <si>
    <t>Leading Ledger (0L)</t>
  </si>
  <si>
    <t>Country</t>
  </si>
  <si>
    <t>India</t>
  </si>
  <si>
    <t>USA</t>
  </si>
  <si>
    <t>Dubai</t>
  </si>
  <si>
    <t>Document currency</t>
  </si>
  <si>
    <t>Local currency</t>
  </si>
  <si>
    <t>New GL Approach</t>
  </si>
  <si>
    <t>Leading/Non-leading ledger</t>
  </si>
  <si>
    <t>Currency</t>
  </si>
  <si>
    <t>inr</t>
  </si>
  <si>
    <t>aed</t>
  </si>
  <si>
    <t>Group currency</t>
  </si>
  <si>
    <t>Defined at client level</t>
  </si>
  <si>
    <t>Entry/GL View</t>
  </si>
  <si>
    <t>fyv</t>
  </si>
  <si>
    <t>Apr-Mar</t>
  </si>
  <si>
    <t>Oct-Sep</t>
  </si>
  <si>
    <t>jan-Dec</t>
  </si>
  <si>
    <t>Controlling area currency</t>
  </si>
  <si>
    <t>1.9.2022</t>
  </si>
  <si>
    <t>Multiple currency</t>
  </si>
  <si>
    <t>PPV</t>
  </si>
  <si>
    <t>Hard currency</t>
  </si>
  <si>
    <t>Country level</t>
  </si>
  <si>
    <t>31.12.2022</t>
  </si>
  <si>
    <t>Gain/loss on fx</t>
  </si>
  <si>
    <t>Parallel accounting</t>
  </si>
  <si>
    <t>Accounting principle</t>
  </si>
  <si>
    <t>IGAAP</t>
  </si>
  <si>
    <t>IFRS</t>
  </si>
  <si>
    <t>GAAP</t>
  </si>
  <si>
    <t>Index based currency</t>
  </si>
  <si>
    <t>Non-leading ledger</t>
  </si>
  <si>
    <t>L1</t>
  </si>
  <si>
    <t>Define Settings for Ledgers and Currency Types</t>
  </si>
  <si>
    <t>L4</t>
  </si>
  <si>
    <t>Deactivate a Ledger for a Company Code</t>
  </si>
  <si>
    <t>Define Ledger Group</t>
  </si>
  <si>
    <t>L2</t>
  </si>
  <si>
    <t>L3</t>
  </si>
  <si>
    <t>a)</t>
  </si>
  <si>
    <t>Define Assets Class</t>
  </si>
  <si>
    <t>b)</t>
  </si>
  <si>
    <t>c)</t>
  </si>
  <si>
    <t>d)</t>
  </si>
  <si>
    <t>Before Defining Assets Class we have to do step a,b &amp; c and then do step d</t>
  </si>
  <si>
    <t>e)</t>
  </si>
  <si>
    <t xml:space="preserve">   To Sale of Assets A/c</t>
  </si>
  <si>
    <t>OBAR</t>
  </si>
  <si>
    <t>XDN1</t>
  </si>
  <si>
    <t>OBD2</t>
  </si>
  <si>
    <t>ADVANCE SUNDRY CREDITORS GL CREATION FOR ADVANCE PAYMENT</t>
  </si>
  <si>
    <t>ADVANCE SUNDRY DEBTORS GL CREATION FOR RECEIVING ADVANCE PAYMENT</t>
  </si>
  <si>
    <t>ABF- AUC MACHINERY</t>
  </si>
  <si>
    <t>ABF- AUC COMPUTER</t>
  </si>
  <si>
    <t>ABF3 - ABF- AUC MACHINERY</t>
  </si>
  <si>
    <t>ABF4 - ABF- AUC COMPUTER</t>
  </si>
  <si>
    <t>Assign default Tax Key of Input &amp; Output Gst of 0% use in your Tax Structure Or else use bydefault one V0/A0</t>
  </si>
  <si>
    <t>AED</t>
  </si>
  <si>
    <t>TECHNICAL CLEARING A/C</t>
  </si>
  <si>
    <t>CONTRA A/C</t>
  </si>
  <si>
    <t>FBZP-  STEPS FOR AUTOMATIC PAYMENT SETTING - APP</t>
  </si>
  <si>
    <t>F110 - STEPS FOR RUNNING AUTOMATIC PAYMENT SETTING - (APP)</t>
  </si>
  <si>
    <t>PARAMETERS</t>
  </si>
  <si>
    <t>(Company Codes, Vendors/Customers/Next Posting Date)</t>
  </si>
  <si>
    <t>PROSPOSAL</t>
  </si>
  <si>
    <t>(Review Proposal &amp; Changed If Required)</t>
  </si>
  <si>
    <t>PAYMENT RUN</t>
  </si>
  <si>
    <t>ERRORS WHILE RUNNING APP</t>
  </si>
  <si>
    <t>PAYMENT METHOD NOT DEFINE</t>
  </si>
  <si>
    <t>(Check Payment Method Assign while Creating Invoice)</t>
  </si>
  <si>
    <t>VENDORS BANK DETAILS</t>
  </si>
  <si>
    <t>(Check Bank  Details of Vendor Provided in Master data for Bank Transfer)</t>
  </si>
  <si>
    <t>NUMBER RANGE MISSING</t>
  </si>
  <si>
    <t>(Create No. Range for Automatic Payment Run)</t>
  </si>
  <si>
    <t>(Actual Payment Run)</t>
  </si>
  <si>
    <t>MANUAL PAYMENT USING BANK A/C</t>
  </si>
  <si>
    <t>F-58</t>
  </si>
  <si>
    <t>F110</t>
  </si>
  <si>
    <t>PAYMENT METHOD TYPES</t>
  </si>
  <si>
    <t>VENDOR DEBIT NOTE INVOICE BOOKING</t>
  </si>
  <si>
    <t>VENDOR A/C…....DR</t>
  </si>
  <si>
    <t xml:space="preserve">   TO PURCHASE RETURN AC……CR</t>
  </si>
  <si>
    <t>EXP/PURCHASE AC………DR</t>
  </si>
  <si>
    <t>CUSTOMER CREDIT NOTE INVOICE BOOKING</t>
  </si>
  <si>
    <t xml:space="preserve">   TO CUSTOMER A/C…...CR</t>
  </si>
  <si>
    <t>SALES RETURN A/C….....DR</t>
  </si>
  <si>
    <t>INCOMING BANK AC……..DR</t>
  </si>
  <si>
    <t xml:space="preserve">   TO OUTGOING BANK  AC……CR</t>
  </si>
  <si>
    <t>CREATE ALL GST RELATED GL</t>
  </si>
  <si>
    <t>ACCOUNT GROUP</t>
  </si>
  <si>
    <t>GL NAME</t>
  </si>
  <si>
    <t>CREATE ALL THE GST GL TO BE USED AT THE TIME OF POSTING INVOICE</t>
  </si>
  <si>
    <t>CURRENT LIABILITIES</t>
  </si>
  <si>
    <t>OUTPUT CGST</t>
  </si>
  <si>
    <t>OUTPUT SGST</t>
  </si>
  <si>
    <t>OUTPUT IGST</t>
  </si>
  <si>
    <t>ABFV-LOCAL VENDOR</t>
  </si>
  <si>
    <t>V1-100000000-2000000000</t>
  </si>
  <si>
    <t>ASSIGN NO RANGE TO ACCOUNTS GROUP</t>
  </si>
  <si>
    <t>V1-ABFV</t>
  </si>
  <si>
    <t>ABFE-EXPORT VENDOR</t>
  </si>
  <si>
    <t>V2-300000000-4000000000</t>
  </si>
  <si>
    <t>V2-ABFE</t>
  </si>
  <si>
    <t>ABFV-LOCAL BP - VENDOR</t>
  </si>
  <si>
    <t>V1-1000000000-20000000000</t>
  </si>
  <si>
    <t>ASSIGN BP NO RANGE TO BP GROUP</t>
  </si>
  <si>
    <t>ABFE-EXPORT BP- VENDOR</t>
  </si>
  <si>
    <t>V2-3000000000-40000000000</t>
  </si>
  <si>
    <t>MAPPING (GROUPING)  BP GROUPS WITH VENDOR GROUPS</t>
  </si>
  <si>
    <t>This is done to Convert BP to be use as Vendor GL in our Company Code</t>
  </si>
  <si>
    <t xml:space="preserve">Under this you will Link BP Groups created in BP Steps with Vendor Groups created in Vendor Steps.                      </t>
  </si>
  <si>
    <t>STEP NO 4</t>
  </si>
  <si>
    <t>CREATION OF BUSINESS PARTNER</t>
  </si>
  <si>
    <t xml:space="preserve">Creation of Business Partner </t>
  </si>
  <si>
    <t>CREATED BP</t>
  </si>
  <si>
    <t>Convert Business Partner (BP) to Vendor (FLVN00)</t>
  </si>
  <si>
    <t>FOR FINANCE PART</t>
  </si>
  <si>
    <t>Edit BP which we created in Step 1 and Change BP role as  (FLVN00)- Supplier to be use in our company code</t>
  </si>
  <si>
    <t>This will be done to Record all Vendor related transaction under Sundry Creditors GL along with credit period given to us for making Vendor Payment</t>
  </si>
  <si>
    <t>ABFC-LOCAL CUSTOMER</t>
  </si>
  <si>
    <t>D1-100000000-2000000000</t>
  </si>
  <si>
    <t>ABFE-EXPORT CUSTOMER</t>
  </si>
  <si>
    <t>D2- 300000000-4000000000</t>
  </si>
  <si>
    <t>D1-ABFC</t>
  </si>
  <si>
    <t>D2-ABFE</t>
  </si>
  <si>
    <t>ABFC- LOCAL BP - VENDOR</t>
  </si>
  <si>
    <t>ABFE- EXPORT BP- VENDOR</t>
  </si>
  <si>
    <t>V2 3000000000-40000000000</t>
  </si>
  <si>
    <t>V1 - ABFC</t>
  </si>
  <si>
    <t>Edit BP which we created in step 1 and Change Bp role as (FLCU00) - Customer  to be use in our company code</t>
  </si>
  <si>
    <t>TDS CONFIGURATION STEPS</t>
  </si>
  <si>
    <t>TDS SECTION &amp; CODES</t>
  </si>
  <si>
    <t>CHECK WITHHOLDING TAX COUNTRIES - INDIA</t>
  </si>
  <si>
    <t>TDS MAINTAIN AT COUNTRY LEVEL (IN- FOR INDIA)</t>
  </si>
  <si>
    <t>SECTION</t>
  </si>
  <si>
    <t>RATE</t>
  </si>
  <si>
    <t>LIMIT YEAR</t>
  </si>
  <si>
    <t>WITH PAN</t>
  </si>
  <si>
    <t>WITHOUT PAN</t>
  </si>
  <si>
    <t>DEFINE WITHHOLDING TAX KEYS</t>
  </si>
  <si>
    <t>ALL TDS SECTION TO BE DEFINE IN THIS</t>
  </si>
  <si>
    <t>192,194C,194J,194I,194H, etc</t>
  </si>
  <si>
    <t>194I</t>
  </si>
  <si>
    <t>DEFINE WITHHOLDING TAX TYPE FOR INVOICE POSTING</t>
  </si>
  <si>
    <t>TDS TO BE DEDUCTED AT THE TIME OF INVOICE POSTING</t>
  </si>
  <si>
    <t>TM- INVOICE TAX U/S 194I</t>
  </si>
  <si>
    <t>BC</t>
  </si>
  <si>
    <t>CONTRACT</t>
  </si>
  <si>
    <t>194C</t>
  </si>
  <si>
    <t>30000/1,00,000</t>
  </si>
  <si>
    <t>COMMISSION</t>
  </si>
  <si>
    <t>194H</t>
  </si>
  <si>
    <t>DEFINE WITHHOLDING TAX TYPE FOR PAYMENT POSTING</t>
  </si>
  <si>
    <t>TDS TO BE DEDUCTED AT THE TIME OF PAYMENT POSTING</t>
  </si>
  <si>
    <t>TT- PAYMENT OF TDS U/S 194I</t>
  </si>
  <si>
    <t>CL</t>
  </si>
  <si>
    <t>RENT</t>
  </si>
  <si>
    <t>DEFINE WITHHOLDING TAX CODE</t>
  </si>
  <si>
    <t>DEDUCTION DONE WITH PAN NO. DURING INVOICE PART</t>
  </si>
  <si>
    <t>1- INVOICE TAX U/S 194I-10%</t>
  </si>
  <si>
    <t>TM- 1-10%</t>
  </si>
  <si>
    <t>DEDUCTION DONE WITHOUT PAN NO. DURING INVOICE PART</t>
  </si>
  <si>
    <t>2- INVOICE TAX U/S 194I-20%</t>
  </si>
  <si>
    <t>TM-2-20%</t>
  </si>
  <si>
    <t>TAX TYPE</t>
  </si>
  <si>
    <t>DEDUCTION DONE WITH PAN NO. DURING PAYMENT PART</t>
  </si>
  <si>
    <t>1- PAYMENT OF TDS U/S 194I-10%</t>
  </si>
  <si>
    <t>TT-1-10%</t>
  </si>
  <si>
    <t>DEDUCTION DONE WITHOUT PAN NO. DURING PAYMENT PART</t>
  </si>
  <si>
    <t>2- PAYMENT OF TDS U/S 194I-20%</t>
  </si>
  <si>
    <t>TT-2-20%</t>
  </si>
  <si>
    <t xml:space="preserve"> TO TDS</t>
  </si>
  <si>
    <t xml:space="preserve"> TO VENDOR</t>
  </si>
  <si>
    <t>TAX CODE</t>
  </si>
  <si>
    <t>ASSIGN WITHHOLDING TAX TYPE TO COMPANY CODE</t>
  </si>
  <si>
    <t>ASSIGN ALL TAX TYPES YOU CREATE IN INVOICE &amp; PAYMENT POSTING</t>
  </si>
  <si>
    <t>TM</t>
  </si>
  <si>
    <t>TT</t>
  </si>
  <si>
    <t>ACTIVATED EXTENDED WITHHOLDING TAX</t>
  </si>
  <si>
    <t>TICK AND ACTIVATE WITHOLDING TAX IN COMPANY CODE</t>
  </si>
  <si>
    <t>TICK AND ACTIVATE</t>
  </si>
  <si>
    <t>DEFINE ACCOUNTS FOR WITHHOLDING TAX TO BE PAID OVER</t>
  </si>
  <si>
    <t>LINK ALL TDS GL CREATE IN FS00 TO ALL TAX TYPE &amp; TAX CODE CREATED IN STEP 5,6 &amp; 7</t>
  </si>
  <si>
    <t>A1</t>
  </si>
  <si>
    <t xml:space="preserve"> TO BANK</t>
  </si>
  <si>
    <t>B1</t>
  </si>
  <si>
    <t>ACTIVATE WITHHOLDING TAX IN VENDOR GL</t>
  </si>
  <si>
    <t>FK02 -CHOOSE VENDOR ON WHICH YOU WANT TO DEDUCT TDS AND TICK WITHOLDING OPTION &amp; MENTION TDS DEDUCTION TYPE</t>
  </si>
  <si>
    <t>DIFFERENCE BETWEEN FI &amp; CO</t>
  </si>
  <si>
    <t>FI</t>
  </si>
  <si>
    <t>CO</t>
  </si>
  <si>
    <t>Financial Accounting</t>
  </si>
  <si>
    <t>Controlling</t>
  </si>
  <si>
    <t>It has financial impact</t>
  </si>
  <si>
    <t>No financial impact, only reports are generated</t>
  </si>
  <si>
    <t>Its for external reporting</t>
  </si>
  <si>
    <t>It is for internal reporting</t>
  </si>
  <si>
    <t>Shareholders, Customers, Govt, Tax Authority</t>
  </si>
  <si>
    <t>Middle and Upper Management</t>
  </si>
  <si>
    <t>Company Code</t>
  </si>
  <si>
    <t>Controlling Area</t>
  </si>
  <si>
    <t>CONTROLLING TOPICS</t>
  </si>
  <si>
    <t>CONTROLLING AREA</t>
  </si>
  <si>
    <t>COST CENTER ACCOUNTING</t>
  </si>
  <si>
    <t>PROFIT CENTER ACCOUNTING</t>
  </si>
  <si>
    <t>COST ELEMENT</t>
  </si>
  <si>
    <t>CO - CONTROLLING</t>
  </si>
  <si>
    <t>IT IS USE FOR REPORTING PART</t>
  </si>
  <si>
    <t>CO - STRUCTURE</t>
  </si>
  <si>
    <t>CONTROLLING AREA (AEPL)</t>
  </si>
  <si>
    <t>COST OBJECT</t>
  </si>
  <si>
    <t>IT GENERATES ALL INCOME REPORT</t>
  </si>
  <si>
    <t>PROFIT CENTER (INCOMES)</t>
  </si>
  <si>
    <t>COST CENTER (EXPENSES)</t>
  </si>
  <si>
    <t>IT GENERATES ALL EXPENSES REPORT</t>
  </si>
  <si>
    <t>INTERNAL ORDER</t>
  </si>
  <si>
    <t>PCAEPL</t>
  </si>
  <si>
    <t>PROFIT CENTER STANDARD HIERARCHY</t>
  </si>
  <si>
    <t>COST CENTER STANDARD HIERARCHY</t>
  </si>
  <si>
    <t>CCAEPL</t>
  </si>
  <si>
    <t>DUBAI</t>
  </si>
  <si>
    <t xml:space="preserve">SALES </t>
  </si>
  <si>
    <t>ABU DHABI</t>
  </si>
  <si>
    <t>DU- SALES</t>
  </si>
  <si>
    <t>DU- MKTG</t>
  </si>
  <si>
    <t>DU- FINANCE</t>
  </si>
  <si>
    <t>DU- SALARY</t>
  </si>
  <si>
    <t>AD- SALES</t>
  </si>
  <si>
    <t>AD- MKTG</t>
  </si>
  <si>
    <t>AD- FINANCE</t>
  </si>
  <si>
    <t>AD- SALARY</t>
  </si>
  <si>
    <t>TRANSACTION POSTING FLOW CONCEPT FROM FI TO CO</t>
  </si>
  <si>
    <t>CC</t>
  </si>
  <si>
    <t>COST CENTER REPORT</t>
  </si>
  <si>
    <t>EXPENSES TRANSACTION</t>
  </si>
  <si>
    <t>DU-MKTG</t>
  </si>
  <si>
    <t>&lt;---------------------------------&gt;</t>
  </si>
  <si>
    <t>DOC.NO</t>
  </si>
  <si>
    <t>EXPENSES GL ACTIVATE (1)</t>
  </si>
  <si>
    <t>PC</t>
  </si>
  <si>
    <t>PROFIT CENTER REPORT</t>
  </si>
  <si>
    <t>INCOMES TRANSACTION</t>
  </si>
  <si>
    <t>DU-SALES</t>
  </si>
  <si>
    <t xml:space="preserve"> TO SALES</t>
  </si>
  <si>
    <t>INCOMES GL ACTIVATE (11)</t>
  </si>
  <si>
    <t>CONTROLING AREA SETTING</t>
  </si>
  <si>
    <t>Maintain Controlling Area</t>
  </si>
  <si>
    <t>OKKP</t>
  </si>
  <si>
    <t>Assignment of Company Code</t>
  </si>
  <si>
    <t>OX19</t>
  </si>
  <si>
    <t>Activate Components/Control indicators</t>
  </si>
  <si>
    <t>Maintain Number Ranges for Controlling Documents</t>
  </si>
  <si>
    <t>KANK</t>
  </si>
  <si>
    <t>Maintain Versions</t>
  </si>
  <si>
    <t>OKEQ</t>
  </si>
  <si>
    <t>Define Ledger for CO Version</t>
  </si>
  <si>
    <t>PROFIT CENTER SETTING</t>
  </si>
  <si>
    <t>Create Profit Center Standard Hierarchy</t>
  </si>
  <si>
    <t>0KE5</t>
  </si>
  <si>
    <t>Maintain Controlling Area Settings</t>
  </si>
  <si>
    <t>KE59</t>
  </si>
  <si>
    <t>Set Control Parameters for Actual Data</t>
  </si>
  <si>
    <t>1KEF</t>
  </si>
  <si>
    <t>Allow Balances To Be Carried Forward</t>
  </si>
  <si>
    <t>2KET</t>
  </si>
  <si>
    <t>KE51</t>
  </si>
  <si>
    <t>COST CENTER SETTING</t>
  </si>
  <si>
    <t>Cost Center Standard Hierarchy</t>
  </si>
  <si>
    <t>KS01</t>
  </si>
  <si>
    <t>Cost Object</t>
  </si>
  <si>
    <t>Cost center</t>
  </si>
  <si>
    <t>Internal order</t>
  </si>
  <si>
    <t>Duration</t>
  </si>
  <si>
    <t>Long duration</t>
  </si>
  <si>
    <t>Short duration</t>
  </si>
  <si>
    <t>Budgeting</t>
  </si>
  <si>
    <t>Not Possible</t>
  </si>
  <si>
    <t>Possible</t>
  </si>
  <si>
    <t>Planning</t>
  </si>
  <si>
    <t>Yes</t>
  </si>
  <si>
    <t>Internal Order</t>
  </si>
  <si>
    <t>Statistical IO</t>
  </si>
  <si>
    <t>When IO is used along with cost center to record expenses is called Statistical IO. It cannot be used for further settlement, but only for reporting</t>
  </si>
  <si>
    <t>Real IO</t>
  </si>
  <si>
    <t>When IO is alone used for capturing cost is real IO, it can be used for further settlement and reporting.</t>
  </si>
  <si>
    <t>Activate Order Management in Controlling Area</t>
  </si>
  <si>
    <t>Define Order Types</t>
  </si>
  <si>
    <t>Maintain Number Ranges for Orders</t>
  </si>
  <si>
    <t>Maintain Budget Profile</t>
  </si>
  <si>
    <t>Assign budget profile to order type</t>
  </si>
  <si>
    <t>Define Tolerance Limits for Availability Control</t>
  </si>
  <si>
    <t>BUDGET</t>
  </si>
  <si>
    <t>Create/Chang/Display Internal order</t>
  </si>
  <si>
    <t>KO01/KO02/KO03</t>
  </si>
  <si>
    <t>Release IO</t>
  </si>
  <si>
    <t>KO02</t>
  </si>
  <si>
    <t>Create Settlement Rule for IO</t>
  </si>
  <si>
    <t>Create Budget for IO</t>
  </si>
  <si>
    <t>KO22/KO24/KO26</t>
  </si>
  <si>
    <t>Supplement Budget For IO</t>
  </si>
  <si>
    <t>KO24</t>
  </si>
  <si>
    <t>Report Budget/Actual/Commitment</t>
  </si>
  <si>
    <t xml:space="preserve">VENDOR </t>
  </si>
  <si>
    <t>DOCUMENT TYPES</t>
  </si>
  <si>
    <t>MR A (VENDOR)</t>
  </si>
  <si>
    <t>MR X (CUSTOMER)</t>
  </si>
  <si>
    <t>DOCUMENT TYPES CONCEPT</t>
  </si>
  <si>
    <t>RETURNS</t>
  </si>
  <si>
    <t>PAYMENT/RECEIPTS</t>
  </si>
  <si>
    <t>REVERSAL</t>
  </si>
  <si>
    <t>CUSTOMER RECEIPT</t>
  </si>
  <si>
    <t>START NO</t>
  </si>
  <si>
    <t xml:space="preserve">END NO </t>
  </si>
  <si>
    <t>DOCUMENT NO RANGE CONCEPT (10 DIGIT SERIES)</t>
  </si>
  <si>
    <t>DOC. TYPES</t>
  </si>
  <si>
    <t>DOC NO</t>
  </si>
  <si>
    <t>GENERAL</t>
  </si>
  <si>
    <t>SA</t>
  </si>
  <si>
    <t>SR NO</t>
  </si>
  <si>
    <t>EXAMPLES</t>
  </si>
  <si>
    <t>Create Sample Document</t>
  </si>
  <si>
    <t>F-01/FBM1</t>
  </si>
  <si>
    <t>RENT A/C</t>
  </si>
  <si>
    <t>Post Sample Document Posting</t>
  </si>
  <si>
    <t xml:space="preserve">  TO BANK A/C</t>
  </si>
  <si>
    <t>Create Park Document</t>
  </si>
  <si>
    <t>FB60/FB70/FB50</t>
  </si>
  <si>
    <t>PURCHASE A/C</t>
  </si>
  <si>
    <t>Post Park Document</t>
  </si>
  <si>
    <t>FV60/FV70/FV50</t>
  </si>
  <si>
    <t xml:space="preserve">  TO VENDOR A/C</t>
  </si>
  <si>
    <t>Create Hold Document</t>
  </si>
  <si>
    <t xml:space="preserve"> PURCHASE A/C</t>
  </si>
  <si>
    <t>Post Hold Document</t>
  </si>
  <si>
    <t xml:space="preserve"> TO VEDNOR A/C</t>
  </si>
  <si>
    <t>Reverse Document (Single)</t>
  </si>
  <si>
    <t>FB08</t>
  </si>
  <si>
    <t>YOU CAN REVERSE ANY OF THE DOCUMENT POSTED IN ABOVE EXAMPLE</t>
  </si>
  <si>
    <t>Reverse Document (Mass)</t>
  </si>
  <si>
    <t>PAYMENT TERM CREATION</t>
  </si>
  <si>
    <t xml:space="preserve">Create Payment Term for Vendor &amp; Customer </t>
  </si>
  <si>
    <t>OBB8</t>
  </si>
  <si>
    <t>30 Days Credit Period ,within 10 days 10%,within 20 days 5%,within 30 days 0%,</t>
  </si>
  <si>
    <t>CREDIT DAYS</t>
  </si>
  <si>
    <t>30 DAYS</t>
  </si>
  <si>
    <t>Assign Payment Terms to Vendor &amp; Customer GL</t>
  </si>
  <si>
    <t>FK02/FD02</t>
  </si>
  <si>
    <t>Assign Payment Create to Vendor &amp; Customer GL</t>
  </si>
  <si>
    <t>Under Tolerance Group Maintain Cash Discount Limit</t>
  </si>
  <si>
    <t>Define how much maximum % of cash discount you want to allow</t>
  </si>
  <si>
    <t>10 DAYS</t>
  </si>
  <si>
    <t>20 DAYS</t>
  </si>
  <si>
    <t>Create Cash Discount GL for EXP &amp; INCOME</t>
  </si>
  <si>
    <t>Create Ledger for All Cash Discount to be given</t>
  </si>
  <si>
    <t>Maintian Maximum as per payment terms</t>
  </si>
  <si>
    <t>Define Accounts for Cash Discount Taken</t>
  </si>
  <si>
    <t>OBXU</t>
  </si>
  <si>
    <t>Link Cash Discount Receive GL to be picked up automatially whilepassing entry</t>
  </si>
  <si>
    <t>Define Accounts for Cash Discount Granted</t>
  </si>
  <si>
    <t>OBXI</t>
  </si>
  <si>
    <t>Link Cash Discount Given GL to be picked up automatially whilepassing entry</t>
  </si>
  <si>
    <t>Post Transaction of Vendor Invoice with discount</t>
  </si>
  <si>
    <t>FB60/F-53</t>
  </si>
  <si>
    <t>Post Invoice make payment to see discount amount posted in transaction</t>
  </si>
  <si>
    <t>Post Transaction of Customer Invoice with discount</t>
  </si>
  <si>
    <t>FB70/F-28</t>
  </si>
  <si>
    <t>Post Invoice receive payment to see discount amount posted in transaction</t>
  </si>
  <si>
    <t xml:space="preserve">  TO VENDOR AC</t>
  </si>
  <si>
    <t>VENDOR A/C</t>
  </si>
  <si>
    <t xml:space="preserve">  TO CASH DISCOUNT</t>
  </si>
  <si>
    <t>Define Number Range Interval for Groups</t>
  </si>
  <si>
    <t>01</t>
  </si>
  <si>
    <t>02</t>
  </si>
  <si>
    <t>03</t>
  </si>
  <si>
    <t>Start No</t>
  </si>
  <si>
    <t>End No</t>
  </si>
  <si>
    <t>04</t>
  </si>
  <si>
    <t>testing</t>
  </si>
  <si>
    <t>AS01/AS02/AS03</t>
  </si>
  <si>
    <t>70/75</t>
  </si>
  <si>
    <t>Asset A/c</t>
  </si>
  <si>
    <t>AW01N</t>
  </si>
  <si>
    <t>F-90</t>
  </si>
  <si>
    <t xml:space="preserve"> TO VENDOR A/C</t>
  </si>
  <si>
    <t>ABAON</t>
  </si>
  <si>
    <t>ABAVN</t>
  </si>
  <si>
    <t>F-92</t>
  </si>
  <si>
    <t>AS01</t>
  </si>
  <si>
    <t>AUC Distribution</t>
  </si>
  <si>
    <t>AIAB</t>
  </si>
  <si>
    <t>OAAZ</t>
  </si>
  <si>
    <t>FAA_CMP</t>
  </si>
  <si>
    <t>Balance carry forward</t>
  </si>
  <si>
    <t>FAGLGVTR</t>
  </si>
  <si>
    <t>OA84</t>
  </si>
  <si>
    <t>Period is not open</t>
  </si>
  <si>
    <t>Number ranges</t>
  </si>
  <si>
    <t>Define Technical Clearing Account for Integrated Asset Acquisition</t>
  </si>
  <si>
    <t>S4 HANA</t>
  </si>
  <si>
    <t>Asset (APC) A/c</t>
  </si>
  <si>
    <t>Technical clearing A/c</t>
  </si>
  <si>
    <t>Operational Entry</t>
  </si>
  <si>
    <t>Capatilization</t>
  </si>
  <si>
    <t>Valuation Entry</t>
  </si>
  <si>
    <t>ABGPL - ADITYA BIRLA GROUP PVT LTD</t>
  </si>
  <si>
    <t>OX03</t>
  </si>
  <si>
    <t>TDS</t>
  </si>
  <si>
    <t>TAX DEDUCTED AT SOURCE</t>
  </si>
  <si>
    <t>WITHHOLDING TAX</t>
  </si>
  <si>
    <t>EXAMPLE OF RENT</t>
  </si>
  <si>
    <t>TDS SECTION</t>
  </si>
  <si>
    <t>SECTION NAME</t>
  </si>
  <si>
    <t>LIMIT</t>
  </si>
  <si>
    <t xml:space="preserve">WITH PAN </t>
  </si>
  <si>
    <t>WITHOUT PAN NO</t>
  </si>
  <si>
    <t>10.04.2023</t>
  </si>
  <si>
    <t>TDS DEDUCTION ON INVOICE</t>
  </si>
  <si>
    <t>194J</t>
  </si>
  <si>
    <t>PROFESSIONAL FEES</t>
  </si>
  <si>
    <t>01.04.2023</t>
  </si>
  <si>
    <t>TDS DEDUCTION ON PAYMENT</t>
  </si>
  <si>
    <t>DUTIES &amp; TAX</t>
  </si>
  <si>
    <t>WITH PAN 10%</t>
  </si>
  <si>
    <t>TDS PAYMENT TO GOV</t>
  </si>
  <si>
    <t>MR.B</t>
  </si>
  <si>
    <t>WITHOUT PAN 20%</t>
  </si>
  <si>
    <t>GST</t>
  </si>
  <si>
    <t>Asset Scrap</t>
  </si>
  <si>
    <t>READY TO USE ASSETS TRANSACTION POSTING</t>
  </si>
  <si>
    <t>ASSETSS UNDER CONSTRUCTION (AUC) TRANSACTION POSTING</t>
  </si>
  <si>
    <t>Deprecaition Run On All Assets</t>
  </si>
  <si>
    <t>AFAB</t>
  </si>
  <si>
    <t>Determine the period for rule Y3 to 20220809</t>
  </si>
  <si>
    <t>Create Settlement Profile</t>
  </si>
  <si>
    <t>DIGITAL MKTG</t>
  </si>
  <si>
    <t>NEWS PAPER MKTG</t>
  </si>
  <si>
    <t>50000-59999</t>
  </si>
  <si>
    <t>BUDGET PROFILE</t>
  </si>
  <si>
    <t>TF</t>
  </si>
  <si>
    <t>TOTAL VALUE</t>
  </si>
  <si>
    <t>MKTG/TF</t>
  </si>
  <si>
    <t>90% &amp; 100%</t>
  </si>
  <si>
    <t>WARNING MSG</t>
  </si>
  <si>
    <t>ERROR MSG</t>
  </si>
  <si>
    <t>REPORT GENERATION</t>
  </si>
  <si>
    <t>PROFIT CENTER (INCOME)</t>
  </si>
  <si>
    <t>BUDGETING NOT POSSIBLE</t>
  </si>
  <si>
    <t>INTERNAL ORDER (EXPENSES)</t>
  </si>
  <si>
    <t>BUDGET IS POSSIBLE</t>
  </si>
  <si>
    <t>PROFIT CENTER GROUP</t>
  </si>
  <si>
    <t>COST CENTER GROUP</t>
  </si>
  <si>
    <t>INTERNAL ORDER TYPE</t>
  </si>
  <si>
    <t xml:space="preserve">PROFIT CENTER </t>
  </si>
  <si>
    <t>COST CENTER</t>
  </si>
  <si>
    <t>TELIVISION MKTG</t>
  </si>
  <si>
    <t>TELEVISION MKTG</t>
  </si>
  <si>
    <t>RELEASE</t>
  </si>
  <si>
    <t xml:space="preserve"> APPROVAL</t>
  </si>
  <si>
    <t>FFL</t>
  </si>
  <si>
    <t>BUDGETING PLANNING</t>
  </si>
  <si>
    <t>3 YEARS</t>
  </si>
  <si>
    <t>BUDGET VALUE</t>
  </si>
  <si>
    <t>TOTAL</t>
  </si>
  <si>
    <t>ANNUALLY</t>
  </si>
  <si>
    <t>Create Profit Center Group</t>
  </si>
  <si>
    <t>KCHI</t>
  </si>
  <si>
    <t>Create Dummy Profit center</t>
  </si>
  <si>
    <t>Create Profit Center</t>
  </si>
  <si>
    <t>Create Cost Center Group</t>
  </si>
  <si>
    <t>KSH1</t>
  </si>
  <si>
    <t xml:space="preserve">Create  Cost Centre </t>
  </si>
  <si>
    <t>Asset Purchase from Vendor</t>
  </si>
  <si>
    <t>Create Technical Clearing A/c</t>
  </si>
  <si>
    <t>Asset Retirement with Customer</t>
  </si>
  <si>
    <t>ERROR LIST WHILE POSTING TRANSACTION</t>
  </si>
  <si>
    <t>Maintain Legacy Transfer Date</t>
  </si>
  <si>
    <t>Maintain Allocation Profile</t>
  </si>
  <si>
    <t>AUC Asset Purchase from Vendor</t>
  </si>
  <si>
    <t>Create AUC Asset</t>
  </si>
  <si>
    <t>Create Normal Asset</t>
  </si>
  <si>
    <t>Asset Retirement without Customer (In cash)</t>
  </si>
  <si>
    <t>Asset Explorer Screen</t>
  </si>
  <si>
    <t>Create Asset</t>
  </si>
  <si>
    <t>CHEQUE PAYMENT</t>
  </si>
  <si>
    <t xml:space="preserve">AUTOMATIC PAYMENT </t>
  </si>
  <si>
    <t>Zero Balance</t>
  </si>
  <si>
    <t>CURRENCY CONVERSION</t>
  </si>
  <si>
    <t>TRANSACTION CURRENCY</t>
  </si>
  <si>
    <t>THIS IS ASSIGNED AT TRANSACTION LEVEL. IT IS NOT FIXED. BASED ON TRANSATION IT WILL CHANGE</t>
  </si>
  <si>
    <t>LOCAL CURRENCY</t>
  </si>
  <si>
    <t>THIS IS ASSIGNED AT COMPANY CODE LEVEL. IT IS FIXED. ALL TRANSACTION WILL BE CONVERTED TO LOCAL CURRENCY</t>
  </si>
  <si>
    <t>GROUP CURRENCY</t>
  </si>
  <si>
    <t>THIS IS ASSIGNED AT CLIENT LEVEL. IT IS FIXED. ALL TRANSACTION WILL BE CONVERTED TO GROUP CURRENCY</t>
  </si>
  <si>
    <t>HARD/INDEX BASED CURRENCY</t>
  </si>
  <si>
    <t>THIS IS ASSIGNED AT COUNTRY LEVEL. IT IS FIXED. ALL TRANSACTION WILL CONVERTED TO HARD/INDEX BASED CURRENCY</t>
  </si>
  <si>
    <t>DELL INDIA HAS BELOW CURRENCIES</t>
  </si>
  <si>
    <t>VARIABLE</t>
  </si>
  <si>
    <t>MANUAL INPUT DONE BY USER</t>
  </si>
  <si>
    <t>12000 INR</t>
  </si>
  <si>
    <t>NO CONVERSION</t>
  </si>
  <si>
    <t>FIXED</t>
  </si>
  <si>
    <t>AUTO UPDATED BY SAP</t>
  </si>
  <si>
    <t>CONVERSION FROM TC TO LC</t>
  </si>
  <si>
    <t>150 USD</t>
  </si>
  <si>
    <t>CONVERSION FROM LC TO GC</t>
  </si>
  <si>
    <t>EUR</t>
  </si>
  <si>
    <t>120 EURO</t>
  </si>
  <si>
    <t>CONVERSION FROM LC TO HC OR IBC</t>
  </si>
  <si>
    <t>EXCHANGE RATES</t>
  </si>
  <si>
    <t>FOR EVERY CURRENCY PAIR, WE HAVE TO UPDATE EXCHANGE RATE IN SAP</t>
  </si>
  <si>
    <t>DIRECT QUOTATION</t>
  </si>
  <si>
    <t>CONVERSION FROM FOREIGN CURRENCY TO LOCAL CURRENCY</t>
  </si>
  <si>
    <t>INDIRECT QUOTATION</t>
  </si>
  <si>
    <t>CONVERSION FROM LOCAL CURRENCY TO FOREIGN CURRENCY</t>
  </si>
  <si>
    <t>EXAMPLE  PURCHASE OF 1000 AED FROM DUBAI SUPPLIER</t>
  </si>
  <si>
    <t>1000 AED</t>
  </si>
  <si>
    <t>AED TO INR</t>
  </si>
  <si>
    <t>INR TO USD</t>
  </si>
  <si>
    <t>INR TO EUR</t>
  </si>
  <si>
    <t>EXCHANGE RATE CURRENCY PAIRS………</t>
  </si>
  <si>
    <t>WE NEED CONVERSION FOR ABOBE ENTRY IN BELOW CURRENCIES</t>
  </si>
  <si>
    <t>LOCAL CCY = INR</t>
  </si>
  <si>
    <t>CURRENCY PAIR =  FROM CCY TO CCY  &amp; TO CCY TO FROM CCY</t>
  </si>
  <si>
    <t>USD @ 80</t>
  </si>
  <si>
    <t>1. AED</t>
  </si>
  <si>
    <t>AED @ 22</t>
  </si>
  <si>
    <t>2. INR</t>
  </si>
  <si>
    <t>AED TO INR  &amp; INR TO AED</t>
  </si>
  <si>
    <t>EUR @ 95</t>
  </si>
  <si>
    <t>3. USD</t>
  </si>
  <si>
    <t>USD TO INR &amp; INR TO USD</t>
  </si>
  <si>
    <t>4. EUR</t>
  </si>
  <si>
    <t>EURO TO INR &amp; INR TO EURO</t>
  </si>
  <si>
    <t>DIRECT QUOTATION *(MULTIPLY)</t>
  </si>
  <si>
    <t>INDIRECT QUOTATION / (DIVIDED BY)</t>
  </si>
  <si>
    <t>PAIR</t>
  </si>
  <si>
    <t xml:space="preserve">PAIR </t>
  </si>
  <si>
    <t>INR TO AED</t>
  </si>
  <si>
    <t>USD TO INR</t>
  </si>
  <si>
    <t>EURO TO INR</t>
  </si>
  <si>
    <t>INR TO EURO</t>
  </si>
  <si>
    <t>No amount authorization for Customer / Vendor in company code N001.
Message No F5100</t>
  </si>
  <si>
    <t>ACCOUNTS PAYABLE - VENDOR CREATION CONFIGURATION STEPS</t>
  </si>
  <si>
    <t>ACCOUNTS RECEIVABLE - CUSTOMER CREATION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</si>
</sst>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.800000000000000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3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2" borderId="21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4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6" xfId="0" applyFont="1" applyBorder="1"/>
    <xf numFmtId="0" fontId="1" fillId="0" borderId="28" xfId="0" applyFont="1" applyBorder="1"/>
    <xf numFmtId="0" fontId="1" fillId="0" borderId="29" xfId="0" applyFont="1" applyBorder="1"/>
    <xf numFmtId="0" fontId="1" fillId="2" borderId="24" xfId="0" applyFont="1" applyFill="1" applyBorder="1" applyAlignment="1">
      <alignment horizontal="center"/>
    </xf>
    <xf numFmtId="0" fontId="1" fillId="0" borderId="30" xfId="0" applyFont="1" applyBorder="1"/>
    <xf numFmtId="0" fontId="1" fillId="0" borderId="23" xfId="0" applyFont="1" applyBorder="1"/>
    <xf numFmtId="0" fontId="1" fillId="0" borderId="31" xfId="0" applyFont="1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0" xfId="0" applyFont="1" applyBorder="1" applyAlignment="1">
      <alignment horizontal="left"/>
    </xf>
    <xf numFmtId="0" fontId="1" fillId="0" borderId="30" xfId="0" applyFont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5" xfId="0" applyFont="1" applyBorder="1"/>
    <xf numFmtId="0" fontId="1" fillId="0" borderId="38" xfId="0" applyFont="1" applyBorder="1"/>
    <xf numFmtId="0" fontId="1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16" xfId="0" applyFont="1" applyBorder="1"/>
    <xf numFmtId="0" fontId="1" fillId="2" borderId="25" xfId="0" applyFont="1" applyFill="1" applyBorder="1"/>
    <xf numFmtId="0" fontId="1" fillId="2" borderId="3" xfId="0" applyFont="1" applyFill="1" applyBorder="1"/>
    <xf numFmtId="0" fontId="1" fillId="0" borderId="1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4" xfId="0" applyFont="1" applyFill="1" applyBorder="1"/>
    <xf numFmtId="0" fontId="1" fillId="2" borderId="4" xfId="0" applyFont="1" applyFill="1" applyBorder="1"/>
    <xf numFmtId="0" fontId="2" fillId="0" borderId="0" xfId="0" applyFont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1" fillId="0" borderId="42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/>
    <xf numFmtId="0" fontId="1" fillId="0" borderId="16" xfId="0" applyFont="1" applyBorder="1" applyAlignment="1">
      <alignment horizontal="center" vertical="center"/>
    </xf>
    <xf numFmtId="0" fontId="2" fillId="0" borderId="0" xfId="0" applyFont="1"/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22" xfId="0" applyFont="1" applyBorder="1"/>
    <xf numFmtId="0" fontId="1" fillId="0" borderId="0" xfId="0" applyFont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31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2" xfId="0" applyFont="1" applyBorder="1" applyAlignment="1">
      <alignment vertical="center"/>
    </xf>
    <xf numFmtId="0" fontId="1" fillId="0" borderId="49" xfId="0" applyFont="1" applyBorder="1"/>
    <xf numFmtId="0" fontId="1" fillId="0" borderId="50" xfId="0" applyFont="1" applyBorder="1"/>
    <xf numFmtId="0" fontId="1" fillId="0" borderId="52" xfId="0" applyFont="1" applyBorder="1"/>
    <xf numFmtId="0" fontId="1" fillId="0" borderId="57" xfId="0" applyFont="1" applyBorder="1"/>
    <xf numFmtId="0" fontId="1" fillId="0" borderId="54" xfId="0" applyFont="1" applyBorder="1"/>
    <xf numFmtId="0" fontId="1" fillId="0" borderId="55" xfId="0" applyFont="1" applyBorder="1"/>
    <xf numFmtId="0" fontId="1" fillId="0" borderId="39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9" fontId="1" fillId="3" borderId="21" xfId="0" applyNumberFormat="1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0" fillId="0" borderId="56" xfId="0" applyBorder="1"/>
    <xf numFmtId="0" fontId="1" fillId="0" borderId="17" xfId="0" applyFont="1" applyBorder="1"/>
    <xf numFmtId="0" fontId="1" fillId="0" borderId="15" xfId="0" applyFont="1" applyBorder="1"/>
    <xf numFmtId="0" fontId="1" fillId="0" borderId="39" xfId="0" applyFont="1" applyBorder="1"/>
    <xf numFmtId="0" fontId="1" fillId="0" borderId="9" xfId="0" applyFont="1" applyBorder="1"/>
    <xf numFmtId="0" fontId="1" fillId="0" borderId="63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0" borderId="4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4" xfId="0" applyFont="1" applyBorder="1"/>
    <xf numFmtId="9" fontId="0" fillId="0" borderId="0" xfId="0" applyNumberFormat="1"/>
    <xf numFmtId="0" fontId="1" fillId="2" borderId="2" xfId="0" applyFont="1" applyFill="1" applyBorder="1"/>
    <xf numFmtId="164" fontId="1" fillId="0" borderId="39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164" fontId="1" fillId="0" borderId="36" xfId="1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0" borderId="6" xfId="1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164" fontId="1" fillId="0" borderId="9" xfId="1" applyNumberFormat="1" applyFont="1" applyBorder="1" applyAlignment="1">
      <alignment horizontal="center"/>
    </xf>
    <xf numFmtId="0" fontId="1" fillId="0" borderId="8" xfId="0" applyFont="1" applyBorder="1"/>
    <xf numFmtId="0" fontId="0" fillId="0" borderId="0" xfId="0" applyAlignment="1">
      <alignment vertic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2" borderId="41" xfId="0" applyFont="1" applyFill="1" applyBorder="1"/>
    <xf numFmtId="17" fontId="1" fillId="4" borderId="4" xfId="0" applyNumberFormat="1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17" fontId="1" fillId="8" borderId="4" xfId="0" applyNumberFormat="1" applyFont="1" applyFill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54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1" fillId="1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11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5" xfId="0" applyFont="1" applyBorder="1" applyAlignment="1">
      <alignment vertical="center"/>
    </xf>
    <xf numFmtId="0" fontId="2" fillId="0" borderId="4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0" fontId="2" fillId="0" borderId="50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2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2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5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7" xfId="0" applyFont="1" applyBorder="1" applyAlignment="1">
      <alignment vertical="center"/>
    </xf>
    <xf numFmtId="0" fontId="1" fillId="0" borderId="49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3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4" borderId="60" xfId="0" applyFont="1" applyFill="1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/>
    </xf>
    <xf numFmtId="0" fontId="1" fillId="4" borderId="62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6" borderId="23" xfId="0" applyFont="1" applyFill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2" borderId="7" xfId="0" applyFont="1" applyFill="1" applyBorder="1"/>
    <xf numFmtId="0" fontId="7" fillId="0" borderId="9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0" fillId="0" borderId="9" xfId="0" applyBorder="1"/>
    <xf numFmtId="0" fontId="0" fillId="0" borderId="39" xfId="0" applyBorder="1"/>
    <xf numFmtId="0" fontId="7" fillId="0" borderId="40" xfId="0" applyFont="1" applyBorder="1" applyAlignment="1">
      <alignment vertical="center"/>
    </xf>
    <xf numFmtId="0" fontId="7" fillId="0" borderId="64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1" fillId="0" borderId="31" xfId="0" applyFont="1" applyBorder="1" applyAlignment="1">
      <alignment horizontal="center" vertical="center" wrapText="1"/>
    </xf>
    <xf numFmtId="9" fontId="1" fillId="0" borderId="0" xfId="0" applyNumberFormat="1" applyFont="1" applyAlignment="1">
      <alignment vertical="center"/>
    </xf>
    <xf numFmtId="0" fontId="1" fillId="13" borderId="0" xfId="0" applyFont="1" applyFill="1"/>
    <xf numFmtId="0" fontId="1" fillId="2" borderId="23" xfId="0" applyFont="1" applyFill="1" applyBorder="1"/>
    <xf numFmtId="0" fontId="1" fillId="2" borderId="10" xfId="0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0" fillId="0" borderId="37" xfId="0" applyBorder="1"/>
    <xf numFmtId="0" fontId="1" fillId="0" borderId="4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1" xfId="0" applyFont="1" applyBorder="1"/>
    <xf numFmtId="9" fontId="1" fillId="0" borderId="0" xfId="0" applyNumberFormat="1" applyFont="1"/>
    <xf numFmtId="0" fontId="1" fillId="0" borderId="27" xfId="0" applyFont="1" applyBorder="1"/>
    <xf numFmtId="0" fontId="1" fillId="2" borderId="0" xfId="0" applyFont="1" applyFill="1"/>
    <xf numFmtId="0" fontId="2" fillId="2" borderId="5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12" borderId="4" xfId="0" applyFont="1" applyFill="1" applyBorder="1"/>
    <xf numFmtId="0" fontId="1" fillId="9" borderId="4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32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" fillId="2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32" xfId="0" applyFont="1" applyBorder="1"/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1" fillId="0" borderId="27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21" xfId="0" applyFont="1" applyFill="1" applyBorder="1"/>
    <xf numFmtId="0" fontId="1" fillId="0" borderId="36" xfId="0" applyFont="1" applyBorder="1"/>
    <xf numFmtId="0" fontId="1" fillId="0" borderId="37" xfId="0" applyFont="1" applyBorder="1"/>
    <xf numFmtId="0" fontId="1" fillId="0" borderId="58" xfId="0" applyFont="1" applyBorder="1"/>
    <xf numFmtId="0" fontId="1" fillId="0" borderId="67" xfId="0" applyFont="1" applyBorder="1"/>
    <xf numFmtId="0" fontId="1" fillId="0" borderId="51" xfId="0" applyFont="1" applyBorder="1"/>
    <xf numFmtId="0" fontId="1" fillId="0" borderId="64" xfId="0" applyFont="1" applyBorder="1"/>
    <xf numFmtId="0" fontId="1" fillId="0" borderId="41" xfId="0" applyFont="1" applyBorder="1"/>
    <xf numFmtId="0" fontId="1" fillId="0" borderId="69" xfId="0" applyFont="1" applyBorder="1" applyAlignment="1">
      <alignment horizontal="center"/>
    </xf>
    <xf numFmtId="0" fontId="1" fillId="0" borderId="60" xfId="0" applyFont="1" applyBorder="1"/>
    <xf numFmtId="0" fontId="1" fillId="0" borderId="70" xfId="0" applyFont="1" applyBorder="1" applyAlignment="1">
      <alignment horizontal="center"/>
    </xf>
    <xf numFmtId="0" fontId="1" fillId="0" borderId="34" xfId="0" applyFont="1" applyBorder="1"/>
    <xf numFmtId="0" fontId="1" fillId="0" borderId="62" xfId="0" applyFont="1" applyBorder="1"/>
    <xf numFmtId="0" fontId="1" fillId="2" borderId="25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6" borderId="38" xfId="0" applyFont="1" applyFill="1" applyBorder="1" applyAlignment="1">
      <alignment vertical="center"/>
    </xf>
    <xf numFmtId="0" fontId="1" fillId="0" borderId="42" xfId="0" applyFont="1" applyBorder="1" applyAlignment="1">
      <alignment vertical="center" wrapText="1"/>
    </xf>
    <xf numFmtId="0" fontId="1" fillId="0" borderId="5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30" xfId="0" quotePrefix="1" applyFont="1" applyBorder="1" applyAlignment="1">
      <alignment horizontal="center"/>
    </xf>
    <xf numFmtId="9" fontId="1" fillId="0" borderId="30" xfId="0" applyNumberFormat="1" applyFont="1" applyBorder="1" applyAlignment="1">
      <alignment horizontal="center"/>
    </xf>
    <xf numFmtId="9" fontId="1" fillId="0" borderId="23" xfId="0" applyNumberFormat="1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9" fontId="1" fillId="2" borderId="23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23" xfId="0" applyFont="1" applyBorder="1" applyAlignment="1">
      <alignment horizontal="center" wrapText="1"/>
    </xf>
    <xf numFmtId="0" fontId="10" fillId="0" borderId="0" xfId="0" applyFont="1" applyAlignment="1">
      <alignment horizontal="left"/>
    </xf>
    <xf numFmtId="0" fontId="1" fillId="7" borderId="4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/>
    </xf>
    <xf numFmtId="0" fontId="1" fillId="0" borderId="23" xfId="0" applyFont="1" applyBorder="1" applyAlignment="1">
      <alignment vertical="top" wrapText="1"/>
    </xf>
    <xf numFmtId="0" fontId="1" fillId="0" borderId="67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23" xfId="0" applyFont="1" applyBorder="1" applyAlignment="1">
      <alignment wrapText="1"/>
    </xf>
    <xf numFmtId="0" fontId="1" fillId="0" borderId="23" xfId="0" applyFont="1" applyBorder="1" applyAlignment="1">
      <alignment horizontal="left" wrapText="1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9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2" borderId="36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37" xfId="0" applyFont="1" applyFill="1" applyBorder="1" applyAlignment="1">
      <alignment vertical="center"/>
    </xf>
    <xf numFmtId="0" fontId="1" fillId="0" borderId="31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2" borderId="21" xfId="0" applyFont="1" applyFill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8" borderId="3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 vertical="center" wrapText="1"/>
    </xf>
    <xf numFmtId="0" fontId="1" fillId="8" borderId="40" xfId="0" applyFont="1" applyFill="1" applyBorder="1" applyAlignment="1">
      <alignment horizontal="center" vertical="center" wrapText="1"/>
    </xf>
    <xf numFmtId="0" fontId="1" fillId="8" borderId="64" xfId="0" applyFont="1" applyFill="1" applyBorder="1" applyAlignment="1">
      <alignment horizontal="center" vertical="center" wrapText="1"/>
    </xf>
    <xf numFmtId="0" fontId="1" fillId="8" borderId="4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2" fillId="9" borderId="40" xfId="0" applyFont="1" applyFill="1" applyBorder="1" applyAlignment="1">
      <alignment horizontal="center" vertical="center"/>
    </xf>
    <xf numFmtId="0" fontId="2" fillId="9" borderId="64" xfId="0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right" vertical="center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36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40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51" xfId="0" applyFont="1" applyBorder="1" applyAlignment="1">
      <alignment horizontal="left" vertical="center"/>
    </xf>
    <xf numFmtId="0" fontId="2" fillId="0" borderId="71" xfId="0" applyFont="1" applyBorder="1" applyAlignment="1">
      <alignment horizontal="left" vertical="center"/>
    </xf>
    <xf numFmtId="0" fontId="2" fillId="0" borderId="6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38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2" fontId="1" fillId="0" borderId="4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14" borderId="4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left"/>
    </xf>
    <xf numFmtId="0" fontId="1" fillId="16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14" borderId="40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16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1119191</xdr:colOff>
      <xdr:row>8</xdr:row>
      <xdr:rowOff>47625</xdr:rowOff>
    </xdr:from>
    <xdr:to>
      <xdr:col>3</xdr:col>
      <xdr:colOff>1304929</xdr:colOff>
      <xdr:row>9</xdr:row>
      <xdr:rowOff>157163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4282514-68F2-48DF-82FE-7D00B59A9F97}"/>
            </a:ext>
          </a:extLst>
        </xdr:cNvPr>
        <xdr:cNvSpPr/>
      </xdr:nvSpPr>
      <xdr:spPr>
        <a:xfrm rot="16200000">
          <a:off x="3633791" y="1743075"/>
          <a:ext cx="300038" cy="1857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1138241</xdr:colOff>
      <xdr:row>8</xdr:row>
      <xdr:rowOff>47625</xdr:rowOff>
    </xdr:from>
    <xdr:to>
      <xdr:col>5</xdr:col>
      <xdr:colOff>1323979</xdr:colOff>
      <xdr:row>9</xdr:row>
      <xdr:rowOff>157163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717F3315-C766-4EC1-9CFB-AB037E303BE3}"/>
            </a:ext>
          </a:extLst>
        </xdr:cNvPr>
        <xdr:cNvSpPr/>
      </xdr:nvSpPr>
      <xdr:spPr>
        <a:xfrm rot="16200000">
          <a:off x="8072441" y="1743075"/>
          <a:ext cx="300038" cy="1857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904876</xdr:colOff>
      <xdr:row>7</xdr:row>
      <xdr:rowOff>66676</xdr:rowOff>
    </xdr:from>
    <xdr:to>
      <xdr:col>1</xdr:col>
      <xdr:colOff>1133476</xdr:colOff>
      <xdr:row>8</xdr:row>
      <xdr:rowOff>142876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966AC345-6F02-4C22-A4B4-928BFBD4DC6C}"/>
            </a:ext>
          </a:extLst>
        </xdr:cNvPr>
        <xdr:cNvSpPr/>
      </xdr:nvSpPr>
      <xdr:spPr>
        <a:xfrm>
          <a:off x="1333501" y="1438276"/>
          <a:ext cx="22860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895351</xdr:colOff>
      <xdr:row>10</xdr:row>
      <xdr:rowOff>66676</xdr:rowOff>
    </xdr:from>
    <xdr:to>
      <xdr:col>1</xdr:col>
      <xdr:colOff>1123951</xdr:colOff>
      <xdr:row>11</xdr:row>
      <xdr:rowOff>142876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18A6E513-B821-440B-8791-40A85F84C821}"/>
            </a:ext>
          </a:extLst>
        </xdr:cNvPr>
        <xdr:cNvSpPr/>
      </xdr:nvSpPr>
      <xdr:spPr>
        <a:xfrm>
          <a:off x="1323976" y="2028826"/>
          <a:ext cx="22860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819151</xdr:colOff>
      <xdr:row>7</xdr:row>
      <xdr:rowOff>152400</xdr:rowOff>
    </xdr:from>
    <xdr:to>
      <xdr:col>6</xdr:col>
      <xdr:colOff>1123951</xdr:colOff>
      <xdr:row>10</xdr:row>
      <xdr:rowOff>180975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31039A5B-08F0-4C47-A179-FEE49A533B72}"/>
            </a:ext>
          </a:extLst>
        </xdr:cNvPr>
        <xdr:cNvSpPr/>
      </xdr:nvSpPr>
      <xdr:spPr>
        <a:xfrm>
          <a:off x="8543926" y="1524000"/>
          <a:ext cx="304800" cy="619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857251</xdr:colOff>
      <xdr:row>13</xdr:row>
      <xdr:rowOff>85726</xdr:rowOff>
    </xdr:from>
    <xdr:to>
      <xdr:col>1</xdr:col>
      <xdr:colOff>1085851</xdr:colOff>
      <xdr:row>14</xdr:row>
      <xdr:rowOff>161926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D60590AA-1175-4A2F-83EA-010F6D431B9A}"/>
            </a:ext>
          </a:extLst>
        </xdr:cNvPr>
        <xdr:cNvSpPr/>
      </xdr:nvSpPr>
      <xdr:spPr>
        <a:xfrm>
          <a:off x="1285876" y="2638426"/>
          <a:ext cx="22860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990601</xdr:colOff>
      <xdr:row>10</xdr:row>
      <xdr:rowOff>76201</xdr:rowOff>
    </xdr:from>
    <xdr:to>
      <xdr:col>3</xdr:col>
      <xdr:colOff>1219201</xdr:colOff>
      <xdr:row>11</xdr:row>
      <xdr:rowOff>152401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39AB878B-817B-4FCE-9D72-DA9386CD9FB6}"/>
            </a:ext>
          </a:extLst>
        </xdr:cNvPr>
        <xdr:cNvSpPr/>
      </xdr:nvSpPr>
      <xdr:spPr>
        <a:xfrm>
          <a:off x="4248151" y="2038351"/>
          <a:ext cx="22860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981076</xdr:colOff>
      <xdr:row>13</xdr:row>
      <xdr:rowOff>57151</xdr:rowOff>
    </xdr:from>
    <xdr:to>
      <xdr:col>3</xdr:col>
      <xdr:colOff>1209676</xdr:colOff>
      <xdr:row>14</xdr:row>
      <xdr:rowOff>133351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996A47A6-8A95-4626-8325-FDF8F57BDFA0}"/>
            </a:ext>
          </a:extLst>
        </xdr:cNvPr>
        <xdr:cNvSpPr/>
      </xdr:nvSpPr>
      <xdr:spPr>
        <a:xfrm>
          <a:off x="4238626" y="2609851"/>
          <a:ext cx="22860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838201</xdr:colOff>
      <xdr:row>13</xdr:row>
      <xdr:rowOff>57151</xdr:rowOff>
    </xdr:from>
    <xdr:to>
      <xdr:col>6</xdr:col>
      <xdr:colOff>1066801</xdr:colOff>
      <xdr:row>14</xdr:row>
      <xdr:rowOff>133351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A0BAA6B6-5E31-45A0-BC00-1276E9C45B30}"/>
            </a:ext>
          </a:extLst>
        </xdr:cNvPr>
        <xdr:cNvSpPr/>
      </xdr:nvSpPr>
      <xdr:spPr>
        <a:xfrm>
          <a:off x="8562976" y="2609851"/>
          <a:ext cx="22860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14</xdr:col>
      <xdr:colOff>247650</xdr:colOff>
      <xdr:row>9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3250" y="190500"/>
          <a:ext cx="7067550" cy="1762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47625</xdr:colOff>
      <xdr:row>9</xdr:row>
      <xdr:rowOff>9525</xdr:rowOff>
    </xdr:from>
    <xdr:to>
      <xdr:col>12</xdr:col>
      <xdr:colOff>504825</xdr:colOff>
      <xdr:row>21</xdr:row>
      <xdr:rowOff>180975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00875" y="2105025"/>
          <a:ext cx="6057900" cy="2838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3724275</xdr:colOff>
      <xdr:row>25</xdr:row>
      <xdr:rowOff>9526</xdr:rowOff>
    </xdr:from>
    <xdr:to>
      <xdr:col>14</xdr:col>
      <xdr:colOff>371475</xdr:colOff>
      <xdr:row>37</xdr:row>
      <xdr:rowOff>123826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829425" y="5534026"/>
          <a:ext cx="7315200" cy="2781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561975</xdr:colOff>
      <xdr:row>9</xdr:row>
      <xdr:rowOff>0</xdr:rowOff>
    </xdr:from>
    <xdr:to>
      <xdr:col>27</xdr:col>
      <xdr:colOff>276225</xdr:colOff>
      <xdr:row>23</xdr:row>
      <xdr:rowOff>104775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115925" y="2095500"/>
          <a:ext cx="8858250" cy="3152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12</xdr:col>
      <xdr:colOff>381000</xdr:colOff>
      <xdr:row>64</xdr:row>
      <xdr:rowOff>123825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953250" y="8572500"/>
          <a:ext cx="5981700" cy="5267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142875</xdr:colOff>
      <xdr:row>64</xdr:row>
      <xdr:rowOff>76200</xdr:rowOff>
    </xdr:from>
    <xdr:to>
      <xdr:col>13</xdr:col>
      <xdr:colOff>466725</xdr:colOff>
      <xdr:row>72</xdr:row>
      <xdr:rowOff>19050</xdr:rowOff>
    </xdr:to>
    <xdr:pic>
      <xdr:nvPicPr>
        <xdr:cNvPr id="7" name="Picture 8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096125" y="13792200"/>
          <a:ext cx="6534150" cy="1466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12</xdr:col>
      <xdr:colOff>9525</xdr:colOff>
      <xdr:row>96</xdr:row>
      <xdr:rowOff>66675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953250" y="15621000"/>
          <a:ext cx="5610225" cy="463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133350</xdr:colOff>
      <xdr:row>95</xdr:row>
      <xdr:rowOff>142875</xdr:rowOff>
    </xdr:from>
    <xdr:to>
      <xdr:col>12</xdr:col>
      <xdr:colOff>390525</xdr:colOff>
      <xdr:row>108</xdr:row>
      <xdr:rowOff>85725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086600" y="20145375"/>
          <a:ext cx="5857875" cy="2419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28575</xdr:colOff>
      <xdr:row>109</xdr:row>
      <xdr:rowOff>85725</xdr:rowOff>
    </xdr:from>
    <xdr:to>
      <xdr:col>12</xdr:col>
      <xdr:colOff>304800</xdr:colOff>
      <xdr:row>120</xdr:row>
      <xdr:rowOff>76200</xdr:rowOff>
    </xdr:to>
    <xdr:pic>
      <xdr:nvPicPr>
        <xdr:cNvPr id="10" name="Picture 11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981825" y="22755225"/>
          <a:ext cx="5876925" cy="2466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14</xdr:col>
      <xdr:colOff>66675</xdr:colOff>
      <xdr:row>145</xdr:row>
      <xdr:rowOff>180975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953250" y="25527000"/>
          <a:ext cx="6886575" cy="4562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3695700</xdr:colOff>
      <xdr:row>145</xdr:row>
      <xdr:rowOff>152400</xdr:rowOff>
    </xdr:from>
    <xdr:to>
      <xdr:col>13</xdr:col>
      <xdr:colOff>400050</xdr:colOff>
      <xdr:row>156</xdr:row>
      <xdr:rowOff>0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800850" y="30060900"/>
          <a:ext cx="6762750" cy="1943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13</xdr:col>
      <xdr:colOff>238125</xdr:colOff>
      <xdr:row>181</xdr:row>
      <xdr:rowOff>161925</xdr:rowOff>
    </xdr:to>
    <xdr:pic>
      <xdr:nvPicPr>
        <xdr:cNvPr id="13" name="Picture 14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953250" y="32194500"/>
          <a:ext cx="6448425" cy="5114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85725</xdr:colOff>
      <xdr:row>157</xdr:row>
      <xdr:rowOff>28575</xdr:rowOff>
    </xdr:from>
    <xdr:to>
      <xdr:col>24</xdr:col>
      <xdr:colOff>523875</xdr:colOff>
      <xdr:row>181</xdr:row>
      <xdr:rowOff>152400</xdr:rowOff>
    </xdr:to>
    <xdr:pic>
      <xdr:nvPicPr>
        <xdr:cNvPr id="14" name="Picture 15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3858875" y="32223075"/>
          <a:ext cx="6534150" cy="5076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17</xdr:col>
      <xdr:colOff>200025</xdr:colOff>
      <xdr:row>206</xdr:row>
      <xdr:rowOff>180975</xdr:rowOff>
    </xdr:to>
    <xdr:pic>
      <xdr:nvPicPr>
        <xdr:cNvPr id="15" name="Picture 16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6953250" y="38100000"/>
          <a:ext cx="8848725" cy="4371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18</xdr:col>
      <xdr:colOff>85725</xdr:colOff>
      <xdr:row>225</xdr:row>
      <xdr:rowOff>38100</xdr:rowOff>
    </xdr:to>
    <xdr:pic>
      <xdr:nvPicPr>
        <xdr:cNvPr id="16" name="Picture 17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6953250" y="42862500"/>
          <a:ext cx="9344025" cy="3467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14</xdr:col>
      <xdr:colOff>161925</xdr:colOff>
      <xdr:row>236</xdr:row>
      <xdr:rowOff>38100</xdr:rowOff>
    </xdr:to>
    <xdr:pic>
      <xdr:nvPicPr>
        <xdr:cNvPr id="17" name="Picture 18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6953250" y="46482000"/>
          <a:ext cx="6981825" cy="2324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16</xdr:col>
      <xdr:colOff>276225</xdr:colOff>
      <xdr:row>270</xdr:row>
      <xdr:rowOff>161925</xdr:rowOff>
    </xdr:to>
    <xdr:pic>
      <xdr:nvPicPr>
        <xdr:cNvPr id="18" name="Picture 19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6953250" y="48958500"/>
          <a:ext cx="8315325" cy="6448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18</xdr:col>
      <xdr:colOff>0</xdr:colOff>
      <xdr:row>303</xdr:row>
      <xdr:rowOff>142875</xdr:rowOff>
    </xdr:to>
    <xdr:pic>
      <xdr:nvPicPr>
        <xdr:cNvPr id="19" name="Picture 20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6953250" y="55435500"/>
          <a:ext cx="9258300" cy="6238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14</xdr:col>
      <xdr:colOff>152400</xdr:colOff>
      <xdr:row>319</xdr:row>
      <xdr:rowOff>133350</xdr:rowOff>
    </xdr:to>
    <xdr:pic>
      <xdr:nvPicPr>
        <xdr:cNvPr id="20" name="Picture 21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6953250" y="61912500"/>
          <a:ext cx="6972300" cy="3181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14</xdr:col>
      <xdr:colOff>590550</xdr:colOff>
      <xdr:row>336</xdr:row>
      <xdr:rowOff>76200</xdr:rowOff>
    </xdr:to>
    <xdr:pic>
      <xdr:nvPicPr>
        <xdr:cNvPr id="21" name="Picture 22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6953250" y="65341500"/>
          <a:ext cx="7410450" cy="3314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15</xdr:col>
      <xdr:colOff>295275</xdr:colOff>
      <xdr:row>346</xdr:row>
      <xdr:rowOff>133350</xdr:rowOff>
    </xdr:to>
    <xdr:pic>
      <xdr:nvPicPr>
        <xdr:cNvPr id="22" name="Picture 23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6953250" y="68961000"/>
          <a:ext cx="7724775" cy="2228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15</xdr:col>
      <xdr:colOff>561975</xdr:colOff>
      <xdr:row>372</xdr:row>
      <xdr:rowOff>180975</xdr:rowOff>
    </xdr:to>
    <xdr:pic>
      <xdr:nvPicPr>
        <xdr:cNvPr id="23" name="Picture 24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6953250" y="71437500"/>
          <a:ext cx="7991475" cy="5324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15</xdr:col>
      <xdr:colOff>123825</xdr:colOff>
      <xdr:row>399</xdr:row>
      <xdr:rowOff>133350</xdr:rowOff>
    </xdr:to>
    <xdr:pic>
      <xdr:nvPicPr>
        <xdr:cNvPr id="24" name="Picture 25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6953250" y="76962000"/>
          <a:ext cx="7553325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3733800</xdr:colOff>
      <xdr:row>416</xdr:row>
      <xdr:rowOff>133350</xdr:rowOff>
    </xdr:from>
    <xdr:to>
      <xdr:col>19</xdr:col>
      <xdr:colOff>371475</xdr:colOff>
      <xdr:row>434</xdr:row>
      <xdr:rowOff>171450</xdr:rowOff>
    </xdr:to>
    <xdr:pic>
      <xdr:nvPicPr>
        <xdr:cNvPr id="25" name="Picture 27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6838950" y="86239350"/>
          <a:ext cx="10353675" cy="3467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20</xdr:col>
      <xdr:colOff>171450</xdr:colOff>
      <xdr:row>415</xdr:row>
      <xdr:rowOff>152400</xdr:rowOff>
    </xdr:to>
    <xdr:pic>
      <xdr:nvPicPr>
        <xdr:cNvPr id="26" name="Picture 28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6953250" y="82677000"/>
          <a:ext cx="10648950" cy="3390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190500</xdr:colOff>
      <xdr:row>436</xdr:row>
      <xdr:rowOff>171450</xdr:rowOff>
    </xdr:from>
    <xdr:to>
      <xdr:col>17</xdr:col>
      <xdr:colOff>323850</xdr:colOff>
      <xdr:row>449</xdr:row>
      <xdr:rowOff>76200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7143750" y="90087450"/>
          <a:ext cx="8782050" cy="2762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17</xdr:col>
      <xdr:colOff>190500</xdr:colOff>
      <xdr:row>483</xdr:row>
      <xdr:rowOff>85725</xdr:rowOff>
    </xdr:to>
    <xdr:pic>
      <xdr:nvPicPr>
        <xdr:cNvPr id="28" name="Picture 3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6953250" y="92964000"/>
          <a:ext cx="8839200" cy="6372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485</xdr:row>
      <xdr:rowOff>0</xdr:rowOff>
    </xdr:from>
    <xdr:to>
      <xdr:col>15</xdr:col>
      <xdr:colOff>457200</xdr:colOff>
      <xdr:row>511</xdr:row>
      <xdr:rowOff>114300</xdr:rowOff>
    </xdr:to>
    <xdr:pic>
      <xdr:nvPicPr>
        <xdr:cNvPr id="29" name="Picture 4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6953250" y="99631500"/>
          <a:ext cx="7886700" cy="5067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513</xdr:row>
      <xdr:rowOff>0</xdr:rowOff>
    </xdr:from>
    <xdr:to>
      <xdr:col>17</xdr:col>
      <xdr:colOff>142875</xdr:colOff>
      <xdr:row>547</xdr:row>
      <xdr:rowOff>19050</xdr:rowOff>
    </xdr:to>
    <xdr:pic>
      <xdr:nvPicPr>
        <xdr:cNvPr id="30" name="Picture 5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6953250" y="104965500"/>
          <a:ext cx="8791575" cy="6496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548</xdr:row>
      <xdr:rowOff>0</xdr:rowOff>
    </xdr:from>
    <xdr:to>
      <xdr:col>16</xdr:col>
      <xdr:colOff>161925</xdr:colOff>
      <xdr:row>574</xdr:row>
      <xdr:rowOff>104775</xdr:rowOff>
    </xdr:to>
    <xdr:pic>
      <xdr:nvPicPr>
        <xdr:cNvPr id="31" name="Picture 6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6953250" y="111633000"/>
          <a:ext cx="8201025" cy="5057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637</xdr:row>
      <xdr:rowOff>0</xdr:rowOff>
    </xdr:from>
    <xdr:to>
      <xdr:col>13</xdr:col>
      <xdr:colOff>561975</xdr:colOff>
      <xdr:row>656</xdr:row>
      <xdr:rowOff>142875</xdr:rowOff>
    </xdr:to>
    <xdr:pic>
      <xdr:nvPicPr>
        <xdr:cNvPr id="32" name="Picture 7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6953250" y="128587500"/>
          <a:ext cx="6772275" cy="4143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679</xdr:row>
      <xdr:rowOff>0</xdr:rowOff>
    </xdr:from>
    <xdr:to>
      <xdr:col>14</xdr:col>
      <xdr:colOff>95250</xdr:colOff>
      <xdr:row>691</xdr:row>
      <xdr:rowOff>114300</xdr:rowOff>
    </xdr:to>
    <xdr:pic>
      <xdr:nvPicPr>
        <xdr:cNvPr id="33" name="Picture 8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6953250" y="136969500"/>
          <a:ext cx="6915150" cy="2781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658</xdr:row>
      <xdr:rowOff>0</xdr:rowOff>
    </xdr:from>
    <xdr:to>
      <xdr:col>13</xdr:col>
      <xdr:colOff>581025</xdr:colOff>
      <xdr:row>678</xdr:row>
      <xdr:rowOff>152400</xdr:rowOff>
    </xdr:to>
    <xdr:pic>
      <xdr:nvPicPr>
        <xdr:cNvPr id="34" name="Picture 9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6953250" y="132969000"/>
          <a:ext cx="6791325" cy="396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123825</xdr:colOff>
      <xdr:row>693</xdr:row>
      <xdr:rowOff>142875</xdr:rowOff>
    </xdr:from>
    <xdr:to>
      <xdr:col>14</xdr:col>
      <xdr:colOff>200025</xdr:colOff>
      <xdr:row>709</xdr:row>
      <xdr:rowOff>95250</xdr:rowOff>
    </xdr:to>
    <xdr:pic>
      <xdr:nvPicPr>
        <xdr:cNvPr id="35" name="Picture 10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7077075" y="140160375"/>
          <a:ext cx="6896100" cy="3381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711</xdr:row>
      <xdr:rowOff>0</xdr:rowOff>
    </xdr:from>
    <xdr:to>
      <xdr:col>13</xdr:col>
      <xdr:colOff>590550</xdr:colOff>
      <xdr:row>727</xdr:row>
      <xdr:rowOff>171450</xdr:rowOff>
    </xdr:to>
    <xdr:pic>
      <xdr:nvPicPr>
        <xdr:cNvPr id="36" name="Picture 11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6953250" y="143827500"/>
          <a:ext cx="6800850" cy="3219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730</xdr:row>
      <xdr:rowOff>0</xdr:rowOff>
    </xdr:from>
    <xdr:to>
      <xdr:col>13</xdr:col>
      <xdr:colOff>438150</xdr:colOff>
      <xdr:row>750</xdr:row>
      <xdr:rowOff>19050</xdr:rowOff>
    </xdr:to>
    <xdr:pic>
      <xdr:nvPicPr>
        <xdr:cNvPr id="37" name="Picture 12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6953250" y="147447000"/>
          <a:ext cx="6648450" cy="4210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575</xdr:row>
      <xdr:rowOff>0</xdr:rowOff>
    </xdr:from>
    <xdr:to>
      <xdr:col>17</xdr:col>
      <xdr:colOff>209550</xdr:colOff>
      <xdr:row>608</xdr:row>
      <xdr:rowOff>9525</xdr:rowOff>
    </xdr:to>
    <xdr:pic>
      <xdr:nvPicPr>
        <xdr:cNvPr id="38" name="Picture 13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6953250" y="116776500"/>
          <a:ext cx="8858250" cy="6296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609</xdr:row>
      <xdr:rowOff>0</xdr:rowOff>
    </xdr:from>
    <xdr:to>
      <xdr:col>16</xdr:col>
      <xdr:colOff>333375</xdr:colOff>
      <xdr:row>635</xdr:row>
      <xdr:rowOff>95250</xdr:rowOff>
    </xdr:to>
    <xdr:pic>
      <xdr:nvPicPr>
        <xdr:cNvPr id="39" name="Picture 14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6953250" y="123253500"/>
          <a:ext cx="8372475" cy="5048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8"/>
  <sheetViews>
    <sheetView zoomScale="86" zoomScaleNormal="86" workbookViewId="0">
      <selection activeCell="D23" sqref="D23"/>
    </sheetView>
  </sheetViews>
  <sheetFormatPr defaultRowHeight="15" x14ac:dyDescent="0.25"/>
  <cols>
    <col min="1" max="1" width="4.28515625" style="3" customWidth="1"/>
    <col min="2" max="2" width="20.140625" style="3" customWidth="1"/>
    <col min="3" max="3" width="17.85546875" style="3" bestFit="1" customWidth="1"/>
    <col min="4" max="4" width="15.140625" style="3" bestFit="1" customWidth="1"/>
    <col min="5" max="5" width="12.5703125" style="3" customWidth="1"/>
    <col min="6" max="6" width="15.42578125" style="3" customWidth="1"/>
    <col min="7" max="7" width="13" style="3" customWidth="1"/>
    <col min="8" max="8" width="3.85546875" style="3" customWidth="1"/>
    <col min="9" max="9" width="15.140625" style="3" bestFit="1" customWidth="1"/>
    <col min="10" max="10" width="14.28515625" style="3" customWidth="1"/>
    <col min="11" max="11" width="15.85546875" style="3" customWidth="1"/>
    <col min="12" max="12" width="15" style="3" customWidth="1"/>
    <col min="13" max="14" width="9.140625" style="3"/>
    <col min="15" max="15" width="17.7109375" style="3" customWidth="1"/>
    <col min="16" max="16" width="13.42578125" style="3" customWidth="1"/>
    <col min="17" max="16384" width="9.140625" style="3"/>
  </cols>
  <sheetData>
    <row r="1" spans="2:12" ht="15.75" thickBot="1" x14ac:dyDescent="0.3"/>
    <row r="2" spans="2:12" ht="19.5" thickBot="1" x14ac:dyDescent="0.35">
      <c r="B2" s="374" t="s">
        <v>483</v>
      </c>
      <c r="C2" s="375"/>
      <c r="D2" s="375"/>
      <c r="E2" s="375"/>
      <c r="F2" s="375"/>
      <c r="G2" s="375"/>
      <c r="H2" s="375"/>
      <c r="I2" s="375"/>
      <c r="J2" s="375"/>
      <c r="K2" s="375"/>
      <c r="L2" s="376"/>
    </row>
    <row r="3" spans="2:12" s="81" customFormat="1" ht="16.5" thickBot="1" x14ac:dyDescent="0.3">
      <c r="B3" s="371" t="s">
        <v>180</v>
      </c>
      <c r="C3" s="373"/>
      <c r="D3" s="371" t="s">
        <v>1284</v>
      </c>
      <c r="E3" s="372"/>
      <c r="F3" s="372"/>
      <c r="G3" s="372"/>
      <c r="H3" s="372"/>
      <c r="I3" s="372"/>
      <c r="J3" s="372"/>
      <c r="K3" s="372"/>
      <c r="L3" s="373"/>
    </row>
    <row r="4" spans="2:12" ht="15.75" thickBot="1" x14ac:dyDescent="0.3">
      <c r="B4" s="108"/>
      <c r="C4" s="27"/>
      <c r="D4" s="60"/>
      <c r="E4" s="60"/>
      <c r="F4" s="60"/>
      <c r="G4" s="60"/>
      <c r="H4" s="27"/>
      <c r="I4" s="60"/>
      <c r="J4" s="60"/>
      <c r="K4" s="60"/>
      <c r="L4" s="122"/>
    </row>
    <row r="5" spans="2:12" ht="16.5" thickBot="1" x14ac:dyDescent="0.3">
      <c r="B5" s="24"/>
      <c r="C5" s="25"/>
      <c r="D5" s="377" t="s">
        <v>181</v>
      </c>
      <c r="E5" s="378"/>
      <c r="F5" s="378"/>
      <c r="G5" s="379"/>
      <c r="H5" s="82"/>
      <c r="I5" s="377" t="s">
        <v>182</v>
      </c>
      <c r="J5" s="378"/>
      <c r="K5" s="378"/>
      <c r="L5" s="379"/>
    </row>
    <row r="6" spans="2:12" ht="16.5" thickBot="1" x14ac:dyDescent="0.3">
      <c r="B6" s="371" t="s">
        <v>183</v>
      </c>
      <c r="C6" s="373"/>
      <c r="D6" s="371" t="s">
        <v>184</v>
      </c>
      <c r="E6" s="372"/>
      <c r="F6" s="372"/>
      <c r="G6" s="373"/>
      <c r="H6" s="82"/>
      <c r="I6" s="371" t="s">
        <v>185</v>
      </c>
      <c r="J6" s="372"/>
      <c r="K6" s="372"/>
      <c r="L6" s="373"/>
    </row>
    <row r="7" spans="2:12" ht="15.75" thickBot="1" x14ac:dyDescent="0.3">
      <c r="B7" s="123"/>
      <c r="C7" s="60"/>
      <c r="D7" s="60"/>
      <c r="E7" s="60"/>
      <c r="F7" s="60"/>
      <c r="G7" s="60"/>
      <c r="H7" s="28"/>
      <c r="I7" s="60"/>
      <c r="J7" s="60"/>
      <c r="K7" s="60"/>
      <c r="L7" s="122"/>
    </row>
    <row r="8" spans="2:12" ht="16.5" thickBot="1" x14ac:dyDescent="0.3">
      <c r="B8" s="371" t="s">
        <v>186</v>
      </c>
      <c r="C8" s="372"/>
      <c r="D8" s="371" t="s">
        <v>187</v>
      </c>
      <c r="E8" s="372"/>
      <c r="F8" s="371" t="s">
        <v>188</v>
      </c>
      <c r="G8" s="373"/>
      <c r="H8" s="82"/>
      <c r="I8" s="371" t="s">
        <v>189</v>
      </c>
      <c r="J8" s="372"/>
      <c r="K8" s="371" t="s">
        <v>190</v>
      </c>
      <c r="L8" s="373"/>
    </row>
    <row r="9" spans="2:12" ht="15.75" thickBot="1" x14ac:dyDescent="0.3">
      <c r="B9" s="123"/>
      <c r="C9" s="83"/>
      <c r="H9" s="84"/>
      <c r="L9" s="124"/>
    </row>
    <row r="10" spans="2:12" ht="16.5" thickBot="1" x14ac:dyDescent="0.3">
      <c r="B10" s="371" t="s">
        <v>191</v>
      </c>
      <c r="C10" s="372"/>
      <c r="D10" s="371" t="s">
        <v>192</v>
      </c>
      <c r="E10" s="372"/>
      <c r="F10" s="372"/>
      <c r="G10" s="373"/>
      <c r="H10" s="82"/>
      <c r="I10" s="371" t="s">
        <v>193</v>
      </c>
      <c r="J10" s="372"/>
      <c r="K10" s="372"/>
      <c r="L10" s="373"/>
    </row>
    <row r="11" spans="2:12" ht="15.75" thickBot="1" x14ac:dyDescent="0.3">
      <c r="B11" s="123"/>
      <c r="C11" s="83"/>
      <c r="H11" s="85"/>
      <c r="L11" s="124"/>
    </row>
    <row r="12" spans="2:12" ht="19.5" thickBot="1" x14ac:dyDescent="0.35">
      <c r="B12" s="374" t="s">
        <v>194</v>
      </c>
      <c r="C12" s="375"/>
      <c r="D12" s="375"/>
      <c r="E12" s="375"/>
      <c r="F12" s="375"/>
      <c r="G12" s="375"/>
      <c r="H12" s="375"/>
      <c r="I12" s="375"/>
      <c r="J12" s="375"/>
      <c r="K12" s="375"/>
      <c r="L12" s="376"/>
    </row>
    <row r="13" spans="2:12" ht="16.5" thickBot="1" x14ac:dyDescent="0.3">
      <c r="B13" s="371" t="s">
        <v>195</v>
      </c>
      <c r="C13" s="372"/>
      <c r="D13" s="371" t="s">
        <v>196</v>
      </c>
      <c r="E13" s="372"/>
      <c r="F13" s="371" t="s">
        <v>197</v>
      </c>
      <c r="G13" s="373"/>
      <c r="H13" s="86"/>
      <c r="I13" s="371" t="s">
        <v>198</v>
      </c>
      <c r="J13" s="372"/>
      <c r="K13" s="371" t="s">
        <v>200</v>
      </c>
      <c r="L13" s="373"/>
    </row>
    <row r="14" spans="2:12" ht="15.75" thickBot="1" x14ac:dyDescent="0.3">
      <c r="B14" s="123"/>
      <c r="C14" s="60"/>
      <c r="D14" s="27"/>
      <c r="E14" s="27"/>
      <c r="F14" s="27"/>
      <c r="G14" s="27"/>
      <c r="H14" s="28"/>
      <c r="I14" s="27"/>
      <c r="J14" s="27"/>
      <c r="K14" s="27"/>
      <c r="L14" s="109"/>
    </row>
    <row r="15" spans="2:12" ht="16.5" thickBot="1" x14ac:dyDescent="0.3">
      <c r="B15" s="371" t="s">
        <v>199</v>
      </c>
      <c r="C15" s="372"/>
      <c r="D15" s="371" t="s">
        <v>196</v>
      </c>
      <c r="E15" s="372"/>
      <c r="F15" s="371" t="s">
        <v>197</v>
      </c>
      <c r="G15" s="372"/>
      <c r="H15" s="28"/>
      <c r="I15" s="371" t="s">
        <v>198</v>
      </c>
      <c r="J15" s="372"/>
      <c r="K15" s="371" t="s">
        <v>200</v>
      </c>
      <c r="L15" s="373"/>
    </row>
    <row r="16" spans="2:12" ht="16.5" thickBot="1" x14ac:dyDescent="0.3">
      <c r="B16" s="108"/>
      <c r="C16" s="27"/>
      <c r="D16" s="69" t="s">
        <v>807</v>
      </c>
      <c r="E16" s="69" t="s">
        <v>201</v>
      </c>
      <c r="F16" s="69" t="s">
        <v>807</v>
      </c>
      <c r="G16" s="69" t="s">
        <v>202</v>
      </c>
      <c r="H16" s="28"/>
      <c r="I16" s="69" t="s">
        <v>807</v>
      </c>
      <c r="J16" s="69" t="s">
        <v>203</v>
      </c>
      <c r="K16" s="69" t="s">
        <v>807</v>
      </c>
      <c r="L16" s="18" t="s">
        <v>204</v>
      </c>
    </row>
    <row r="17" spans="2:12" ht="16.5" thickBot="1" x14ac:dyDescent="0.3">
      <c r="B17" s="104"/>
      <c r="C17" s="28"/>
      <c r="D17" s="69" t="s">
        <v>3</v>
      </c>
      <c r="E17" s="69" t="s">
        <v>205</v>
      </c>
      <c r="F17" s="69" t="s">
        <v>3</v>
      </c>
      <c r="G17" s="69" t="s">
        <v>206</v>
      </c>
      <c r="H17" s="28"/>
      <c r="I17" s="69" t="s">
        <v>3</v>
      </c>
      <c r="J17" s="69" t="s">
        <v>207</v>
      </c>
      <c r="K17" s="69" t="s">
        <v>3</v>
      </c>
      <c r="L17" s="18" t="s">
        <v>208</v>
      </c>
    </row>
    <row r="18" spans="2:12" ht="16.5" thickBot="1" x14ac:dyDescent="0.3">
      <c r="B18" s="104"/>
      <c r="C18" s="28"/>
      <c r="D18" s="69" t="s">
        <v>808</v>
      </c>
      <c r="E18" s="69" t="s">
        <v>209</v>
      </c>
      <c r="F18" s="69" t="s">
        <v>808</v>
      </c>
      <c r="G18" s="69" t="s">
        <v>210</v>
      </c>
      <c r="H18" s="28"/>
      <c r="I18" s="69" t="s">
        <v>808</v>
      </c>
      <c r="J18" s="69" t="s">
        <v>211</v>
      </c>
      <c r="K18" s="69" t="s">
        <v>808</v>
      </c>
      <c r="L18" s="18" t="s">
        <v>212</v>
      </c>
    </row>
  </sheetData>
  <mergeCells count="27">
    <mergeCell ref="B2:L2"/>
    <mergeCell ref="B3:C3"/>
    <mergeCell ref="D3:L3"/>
    <mergeCell ref="D5:G5"/>
    <mergeCell ref="I5:L5"/>
    <mergeCell ref="B6:C6"/>
    <mergeCell ref="D6:G6"/>
    <mergeCell ref="I6:L6"/>
    <mergeCell ref="B12:L12"/>
    <mergeCell ref="B13:C13"/>
    <mergeCell ref="D13:E13"/>
    <mergeCell ref="F13:G13"/>
    <mergeCell ref="I13:J13"/>
    <mergeCell ref="K13:L13"/>
    <mergeCell ref="B8:C8"/>
    <mergeCell ref="D8:E8"/>
    <mergeCell ref="F8:G8"/>
    <mergeCell ref="I8:J8"/>
    <mergeCell ref="K8:L8"/>
    <mergeCell ref="B10:C10"/>
    <mergeCell ref="D10:G10"/>
    <mergeCell ref="I10:L10"/>
    <mergeCell ref="B15:C15"/>
    <mergeCell ref="D15:E15"/>
    <mergeCell ref="F15:G15"/>
    <mergeCell ref="I15:J15"/>
    <mergeCell ref="K15:L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D4" sqref="D4"/>
    </sheetView>
  </sheetViews>
  <sheetFormatPr defaultRowHeight="20.25" customHeight="1" x14ac:dyDescent="0.25"/>
  <cols>
    <col min="1" max="1" width="8.5703125" style="47" customWidth="1"/>
    <col min="2" max="2" width="43.140625" style="47" bestFit="1" customWidth="1"/>
    <col min="3" max="4" width="9.140625" style="47"/>
    <col min="5" max="5" width="46.42578125" style="47" customWidth="1"/>
    <col min="6" max="6" width="15.28515625" style="47" bestFit="1" customWidth="1"/>
    <col min="7" max="7" width="12.140625" style="47" bestFit="1" customWidth="1"/>
    <col min="8" max="8" width="11.85546875" style="47" bestFit="1" customWidth="1"/>
    <col min="9" max="9" width="10.85546875" style="47" bestFit="1" customWidth="1"/>
    <col min="10" max="10" width="10.140625" style="47" bestFit="1" customWidth="1"/>
    <col min="11" max="11" width="9.42578125" style="47" bestFit="1" customWidth="1"/>
    <col min="12" max="16384" width="9.140625" style="47"/>
  </cols>
  <sheetData>
    <row r="1" spans="1:8" ht="20.25" customHeight="1" thickBot="1" x14ac:dyDescent="0.3"/>
    <row r="2" spans="1:8" ht="20.25" customHeight="1" thickBot="1" x14ac:dyDescent="0.3">
      <c r="A2" s="380" t="s">
        <v>213</v>
      </c>
      <c r="B2" s="381"/>
      <c r="C2" s="381"/>
      <c r="D2" s="381"/>
      <c r="E2" s="382"/>
    </row>
    <row r="3" spans="1:8" ht="20.25" customHeight="1" thickBot="1" x14ac:dyDescent="0.3">
      <c r="A3" s="42" t="s">
        <v>432</v>
      </c>
      <c r="B3" s="51" t="s">
        <v>639</v>
      </c>
      <c r="C3" s="51" t="s">
        <v>563</v>
      </c>
      <c r="D3" s="51" t="s">
        <v>49</v>
      </c>
      <c r="E3" s="52" t="s">
        <v>709</v>
      </c>
    </row>
    <row r="4" spans="1:8" ht="20.25" customHeight="1" x14ac:dyDescent="0.25">
      <c r="A4" s="88">
        <v>1</v>
      </c>
      <c r="B4" s="88" t="s">
        <v>564</v>
      </c>
      <c r="C4" s="88" t="s">
        <v>144</v>
      </c>
      <c r="D4" s="88"/>
      <c r="E4" s="186" t="s">
        <v>565</v>
      </c>
    </row>
    <row r="5" spans="1:8" ht="45" x14ac:dyDescent="0.25">
      <c r="A5" s="68">
        <v>2</v>
      </c>
      <c r="B5" s="68" t="s">
        <v>763</v>
      </c>
      <c r="C5" s="68" t="s">
        <v>141</v>
      </c>
      <c r="D5" s="68"/>
      <c r="E5" s="185" t="s">
        <v>640</v>
      </c>
      <c r="H5" s="47">
        <v>99980.5</v>
      </c>
    </row>
    <row r="6" spans="1:8" ht="20.25" customHeight="1" x14ac:dyDescent="0.25">
      <c r="A6" s="68">
        <v>3</v>
      </c>
      <c r="B6" s="68" t="s">
        <v>764</v>
      </c>
      <c r="C6" s="68" t="s">
        <v>566</v>
      </c>
      <c r="D6" s="68"/>
      <c r="E6" s="185" t="s">
        <v>567</v>
      </c>
      <c r="H6" s="47">
        <v>100000</v>
      </c>
    </row>
    <row r="7" spans="1:8" ht="20.25" customHeight="1" x14ac:dyDescent="0.25">
      <c r="A7" s="68">
        <v>4</v>
      </c>
      <c r="B7" s="68" t="s">
        <v>568</v>
      </c>
      <c r="C7" s="68" t="s">
        <v>1285</v>
      </c>
      <c r="D7" s="68"/>
      <c r="E7" s="185" t="s">
        <v>708</v>
      </c>
      <c r="H7" s="47">
        <f>H6-H5</f>
        <v>19.5</v>
      </c>
    </row>
    <row r="8" spans="1:8" ht="20.25" customHeight="1" x14ac:dyDescent="0.25">
      <c r="A8" s="68"/>
      <c r="B8" s="185" t="s">
        <v>569</v>
      </c>
      <c r="C8" s="68"/>
      <c r="D8" s="68"/>
      <c r="E8" s="185" t="s">
        <v>636</v>
      </c>
    </row>
    <row r="9" spans="1:8" ht="20.25" customHeight="1" x14ac:dyDescent="0.25">
      <c r="A9" s="68"/>
      <c r="B9" s="68"/>
      <c r="C9" s="68"/>
      <c r="D9" s="68"/>
      <c r="E9" s="185" t="s">
        <v>637</v>
      </c>
    </row>
    <row r="10" spans="1:8" ht="20.25" customHeight="1" x14ac:dyDescent="0.25">
      <c r="A10" s="68"/>
      <c r="B10" s="68"/>
      <c r="C10" s="68"/>
      <c r="D10" s="68"/>
      <c r="E10" s="185" t="s">
        <v>638</v>
      </c>
    </row>
    <row r="11" spans="1:8" ht="20.25" customHeight="1" x14ac:dyDescent="0.25">
      <c r="A11" s="68">
        <v>5</v>
      </c>
      <c r="B11" s="68" t="s">
        <v>145</v>
      </c>
      <c r="C11" s="68" t="s">
        <v>146</v>
      </c>
      <c r="D11" s="68"/>
      <c r="E11" s="68" t="s">
        <v>761</v>
      </c>
    </row>
    <row r="12" spans="1:8" ht="20.25" customHeight="1" x14ac:dyDescent="0.25">
      <c r="A12" s="68">
        <v>6</v>
      </c>
      <c r="B12" s="68" t="s">
        <v>765</v>
      </c>
      <c r="C12" s="68" t="s">
        <v>570</v>
      </c>
      <c r="D12" s="68"/>
      <c r="E12" s="68" t="s">
        <v>762</v>
      </c>
    </row>
  </sheetData>
  <mergeCells count="1">
    <mergeCell ref="A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workbookViewId="0">
      <selection activeCell="G11" sqref="G11"/>
    </sheetView>
  </sheetViews>
  <sheetFormatPr defaultRowHeight="18" customHeight="1" x14ac:dyDescent="0.25"/>
  <cols>
    <col min="1" max="1" width="7.5703125" style="47" customWidth="1"/>
    <col min="2" max="4" width="9.140625" style="87"/>
    <col min="5" max="5" width="15.85546875" style="87" customWidth="1"/>
    <col min="6" max="6" width="13" style="47" customWidth="1"/>
    <col min="7" max="7" width="11" style="47" customWidth="1"/>
    <col min="8" max="8" width="33.140625" style="87" customWidth="1"/>
    <col min="9" max="9" width="17.5703125" style="87" customWidth="1"/>
    <col min="10" max="10" width="15.28515625" style="87" bestFit="1" customWidth="1"/>
    <col min="11" max="11" width="12.140625" style="87" bestFit="1" customWidth="1"/>
    <col min="12" max="12" width="9.140625" style="87"/>
    <col min="13" max="13" width="10.85546875" style="87" bestFit="1" customWidth="1"/>
    <col min="14" max="16384" width="9.140625" style="87"/>
  </cols>
  <sheetData>
    <row r="1" spans="1:15" ht="18" customHeight="1" thickBot="1" x14ac:dyDescent="0.3"/>
    <row r="2" spans="1:15" ht="18" customHeight="1" thickBot="1" x14ac:dyDescent="0.3">
      <c r="A2" s="405" t="s">
        <v>641</v>
      </c>
      <c r="B2" s="406"/>
      <c r="C2" s="406"/>
      <c r="D2" s="406"/>
      <c r="E2" s="406"/>
      <c r="F2" s="406"/>
      <c r="G2" s="406"/>
      <c r="H2" s="407"/>
    </row>
    <row r="3" spans="1:15" ht="18" customHeight="1" thickBot="1" x14ac:dyDescent="0.3">
      <c r="A3" s="42" t="s">
        <v>432</v>
      </c>
      <c r="B3" s="410" t="s">
        <v>639</v>
      </c>
      <c r="C3" s="410"/>
      <c r="D3" s="410"/>
      <c r="E3" s="410"/>
      <c r="F3" s="51" t="s">
        <v>92</v>
      </c>
      <c r="G3" s="334" t="s">
        <v>49</v>
      </c>
      <c r="H3" s="52" t="s">
        <v>711</v>
      </c>
    </row>
    <row r="4" spans="1:15" ht="18" customHeight="1" x14ac:dyDescent="0.25">
      <c r="A4" s="88">
        <v>1</v>
      </c>
      <c r="B4" s="411" t="s">
        <v>770</v>
      </c>
      <c r="C4" s="411"/>
      <c r="D4" s="411"/>
      <c r="E4" s="411"/>
      <c r="F4" s="88" t="s">
        <v>571</v>
      </c>
      <c r="G4" s="88"/>
      <c r="H4" s="89" t="s">
        <v>757</v>
      </c>
      <c r="J4" s="87" t="s">
        <v>572</v>
      </c>
      <c r="K4" s="87" t="s">
        <v>573</v>
      </c>
      <c r="L4" s="87" t="s">
        <v>574</v>
      </c>
      <c r="M4" s="87" t="s">
        <v>575</v>
      </c>
      <c r="N4" s="87" t="s">
        <v>576</v>
      </c>
      <c r="O4" s="87" t="s">
        <v>577</v>
      </c>
    </row>
    <row r="5" spans="1:15" ht="18" customHeight="1" x14ac:dyDescent="0.25">
      <c r="A5" s="68"/>
      <c r="B5" s="389" t="s">
        <v>766</v>
      </c>
      <c r="C5" s="389"/>
      <c r="D5" s="389"/>
      <c r="E5" s="389"/>
      <c r="F5" s="68" t="s">
        <v>578</v>
      </c>
      <c r="G5" s="68"/>
      <c r="H5" s="90"/>
      <c r="J5" s="87">
        <v>4</v>
      </c>
      <c r="K5" s="87">
        <v>1</v>
      </c>
      <c r="L5" s="87" t="s">
        <v>579</v>
      </c>
      <c r="M5" s="87" t="s">
        <v>580</v>
      </c>
      <c r="N5" s="87">
        <v>2022</v>
      </c>
      <c r="O5" s="87">
        <v>0</v>
      </c>
    </row>
    <row r="6" spans="1:15" ht="18" customHeight="1" x14ac:dyDescent="0.25">
      <c r="A6" s="68"/>
      <c r="B6" s="386"/>
      <c r="C6" s="387"/>
      <c r="D6" s="387"/>
      <c r="E6" s="388"/>
      <c r="F6" s="68"/>
      <c r="G6" s="68"/>
      <c r="H6" s="90"/>
      <c r="J6" s="87">
        <v>5</v>
      </c>
      <c r="K6" s="87">
        <v>2</v>
      </c>
      <c r="L6" s="87" t="s">
        <v>581</v>
      </c>
      <c r="M6" s="87" t="s">
        <v>582</v>
      </c>
      <c r="N6" s="87">
        <v>2022</v>
      </c>
      <c r="O6" s="87">
        <v>0</v>
      </c>
    </row>
    <row r="7" spans="1:15" ht="18" customHeight="1" x14ac:dyDescent="0.25">
      <c r="A7" s="68">
        <v>2</v>
      </c>
      <c r="B7" s="386" t="s">
        <v>769</v>
      </c>
      <c r="C7" s="387"/>
      <c r="D7" s="387"/>
      <c r="E7" s="388"/>
      <c r="F7" s="68" t="s">
        <v>583</v>
      </c>
      <c r="G7" s="68"/>
      <c r="H7" s="90" t="s">
        <v>758</v>
      </c>
      <c r="J7" s="87">
        <v>6</v>
      </c>
      <c r="K7" s="87">
        <v>3</v>
      </c>
      <c r="L7" s="87" t="s">
        <v>584</v>
      </c>
      <c r="M7" s="87" t="s">
        <v>585</v>
      </c>
      <c r="N7" s="87">
        <v>2022</v>
      </c>
      <c r="O7" s="87">
        <v>0</v>
      </c>
    </row>
    <row r="8" spans="1:15" ht="18" customHeight="1" x14ac:dyDescent="0.25">
      <c r="A8" s="68"/>
      <c r="B8" s="389" t="s">
        <v>767</v>
      </c>
      <c r="C8" s="389"/>
      <c r="D8" s="389"/>
      <c r="E8" s="389"/>
      <c r="F8" s="68" t="s">
        <v>586</v>
      </c>
      <c r="G8" s="68"/>
      <c r="H8" s="90"/>
      <c r="J8" s="87">
        <v>7</v>
      </c>
      <c r="K8" s="87">
        <v>4</v>
      </c>
      <c r="L8" s="87" t="s">
        <v>587</v>
      </c>
      <c r="M8" s="87" t="s">
        <v>588</v>
      </c>
      <c r="N8" s="87">
        <v>2022</v>
      </c>
      <c r="O8" s="87">
        <v>0</v>
      </c>
    </row>
    <row r="9" spans="1:15" ht="18" customHeight="1" x14ac:dyDescent="0.25">
      <c r="A9" s="68"/>
      <c r="B9" s="386"/>
      <c r="C9" s="387"/>
      <c r="D9" s="387"/>
      <c r="E9" s="388"/>
      <c r="F9" s="68"/>
      <c r="G9" s="68"/>
      <c r="H9" s="90"/>
      <c r="J9" s="87">
        <v>8</v>
      </c>
      <c r="K9" s="87">
        <v>5</v>
      </c>
      <c r="L9" s="87" t="s">
        <v>589</v>
      </c>
      <c r="M9" s="87" t="s">
        <v>590</v>
      </c>
      <c r="N9" s="87">
        <v>2022</v>
      </c>
      <c r="O9" s="87">
        <v>0</v>
      </c>
    </row>
    <row r="10" spans="1:15" ht="18" customHeight="1" x14ac:dyDescent="0.25">
      <c r="A10" s="402">
        <v>3</v>
      </c>
      <c r="B10" s="390" t="s">
        <v>598</v>
      </c>
      <c r="C10" s="391"/>
      <c r="D10" s="391"/>
      <c r="E10" s="392"/>
      <c r="F10" s="402" t="s">
        <v>599</v>
      </c>
      <c r="G10" s="315"/>
      <c r="H10" s="408" t="s">
        <v>760</v>
      </c>
      <c r="J10" s="87">
        <v>9</v>
      </c>
      <c r="K10" s="87">
        <v>6</v>
      </c>
      <c r="L10" s="87" t="s">
        <v>591</v>
      </c>
      <c r="M10" s="87" t="s">
        <v>592</v>
      </c>
      <c r="N10" s="87">
        <v>2022</v>
      </c>
      <c r="O10" s="87">
        <v>0</v>
      </c>
    </row>
    <row r="11" spans="1:15" ht="33" customHeight="1" x14ac:dyDescent="0.25">
      <c r="A11" s="404"/>
      <c r="B11" s="396"/>
      <c r="C11" s="397"/>
      <c r="D11" s="397"/>
      <c r="E11" s="398"/>
      <c r="F11" s="404"/>
      <c r="G11" s="88"/>
      <c r="H11" s="409"/>
      <c r="J11" s="87">
        <v>10</v>
      </c>
      <c r="K11" s="87">
        <v>7</v>
      </c>
      <c r="L11" s="87" t="s">
        <v>594</v>
      </c>
      <c r="M11" s="87" t="s">
        <v>595</v>
      </c>
      <c r="N11" s="87">
        <v>2022</v>
      </c>
      <c r="O11" s="87">
        <v>0</v>
      </c>
    </row>
    <row r="12" spans="1:15" ht="18" customHeight="1" x14ac:dyDescent="0.25">
      <c r="A12" s="68"/>
      <c r="B12" s="386"/>
      <c r="C12" s="387"/>
      <c r="D12" s="387"/>
      <c r="E12" s="388"/>
      <c r="F12" s="68"/>
      <c r="G12" s="68"/>
      <c r="H12" s="90"/>
      <c r="J12" s="87">
        <v>11</v>
      </c>
      <c r="K12" s="87">
        <v>8</v>
      </c>
      <c r="L12" s="87" t="s">
        <v>596</v>
      </c>
      <c r="M12" s="87" t="s">
        <v>597</v>
      </c>
      <c r="N12" s="87">
        <v>2022</v>
      </c>
      <c r="O12" s="87">
        <v>0</v>
      </c>
    </row>
    <row r="13" spans="1:15" ht="18" customHeight="1" x14ac:dyDescent="0.25">
      <c r="A13" s="185">
        <v>4</v>
      </c>
      <c r="B13" s="389" t="s">
        <v>768</v>
      </c>
      <c r="C13" s="389"/>
      <c r="D13" s="389"/>
      <c r="E13" s="389"/>
      <c r="F13" s="68" t="s">
        <v>493</v>
      </c>
      <c r="G13" s="68"/>
      <c r="H13" s="90" t="s">
        <v>759</v>
      </c>
      <c r="I13" s="87" t="s">
        <v>494</v>
      </c>
      <c r="J13" s="87">
        <v>12</v>
      </c>
      <c r="K13" s="87">
        <v>9</v>
      </c>
      <c r="L13" s="87" t="s">
        <v>600</v>
      </c>
      <c r="M13" s="87" t="s">
        <v>601</v>
      </c>
      <c r="N13" s="87">
        <v>2022</v>
      </c>
      <c r="O13" s="87">
        <v>0</v>
      </c>
    </row>
    <row r="14" spans="1:15" ht="24.75" customHeight="1" x14ac:dyDescent="0.25">
      <c r="A14" s="185"/>
      <c r="B14" s="389" t="s">
        <v>593</v>
      </c>
      <c r="C14" s="389"/>
      <c r="D14" s="389"/>
      <c r="E14" s="389"/>
      <c r="F14" s="68" t="s">
        <v>497</v>
      </c>
      <c r="G14" s="68"/>
      <c r="H14" s="101"/>
      <c r="I14" s="87" t="s">
        <v>498</v>
      </c>
      <c r="J14" s="87">
        <v>1</v>
      </c>
      <c r="K14" s="87">
        <v>10</v>
      </c>
      <c r="L14" s="87" t="s">
        <v>602</v>
      </c>
      <c r="M14" s="87" t="s">
        <v>603</v>
      </c>
      <c r="N14" s="87">
        <v>2022</v>
      </c>
      <c r="O14" s="188" t="s">
        <v>604</v>
      </c>
    </row>
    <row r="15" spans="1:15" ht="18" customHeight="1" x14ac:dyDescent="0.25">
      <c r="A15" s="269"/>
      <c r="B15" s="399"/>
      <c r="C15" s="400"/>
      <c r="D15" s="400"/>
      <c r="E15" s="401"/>
      <c r="F15" s="68"/>
      <c r="G15" s="68"/>
      <c r="H15" s="101"/>
      <c r="I15" s="87" t="s">
        <v>500</v>
      </c>
      <c r="J15" s="87">
        <v>2</v>
      </c>
      <c r="K15" s="87">
        <v>11</v>
      </c>
      <c r="L15" s="87" t="s">
        <v>606</v>
      </c>
      <c r="M15" s="87" t="s">
        <v>607</v>
      </c>
      <c r="N15" s="87">
        <v>2022</v>
      </c>
      <c r="O15" s="188" t="s">
        <v>604</v>
      </c>
    </row>
    <row r="16" spans="1:15" ht="18" customHeight="1" x14ac:dyDescent="0.25">
      <c r="A16" s="402">
        <v>5</v>
      </c>
      <c r="B16" s="390" t="s">
        <v>605</v>
      </c>
      <c r="C16" s="391"/>
      <c r="D16" s="391"/>
      <c r="E16" s="392"/>
      <c r="F16" s="68" t="s">
        <v>445</v>
      </c>
      <c r="G16" s="68"/>
      <c r="H16" s="101" t="s">
        <v>809</v>
      </c>
      <c r="J16" s="87">
        <v>3</v>
      </c>
      <c r="K16" s="87">
        <v>12</v>
      </c>
      <c r="L16" s="87" t="s">
        <v>609</v>
      </c>
      <c r="M16" s="87" t="s">
        <v>610</v>
      </c>
      <c r="N16" s="87">
        <v>2022</v>
      </c>
      <c r="O16" s="188" t="s">
        <v>604</v>
      </c>
    </row>
    <row r="17" spans="1:15" ht="18" customHeight="1" x14ac:dyDescent="0.25">
      <c r="A17" s="403"/>
      <c r="B17" s="393"/>
      <c r="C17" s="394"/>
      <c r="D17" s="394"/>
      <c r="E17" s="395"/>
      <c r="F17" s="68" t="s">
        <v>608</v>
      </c>
      <c r="G17" s="68"/>
      <c r="H17" s="90" t="s">
        <v>810</v>
      </c>
    </row>
    <row r="18" spans="1:15" ht="18" customHeight="1" x14ac:dyDescent="0.25">
      <c r="A18" s="404"/>
      <c r="B18" s="396"/>
      <c r="C18" s="397"/>
      <c r="D18" s="397"/>
      <c r="E18" s="398"/>
      <c r="F18" s="68" t="s">
        <v>611</v>
      </c>
      <c r="G18" s="68"/>
      <c r="H18" s="101" t="s">
        <v>612</v>
      </c>
    </row>
    <row r="19" spans="1:15" ht="18" customHeight="1" x14ac:dyDescent="0.25">
      <c r="A19" s="68"/>
      <c r="B19" s="386"/>
      <c r="C19" s="387"/>
      <c r="D19" s="387"/>
      <c r="E19" s="388"/>
      <c r="F19" s="68"/>
      <c r="G19" s="68"/>
      <c r="H19" s="90"/>
    </row>
    <row r="20" spans="1:15" ht="18" customHeight="1" x14ac:dyDescent="0.25">
      <c r="A20" s="68">
        <v>6</v>
      </c>
      <c r="B20" s="389" t="s">
        <v>613</v>
      </c>
      <c r="C20" s="389"/>
      <c r="D20" s="389"/>
      <c r="E20" s="389"/>
      <c r="F20" s="383" t="s">
        <v>614</v>
      </c>
      <c r="G20" s="185"/>
      <c r="H20" s="384" t="s">
        <v>615</v>
      </c>
      <c r="I20" s="385" t="s">
        <v>616</v>
      </c>
      <c r="J20" s="385"/>
      <c r="K20" s="90"/>
      <c r="L20" s="90" t="s">
        <v>617</v>
      </c>
      <c r="M20" s="90" t="s">
        <v>618</v>
      </c>
      <c r="N20" s="90" t="s">
        <v>619</v>
      </c>
      <c r="O20" s="90" t="s">
        <v>620</v>
      </c>
    </row>
    <row r="21" spans="1:15" ht="18" customHeight="1" x14ac:dyDescent="0.25">
      <c r="A21" s="68"/>
      <c r="B21" s="386"/>
      <c r="C21" s="387"/>
      <c r="D21" s="387"/>
      <c r="E21" s="388"/>
      <c r="F21" s="383"/>
      <c r="G21" s="185"/>
      <c r="H21" s="384"/>
      <c r="I21" s="385" t="s">
        <v>621</v>
      </c>
      <c r="J21" s="385"/>
      <c r="K21" s="90" t="s">
        <v>622</v>
      </c>
      <c r="L21" s="90" t="s">
        <v>623</v>
      </c>
      <c r="M21" s="90" t="s">
        <v>624</v>
      </c>
      <c r="N21" s="90" t="s">
        <v>625</v>
      </c>
      <c r="O21" s="90" t="s">
        <v>626</v>
      </c>
    </row>
    <row r="22" spans="1:15" ht="18" customHeight="1" x14ac:dyDescent="0.25">
      <c r="A22" s="68"/>
      <c r="B22" s="386"/>
      <c r="C22" s="387"/>
      <c r="D22" s="387"/>
      <c r="E22" s="388"/>
      <c r="F22" s="383"/>
      <c r="G22" s="185"/>
      <c r="H22" s="384"/>
      <c r="I22" s="385" t="s">
        <v>627</v>
      </c>
      <c r="J22" s="385"/>
      <c r="K22" s="90" t="s">
        <v>628</v>
      </c>
      <c r="L22" s="90" t="s">
        <v>629</v>
      </c>
      <c r="M22" s="90" t="s">
        <v>624</v>
      </c>
      <c r="N22" s="90" t="s">
        <v>625</v>
      </c>
      <c r="O22" s="90" t="s">
        <v>626</v>
      </c>
    </row>
    <row r="23" spans="1:15" ht="18" customHeight="1" x14ac:dyDescent="0.25">
      <c r="A23" s="68"/>
      <c r="B23" s="386"/>
      <c r="C23" s="387"/>
      <c r="D23" s="387"/>
      <c r="E23" s="388"/>
      <c r="F23" s="68"/>
      <c r="G23" s="68"/>
      <c r="H23" s="90"/>
      <c r="I23" s="87" t="s">
        <v>630</v>
      </c>
      <c r="K23" s="90" t="s">
        <v>218</v>
      </c>
      <c r="L23" s="90" t="s">
        <v>626</v>
      </c>
      <c r="M23" s="90"/>
      <c r="N23" s="90"/>
      <c r="O23" s="90" t="s">
        <v>626</v>
      </c>
    </row>
    <row r="24" spans="1:15" ht="18" customHeight="1" x14ac:dyDescent="0.25">
      <c r="A24" s="68"/>
      <c r="B24" s="386"/>
      <c r="C24" s="387"/>
      <c r="D24" s="387"/>
      <c r="E24" s="388"/>
      <c r="F24" s="68"/>
      <c r="G24" s="68"/>
      <c r="H24" s="90"/>
      <c r="K24" s="90" t="s">
        <v>631</v>
      </c>
      <c r="L24" s="90" t="s">
        <v>632</v>
      </c>
      <c r="M24" s="90"/>
      <c r="N24" s="90"/>
      <c r="O24" s="90" t="s">
        <v>626</v>
      </c>
    </row>
    <row r="25" spans="1:15" ht="18" customHeight="1" x14ac:dyDescent="0.25">
      <c r="A25" s="68"/>
      <c r="B25" s="386"/>
      <c r="C25" s="387"/>
      <c r="D25" s="387"/>
      <c r="E25" s="388"/>
      <c r="F25" s="68"/>
      <c r="G25" s="68"/>
      <c r="H25" s="90"/>
      <c r="K25" s="90" t="s">
        <v>633</v>
      </c>
      <c r="L25" s="90" t="s">
        <v>424</v>
      </c>
      <c r="M25" s="90"/>
      <c r="N25" s="90"/>
      <c r="O25" s="90" t="s">
        <v>626</v>
      </c>
    </row>
    <row r="26" spans="1:15" ht="18" customHeight="1" x14ac:dyDescent="0.25">
      <c r="A26" s="68"/>
      <c r="B26" s="386"/>
      <c r="C26" s="387"/>
      <c r="D26" s="387"/>
      <c r="E26" s="388"/>
      <c r="F26" s="68"/>
      <c r="G26" s="68"/>
      <c r="H26" s="90"/>
    </row>
    <row r="27" spans="1:15" ht="18" customHeight="1" x14ac:dyDescent="0.25">
      <c r="A27" s="68">
        <v>7</v>
      </c>
      <c r="B27" s="389" t="s">
        <v>634</v>
      </c>
      <c r="C27" s="389"/>
      <c r="D27" s="389"/>
      <c r="E27" s="389"/>
      <c r="F27" s="68" t="s">
        <v>635</v>
      </c>
      <c r="G27" s="68"/>
      <c r="H27" s="90"/>
      <c r="K27" s="270"/>
    </row>
    <row r="28" spans="1:15" ht="18" customHeight="1" x14ac:dyDescent="0.25">
      <c r="A28" s="68"/>
      <c r="B28" s="386"/>
      <c r="C28" s="387"/>
      <c r="D28" s="387"/>
      <c r="E28" s="388"/>
      <c r="F28" s="68"/>
      <c r="G28" s="68"/>
      <c r="H28" s="90"/>
    </row>
  </sheetData>
  <mergeCells count="33">
    <mergeCell ref="A16:A18"/>
    <mergeCell ref="A2:H2"/>
    <mergeCell ref="B6:E6"/>
    <mergeCell ref="B9:E9"/>
    <mergeCell ref="B7:E7"/>
    <mergeCell ref="B12:E12"/>
    <mergeCell ref="A10:A11"/>
    <mergeCell ref="B10:E11"/>
    <mergeCell ref="F10:F11"/>
    <mergeCell ref="H10:H11"/>
    <mergeCell ref="B3:E3"/>
    <mergeCell ref="B4:E4"/>
    <mergeCell ref="B5:E5"/>
    <mergeCell ref="B8:E8"/>
    <mergeCell ref="B19:E19"/>
    <mergeCell ref="B16:E18"/>
    <mergeCell ref="B13:E13"/>
    <mergeCell ref="B14:E14"/>
    <mergeCell ref="B15:E15"/>
    <mergeCell ref="F20:F22"/>
    <mergeCell ref="H20:H22"/>
    <mergeCell ref="I22:J22"/>
    <mergeCell ref="B28:E28"/>
    <mergeCell ref="I20:J20"/>
    <mergeCell ref="I21:J21"/>
    <mergeCell ref="B27:E27"/>
    <mergeCell ref="B20:E20"/>
    <mergeCell ref="B21:E21"/>
    <mergeCell ref="B22:E22"/>
    <mergeCell ref="B23:E23"/>
    <mergeCell ref="B26:E26"/>
    <mergeCell ref="B24:E24"/>
    <mergeCell ref="B25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29"/>
  <sheetViews>
    <sheetView topLeftCell="A8" workbookViewId="0">
      <selection activeCell="H22" sqref="H22"/>
    </sheetView>
  </sheetViews>
  <sheetFormatPr defaultRowHeight="15" x14ac:dyDescent="0.25"/>
  <cols>
    <col min="1" max="1" width="3.28515625" customWidth="1"/>
    <col min="2" max="2" width="19.5703125" bestFit="1" customWidth="1"/>
    <col min="3" max="3" width="10.5703125" customWidth="1"/>
    <col min="4" max="4" width="14.28515625" customWidth="1"/>
    <col min="5" max="5" width="5" customWidth="1"/>
    <col min="6" max="7" width="17.85546875" customWidth="1"/>
    <col min="8" max="8" width="17.5703125" customWidth="1"/>
    <col min="9" max="9" width="5.28515625" customWidth="1"/>
    <col min="10" max="10" width="26.28515625" customWidth="1"/>
    <col min="11" max="11" width="12.7109375" bestFit="1" customWidth="1"/>
    <col min="12" max="12" width="13.28515625" customWidth="1"/>
    <col min="13" max="13" width="13.7109375" customWidth="1"/>
  </cols>
  <sheetData>
    <row r="2" spans="2:11" ht="15.75" thickBot="1" x14ac:dyDescent="0.3"/>
    <row r="3" spans="2:11" ht="15.75" thickBot="1" x14ac:dyDescent="0.3">
      <c r="B3" s="30" t="s">
        <v>1183</v>
      </c>
      <c r="C3" s="30" t="s">
        <v>140</v>
      </c>
      <c r="D3" s="1"/>
      <c r="F3" s="412" t="s">
        <v>418</v>
      </c>
      <c r="G3" s="415"/>
      <c r="H3" s="416"/>
      <c r="J3" s="318" t="s">
        <v>1186</v>
      </c>
      <c r="K3" s="319" t="s">
        <v>49</v>
      </c>
    </row>
    <row r="4" spans="2:11" ht="15.75" thickBot="1" x14ac:dyDescent="0.3">
      <c r="B4" s="120" t="s">
        <v>506</v>
      </c>
      <c r="C4" s="116" t="s">
        <v>507</v>
      </c>
      <c r="D4" s="1"/>
      <c r="F4" s="30" t="s">
        <v>1183</v>
      </c>
      <c r="G4" s="30" t="s">
        <v>515</v>
      </c>
      <c r="H4" s="26" t="s">
        <v>516</v>
      </c>
      <c r="J4" s="307" t="s">
        <v>243</v>
      </c>
      <c r="K4" s="291" t="s">
        <v>624</v>
      </c>
    </row>
    <row r="5" spans="2:11" x14ac:dyDescent="0.25">
      <c r="B5" s="112" t="s">
        <v>512</v>
      </c>
      <c r="C5" s="113" t="s">
        <v>511</v>
      </c>
      <c r="D5" s="1"/>
      <c r="F5" s="153" t="s">
        <v>517</v>
      </c>
      <c r="G5" s="172">
        <v>40</v>
      </c>
      <c r="H5" s="116">
        <v>50</v>
      </c>
      <c r="J5" s="112" t="s">
        <v>1187</v>
      </c>
      <c r="K5" s="113" t="s">
        <v>422</v>
      </c>
    </row>
    <row r="6" spans="2:11" x14ac:dyDescent="0.25">
      <c r="B6" s="112" t="s">
        <v>264</v>
      </c>
      <c r="C6" s="113" t="s">
        <v>508</v>
      </c>
      <c r="D6" s="1"/>
      <c r="F6" s="154" t="s">
        <v>518</v>
      </c>
      <c r="G6" s="173">
        <v>21</v>
      </c>
      <c r="H6" s="113">
        <v>31</v>
      </c>
      <c r="J6" s="112" t="s">
        <v>1188</v>
      </c>
      <c r="K6" s="113" t="s">
        <v>625</v>
      </c>
    </row>
    <row r="7" spans="2:11" ht="15.75" thickBot="1" x14ac:dyDescent="0.3">
      <c r="B7" s="112" t="s">
        <v>230</v>
      </c>
      <c r="C7" s="113" t="s">
        <v>142</v>
      </c>
      <c r="D7" s="1"/>
      <c r="F7" s="154" t="s">
        <v>519</v>
      </c>
      <c r="G7" s="173">
        <v>1</v>
      </c>
      <c r="H7" s="113">
        <v>15</v>
      </c>
      <c r="J7" s="114" t="s">
        <v>1189</v>
      </c>
      <c r="K7" s="115" t="s">
        <v>626</v>
      </c>
    </row>
    <row r="8" spans="2:11" ht="15.75" thickBot="1" x14ac:dyDescent="0.3">
      <c r="B8" s="112" t="s">
        <v>509</v>
      </c>
      <c r="C8" s="113" t="s">
        <v>510</v>
      </c>
      <c r="D8" s="1"/>
      <c r="F8" s="155" t="s">
        <v>520</v>
      </c>
      <c r="G8" s="174">
        <v>70</v>
      </c>
      <c r="H8" s="115">
        <v>75</v>
      </c>
    </row>
    <row r="9" spans="2:11" x14ac:dyDescent="0.25">
      <c r="B9" s="175" t="s">
        <v>513</v>
      </c>
      <c r="C9" s="176" t="s">
        <v>514</v>
      </c>
      <c r="D9" s="1"/>
      <c r="E9" s="1"/>
      <c r="F9" s="1"/>
      <c r="G9" s="1"/>
    </row>
    <row r="10" spans="2:11" ht="15.75" thickBot="1" x14ac:dyDescent="0.3">
      <c r="B10" s="114" t="s">
        <v>1196</v>
      </c>
      <c r="C10" s="115" t="s">
        <v>1197</v>
      </c>
      <c r="D10" s="1"/>
    </row>
    <row r="11" spans="2:11" ht="15.75" thickBot="1" x14ac:dyDescent="0.3"/>
    <row r="12" spans="2:11" ht="15.75" thickBot="1" x14ac:dyDescent="0.3">
      <c r="B12" s="412" t="s">
        <v>1184</v>
      </c>
      <c r="C12" s="413"/>
      <c r="D12" s="414"/>
      <c r="F12" s="412" t="s">
        <v>1185</v>
      </c>
      <c r="G12" s="413"/>
      <c r="H12" s="414"/>
    </row>
    <row r="13" spans="2:11" x14ac:dyDescent="0.25">
      <c r="B13" s="307" t="s">
        <v>1183</v>
      </c>
      <c r="C13" s="317" t="s">
        <v>526</v>
      </c>
      <c r="D13" s="291" t="s">
        <v>140</v>
      </c>
      <c r="F13" s="307" t="s">
        <v>1183</v>
      </c>
      <c r="G13" s="317" t="s">
        <v>526</v>
      </c>
      <c r="H13" s="291" t="s">
        <v>140</v>
      </c>
    </row>
    <row r="14" spans="2:11" x14ac:dyDescent="0.25">
      <c r="B14" s="112" t="s">
        <v>507</v>
      </c>
      <c r="C14" s="12">
        <v>10000</v>
      </c>
      <c r="D14" s="113" t="s">
        <v>243</v>
      </c>
      <c r="F14" s="112" t="s">
        <v>142</v>
      </c>
      <c r="G14" s="12">
        <v>10000</v>
      </c>
      <c r="H14" s="113" t="s">
        <v>243</v>
      </c>
    </row>
    <row r="15" spans="2:11" x14ac:dyDescent="0.25">
      <c r="B15" s="112" t="s">
        <v>511</v>
      </c>
      <c r="C15" s="12">
        <v>2000</v>
      </c>
      <c r="D15" s="113" t="s">
        <v>512</v>
      </c>
      <c r="F15" s="112" t="s">
        <v>514</v>
      </c>
      <c r="G15" s="12">
        <v>2000</v>
      </c>
      <c r="H15" s="113" t="s">
        <v>512</v>
      </c>
    </row>
    <row r="16" spans="2:11" ht="15.75" thickBot="1" x14ac:dyDescent="0.3">
      <c r="B16" s="114" t="s">
        <v>508</v>
      </c>
      <c r="C16" s="111">
        <v>8000</v>
      </c>
      <c r="D16" s="115" t="s">
        <v>449</v>
      </c>
      <c r="F16" s="114" t="s">
        <v>510</v>
      </c>
      <c r="G16" s="111">
        <v>8000</v>
      </c>
      <c r="H16" s="115" t="s">
        <v>449</v>
      </c>
    </row>
    <row r="18" spans="2:13" ht="15.75" thickBot="1" x14ac:dyDescent="0.3"/>
    <row r="19" spans="2:13" ht="15.75" thickBot="1" x14ac:dyDescent="0.3">
      <c r="B19" s="412" t="s">
        <v>1193</v>
      </c>
      <c r="C19" s="415"/>
      <c r="D19" s="415"/>
      <c r="E19" s="415"/>
      <c r="F19" s="415"/>
      <c r="G19" s="416"/>
      <c r="J19" s="30" t="s">
        <v>1184</v>
      </c>
      <c r="K19" s="8" t="s">
        <v>526</v>
      </c>
      <c r="L19" s="30" t="s">
        <v>1194</v>
      </c>
      <c r="M19" s="62" t="s">
        <v>1195</v>
      </c>
    </row>
    <row r="20" spans="2:13" ht="15.75" thickBot="1" x14ac:dyDescent="0.3">
      <c r="B20" s="7" t="s">
        <v>1183</v>
      </c>
      <c r="C20" s="10" t="s">
        <v>140</v>
      </c>
      <c r="D20" s="10" t="s">
        <v>49</v>
      </c>
      <c r="E20" s="10"/>
      <c r="F20" s="10" t="s">
        <v>1191</v>
      </c>
      <c r="G20" s="26" t="s">
        <v>1192</v>
      </c>
      <c r="J20" s="120" t="s">
        <v>243</v>
      </c>
      <c r="K20" s="33">
        <v>10000</v>
      </c>
      <c r="L20" s="33" t="s">
        <v>507</v>
      </c>
      <c r="M20" s="116">
        <v>1900000001</v>
      </c>
    </row>
    <row r="21" spans="2:13" x14ac:dyDescent="0.25">
      <c r="B21" s="120" t="s">
        <v>506</v>
      </c>
      <c r="C21" s="33" t="s">
        <v>507</v>
      </c>
      <c r="D21" s="33">
        <v>19</v>
      </c>
      <c r="E21" s="33"/>
      <c r="F21" s="33">
        <v>1900000001</v>
      </c>
      <c r="G21" s="116">
        <v>1999999999</v>
      </c>
      <c r="J21" s="112" t="s">
        <v>243</v>
      </c>
      <c r="K21" s="12">
        <v>10000</v>
      </c>
      <c r="L21" s="12" t="s">
        <v>507</v>
      </c>
      <c r="M21" s="116">
        <v>1900000002</v>
      </c>
    </row>
    <row r="22" spans="2:13" ht="15.75" thickBot="1" x14ac:dyDescent="0.3">
      <c r="B22" s="112" t="s">
        <v>512</v>
      </c>
      <c r="C22" s="12" t="s">
        <v>511</v>
      </c>
      <c r="D22" s="33">
        <v>17</v>
      </c>
      <c r="E22" s="33"/>
      <c r="F22" s="33">
        <v>1700000001</v>
      </c>
      <c r="G22" s="116">
        <v>1799999999</v>
      </c>
      <c r="J22" s="114" t="s">
        <v>243</v>
      </c>
      <c r="K22" s="111">
        <v>10000</v>
      </c>
      <c r="L22" s="111" t="s">
        <v>507</v>
      </c>
      <c r="M22" s="115">
        <v>1900000003</v>
      </c>
    </row>
    <row r="23" spans="2:13" x14ac:dyDescent="0.25">
      <c r="B23" s="112" t="s">
        <v>264</v>
      </c>
      <c r="C23" s="12" t="s">
        <v>508</v>
      </c>
      <c r="D23" s="33">
        <v>15</v>
      </c>
      <c r="E23" s="33"/>
      <c r="F23" s="33">
        <v>1500000001</v>
      </c>
      <c r="G23" s="116">
        <v>1599999999</v>
      </c>
      <c r="J23" s="1"/>
      <c r="K23" s="1"/>
      <c r="L23" s="2"/>
    </row>
    <row r="24" spans="2:13" x14ac:dyDescent="0.25">
      <c r="B24" s="112" t="s">
        <v>230</v>
      </c>
      <c r="C24" s="12" t="s">
        <v>142</v>
      </c>
      <c r="D24" s="33">
        <v>18</v>
      </c>
      <c r="E24" s="33"/>
      <c r="F24" s="33">
        <v>1800000001</v>
      </c>
      <c r="G24" s="116">
        <v>1899999999</v>
      </c>
    </row>
    <row r="25" spans="2:13" ht="15.75" thickBot="1" x14ac:dyDescent="0.3">
      <c r="B25" s="112" t="s">
        <v>513</v>
      </c>
      <c r="C25" s="12" t="s">
        <v>514</v>
      </c>
      <c r="D25" s="33">
        <v>16</v>
      </c>
      <c r="E25" s="33"/>
      <c r="F25" s="33">
        <v>1600000001</v>
      </c>
      <c r="G25" s="116">
        <v>1699999999</v>
      </c>
    </row>
    <row r="26" spans="2:13" ht="15.75" thickBot="1" x14ac:dyDescent="0.3">
      <c r="B26" s="114" t="s">
        <v>1190</v>
      </c>
      <c r="C26" s="111" t="s">
        <v>510</v>
      </c>
      <c r="D26" s="49">
        <v>14</v>
      </c>
      <c r="E26" s="49"/>
      <c r="F26" s="49">
        <v>1400000001</v>
      </c>
      <c r="G26" s="50">
        <v>1499999999</v>
      </c>
      <c r="J26" s="30" t="s">
        <v>1185</v>
      </c>
      <c r="K26" s="8" t="s">
        <v>526</v>
      </c>
      <c r="L26" s="30" t="s">
        <v>1194</v>
      </c>
      <c r="M26" s="62" t="s">
        <v>1195</v>
      </c>
    </row>
    <row r="27" spans="2:13" x14ac:dyDescent="0.25">
      <c r="J27" s="120" t="s">
        <v>243</v>
      </c>
      <c r="K27" s="33">
        <v>20000</v>
      </c>
      <c r="L27" s="33" t="s">
        <v>142</v>
      </c>
      <c r="M27" s="116">
        <v>1800000001</v>
      </c>
    </row>
    <row r="28" spans="2:13" x14ac:dyDescent="0.25">
      <c r="J28" s="112" t="s">
        <v>243</v>
      </c>
      <c r="K28" s="33">
        <v>20000</v>
      </c>
      <c r="L28" s="12" t="s">
        <v>142</v>
      </c>
      <c r="M28" s="116">
        <v>1800000002</v>
      </c>
    </row>
    <row r="29" spans="2:13" ht="15.75" thickBot="1" x14ac:dyDescent="0.3">
      <c r="J29" s="114" t="s">
        <v>243</v>
      </c>
      <c r="K29" s="49">
        <v>20000</v>
      </c>
      <c r="L29" s="111" t="s">
        <v>142</v>
      </c>
      <c r="M29" s="115">
        <v>1800000003</v>
      </c>
    </row>
  </sheetData>
  <mergeCells count="4">
    <mergeCell ref="B12:D12"/>
    <mergeCell ref="F12:H12"/>
    <mergeCell ref="F3:H3"/>
    <mergeCell ref="B19:G1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20"/>
  <sheetViews>
    <sheetView workbookViewId="0">
      <selection activeCell="B2" sqref="B2:R8"/>
    </sheetView>
  </sheetViews>
  <sheetFormatPr defaultRowHeight="15" x14ac:dyDescent="0.25"/>
  <cols>
    <col min="1" max="1" width="5.42578125" customWidth="1"/>
    <col min="2" max="2" width="16.28515625" customWidth="1"/>
    <col min="3" max="3" width="10.5703125" customWidth="1"/>
    <col min="4" max="4" width="9.5703125" bestFit="1" customWidth="1"/>
    <col min="13" max="13" width="17.42578125" customWidth="1"/>
    <col min="14" max="14" width="13.7109375" customWidth="1"/>
  </cols>
  <sheetData>
    <row r="1" spans="2:18" ht="15.75" thickBot="1" x14ac:dyDescent="0.3"/>
    <row r="2" spans="2:18" ht="15.75" thickBot="1" x14ac:dyDescent="0.3">
      <c r="G2" s="412" t="s">
        <v>543</v>
      </c>
      <c r="H2" s="415"/>
      <c r="I2" s="415"/>
      <c r="J2" s="416"/>
    </row>
    <row r="3" spans="2:18" ht="15.75" thickBot="1" x14ac:dyDescent="0.3">
      <c r="C3" s="66" t="s">
        <v>214</v>
      </c>
      <c r="D3" s="62" t="s">
        <v>485</v>
      </c>
    </row>
    <row r="4" spans="2:18" ht="15.75" thickBot="1" x14ac:dyDescent="0.3">
      <c r="C4" s="66" t="s">
        <v>486</v>
      </c>
      <c r="D4" s="168" t="s">
        <v>487</v>
      </c>
    </row>
    <row r="5" spans="2:18" ht="15.75" thickBot="1" x14ac:dyDescent="0.3">
      <c r="B5" s="30" t="s">
        <v>488</v>
      </c>
      <c r="C5" s="30">
        <v>1</v>
      </c>
      <c r="D5" s="30">
        <v>2</v>
      </c>
      <c r="E5" s="30">
        <v>3</v>
      </c>
      <c r="F5" s="30">
        <v>4</v>
      </c>
      <c r="G5" s="30">
        <v>5</v>
      </c>
      <c r="H5" s="30">
        <v>6</v>
      </c>
      <c r="I5" s="30">
        <v>7</v>
      </c>
      <c r="J5" s="30">
        <v>8</v>
      </c>
      <c r="K5" s="30">
        <v>9</v>
      </c>
      <c r="L5" s="30">
        <v>10</v>
      </c>
      <c r="M5" s="30">
        <v>11</v>
      </c>
      <c r="N5" s="30">
        <v>12</v>
      </c>
      <c r="O5" s="170">
        <v>13</v>
      </c>
      <c r="P5" s="170">
        <v>14</v>
      </c>
      <c r="Q5" s="170">
        <v>15</v>
      </c>
      <c r="R5" s="170">
        <v>16</v>
      </c>
    </row>
    <row r="6" spans="2:18" ht="15.75" thickBot="1" x14ac:dyDescent="0.3">
      <c r="B6" s="432" t="s">
        <v>484</v>
      </c>
      <c r="C6" s="169">
        <v>44287</v>
      </c>
      <c r="D6" s="169">
        <v>44317</v>
      </c>
      <c r="E6" s="169">
        <v>44348</v>
      </c>
      <c r="F6" s="169">
        <v>44378</v>
      </c>
      <c r="G6" s="169">
        <v>44409</v>
      </c>
      <c r="H6" s="169">
        <v>44440</v>
      </c>
      <c r="I6" s="169">
        <v>44470</v>
      </c>
      <c r="J6" s="169">
        <v>44501</v>
      </c>
      <c r="K6" s="169">
        <v>44531</v>
      </c>
      <c r="L6" s="169">
        <v>44562</v>
      </c>
      <c r="M6" s="169">
        <v>44593</v>
      </c>
      <c r="N6" s="169">
        <v>44621</v>
      </c>
      <c r="O6" s="171">
        <v>44652</v>
      </c>
      <c r="P6" s="171">
        <v>44682</v>
      </c>
      <c r="Q6" s="171">
        <v>44713</v>
      </c>
      <c r="R6" s="171">
        <v>44743</v>
      </c>
    </row>
    <row r="7" spans="2:18" x14ac:dyDescent="0.25">
      <c r="B7" s="433"/>
      <c r="C7" s="435" t="s">
        <v>489</v>
      </c>
      <c r="D7" s="436"/>
      <c r="E7" s="436"/>
      <c r="F7" s="436"/>
      <c r="G7" s="436"/>
      <c r="H7" s="436"/>
      <c r="I7" s="436"/>
      <c r="J7" s="436"/>
      <c r="K7" s="436"/>
      <c r="L7" s="436"/>
      <c r="M7" s="436"/>
      <c r="N7" s="437"/>
      <c r="O7" s="426" t="s">
        <v>490</v>
      </c>
      <c r="P7" s="427"/>
      <c r="Q7" s="427"/>
      <c r="R7" s="428"/>
    </row>
    <row r="8" spans="2:18" ht="15.75" thickBot="1" x14ac:dyDescent="0.3">
      <c r="B8" s="434"/>
      <c r="C8" s="438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440"/>
      <c r="O8" s="429" t="s">
        <v>491</v>
      </c>
      <c r="P8" s="430"/>
      <c r="Q8" s="430"/>
      <c r="R8" s="431"/>
    </row>
    <row r="10" spans="2:18" ht="15.75" thickBot="1" x14ac:dyDescent="0.3"/>
    <row r="11" spans="2:18" ht="15.75" thickBot="1" x14ac:dyDescent="0.3">
      <c r="B11" s="417" t="s">
        <v>492</v>
      </c>
      <c r="C11" s="418"/>
      <c r="D11" s="20" t="s">
        <v>493</v>
      </c>
      <c r="E11" s="152"/>
      <c r="F11" s="3"/>
      <c r="I11" s="412" t="s">
        <v>505</v>
      </c>
      <c r="J11" s="415"/>
      <c r="K11" s="416"/>
    </row>
    <row r="12" spans="2:18" ht="15.75" thickBot="1" x14ac:dyDescent="0.3">
      <c r="B12" s="417" t="s">
        <v>496</v>
      </c>
      <c r="C12" s="418"/>
      <c r="D12" s="20" t="s">
        <v>497</v>
      </c>
      <c r="E12" s="3"/>
      <c r="F12" s="3"/>
      <c r="I12" s="23" t="s">
        <v>494</v>
      </c>
      <c r="J12" s="420" t="s">
        <v>495</v>
      </c>
      <c r="K12" s="421"/>
    </row>
    <row r="13" spans="2:18" x14ac:dyDescent="0.25">
      <c r="I13" s="104" t="s">
        <v>498</v>
      </c>
      <c r="J13" s="422" t="s">
        <v>499</v>
      </c>
      <c r="K13" s="423"/>
    </row>
    <row r="14" spans="2:18" ht="15.75" thickBot="1" x14ac:dyDescent="0.3">
      <c r="I14" s="105" t="s">
        <v>500</v>
      </c>
      <c r="J14" s="424" t="s">
        <v>501</v>
      </c>
      <c r="K14" s="425"/>
    </row>
    <row r="15" spans="2:18" ht="15.75" thickBot="1" x14ac:dyDescent="0.3">
      <c r="B15" s="412" t="s">
        <v>0</v>
      </c>
      <c r="C15" s="419"/>
      <c r="D15" s="10" t="s">
        <v>142</v>
      </c>
      <c r="E15" s="26" t="s">
        <v>143</v>
      </c>
    </row>
    <row r="16" spans="2:18" x14ac:dyDescent="0.25">
      <c r="B16" s="177" t="s">
        <v>502</v>
      </c>
      <c r="C16" s="32"/>
      <c r="D16" s="33">
        <v>20000</v>
      </c>
      <c r="E16" s="116"/>
    </row>
    <row r="17" spans="2:15" ht="15.75" thickBot="1" x14ac:dyDescent="0.3">
      <c r="B17" s="178" t="s">
        <v>503</v>
      </c>
      <c r="C17" s="59"/>
      <c r="D17" s="58"/>
      <c r="E17" s="176">
        <v>20000</v>
      </c>
    </row>
    <row r="18" spans="2:15" ht="15.75" thickBot="1" x14ac:dyDescent="0.3">
      <c r="B18" s="412" t="s">
        <v>504</v>
      </c>
      <c r="C18" s="415"/>
      <c r="D18" s="415"/>
      <c r="E18" s="416"/>
    </row>
    <row r="20" spans="2:15" x14ac:dyDescent="0.25">
      <c r="O20" s="138"/>
    </row>
  </sheetData>
  <mergeCells count="13">
    <mergeCell ref="G2:J2"/>
    <mergeCell ref="O7:R7"/>
    <mergeCell ref="O8:R8"/>
    <mergeCell ref="I11:K11"/>
    <mergeCell ref="B6:B8"/>
    <mergeCell ref="C7:N8"/>
    <mergeCell ref="B11:C11"/>
    <mergeCell ref="B18:E18"/>
    <mergeCell ref="B12:C12"/>
    <mergeCell ref="B15:C15"/>
    <mergeCell ref="J12:K12"/>
    <mergeCell ref="J13:K13"/>
    <mergeCell ref="J14:K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"/>
  <sheetViews>
    <sheetView topLeftCell="E1" workbookViewId="0">
      <selection activeCell="H6" sqref="H6:H23"/>
    </sheetView>
  </sheetViews>
  <sheetFormatPr defaultRowHeight="15" x14ac:dyDescent="0.25"/>
  <cols>
    <col min="1" max="1" width="6.42578125" style="47" customWidth="1"/>
    <col min="2" max="2" width="39.5703125" style="87" bestFit="1" customWidth="1"/>
    <col min="3" max="3" width="26" style="87" bestFit="1" customWidth="1"/>
    <col min="4" max="4" width="12" style="87" customWidth="1"/>
    <col min="5" max="5" width="26" style="87" bestFit="1" customWidth="1"/>
    <col min="6" max="6" width="22.7109375" style="87" customWidth="1"/>
    <col min="7" max="7" width="7.5703125" style="87" customWidth="1"/>
    <col min="8" max="8" width="30.7109375" style="150" customWidth="1"/>
    <col min="9" max="9" width="11.7109375" style="150" customWidth="1"/>
    <col min="10" max="10" width="21.42578125" style="150" customWidth="1"/>
    <col min="11" max="12" width="15" style="150" customWidth="1"/>
    <col min="13" max="13" width="29.85546875" style="87" customWidth="1"/>
    <col min="14" max="16384" width="9.140625" style="87"/>
  </cols>
  <sheetData>
    <row r="1" spans="1:13" ht="15.75" thickBot="1" x14ac:dyDescent="0.3"/>
    <row r="2" spans="1:13" ht="19.5" thickBot="1" x14ac:dyDescent="0.3">
      <c r="A2" s="441" t="s">
        <v>653</v>
      </c>
      <c r="B2" s="442"/>
      <c r="C2" s="442"/>
      <c r="D2" s="442"/>
      <c r="E2" s="442"/>
      <c r="F2" s="443"/>
    </row>
    <row r="3" spans="1:13" ht="16.5" thickBot="1" x14ac:dyDescent="0.3">
      <c r="A3" s="191" t="s">
        <v>432</v>
      </c>
      <c r="B3" s="191" t="s">
        <v>639</v>
      </c>
      <c r="C3" s="191" t="s">
        <v>92</v>
      </c>
      <c r="D3" s="183" t="s">
        <v>49</v>
      </c>
      <c r="E3" s="52" t="s">
        <v>711</v>
      </c>
      <c r="F3" s="194"/>
      <c r="H3" s="459" t="s">
        <v>679</v>
      </c>
      <c r="I3" s="460"/>
      <c r="J3" s="460"/>
      <c r="K3" s="460"/>
      <c r="L3" s="461"/>
      <c r="M3" s="191" t="s">
        <v>444</v>
      </c>
    </row>
    <row r="4" spans="1:13" ht="30.75" thickBot="1" x14ac:dyDescent="0.3">
      <c r="A4" s="88">
        <v>1</v>
      </c>
      <c r="B4" s="89" t="s">
        <v>771</v>
      </c>
      <c r="C4" s="253" t="s">
        <v>642</v>
      </c>
      <c r="D4" s="68"/>
      <c r="E4" s="337" t="s">
        <v>643</v>
      </c>
      <c r="F4" s="89"/>
      <c r="G4" s="90"/>
      <c r="H4" s="189" t="s">
        <v>655</v>
      </c>
      <c r="I4" s="190" t="s">
        <v>673</v>
      </c>
      <c r="J4" s="191" t="s">
        <v>656</v>
      </c>
      <c r="K4" s="444" t="s">
        <v>657</v>
      </c>
      <c r="L4" s="445"/>
      <c r="M4" s="192" t="s">
        <v>541</v>
      </c>
    </row>
    <row r="5" spans="1:13" ht="15.75" thickBot="1" x14ac:dyDescent="0.3">
      <c r="A5" s="68"/>
      <c r="B5" s="90"/>
      <c r="C5" s="254"/>
      <c r="D5" s="68"/>
      <c r="E5" s="103"/>
      <c r="F5" s="90"/>
      <c r="G5" s="90"/>
      <c r="H5" s="236"/>
      <c r="I5" s="80"/>
      <c r="J5" s="80"/>
      <c r="K5" s="252"/>
      <c r="L5" s="80"/>
      <c r="M5" s="227"/>
    </row>
    <row r="6" spans="1:13" x14ac:dyDescent="0.25">
      <c r="A6" s="68"/>
      <c r="B6" s="90"/>
      <c r="C6" s="254"/>
      <c r="D6" s="68"/>
      <c r="E6" s="103"/>
      <c r="F6" s="90"/>
      <c r="G6" s="90"/>
      <c r="H6" s="446" t="s">
        <v>192</v>
      </c>
      <c r="I6" s="450" t="s">
        <v>217</v>
      </c>
      <c r="J6" s="453" t="s">
        <v>658</v>
      </c>
      <c r="K6" s="450">
        <v>100000</v>
      </c>
      <c r="L6" s="450">
        <v>199999</v>
      </c>
      <c r="M6" s="239" t="s">
        <v>223</v>
      </c>
    </row>
    <row r="7" spans="1:13" x14ac:dyDescent="0.25">
      <c r="A7" s="68"/>
      <c r="B7" s="90"/>
      <c r="C7" s="254"/>
      <c r="D7" s="68"/>
      <c r="E7" s="103"/>
      <c r="F7" s="90"/>
      <c r="G7" s="90"/>
      <c r="H7" s="447"/>
      <c r="I7" s="451"/>
      <c r="J7" s="454"/>
      <c r="K7" s="451"/>
      <c r="L7" s="451"/>
      <c r="M7" s="240" t="s">
        <v>455</v>
      </c>
    </row>
    <row r="8" spans="1:13" ht="15.75" thickBot="1" x14ac:dyDescent="0.3">
      <c r="A8" s="68">
        <v>2</v>
      </c>
      <c r="B8" s="90" t="s">
        <v>215</v>
      </c>
      <c r="C8" s="254" t="s">
        <v>644</v>
      </c>
      <c r="D8" s="68"/>
      <c r="E8" s="103" t="s">
        <v>772</v>
      </c>
      <c r="F8" s="90"/>
      <c r="G8" s="90"/>
      <c r="H8" s="447"/>
      <c r="I8" s="452"/>
      <c r="J8" s="455"/>
      <c r="K8" s="452"/>
      <c r="L8" s="452"/>
      <c r="M8" s="241" t="s">
        <v>456</v>
      </c>
    </row>
    <row r="9" spans="1:13" ht="15.75" thickBot="1" x14ac:dyDescent="0.3">
      <c r="A9" s="68">
        <v>3</v>
      </c>
      <c r="B9" s="90" t="s">
        <v>216</v>
      </c>
      <c r="C9" s="254" t="s">
        <v>645</v>
      </c>
      <c r="D9" s="68"/>
      <c r="E9" s="338"/>
      <c r="F9" s="90"/>
      <c r="G9" s="90"/>
      <c r="H9" s="447"/>
      <c r="I9" s="80"/>
      <c r="J9" s="80"/>
      <c r="K9" s="252"/>
      <c r="L9" s="80"/>
      <c r="M9" s="227"/>
    </row>
    <row r="10" spans="1:13" ht="15.75" thickBot="1" x14ac:dyDescent="0.3">
      <c r="A10" s="68">
        <v>4</v>
      </c>
      <c r="B10" s="90" t="s">
        <v>222</v>
      </c>
      <c r="C10" s="254" t="s">
        <v>646</v>
      </c>
      <c r="D10" s="68"/>
      <c r="E10" s="339" t="s">
        <v>647</v>
      </c>
      <c r="G10" s="90"/>
      <c r="H10" s="447"/>
      <c r="I10" s="450" t="s">
        <v>219</v>
      </c>
      <c r="J10" s="453" t="s">
        <v>659</v>
      </c>
      <c r="K10" s="450">
        <v>200000</v>
      </c>
      <c r="L10" s="450">
        <v>299999</v>
      </c>
      <c r="M10" s="239" t="s">
        <v>660</v>
      </c>
    </row>
    <row r="11" spans="1:13" ht="15.75" customHeight="1" thickBot="1" x14ac:dyDescent="0.3">
      <c r="A11" s="68">
        <v>5</v>
      </c>
      <c r="B11" s="90" t="s">
        <v>773</v>
      </c>
      <c r="C11" s="254" t="s">
        <v>444</v>
      </c>
      <c r="D11" s="68"/>
      <c r="E11" s="340" t="s">
        <v>675</v>
      </c>
      <c r="F11" s="260"/>
      <c r="G11" s="457"/>
      <c r="H11" s="447"/>
      <c r="I11" s="452"/>
      <c r="J11" s="455"/>
      <c r="K11" s="452"/>
      <c r="L11" s="452"/>
      <c r="M11" s="241" t="s">
        <v>661</v>
      </c>
    </row>
    <row r="12" spans="1:13" ht="15.75" thickBot="1" x14ac:dyDescent="0.3">
      <c r="A12" s="68"/>
      <c r="B12" s="90"/>
      <c r="C12" s="96"/>
      <c r="D12" s="90"/>
      <c r="E12" s="87" t="s">
        <v>745</v>
      </c>
      <c r="F12" s="257"/>
      <c r="G12" s="458"/>
      <c r="H12" s="447"/>
      <c r="I12" s="80"/>
      <c r="J12" s="80"/>
      <c r="K12" s="252"/>
      <c r="L12" s="80"/>
      <c r="M12" s="227"/>
    </row>
    <row r="13" spans="1:13" ht="15.75" thickBot="1" x14ac:dyDescent="0.3">
      <c r="A13" s="68"/>
      <c r="B13" s="92"/>
      <c r="C13" s="96"/>
      <c r="D13" s="90"/>
      <c r="E13" s="341" t="s">
        <v>747</v>
      </c>
      <c r="F13" s="258" t="s">
        <v>674</v>
      </c>
      <c r="G13" s="90"/>
      <c r="H13" s="447"/>
      <c r="I13" s="450" t="s">
        <v>662</v>
      </c>
      <c r="J13" s="453" t="s">
        <v>539</v>
      </c>
      <c r="K13" s="450">
        <v>300000</v>
      </c>
      <c r="L13" s="450">
        <v>399999</v>
      </c>
      <c r="M13" s="239" t="s">
        <v>663</v>
      </c>
    </row>
    <row r="14" spans="1:13" ht="15.75" thickBot="1" x14ac:dyDescent="0.3">
      <c r="A14" s="254"/>
      <c r="B14" s="194" t="s">
        <v>654</v>
      </c>
      <c r="C14" s="316"/>
      <c r="D14" s="90"/>
      <c r="E14" s="335"/>
      <c r="G14" s="90"/>
      <c r="H14" s="447"/>
      <c r="I14" s="451"/>
      <c r="J14" s="433"/>
      <c r="K14" s="451"/>
      <c r="L14" s="451"/>
      <c r="M14" s="242" t="s">
        <v>664</v>
      </c>
    </row>
    <row r="15" spans="1:13" ht="15.75" customHeight="1" thickBot="1" x14ac:dyDescent="0.3">
      <c r="A15" s="68"/>
      <c r="B15" s="89" t="s">
        <v>648</v>
      </c>
      <c r="C15" s="96"/>
      <c r="D15" s="90"/>
      <c r="E15" s="340" t="s">
        <v>676</v>
      </c>
      <c r="F15" s="101"/>
      <c r="G15" s="457"/>
      <c r="H15" s="447"/>
      <c r="I15" s="452"/>
      <c r="J15" s="455"/>
      <c r="K15" s="452"/>
      <c r="L15" s="452"/>
      <c r="M15" s="241" t="s">
        <v>665</v>
      </c>
    </row>
    <row r="16" spans="1:13" ht="15.75" thickBot="1" x14ac:dyDescent="0.3">
      <c r="A16" s="68"/>
      <c r="B16" s="90" t="s">
        <v>649</v>
      </c>
      <c r="C16" s="96"/>
      <c r="D16" s="90"/>
      <c r="E16" s="342" t="s">
        <v>745</v>
      </c>
      <c r="F16" s="101"/>
      <c r="G16" s="458"/>
      <c r="H16" s="447"/>
      <c r="I16" s="243"/>
      <c r="J16" s="80"/>
      <c r="K16" s="252"/>
      <c r="L16" s="80"/>
      <c r="M16" s="227"/>
    </row>
    <row r="17" spans="1:13" ht="30.75" thickBot="1" x14ac:dyDescent="0.3">
      <c r="A17" s="68"/>
      <c r="B17" s="90"/>
      <c r="C17" s="96"/>
      <c r="D17" s="90"/>
      <c r="E17" s="341" t="s">
        <v>746</v>
      </c>
      <c r="F17" s="259" t="s">
        <v>678</v>
      </c>
      <c r="H17" s="447"/>
      <c r="I17" s="450" t="s">
        <v>220</v>
      </c>
      <c r="J17" s="462" t="s">
        <v>540</v>
      </c>
      <c r="K17" s="450">
        <v>400000</v>
      </c>
      <c r="L17" s="450">
        <v>499999</v>
      </c>
      <c r="M17" s="239" t="s">
        <v>666</v>
      </c>
    </row>
    <row r="18" spans="1:13" x14ac:dyDescent="0.25">
      <c r="A18" s="244"/>
      <c r="B18" s="90"/>
      <c r="C18" s="256"/>
      <c r="D18" s="245"/>
      <c r="E18" s="335" t="s">
        <v>749</v>
      </c>
      <c r="F18" s="90"/>
      <c r="G18" s="90"/>
      <c r="H18" s="447"/>
      <c r="I18" s="451"/>
      <c r="J18" s="463"/>
      <c r="K18" s="451"/>
      <c r="L18" s="451"/>
      <c r="M18" s="240" t="s">
        <v>667</v>
      </c>
    </row>
    <row r="19" spans="1:13" ht="15.75" thickBot="1" x14ac:dyDescent="0.3">
      <c r="A19" s="244"/>
      <c r="B19" s="90"/>
      <c r="C19" s="256"/>
      <c r="D19" s="245"/>
      <c r="E19" s="335" t="s">
        <v>113</v>
      </c>
      <c r="F19" s="90"/>
      <c r="G19" s="90"/>
      <c r="H19" s="447"/>
      <c r="I19" s="452"/>
      <c r="J19" s="464"/>
      <c r="K19" s="452"/>
      <c r="L19" s="452"/>
      <c r="M19" s="241" t="s">
        <v>668</v>
      </c>
    </row>
    <row r="20" spans="1:13" ht="15.75" thickBot="1" x14ac:dyDescent="0.3">
      <c r="A20" s="244"/>
      <c r="B20" s="90"/>
      <c r="C20" s="256"/>
      <c r="D20" s="245"/>
      <c r="E20" s="340" t="s">
        <v>677</v>
      </c>
      <c r="F20" s="103"/>
      <c r="G20" s="90"/>
      <c r="H20" s="448"/>
      <c r="I20" s="243"/>
      <c r="J20" s="80"/>
      <c r="K20" s="253"/>
      <c r="L20" s="88"/>
      <c r="M20" s="227"/>
    </row>
    <row r="21" spans="1:13" ht="15" customHeight="1" x14ac:dyDescent="0.25">
      <c r="A21" s="244"/>
      <c r="B21" s="245"/>
      <c r="C21" s="336" t="s">
        <v>750</v>
      </c>
      <c r="D21" s="255"/>
      <c r="E21" s="343" t="s">
        <v>748</v>
      </c>
      <c r="F21" s="90"/>
      <c r="G21" s="90"/>
      <c r="H21" s="448"/>
      <c r="I21" s="450" t="s">
        <v>221</v>
      </c>
      <c r="J21" s="453" t="s">
        <v>669</v>
      </c>
      <c r="K21" s="450">
        <v>500000</v>
      </c>
      <c r="L21" s="450">
        <v>599999</v>
      </c>
      <c r="M21" s="239" t="s">
        <v>670</v>
      </c>
    </row>
    <row r="22" spans="1:13" x14ac:dyDescent="0.25">
      <c r="A22" s="244"/>
      <c r="B22" s="245"/>
      <c r="C22" s="96" t="s">
        <v>650</v>
      </c>
      <c r="D22" s="90"/>
      <c r="E22" s="103">
        <v>100000</v>
      </c>
      <c r="F22" s="90"/>
      <c r="G22" s="90"/>
      <c r="H22" s="448"/>
      <c r="I22" s="451"/>
      <c r="J22" s="433"/>
      <c r="K22" s="451"/>
      <c r="L22" s="451"/>
      <c r="M22" s="242" t="s">
        <v>671</v>
      </c>
    </row>
    <row r="23" spans="1:13" ht="15.75" thickBot="1" x14ac:dyDescent="0.3">
      <c r="A23" s="68"/>
      <c r="B23" s="90"/>
      <c r="C23" s="96" t="s">
        <v>651</v>
      </c>
      <c r="D23" s="90"/>
      <c r="E23" s="456">
        <v>10000</v>
      </c>
      <c r="F23" s="90"/>
      <c r="G23" s="90"/>
      <c r="H23" s="449"/>
      <c r="I23" s="452"/>
      <c r="J23" s="455"/>
      <c r="K23" s="452"/>
      <c r="L23" s="452"/>
      <c r="M23" s="241" t="s">
        <v>672</v>
      </c>
    </row>
    <row r="24" spans="1:13" ht="15.75" thickBot="1" x14ac:dyDescent="0.3">
      <c r="A24" s="68"/>
      <c r="B24" s="245"/>
      <c r="C24" s="96" t="s">
        <v>652</v>
      </c>
      <c r="D24" s="90"/>
      <c r="E24" s="456"/>
      <c r="F24" s="90"/>
      <c r="G24" s="90"/>
      <c r="H24" s="246"/>
      <c r="I24" s="247"/>
      <c r="J24" s="248"/>
      <c r="K24" s="249"/>
      <c r="L24" s="250"/>
      <c r="M24" s="251"/>
    </row>
    <row r="25" spans="1:13" x14ac:dyDescent="0.25">
      <c r="A25" s="68"/>
      <c r="B25" s="90"/>
      <c r="C25" s="96" t="s">
        <v>680</v>
      </c>
      <c r="D25" s="90"/>
      <c r="E25" s="103"/>
      <c r="F25" s="90">
        <f>E22+E23</f>
        <v>110000</v>
      </c>
      <c r="G25" s="90"/>
    </row>
    <row r="26" spans="1:13" x14ac:dyDescent="0.25">
      <c r="A26" s="68"/>
      <c r="B26" s="90"/>
      <c r="C26" s="96"/>
      <c r="D26" s="90"/>
      <c r="E26" s="103"/>
      <c r="F26" s="90"/>
      <c r="G26" s="90"/>
    </row>
  </sheetData>
  <mergeCells count="27">
    <mergeCell ref="I21:I23"/>
    <mergeCell ref="J21:J23"/>
    <mergeCell ref="K21:K23"/>
    <mergeCell ref="L21:L23"/>
    <mergeCell ref="K10:K11"/>
    <mergeCell ref="L10:L11"/>
    <mergeCell ref="L17:L19"/>
    <mergeCell ref="I13:I15"/>
    <mergeCell ref="J13:J15"/>
    <mergeCell ref="K13:K15"/>
    <mergeCell ref="L13:L15"/>
    <mergeCell ref="A2:F2"/>
    <mergeCell ref="K4:L4"/>
    <mergeCell ref="H6:H23"/>
    <mergeCell ref="I6:I8"/>
    <mergeCell ref="J6:J8"/>
    <mergeCell ref="K6:K8"/>
    <mergeCell ref="L6:L8"/>
    <mergeCell ref="I10:I11"/>
    <mergeCell ref="J10:J11"/>
    <mergeCell ref="E23:E24"/>
    <mergeCell ref="G15:G16"/>
    <mergeCell ref="G11:G12"/>
    <mergeCell ref="H3:L3"/>
    <mergeCell ref="I17:I19"/>
    <mergeCell ref="J17:J19"/>
    <mergeCell ref="K17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topLeftCell="A24" workbookViewId="0">
      <selection activeCell="C36" sqref="C36"/>
    </sheetView>
  </sheetViews>
  <sheetFormatPr defaultColWidth="6.140625" defaultRowHeight="18" customHeight="1" x14ac:dyDescent="0.25"/>
  <cols>
    <col min="1" max="1" width="6.7109375" style="47" customWidth="1"/>
    <col min="2" max="2" width="34" style="100" customWidth="1"/>
    <col min="3" max="3" width="14" style="47" customWidth="1"/>
    <col min="4" max="4" width="42.5703125" style="100" customWidth="1"/>
    <col min="5" max="5" width="5.28515625" style="100" customWidth="1"/>
    <col min="6" max="6" width="19.42578125" style="100" customWidth="1"/>
    <col min="7" max="7" width="24.140625" style="100" bestFit="1" customWidth="1"/>
    <col min="8" max="8" width="24.140625" style="100" customWidth="1"/>
    <col min="9" max="9" width="15.85546875" style="100" bestFit="1" customWidth="1"/>
    <col min="10" max="16384" width="6.140625" style="100"/>
  </cols>
  <sheetData>
    <row r="1" spans="1:9" ht="18" customHeight="1" thickBot="1" x14ac:dyDescent="0.3">
      <c r="A1" s="482" t="s">
        <v>754</v>
      </c>
      <c r="B1" s="483"/>
      <c r="C1" s="483"/>
      <c r="D1" s="484"/>
    </row>
    <row r="2" spans="1:9" ht="18" customHeight="1" thickBot="1" x14ac:dyDescent="0.3">
      <c r="A2" s="479" t="s">
        <v>1422</v>
      </c>
      <c r="B2" s="480"/>
      <c r="C2" s="480"/>
      <c r="D2" s="481"/>
    </row>
    <row r="3" spans="1:9" ht="18" customHeight="1" thickBot="1" x14ac:dyDescent="0.3">
      <c r="A3" s="233" t="s">
        <v>432</v>
      </c>
      <c r="B3" s="191" t="s">
        <v>639</v>
      </c>
      <c r="C3" s="234" t="s">
        <v>563</v>
      </c>
      <c r="D3" s="191" t="s">
        <v>711</v>
      </c>
      <c r="E3" s="195"/>
      <c r="F3" s="459" t="s">
        <v>689</v>
      </c>
      <c r="G3" s="460"/>
      <c r="H3" s="460"/>
      <c r="I3" s="461"/>
    </row>
    <row r="4" spans="1:9" ht="30.75" thickBot="1" x14ac:dyDescent="0.3">
      <c r="A4" s="88">
        <v>1</v>
      </c>
      <c r="B4" s="99" t="s">
        <v>683</v>
      </c>
      <c r="C4" s="88" t="s">
        <v>684</v>
      </c>
      <c r="D4" s="99" t="s">
        <v>710</v>
      </c>
      <c r="E4" s="196"/>
      <c r="F4" s="191" t="s">
        <v>690</v>
      </c>
      <c r="G4" s="233" t="s">
        <v>691</v>
      </c>
      <c r="H4" s="288" t="s">
        <v>978</v>
      </c>
      <c r="I4" s="179" t="s">
        <v>692</v>
      </c>
    </row>
    <row r="5" spans="1:9" ht="30.75" thickBot="1" x14ac:dyDescent="0.3">
      <c r="A5" s="68">
        <v>2</v>
      </c>
      <c r="B5" s="102" t="s">
        <v>685</v>
      </c>
      <c r="C5" s="68" t="s">
        <v>686</v>
      </c>
      <c r="D5" s="101" t="s">
        <v>777</v>
      </c>
      <c r="F5" s="465" t="s">
        <v>976</v>
      </c>
      <c r="G5" s="474" t="s">
        <v>977</v>
      </c>
      <c r="H5" s="281"/>
      <c r="I5" s="192" t="s">
        <v>698</v>
      </c>
    </row>
    <row r="6" spans="1:9" ht="30.75" thickBot="1" x14ac:dyDescent="0.3">
      <c r="A6" s="68">
        <v>3</v>
      </c>
      <c r="B6" s="102" t="s">
        <v>687</v>
      </c>
      <c r="C6" s="68" t="s">
        <v>688</v>
      </c>
      <c r="D6" s="101" t="s">
        <v>778</v>
      </c>
      <c r="F6" s="466"/>
      <c r="G6" s="475"/>
      <c r="H6" s="282" t="s">
        <v>979</v>
      </c>
      <c r="I6" s="192" t="s">
        <v>693</v>
      </c>
    </row>
    <row r="7" spans="1:9" ht="30.75" thickBot="1" x14ac:dyDescent="0.3">
      <c r="A7" s="68">
        <v>4</v>
      </c>
      <c r="B7" s="102" t="s">
        <v>774</v>
      </c>
      <c r="C7" s="68" t="s">
        <v>444</v>
      </c>
      <c r="D7" s="102" t="s">
        <v>788</v>
      </c>
      <c r="F7" s="466"/>
      <c r="G7" s="475"/>
      <c r="H7" s="282"/>
      <c r="I7" s="237" t="s">
        <v>694</v>
      </c>
    </row>
    <row r="8" spans="1:9" ht="18" customHeight="1" thickBot="1" x14ac:dyDescent="0.3">
      <c r="A8" s="68"/>
      <c r="B8" s="91"/>
      <c r="C8" s="68"/>
      <c r="D8" s="91"/>
      <c r="F8" s="468" t="s">
        <v>980</v>
      </c>
      <c r="G8" s="476" t="s">
        <v>981</v>
      </c>
      <c r="H8" s="285"/>
      <c r="I8" s="197" t="s">
        <v>695</v>
      </c>
    </row>
    <row r="9" spans="1:9" ht="18" customHeight="1" thickBot="1" x14ac:dyDescent="0.3">
      <c r="A9" s="68"/>
      <c r="B9" s="91"/>
      <c r="C9" s="68"/>
      <c r="D9" s="91"/>
      <c r="F9" s="469"/>
      <c r="G9" s="477"/>
      <c r="H9" s="286" t="s">
        <v>982</v>
      </c>
      <c r="I9" s="197" t="s">
        <v>696</v>
      </c>
    </row>
    <row r="10" spans="1:9" ht="18" customHeight="1" thickBot="1" x14ac:dyDescent="0.3">
      <c r="A10" s="68"/>
      <c r="B10" s="91"/>
      <c r="C10" s="68"/>
      <c r="D10" s="91"/>
      <c r="F10" s="470"/>
      <c r="G10" s="478"/>
      <c r="H10" s="287"/>
      <c r="I10" s="235" t="s">
        <v>697</v>
      </c>
    </row>
    <row r="11" spans="1:9" ht="18" customHeight="1" thickBot="1" x14ac:dyDescent="0.3">
      <c r="F11" s="47"/>
      <c r="G11" s="47"/>
      <c r="H11" s="47"/>
      <c r="I11" s="47"/>
    </row>
    <row r="12" spans="1:9" ht="18" customHeight="1" thickBot="1" x14ac:dyDescent="0.3">
      <c r="A12" s="482" t="s">
        <v>755</v>
      </c>
      <c r="B12" s="483"/>
      <c r="C12" s="483"/>
      <c r="D12" s="484"/>
    </row>
    <row r="13" spans="1:9" ht="18" customHeight="1" thickBot="1" x14ac:dyDescent="0.3">
      <c r="A13" s="479" t="s">
        <v>752</v>
      </c>
      <c r="B13" s="480"/>
      <c r="C13" s="480"/>
      <c r="D13" s="481"/>
    </row>
    <row r="14" spans="1:9" ht="18" customHeight="1" thickBot="1" x14ac:dyDescent="0.3">
      <c r="A14" s="233" t="s">
        <v>432</v>
      </c>
      <c r="B14" s="191" t="s">
        <v>639</v>
      </c>
      <c r="C14" s="234" t="s">
        <v>563</v>
      </c>
      <c r="D14" s="191" t="s">
        <v>711</v>
      </c>
      <c r="F14" s="459" t="s">
        <v>729</v>
      </c>
      <c r="G14" s="460"/>
      <c r="H14" s="460"/>
      <c r="I14" s="461"/>
    </row>
    <row r="15" spans="1:9" ht="30.75" thickBot="1" x14ac:dyDescent="0.3">
      <c r="A15" s="88">
        <v>1</v>
      </c>
      <c r="B15" s="193" t="s">
        <v>730</v>
      </c>
      <c r="C15" s="88" t="s">
        <v>743</v>
      </c>
      <c r="D15" s="102" t="s">
        <v>736</v>
      </c>
      <c r="F15" s="191" t="s">
        <v>726</v>
      </c>
      <c r="G15" s="233" t="s">
        <v>727</v>
      </c>
      <c r="H15" s="288" t="s">
        <v>985</v>
      </c>
      <c r="I15" s="191" t="s">
        <v>728</v>
      </c>
    </row>
    <row r="16" spans="1:9" ht="30.75" thickBot="1" x14ac:dyDescent="0.3">
      <c r="A16" s="68">
        <v>2</v>
      </c>
      <c r="B16" s="101" t="s">
        <v>731</v>
      </c>
      <c r="C16" s="68"/>
      <c r="D16" s="101" t="s">
        <v>737</v>
      </c>
      <c r="F16" s="465" t="s">
        <v>983</v>
      </c>
      <c r="G16" s="465" t="s">
        <v>984</v>
      </c>
      <c r="H16" s="279"/>
      <c r="I16" s="192" t="s">
        <v>698</v>
      </c>
    </row>
    <row r="17" spans="1:9" ht="50.25" customHeight="1" thickBot="1" x14ac:dyDescent="0.3">
      <c r="A17" s="68">
        <v>3</v>
      </c>
      <c r="B17" s="238" t="s">
        <v>732</v>
      </c>
      <c r="C17" s="68"/>
      <c r="D17" s="102" t="s">
        <v>779</v>
      </c>
      <c r="F17" s="466"/>
      <c r="G17" s="466"/>
      <c r="H17" s="280" t="s">
        <v>979</v>
      </c>
      <c r="I17" s="192" t="s">
        <v>693</v>
      </c>
    </row>
    <row r="18" spans="1:9" ht="23.25" customHeight="1" thickBot="1" x14ac:dyDescent="0.3">
      <c r="A18" s="68"/>
      <c r="B18" s="91"/>
      <c r="C18" s="68"/>
      <c r="D18" s="91"/>
      <c r="F18" s="467"/>
      <c r="G18" s="467"/>
      <c r="H18" s="237"/>
      <c r="I18" s="237" t="s">
        <v>694</v>
      </c>
    </row>
    <row r="19" spans="1:9" ht="18" customHeight="1" thickBot="1" x14ac:dyDescent="0.3">
      <c r="A19" s="68"/>
      <c r="B19" s="91"/>
      <c r="C19" s="68"/>
      <c r="D19" s="91"/>
      <c r="F19" s="468" t="s">
        <v>986</v>
      </c>
      <c r="G19" s="471" t="s">
        <v>987</v>
      </c>
      <c r="H19" s="285"/>
      <c r="I19" s="197" t="s">
        <v>695</v>
      </c>
    </row>
    <row r="20" spans="1:9" ht="18" customHeight="1" thickBot="1" x14ac:dyDescent="0.3">
      <c r="A20" s="68"/>
      <c r="B20" s="91"/>
      <c r="C20" s="68"/>
      <c r="D20" s="91"/>
      <c r="F20" s="469"/>
      <c r="G20" s="472"/>
      <c r="H20" s="286" t="s">
        <v>982</v>
      </c>
      <c r="I20" s="197" t="s">
        <v>696</v>
      </c>
    </row>
    <row r="21" spans="1:9" ht="18" customHeight="1" thickBot="1" x14ac:dyDescent="0.3">
      <c r="A21" s="68"/>
      <c r="B21" s="91"/>
      <c r="C21" s="68"/>
      <c r="D21" s="91"/>
      <c r="F21" s="470"/>
      <c r="G21" s="473"/>
      <c r="H21" s="287"/>
      <c r="I21" s="235" t="s">
        <v>697</v>
      </c>
    </row>
    <row r="22" spans="1:9" ht="18" customHeight="1" thickBot="1" x14ac:dyDescent="0.3"/>
    <row r="23" spans="1:9" ht="18" customHeight="1" thickBot="1" x14ac:dyDescent="0.3">
      <c r="A23" s="482" t="s">
        <v>756</v>
      </c>
      <c r="B23" s="483"/>
      <c r="C23" s="483"/>
      <c r="D23" s="484"/>
    </row>
    <row r="24" spans="1:9" ht="18" customHeight="1" thickBot="1" x14ac:dyDescent="0.3">
      <c r="A24" s="479" t="s">
        <v>988</v>
      </c>
      <c r="B24" s="480"/>
      <c r="C24" s="480"/>
      <c r="D24" s="481"/>
    </row>
    <row r="25" spans="1:9" ht="18" customHeight="1" thickBot="1" x14ac:dyDescent="0.3">
      <c r="A25" s="233" t="s">
        <v>432</v>
      </c>
      <c r="B25" s="191" t="s">
        <v>639</v>
      </c>
      <c r="C25" s="234" t="s">
        <v>563</v>
      </c>
      <c r="D25" s="191" t="s">
        <v>711</v>
      </c>
    </row>
    <row r="26" spans="1:9" ht="45" customHeight="1" x14ac:dyDescent="0.25">
      <c r="A26" s="68">
        <v>1</v>
      </c>
      <c r="B26" s="101" t="s">
        <v>732</v>
      </c>
      <c r="C26" s="186" t="s">
        <v>989</v>
      </c>
      <c r="D26" s="102" t="s">
        <v>990</v>
      </c>
    </row>
    <row r="28" spans="1:9" ht="18" customHeight="1" thickBot="1" x14ac:dyDescent="0.3"/>
    <row r="29" spans="1:9" ht="18" customHeight="1" thickBot="1" x14ac:dyDescent="0.3">
      <c r="A29" s="482" t="s">
        <v>991</v>
      </c>
      <c r="B29" s="483"/>
      <c r="C29" s="483"/>
      <c r="D29" s="484"/>
    </row>
    <row r="30" spans="1:9" ht="18" customHeight="1" thickBot="1" x14ac:dyDescent="0.3">
      <c r="A30" s="479" t="s">
        <v>992</v>
      </c>
      <c r="B30" s="480"/>
      <c r="C30" s="480"/>
      <c r="D30" s="481"/>
    </row>
    <row r="31" spans="1:9" ht="18" customHeight="1" thickBot="1" x14ac:dyDescent="0.3">
      <c r="A31" s="233" t="s">
        <v>432</v>
      </c>
      <c r="B31" s="191" t="s">
        <v>639</v>
      </c>
      <c r="C31" s="234" t="s">
        <v>563</v>
      </c>
      <c r="D31" s="191" t="s">
        <v>711</v>
      </c>
    </row>
    <row r="32" spans="1:9" ht="15" x14ac:dyDescent="0.25">
      <c r="A32" s="88">
        <v>1</v>
      </c>
      <c r="B32" s="98" t="s">
        <v>993</v>
      </c>
      <c r="C32" s="88" t="s">
        <v>738</v>
      </c>
      <c r="D32" s="99" t="s">
        <v>994</v>
      </c>
    </row>
    <row r="33" spans="1:4" ht="45" x14ac:dyDescent="0.25">
      <c r="A33" s="68">
        <v>2</v>
      </c>
      <c r="B33" s="102" t="s">
        <v>995</v>
      </c>
      <c r="C33" s="185" t="s">
        <v>996</v>
      </c>
      <c r="D33" s="102" t="s">
        <v>997</v>
      </c>
    </row>
    <row r="34" spans="1:4" ht="60" x14ac:dyDescent="0.25">
      <c r="A34" s="68">
        <v>3</v>
      </c>
      <c r="B34" s="102" t="s">
        <v>740</v>
      </c>
      <c r="C34" s="68"/>
      <c r="D34" s="102" t="s">
        <v>998</v>
      </c>
    </row>
    <row r="35" spans="1:4" ht="18" customHeight="1" x14ac:dyDescent="0.25">
      <c r="A35" s="68"/>
      <c r="B35" s="91"/>
      <c r="C35" s="68"/>
      <c r="D35" s="91"/>
    </row>
  </sheetData>
  <mergeCells count="18">
    <mergeCell ref="A2:D2"/>
    <mergeCell ref="A13:D13"/>
    <mergeCell ref="A30:D30"/>
    <mergeCell ref="A1:D1"/>
    <mergeCell ref="A12:D12"/>
    <mergeCell ref="A29:D29"/>
    <mergeCell ref="A23:D23"/>
    <mergeCell ref="A24:D24"/>
    <mergeCell ref="F3:I3"/>
    <mergeCell ref="F5:F7"/>
    <mergeCell ref="G5:G7"/>
    <mergeCell ref="F8:F10"/>
    <mergeCell ref="G8:G10"/>
    <mergeCell ref="F16:F18"/>
    <mergeCell ref="F19:F21"/>
    <mergeCell ref="G16:G18"/>
    <mergeCell ref="G19:G21"/>
    <mergeCell ref="F14:I1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topLeftCell="A26" workbookViewId="0">
      <selection activeCell="A35" sqref="A35"/>
    </sheetView>
  </sheetViews>
  <sheetFormatPr defaultColWidth="6.140625" defaultRowHeight="17.25" customHeight="1" x14ac:dyDescent="0.25"/>
  <cols>
    <col min="1" max="1" width="6.85546875" style="47" customWidth="1"/>
    <col min="2" max="2" width="36.7109375" style="87" customWidth="1"/>
    <col min="3" max="3" width="17.85546875" style="47" customWidth="1"/>
    <col min="4" max="4" width="33.140625" style="87" customWidth="1"/>
    <col min="5" max="5" width="4.28515625" style="87" customWidth="1"/>
    <col min="6" max="6" width="19.28515625" style="87" bestFit="1" customWidth="1"/>
    <col min="7" max="7" width="21.28515625" style="87" customWidth="1"/>
    <col min="8" max="8" width="26.7109375" style="87" customWidth="1"/>
    <col min="9" max="9" width="21" style="87" customWidth="1"/>
    <col min="10" max="16384" width="6.140625" style="87"/>
  </cols>
  <sheetData>
    <row r="1" spans="1:9" ht="17.25" customHeight="1" thickBot="1" x14ac:dyDescent="0.3">
      <c r="A1" s="482" t="s">
        <v>754</v>
      </c>
      <c r="B1" s="483"/>
      <c r="C1" s="483"/>
      <c r="D1" s="484"/>
    </row>
    <row r="2" spans="1:9" ht="17.25" customHeight="1" thickBot="1" x14ac:dyDescent="0.3">
      <c r="A2" s="479" t="s">
        <v>1423</v>
      </c>
      <c r="B2" s="480"/>
      <c r="C2" s="480"/>
      <c r="D2" s="481"/>
    </row>
    <row r="3" spans="1:9" ht="17.25" customHeight="1" thickBot="1" x14ac:dyDescent="0.3">
      <c r="A3" s="233" t="s">
        <v>432</v>
      </c>
      <c r="B3" s="191" t="s">
        <v>639</v>
      </c>
      <c r="C3" s="234" t="s">
        <v>563</v>
      </c>
      <c r="D3" s="191" t="s">
        <v>711</v>
      </c>
      <c r="E3" s="198"/>
      <c r="F3" s="459" t="s">
        <v>702</v>
      </c>
      <c r="G3" s="460"/>
      <c r="H3" s="460"/>
      <c r="I3" s="461"/>
    </row>
    <row r="4" spans="1:9" ht="30.75" thickBot="1" x14ac:dyDescent="0.3">
      <c r="A4" s="88">
        <v>1</v>
      </c>
      <c r="B4" s="193" t="s">
        <v>699</v>
      </c>
      <c r="C4" s="88" t="s">
        <v>929</v>
      </c>
      <c r="D4" s="193" t="s">
        <v>712</v>
      </c>
      <c r="E4" s="238"/>
      <c r="F4" s="191" t="s">
        <v>703</v>
      </c>
      <c r="G4" s="292" t="s">
        <v>704</v>
      </c>
      <c r="H4" s="288" t="s">
        <v>978</v>
      </c>
      <c r="I4" s="179" t="s">
        <v>705</v>
      </c>
    </row>
    <row r="5" spans="1:9" ht="30.75" thickBot="1" x14ac:dyDescent="0.3">
      <c r="A5" s="68">
        <v>2</v>
      </c>
      <c r="B5" s="101" t="s">
        <v>700</v>
      </c>
      <c r="C5" s="68" t="s">
        <v>928</v>
      </c>
      <c r="D5" s="101" t="s">
        <v>775</v>
      </c>
      <c r="F5" s="465" t="s">
        <v>999</v>
      </c>
      <c r="G5" s="465" t="s">
        <v>1000</v>
      </c>
      <c r="H5" s="279"/>
      <c r="I5" s="192" t="s">
        <v>698</v>
      </c>
    </row>
    <row r="6" spans="1:9" ht="30.75" thickBot="1" x14ac:dyDescent="0.3">
      <c r="A6" s="68">
        <v>3</v>
      </c>
      <c r="B6" s="101" t="s">
        <v>701</v>
      </c>
      <c r="C6" s="68" t="s">
        <v>927</v>
      </c>
      <c r="D6" s="101" t="s">
        <v>776</v>
      </c>
      <c r="F6" s="466"/>
      <c r="G6" s="466"/>
      <c r="H6" s="280" t="s">
        <v>1003</v>
      </c>
      <c r="I6" s="192" t="s">
        <v>693</v>
      </c>
    </row>
    <row r="7" spans="1:9" ht="30.75" thickBot="1" x14ac:dyDescent="0.3">
      <c r="A7" s="68">
        <v>4</v>
      </c>
      <c r="B7" s="101" t="s">
        <v>751</v>
      </c>
      <c r="C7" s="68" t="s">
        <v>444</v>
      </c>
      <c r="D7" s="101" t="s">
        <v>713</v>
      </c>
      <c r="F7" s="467"/>
      <c r="G7" s="467"/>
      <c r="H7" s="237"/>
      <c r="I7" s="237" t="s">
        <v>694</v>
      </c>
    </row>
    <row r="8" spans="1:9" ht="17.25" customHeight="1" thickBot="1" x14ac:dyDescent="0.3">
      <c r="A8" s="68"/>
      <c r="B8" s="90"/>
      <c r="C8" s="68"/>
      <c r="D8" s="90"/>
      <c r="F8" s="468" t="s">
        <v>1001</v>
      </c>
      <c r="G8" s="468" t="s">
        <v>1002</v>
      </c>
      <c r="H8" s="283"/>
      <c r="I8" s="197" t="s">
        <v>695</v>
      </c>
    </row>
    <row r="9" spans="1:9" ht="17.25" customHeight="1" thickBot="1" x14ac:dyDescent="0.3">
      <c r="A9" s="68"/>
      <c r="B9" s="90"/>
      <c r="C9" s="90"/>
      <c r="D9" s="90"/>
      <c r="F9" s="469"/>
      <c r="G9" s="469"/>
      <c r="H9" s="284" t="s">
        <v>1004</v>
      </c>
      <c r="I9" s="197" t="s">
        <v>696</v>
      </c>
    </row>
    <row r="10" spans="1:9" ht="17.25" customHeight="1" thickBot="1" x14ac:dyDescent="0.3">
      <c r="A10" s="68"/>
      <c r="B10" s="90"/>
      <c r="C10" s="90"/>
      <c r="D10" s="90"/>
      <c r="F10" s="470"/>
      <c r="G10" s="470"/>
      <c r="H10" s="235"/>
      <c r="I10" s="235" t="s">
        <v>697</v>
      </c>
    </row>
    <row r="11" spans="1:9" ht="17.25" customHeight="1" thickBot="1" x14ac:dyDescent="0.3"/>
    <row r="12" spans="1:9" ht="17.25" customHeight="1" thickBot="1" x14ac:dyDescent="0.3">
      <c r="A12" s="482" t="s">
        <v>755</v>
      </c>
      <c r="B12" s="483"/>
      <c r="C12" s="483"/>
      <c r="D12" s="484"/>
    </row>
    <row r="13" spans="1:9" ht="17.25" customHeight="1" thickBot="1" x14ac:dyDescent="0.3">
      <c r="A13" s="479" t="s">
        <v>753</v>
      </c>
      <c r="B13" s="480"/>
      <c r="C13" s="480"/>
      <c r="D13" s="481"/>
      <c r="F13" s="459" t="s">
        <v>733</v>
      </c>
      <c r="G13" s="460"/>
      <c r="H13" s="460"/>
      <c r="I13" s="461"/>
    </row>
    <row r="14" spans="1:9" ht="17.25" customHeight="1" thickBot="1" x14ac:dyDescent="0.3">
      <c r="A14" s="233" t="s">
        <v>432</v>
      </c>
      <c r="B14" s="191" t="s">
        <v>639</v>
      </c>
      <c r="C14" s="234" t="s">
        <v>563</v>
      </c>
      <c r="D14" s="191" t="s">
        <v>711</v>
      </c>
      <c r="F14" s="191" t="s">
        <v>726</v>
      </c>
      <c r="G14" s="233" t="s">
        <v>727</v>
      </c>
      <c r="H14" s="233"/>
      <c r="I14" s="191" t="s">
        <v>728</v>
      </c>
    </row>
    <row r="15" spans="1:9" s="47" customFormat="1" ht="30.75" thickBot="1" x14ac:dyDescent="0.3">
      <c r="A15" s="88">
        <v>1</v>
      </c>
      <c r="B15" s="99" t="s">
        <v>730</v>
      </c>
      <c r="C15" s="88" t="s">
        <v>743</v>
      </c>
      <c r="D15" s="102" t="s">
        <v>735</v>
      </c>
      <c r="F15" s="465" t="s">
        <v>1005</v>
      </c>
      <c r="G15" s="465" t="s">
        <v>984</v>
      </c>
      <c r="H15" s="279"/>
      <c r="I15" s="192" t="s">
        <v>698</v>
      </c>
    </row>
    <row r="16" spans="1:9" s="47" customFormat="1" ht="30.75" thickBot="1" x14ac:dyDescent="0.3">
      <c r="A16" s="68">
        <v>2</v>
      </c>
      <c r="B16" s="102" t="s">
        <v>731</v>
      </c>
      <c r="C16" s="68"/>
      <c r="D16" s="102" t="s">
        <v>737</v>
      </c>
      <c r="F16" s="466"/>
      <c r="G16" s="466"/>
      <c r="H16" s="280" t="s">
        <v>1008</v>
      </c>
      <c r="I16" s="192" t="s">
        <v>693</v>
      </c>
    </row>
    <row r="17" spans="1:9" s="47" customFormat="1" ht="51.75" customHeight="1" thickBot="1" x14ac:dyDescent="0.3">
      <c r="A17" s="68">
        <v>3</v>
      </c>
      <c r="B17" s="196" t="s">
        <v>734</v>
      </c>
      <c r="C17" s="68"/>
      <c r="D17" s="102" t="s">
        <v>780</v>
      </c>
      <c r="F17" s="467"/>
      <c r="G17" s="467"/>
      <c r="H17" s="237"/>
      <c r="I17" s="237" t="s">
        <v>694</v>
      </c>
    </row>
    <row r="18" spans="1:9" ht="17.25" customHeight="1" thickBot="1" x14ac:dyDescent="0.3">
      <c r="A18" s="68"/>
      <c r="B18" s="91"/>
      <c r="C18" s="68"/>
      <c r="D18" s="91"/>
      <c r="F18" s="468" t="s">
        <v>1006</v>
      </c>
      <c r="G18" s="468" t="s">
        <v>1007</v>
      </c>
      <c r="H18" s="283"/>
      <c r="I18" s="197" t="s">
        <v>695</v>
      </c>
    </row>
    <row r="19" spans="1:9" ht="17.25" customHeight="1" thickBot="1" x14ac:dyDescent="0.3">
      <c r="A19" s="68"/>
      <c r="B19" s="91"/>
      <c r="C19" s="68"/>
      <c r="D19" s="91"/>
      <c r="F19" s="469"/>
      <c r="G19" s="469"/>
      <c r="H19" s="284" t="s">
        <v>982</v>
      </c>
      <c r="I19" s="197" t="s">
        <v>696</v>
      </c>
    </row>
    <row r="20" spans="1:9" ht="17.25" customHeight="1" thickBot="1" x14ac:dyDescent="0.3">
      <c r="A20" s="68"/>
      <c r="B20" s="91"/>
      <c r="C20" s="68"/>
      <c r="D20" s="91"/>
      <c r="F20" s="470"/>
      <c r="G20" s="470"/>
      <c r="H20" s="235"/>
      <c r="I20" s="235" t="s">
        <v>697</v>
      </c>
    </row>
    <row r="21" spans="1:9" ht="17.25" customHeight="1" thickBot="1" x14ac:dyDescent="0.3">
      <c r="B21" s="100"/>
      <c r="D21" s="100"/>
      <c r="F21" s="47"/>
      <c r="G21" s="47"/>
      <c r="H21" s="47"/>
      <c r="I21" s="47"/>
    </row>
    <row r="22" spans="1:9" ht="17.25" customHeight="1" thickBot="1" x14ac:dyDescent="0.3">
      <c r="A22" s="482" t="s">
        <v>756</v>
      </c>
      <c r="B22" s="483"/>
      <c r="C22" s="483"/>
      <c r="D22" s="484"/>
      <c r="F22" s="47"/>
      <c r="G22" s="47"/>
      <c r="H22" s="47"/>
      <c r="I22" s="47"/>
    </row>
    <row r="23" spans="1:9" ht="17.25" customHeight="1" thickBot="1" x14ac:dyDescent="0.3">
      <c r="A23" s="479" t="s">
        <v>988</v>
      </c>
      <c r="B23" s="480"/>
      <c r="C23" s="480"/>
      <c r="D23" s="481"/>
      <c r="F23" s="47"/>
      <c r="G23" s="47"/>
      <c r="H23" s="47"/>
      <c r="I23" s="47"/>
    </row>
    <row r="24" spans="1:9" ht="17.25" customHeight="1" thickBot="1" x14ac:dyDescent="0.3">
      <c r="A24" s="233" t="s">
        <v>432</v>
      </c>
      <c r="B24" s="191" t="s">
        <v>639</v>
      </c>
      <c r="C24" s="234" t="s">
        <v>563</v>
      </c>
      <c r="D24" s="191" t="s">
        <v>711</v>
      </c>
      <c r="F24" s="47"/>
      <c r="G24" s="47"/>
      <c r="H24" s="47"/>
      <c r="I24" s="47"/>
    </row>
    <row r="25" spans="1:9" ht="59.25" customHeight="1" x14ac:dyDescent="0.25">
      <c r="A25" s="68">
        <v>1</v>
      </c>
      <c r="B25" s="101" t="s">
        <v>732</v>
      </c>
      <c r="C25" s="186" t="s">
        <v>989</v>
      </c>
      <c r="D25" s="102" t="s">
        <v>990</v>
      </c>
      <c r="F25" s="47"/>
      <c r="G25" s="47"/>
      <c r="H25" s="47"/>
      <c r="I25" s="47"/>
    </row>
    <row r="26" spans="1:9" ht="17.25" customHeight="1" x14ac:dyDescent="0.25">
      <c r="B26" s="100"/>
      <c r="D26" s="100"/>
      <c r="F26" s="47"/>
      <c r="G26" s="47"/>
      <c r="H26" s="47"/>
      <c r="I26" s="47"/>
    </row>
    <row r="27" spans="1:9" ht="17.25" customHeight="1" thickBot="1" x14ac:dyDescent="0.3">
      <c r="B27" s="100"/>
      <c r="D27" s="100"/>
      <c r="F27" s="47"/>
      <c r="G27" s="47"/>
      <c r="H27" s="47"/>
      <c r="I27" s="47"/>
    </row>
    <row r="28" spans="1:9" ht="17.25" customHeight="1" thickBot="1" x14ac:dyDescent="0.3">
      <c r="A28" s="482" t="s">
        <v>991</v>
      </c>
      <c r="B28" s="483"/>
      <c r="C28" s="483"/>
      <c r="D28" s="484"/>
    </row>
    <row r="29" spans="1:9" ht="17.25" customHeight="1" thickBot="1" x14ac:dyDescent="0.3">
      <c r="A29" s="479" t="s">
        <v>992</v>
      </c>
      <c r="B29" s="480"/>
      <c r="C29" s="480"/>
      <c r="D29" s="481"/>
    </row>
    <row r="30" spans="1:9" ht="17.25" customHeight="1" thickBot="1" x14ac:dyDescent="0.3">
      <c r="A30" s="233" t="s">
        <v>432</v>
      </c>
      <c r="B30" s="191" t="s">
        <v>639</v>
      </c>
      <c r="C30" s="234" t="s">
        <v>563</v>
      </c>
      <c r="D30" s="191" t="s">
        <v>711</v>
      </c>
    </row>
    <row r="31" spans="1:9" ht="30" x14ac:dyDescent="0.25">
      <c r="A31" s="88">
        <v>1</v>
      </c>
      <c r="B31" s="99" t="s">
        <v>741</v>
      </c>
      <c r="C31" s="88" t="s">
        <v>738</v>
      </c>
      <c r="D31" s="99" t="s">
        <v>739</v>
      </c>
    </row>
    <row r="32" spans="1:9" ht="60" x14ac:dyDescent="0.25">
      <c r="A32" s="68">
        <v>2</v>
      </c>
      <c r="B32" s="102" t="s">
        <v>742</v>
      </c>
      <c r="C32" s="185" t="s">
        <v>996</v>
      </c>
      <c r="D32" s="102" t="s">
        <v>1009</v>
      </c>
    </row>
    <row r="33" spans="1:4" ht="75" x14ac:dyDescent="0.25">
      <c r="A33" s="68">
        <v>3</v>
      </c>
      <c r="B33" s="102" t="s">
        <v>740</v>
      </c>
      <c r="C33" s="68"/>
      <c r="D33" s="102" t="s">
        <v>744</v>
      </c>
    </row>
  </sheetData>
  <mergeCells count="18">
    <mergeCell ref="A29:D29"/>
    <mergeCell ref="A2:D2"/>
    <mergeCell ref="A1:D1"/>
    <mergeCell ref="A12:D12"/>
    <mergeCell ref="A28:D28"/>
    <mergeCell ref="A13:D13"/>
    <mergeCell ref="A22:D22"/>
    <mergeCell ref="A23:D23"/>
    <mergeCell ref="F13:I13"/>
    <mergeCell ref="F15:F17"/>
    <mergeCell ref="G15:G17"/>
    <mergeCell ref="F18:F20"/>
    <mergeCell ref="G18:G20"/>
    <mergeCell ref="F8:F10"/>
    <mergeCell ref="G8:G10"/>
    <mergeCell ref="F3:I3"/>
    <mergeCell ref="F5:F7"/>
    <mergeCell ref="G5:G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9"/>
  <sheetViews>
    <sheetView workbookViewId="0">
      <selection activeCell="F17" sqref="F17"/>
    </sheetView>
  </sheetViews>
  <sheetFormatPr defaultRowHeight="15" x14ac:dyDescent="0.25"/>
  <cols>
    <col min="1" max="1" width="5.42578125" customWidth="1"/>
    <col min="3" max="3" width="31.5703125" customWidth="1"/>
    <col min="4" max="4" width="25.85546875" customWidth="1"/>
    <col min="5" max="5" width="21.28515625" style="2" customWidth="1"/>
    <col min="6" max="6" width="36.28515625" style="2" customWidth="1"/>
    <col min="7" max="7" width="29.42578125" style="2" customWidth="1"/>
    <col min="8" max="8" width="19.7109375" style="2" customWidth="1"/>
    <col min="9" max="9" width="12.5703125" customWidth="1"/>
    <col min="10" max="10" width="20.42578125" bestFit="1" customWidth="1"/>
    <col min="11" max="11" width="9.140625" customWidth="1"/>
    <col min="12" max="12" width="13.5703125" customWidth="1"/>
  </cols>
  <sheetData>
    <row r="1" spans="2:13" ht="15.75" thickBot="1" x14ac:dyDescent="0.3"/>
    <row r="2" spans="2:13" ht="15.75" thickBot="1" x14ac:dyDescent="0.3">
      <c r="B2" s="4" t="s">
        <v>147</v>
      </c>
      <c r="C2" s="70" t="s">
        <v>1</v>
      </c>
      <c r="D2" s="494" t="s">
        <v>297</v>
      </c>
      <c r="E2" s="494"/>
      <c r="F2" s="494"/>
      <c r="G2" s="495"/>
      <c r="H2" s="4"/>
    </row>
    <row r="3" spans="2:13" ht="17.25" customHeight="1" thickBot="1" x14ac:dyDescent="0.3">
      <c r="B3" s="71"/>
      <c r="C3" s="491" t="s">
        <v>148</v>
      </c>
      <c r="D3" s="415" t="s">
        <v>3</v>
      </c>
      <c r="E3" s="416"/>
      <c r="F3" s="412" t="s">
        <v>4</v>
      </c>
      <c r="G3" s="415"/>
      <c r="H3" s="432" t="s">
        <v>5</v>
      </c>
      <c r="J3" t="s">
        <v>403</v>
      </c>
      <c r="L3" t="s">
        <v>404</v>
      </c>
    </row>
    <row r="4" spans="2:13" ht="15.75" thickBot="1" x14ac:dyDescent="0.3">
      <c r="B4" s="71"/>
      <c r="C4" s="492"/>
      <c r="D4" s="6" t="s">
        <v>6</v>
      </c>
      <c r="E4" s="6" t="s">
        <v>7</v>
      </c>
      <c r="F4" s="7" t="s">
        <v>6</v>
      </c>
      <c r="G4" s="13" t="s">
        <v>8</v>
      </c>
      <c r="H4" s="433"/>
    </row>
    <row r="5" spans="2:13" ht="15" customHeight="1" x14ac:dyDescent="0.25">
      <c r="B5" s="71"/>
      <c r="C5" s="492"/>
      <c r="D5" s="72" t="s">
        <v>43</v>
      </c>
      <c r="E5" s="72" t="s">
        <v>149</v>
      </c>
      <c r="F5" s="33" t="s">
        <v>46</v>
      </c>
      <c r="G5" s="73" t="s">
        <v>149</v>
      </c>
      <c r="H5" s="433"/>
      <c r="I5" s="74"/>
      <c r="J5" s="1" t="s">
        <v>405</v>
      </c>
      <c r="L5" t="s">
        <v>405</v>
      </c>
    </row>
    <row r="6" spans="2:13" x14ac:dyDescent="0.25">
      <c r="B6" s="71"/>
      <c r="C6" s="492"/>
      <c r="D6" s="11" t="s">
        <v>44</v>
      </c>
      <c r="E6" s="11" t="s">
        <v>150</v>
      </c>
      <c r="F6" s="12" t="s">
        <v>47</v>
      </c>
      <c r="G6" s="75" t="s">
        <v>150</v>
      </c>
      <c r="H6" s="433"/>
    </row>
    <row r="7" spans="2:13" ht="15.75" thickBot="1" x14ac:dyDescent="0.3">
      <c r="B7" s="71"/>
      <c r="C7" s="493"/>
      <c r="D7" s="11" t="s">
        <v>45</v>
      </c>
      <c r="E7" s="11" t="s">
        <v>151</v>
      </c>
      <c r="F7" s="12" t="s">
        <v>48</v>
      </c>
      <c r="G7" s="75" t="s">
        <v>151</v>
      </c>
      <c r="H7" s="434"/>
      <c r="I7" s="1" t="s">
        <v>409</v>
      </c>
      <c r="J7" s="87" t="s">
        <v>406</v>
      </c>
      <c r="K7" s="1" t="s">
        <v>410</v>
      </c>
      <c r="L7" t="s">
        <v>406</v>
      </c>
    </row>
    <row r="8" spans="2:13" ht="15.75" customHeight="1" thickBot="1" x14ac:dyDescent="0.3">
      <c r="B8" s="4" t="s">
        <v>152</v>
      </c>
      <c r="C8" s="4"/>
      <c r="D8" s="497" t="s">
        <v>10</v>
      </c>
      <c r="E8" s="498"/>
      <c r="F8" s="498"/>
      <c r="G8" s="499"/>
      <c r="H8" s="70"/>
      <c r="I8" s="4" t="s">
        <v>409</v>
      </c>
      <c r="J8" s="117" t="s">
        <v>407</v>
      </c>
      <c r="K8" s="118"/>
      <c r="L8" s="118" t="s">
        <v>407</v>
      </c>
      <c r="M8" s="119"/>
    </row>
    <row r="9" spans="2:13" ht="15.75" thickBot="1" x14ac:dyDescent="0.3">
      <c r="B9" s="71"/>
      <c r="C9" s="491" t="s">
        <v>11</v>
      </c>
      <c r="D9" s="415" t="s">
        <v>3</v>
      </c>
      <c r="E9" s="415"/>
      <c r="F9" s="412" t="s">
        <v>4</v>
      </c>
      <c r="G9" s="415"/>
      <c r="H9" s="432" t="s">
        <v>12</v>
      </c>
      <c r="J9" s="87" t="s">
        <v>408</v>
      </c>
      <c r="L9" t="s">
        <v>408</v>
      </c>
    </row>
    <row r="10" spans="2:13" ht="15.75" thickBot="1" x14ac:dyDescent="0.3">
      <c r="B10" s="71"/>
      <c r="C10" s="492"/>
      <c r="D10" s="6" t="s">
        <v>13</v>
      </c>
      <c r="E10" s="6" t="s">
        <v>7</v>
      </c>
      <c r="F10" s="10" t="s">
        <v>13</v>
      </c>
      <c r="G10" s="13" t="s">
        <v>8</v>
      </c>
      <c r="H10" s="433"/>
    </row>
    <row r="11" spans="2:13" x14ac:dyDescent="0.25">
      <c r="B11" s="71"/>
      <c r="C11" s="492"/>
      <c r="D11" s="72" t="s">
        <v>37</v>
      </c>
      <c r="E11" s="72" t="s">
        <v>149</v>
      </c>
      <c r="F11" s="33" t="s">
        <v>40</v>
      </c>
      <c r="G11" s="73" t="s">
        <v>149</v>
      </c>
      <c r="H11" s="433"/>
    </row>
    <row r="12" spans="2:13" x14ac:dyDescent="0.25">
      <c r="B12" s="71"/>
      <c r="C12" s="492"/>
      <c r="D12" s="11" t="s">
        <v>38</v>
      </c>
      <c r="E12" s="11" t="s">
        <v>150</v>
      </c>
      <c r="F12" s="12" t="s">
        <v>41</v>
      </c>
      <c r="G12" s="75" t="s">
        <v>150</v>
      </c>
      <c r="H12" s="433"/>
    </row>
    <row r="13" spans="2:13" ht="15.75" thickBot="1" x14ac:dyDescent="0.3">
      <c r="B13" s="71"/>
      <c r="C13" s="493"/>
      <c r="D13" s="11" t="s">
        <v>39</v>
      </c>
      <c r="E13" s="11" t="s">
        <v>151</v>
      </c>
      <c r="F13" s="12" t="s">
        <v>42</v>
      </c>
      <c r="G13" s="75" t="s">
        <v>151</v>
      </c>
      <c r="H13" s="434"/>
    </row>
    <row r="14" spans="2:13" ht="15.75" customHeight="1" thickBot="1" x14ac:dyDescent="0.3">
      <c r="B14" s="4" t="s">
        <v>153</v>
      </c>
      <c r="C14" s="70"/>
      <c r="D14" s="494" t="s">
        <v>15</v>
      </c>
      <c r="E14" s="494"/>
      <c r="F14" s="494"/>
      <c r="G14" s="495"/>
      <c r="H14" s="4"/>
      <c r="I14" s="4" t="s">
        <v>16</v>
      </c>
      <c r="J14" s="117" t="s">
        <v>17</v>
      </c>
      <c r="K14" s="118">
        <v>0.05</v>
      </c>
      <c r="L14" s="118" t="s">
        <v>18</v>
      </c>
      <c r="M14" s="119" t="s">
        <v>19</v>
      </c>
    </row>
    <row r="15" spans="2:13" ht="15.75" thickBot="1" x14ac:dyDescent="0.3">
      <c r="B15" s="71"/>
      <c r="C15" s="491" t="s">
        <v>20</v>
      </c>
      <c r="D15" s="496" t="s">
        <v>3</v>
      </c>
      <c r="E15" s="496"/>
      <c r="F15" s="412" t="s">
        <v>4</v>
      </c>
      <c r="G15" s="415"/>
      <c r="H15" s="432" t="s">
        <v>5</v>
      </c>
      <c r="I15" s="120">
        <v>10</v>
      </c>
      <c r="J15" s="33" t="s">
        <v>21</v>
      </c>
      <c r="K15" s="33">
        <v>1000</v>
      </c>
      <c r="L15" s="33"/>
      <c r="M15" s="116"/>
    </row>
    <row r="16" spans="2:13" ht="15.75" thickBot="1" x14ac:dyDescent="0.3">
      <c r="B16" s="71"/>
      <c r="C16" s="492"/>
      <c r="D16" s="6" t="s">
        <v>6</v>
      </c>
      <c r="E16" s="7" t="s">
        <v>13</v>
      </c>
      <c r="F16" s="7" t="s">
        <v>6</v>
      </c>
      <c r="G16" s="13" t="s">
        <v>13</v>
      </c>
      <c r="H16" s="433"/>
      <c r="I16" s="112">
        <v>20</v>
      </c>
      <c r="J16" s="12" t="s">
        <v>178</v>
      </c>
      <c r="K16" s="12"/>
      <c r="L16" s="12">
        <f>K15*K14</f>
        <v>50</v>
      </c>
      <c r="M16" s="121"/>
    </row>
    <row r="17" spans="2:13" x14ac:dyDescent="0.25">
      <c r="B17" s="71"/>
      <c r="C17" s="492"/>
      <c r="D17" s="72" t="s">
        <v>43</v>
      </c>
      <c r="E17" s="33" t="s">
        <v>37</v>
      </c>
      <c r="F17" s="33" t="s">
        <v>46</v>
      </c>
      <c r="G17" s="73" t="s">
        <v>40</v>
      </c>
      <c r="H17" s="433"/>
      <c r="I17" s="112">
        <v>30</v>
      </c>
      <c r="J17" s="12" t="s">
        <v>411</v>
      </c>
      <c r="K17" s="12"/>
      <c r="L17" s="12">
        <f>K15*K14</f>
        <v>50</v>
      </c>
      <c r="M17" s="113">
        <f>K15+L16</f>
        <v>1050</v>
      </c>
    </row>
    <row r="18" spans="2:13" x14ac:dyDescent="0.25">
      <c r="B18" s="71"/>
      <c r="C18" s="492"/>
      <c r="D18" s="11" t="s">
        <v>44</v>
      </c>
      <c r="E18" s="12" t="s">
        <v>38</v>
      </c>
      <c r="F18" s="12" t="s">
        <v>47</v>
      </c>
      <c r="G18" s="75" t="s">
        <v>41</v>
      </c>
      <c r="H18" s="433"/>
      <c r="I18" s="112">
        <v>40</v>
      </c>
      <c r="J18" s="12" t="s">
        <v>179</v>
      </c>
      <c r="K18" s="12"/>
      <c r="L18" s="12">
        <v>50</v>
      </c>
      <c r="M18" s="113">
        <f>K15+L16</f>
        <v>1050</v>
      </c>
    </row>
    <row r="19" spans="2:13" ht="15.75" thickBot="1" x14ac:dyDescent="0.3">
      <c r="B19" s="71"/>
      <c r="C19" s="493"/>
      <c r="D19" s="11" t="s">
        <v>45</v>
      </c>
      <c r="E19" s="12" t="s">
        <v>39</v>
      </c>
      <c r="F19" s="12" t="s">
        <v>48</v>
      </c>
      <c r="G19" s="75" t="s">
        <v>42</v>
      </c>
      <c r="H19" s="434"/>
      <c r="I19" s="114">
        <v>50</v>
      </c>
      <c r="J19" s="111" t="s">
        <v>22</v>
      </c>
      <c r="K19" s="111"/>
      <c r="L19" s="111"/>
      <c r="M19" s="115"/>
    </row>
    <row r="20" spans="2:13" ht="15.75" thickBot="1" x14ac:dyDescent="0.3">
      <c r="B20" s="4" t="s">
        <v>23</v>
      </c>
      <c r="C20" s="70"/>
      <c r="D20" s="494" t="s">
        <v>24</v>
      </c>
      <c r="E20" s="494"/>
      <c r="F20" s="494"/>
      <c r="G20" s="495"/>
      <c r="H20" s="4"/>
    </row>
    <row r="21" spans="2:13" ht="15.75" thickBot="1" x14ac:dyDescent="0.3">
      <c r="B21" s="5"/>
      <c r="C21" s="14" t="s">
        <v>25</v>
      </c>
      <c r="D21" s="479" t="s">
        <v>26</v>
      </c>
      <c r="E21" s="480"/>
      <c r="F21" s="480"/>
      <c r="G21" s="481"/>
      <c r="H21" s="14" t="s">
        <v>27</v>
      </c>
    </row>
    <row r="22" spans="2:13" s="3" customFormat="1" ht="15.75" thickBot="1" x14ac:dyDescent="0.3">
      <c r="B22" s="4" t="s">
        <v>28</v>
      </c>
      <c r="C22" s="70"/>
      <c r="D22" s="494" t="s">
        <v>29</v>
      </c>
      <c r="E22" s="494"/>
      <c r="F22" s="494"/>
      <c r="G22" s="495"/>
      <c r="H22" s="4"/>
    </row>
    <row r="23" spans="2:13" ht="16.5" thickBot="1" x14ac:dyDescent="0.3">
      <c r="B23" s="5"/>
      <c r="C23" s="76"/>
      <c r="D23" s="377" t="s">
        <v>154</v>
      </c>
      <c r="E23" s="379"/>
      <c r="F23" s="377" t="s">
        <v>155</v>
      </c>
      <c r="G23" s="379"/>
      <c r="H23" s="9"/>
    </row>
    <row r="24" spans="2:13" ht="15.75" thickBot="1" x14ac:dyDescent="0.3">
      <c r="B24" s="5"/>
      <c r="C24" s="432" t="s">
        <v>30</v>
      </c>
      <c r="D24" s="15" t="s">
        <v>156</v>
      </c>
      <c r="E24" s="77" t="s">
        <v>157</v>
      </c>
      <c r="F24" s="15" t="s">
        <v>158</v>
      </c>
      <c r="G24" s="77" t="s">
        <v>159</v>
      </c>
      <c r="H24" s="432" t="s">
        <v>31</v>
      </c>
    </row>
    <row r="25" spans="2:13" ht="15.75" thickBot="1" x14ac:dyDescent="0.3">
      <c r="B25" s="5"/>
      <c r="C25" s="433"/>
      <c r="D25" s="15" t="s">
        <v>160</v>
      </c>
      <c r="E25" s="77" t="s">
        <v>161</v>
      </c>
      <c r="F25" s="15" t="s">
        <v>162</v>
      </c>
      <c r="G25" s="77" t="s">
        <v>163</v>
      </c>
      <c r="H25" s="433"/>
    </row>
    <row r="26" spans="2:13" ht="15.75" thickBot="1" x14ac:dyDescent="0.3">
      <c r="B26" s="5"/>
      <c r="C26" s="433"/>
      <c r="D26" s="15" t="s">
        <v>164</v>
      </c>
      <c r="E26" s="77" t="s">
        <v>165</v>
      </c>
      <c r="F26" s="15" t="s">
        <v>166</v>
      </c>
      <c r="G26" s="77" t="s">
        <v>167</v>
      </c>
      <c r="H26" s="433"/>
    </row>
    <row r="27" spans="2:13" ht="15.75" thickBot="1" x14ac:dyDescent="0.3">
      <c r="B27" s="5"/>
      <c r="C27" s="433"/>
      <c r="D27" s="15" t="s">
        <v>396</v>
      </c>
      <c r="E27" s="20" t="s">
        <v>397</v>
      </c>
      <c r="F27" s="15" t="s">
        <v>398</v>
      </c>
      <c r="G27" s="20" t="s">
        <v>399</v>
      </c>
      <c r="H27" s="433"/>
    </row>
    <row r="28" spans="2:13" ht="15.75" thickBot="1" x14ac:dyDescent="0.3">
      <c r="B28" s="5"/>
      <c r="C28" s="433"/>
      <c r="D28" s="15" t="s">
        <v>168</v>
      </c>
      <c r="E28" s="77" t="s">
        <v>169</v>
      </c>
      <c r="F28" s="15" t="s">
        <v>170</v>
      </c>
      <c r="G28" s="77" t="s">
        <v>171</v>
      </c>
      <c r="H28" s="433"/>
    </row>
    <row r="29" spans="2:13" ht="15.75" thickBot="1" x14ac:dyDescent="0.3">
      <c r="B29" s="5"/>
      <c r="C29" s="433"/>
      <c r="D29" s="15" t="s">
        <v>172</v>
      </c>
      <c r="E29" s="77" t="s">
        <v>173</v>
      </c>
      <c r="F29" s="15" t="s">
        <v>174</v>
      </c>
      <c r="G29" s="77" t="s">
        <v>175</v>
      </c>
      <c r="H29" s="433"/>
    </row>
    <row r="30" spans="2:13" ht="15.75" thickBot="1" x14ac:dyDescent="0.3">
      <c r="B30" s="4" t="s">
        <v>32</v>
      </c>
      <c r="C30" s="70"/>
      <c r="D30" s="494" t="s">
        <v>968</v>
      </c>
      <c r="E30" s="494"/>
      <c r="F30" s="494"/>
      <c r="G30" s="495"/>
      <c r="H30" s="4"/>
    </row>
    <row r="31" spans="2:13" ht="15.75" thickBot="1" x14ac:dyDescent="0.3">
      <c r="B31" s="78"/>
      <c r="C31" s="289"/>
      <c r="D31" s="6" t="s">
        <v>969</v>
      </c>
      <c r="E31" s="7" t="s">
        <v>970</v>
      </c>
      <c r="F31" s="6" t="s">
        <v>969</v>
      </c>
      <c r="G31" s="13" t="s">
        <v>13</v>
      </c>
      <c r="H31" s="432" t="s">
        <v>444</v>
      </c>
    </row>
    <row r="32" spans="2:13" x14ac:dyDescent="0.25">
      <c r="B32" s="488"/>
      <c r="C32" s="491" t="s">
        <v>971</v>
      </c>
      <c r="D32" s="450" t="s">
        <v>659</v>
      </c>
      <c r="E32" s="290" t="s">
        <v>178</v>
      </c>
      <c r="F32" s="450" t="s">
        <v>972</v>
      </c>
      <c r="G32" s="290" t="s">
        <v>973</v>
      </c>
      <c r="H32" s="433"/>
    </row>
    <row r="33" spans="2:8" x14ac:dyDescent="0.25">
      <c r="B33" s="489"/>
      <c r="C33" s="492"/>
      <c r="D33" s="451"/>
      <c r="E33" s="133" t="s">
        <v>411</v>
      </c>
      <c r="F33" s="451"/>
      <c r="G33" s="133" t="s">
        <v>974</v>
      </c>
      <c r="H33" s="433"/>
    </row>
    <row r="34" spans="2:8" ht="15.75" thickBot="1" x14ac:dyDescent="0.3">
      <c r="B34" s="490"/>
      <c r="C34" s="493"/>
      <c r="D34" s="452"/>
      <c r="E34" s="133" t="s">
        <v>179</v>
      </c>
      <c r="F34" s="452"/>
      <c r="G34" s="133" t="s">
        <v>975</v>
      </c>
      <c r="H34" s="434"/>
    </row>
    <row r="35" spans="2:8" ht="15.75" thickBot="1" x14ac:dyDescent="0.3">
      <c r="B35" s="4" t="s">
        <v>559</v>
      </c>
      <c r="C35" s="70"/>
      <c r="D35" s="494" t="s">
        <v>33</v>
      </c>
      <c r="E35" s="494"/>
      <c r="F35" s="494"/>
      <c r="G35" s="495"/>
      <c r="H35" s="4"/>
    </row>
    <row r="36" spans="2:8" ht="16.5" thickBot="1" x14ac:dyDescent="0.3">
      <c r="B36" s="78"/>
      <c r="C36" s="485" t="s">
        <v>34</v>
      </c>
      <c r="D36" s="17" t="s">
        <v>412</v>
      </c>
      <c r="E36" s="18" t="s">
        <v>176</v>
      </c>
      <c r="F36" s="18" t="s">
        <v>413</v>
      </c>
      <c r="G36" s="69" t="s">
        <v>177</v>
      </c>
      <c r="H36" s="432" t="s">
        <v>35</v>
      </c>
    </row>
    <row r="37" spans="2:8" x14ac:dyDescent="0.25">
      <c r="B37" s="5"/>
      <c r="C37" s="486"/>
      <c r="D37" s="72" t="s">
        <v>37</v>
      </c>
      <c r="E37" s="72" t="s">
        <v>149</v>
      </c>
      <c r="F37" s="33" t="s">
        <v>40</v>
      </c>
      <c r="G37" s="73" t="s">
        <v>149</v>
      </c>
      <c r="H37" s="433"/>
    </row>
    <row r="38" spans="2:8" x14ac:dyDescent="0.25">
      <c r="B38" s="71"/>
      <c r="C38" s="486"/>
      <c r="D38" s="11" t="s">
        <v>38</v>
      </c>
      <c r="E38" s="11" t="s">
        <v>150</v>
      </c>
      <c r="F38" s="12" t="s">
        <v>41</v>
      </c>
      <c r="G38" s="75" t="s">
        <v>150</v>
      </c>
      <c r="H38" s="433"/>
    </row>
    <row r="39" spans="2:8" ht="15.75" thickBot="1" x14ac:dyDescent="0.3">
      <c r="B39" s="79"/>
      <c r="C39" s="487"/>
      <c r="D39" s="11" t="s">
        <v>39</v>
      </c>
      <c r="E39" s="11" t="s">
        <v>151</v>
      </c>
      <c r="F39" s="12" t="s">
        <v>42</v>
      </c>
      <c r="G39" s="75" t="s">
        <v>151</v>
      </c>
      <c r="H39" s="434"/>
    </row>
  </sheetData>
  <mergeCells count="31">
    <mergeCell ref="D14:G14"/>
    <mergeCell ref="D8:G8"/>
    <mergeCell ref="C9:C13"/>
    <mergeCell ref="D9:E9"/>
    <mergeCell ref="F9:G9"/>
    <mergeCell ref="H9:H13"/>
    <mergeCell ref="D2:G2"/>
    <mergeCell ref="C3:C7"/>
    <mergeCell ref="D3:E3"/>
    <mergeCell ref="F3:G3"/>
    <mergeCell ref="H3:H7"/>
    <mergeCell ref="C24:C29"/>
    <mergeCell ref="C15:C19"/>
    <mergeCell ref="D15:E15"/>
    <mergeCell ref="F15:G15"/>
    <mergeCell ref="H15:H19"/>
    <mergeCell ref="H24:H29"/>
    <mergeCell ref="D30:G30"/>
    <mergeCell ref="H31:H34"/>
    <mergeCell ref="D20:G20"/>
    <mergeCell ref="D21:G21"/>
    <mergeCell ref="D22:G22"/>
    <mergeCell ref="D23:E23"/>
    <mergeCell ref="F23:G23"/>
    <mergeCell ref="C36:C39"/>
    <mergeCell ref="H36:H39"/>
    <mergeCell ref="B32:B34"/>
    <mergeCell ref="C32:C34"/>
    <mergeCell ref="D32:D34"/>
    <mergeCell ref="F32:F34"/>
    <mergeCell ref="D35:G35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20"/>
  <sheetViews>
    <sheetView workbookViewId="0">
      <selection activeCell="B17" sqref="B17"/>
    </sheetView>
  </sheetViews>
  <sheetFormatPr defaultRowHeight="15" x14ac:dyDescent="0.25"/>
  <cols>
    <col min="1" max="1" width="6" style="1" customWidth="1"/>
    <col min="2" max="2" width="63.85546875" style="3" customWidth="1"/>
    <col min="3" max="3" width="11.140625" style="3" customWidth="1"/>
    <col min="4" max="4" width="6.140625" style="3" customWidth="1"/>
    <col min="5" max="5" width="10.85546875" style="1" customWidth="1"/>
    <col min="6" max="6" width="31.140625" style="3" bestFit="1" customWidth="1"/>
    <col min="7" max="8" width="12.7109375" style="3" bestFit="1" customWidth="1"/>
    <col min="9" max="16384" width="9.140625" style="3"/>
  </cols>
  <sheetData>
    <row r="2" spans="1:10" ht="15.75" thickBot="1" x14ac:dyDescent="0.3"/>
    <row r="3" spans="1:10" ht="15.75" thickBot="1" x14ac:dyDescent="0.3">
      <c r="A3" s="7" t="s">
        <v>824</v>
      </c>
      <c r="B3" s="10" t="s">
        <v>639</v>
      </c>
      <c r="C3" s="26" t="s">
        <v>92</v>
      </c>
    </row>
    <row r="4" spans="1:10" ht="15.75" thickBot="1" x14ac:dyDescent="0.3">
      <c r="A4" s="307">
        <v>1</v>
      </c>
      <c r="B4" s="295" t="s">
        <v>542</v>
      </c>
      <c r="C4" s="291" t="s">
        <v>825</v>
      </c>
      <c r="E4" s="412" t="s">
        <v>521</v>
      </c>
      <c r="F4" s="415"/>
      <c r="G4" s="415"/>
      <c r="H4" s="415"/>
      <c r="I4" s="415"/>
      <c r="J4" s="416"/>
    </row>
    <row r="5" spans="1:10" ht="15.75" thickBot="1" x14ac:dyDescent="0.3">
      <c r="A5" s="112">
        <v>2</v>
      </c>
      <c r="B5" s="28" t="s">
        <v>827</v>
      </c>
      <c r="C5" s="113" t="s">
        <v>826</v>
      </c>
      <c r="E5" s="7" t="s">
        <v>523</v>
      </c>
      <c r="F5" s="10" t="s">
        <v>524</v>
      </c>
      <c r="G5" s="10" t="s">
        <v>525</v>
      </c>
      <c r="H5" s="10" t="s">
        <v>525</v>
      </c>
      <c r="I5" s="10" t="s">
        <v>526</v>
      </c>
      <c r="J5" s="26" t="s">
        <v>526</v>
      </c>
    </row>
    <row r="6" spans="1:10" x14ac:dyDescent="0.25">
      <c r="A6" s="112">
        <v>3</v>
      </c>
      <c r="B6" s="28" t="s">
        <v>829</v>
      </c>
      <c r="C6" s="113" t="s">
        <v>225</v>
      </c>
      <c r="E6" s="120" t="s">
        <v>465</v>
      </c>
      <c r="F6" s="32" t="s">
        <v>962</v>
      </c>
      <c r="G6" s="33">
        <v>40</v>
      </c>
      <c r="H6" s="33"/>
      <c r="I6" s="33">
        <v>10000</v>
      </c>
      <c r="J6" s="116"/>
    </row>
    <row r="7" spans="1:10" x14ac:dyDescent="0.25">
      <c r="A7" s="112">
        <v>4</v>
      </c>
      <c r="B7" s="28" t="s">
        <v>828</v>
      </c>
      <c r="C7" s="113" t="s">
        <v>224</v>
      </c>
      <c r="E7" s="112"/>
      <c r="F7" s="34" t="s">
        <v>528</v>
      </c>
      <c r="G7" s="12"/>
      <c r="H7" s="12">
        <v>31</v>
      </c>
      <c r="I7" s="12"/>
      <c r="J7" s="113">
        <v>10000</v>
      </c>
    </row>
    <row r="8" spans="1:10" ht="15.75" thickBot="1" x14ac:dyDescent="0.3">
      <c r="A8" s="112"/>
      <c r="B8" s="272" t="s">
        <v>832</v>
      </c>
      <c r="C8" s="113"/>
      <c r="E8" s="114"/>
      <c r="F8" s="106" t="s">
        <v>530</v>
      </c>
      <c r="G8" s="106"/>
      <c r="H8" s="106"/>
      <c r="I8" s="106"/>
      <c r="J8" s="107"/>
    </row>
    <row r="9" spans="1:10" ht="15.75" thickBot="1" x14ac:dyDescent="0.3">
      <c r="A9" s="112"/>
      <c r="B9" s="272" t="s">
        <v>833</v>
      </c>
      <c r="C9" s="113"/>
      <c r="E9" s="2"/>
      <c r="F9"/>
      <c r="G9"/>
      <c r="H9"/>
      <c r="I9"/>
      <c r="J9"/>
    </row>
    <row r="10" spans="1:10" ht="15.75" thickBot="1" x14ac:dyDescent="0.3">
      <c r="A10" s="112"/>
      <c r="B10" s="272" t="s">
        <v>834</v>
      </c>
      <c r="C10" s="113"/>
      <c r="E10" s="412" t="s">
        <v>959</v>
      </c>
      <c r="F10" s="415"/>
      <c r="G10" s="415"/>
      <c r="H10" s="415"/>
      <c r="I10" s="415"/>
      <c r="J10" s="416"/>
    </row>
    <row r="11" spans="1:10" ht="15.75" thickBot="1" x14ac:dyDescent="0.3">
      <c r="A11" s="112">
        <v>5</v>
      </c>
      <c r="B11" s="28" t="s">
        <v>930</v>
      </c>
      <c r="C11" s="113" t="s">
        <v>444</v>
      </c>
      <c r="E11" s="7" t="s">
        <v>523</v>
      </c>
      <c r="F11" s="10" t="s">
        <v>524</v>
      </c>
      <c r="G11" s="10" t="s">
        <v>525</v>
      </c>
      <c r="H11" s="10" t="s">
        <v>525</v>
      </c>
      <c r="I11" s="10" t="s">
        <v>526</v>
      </c>
      <c r="J11" s="26" t="s">
        <v>526</v>
      </c>
    </row>
    <row r="12" spans="1:10" x14ac:dyDescent="0.25">
      <c r="A12" s="112">
        <v>6</v>
      </c>
      <c r="B12" s="28" t="s">
        <v>830</v>
      </c>
      <c r="C12" s="113" t="s">
        <v>226</v>
      </c>
      <c r="E12" s="120" t="s">
        <v>465</v>
      </c>
      <c r="F12" s="32" t="s">
        <v>960</v>
      </c>
      <c r="G12" s="33">
        <v>21</v>
      </c>
      <c r="H12" s="33"/>
      <c r="I12" s="33">
        <v>2000</v>
      </c>
      <c r="J12" s="116"/>
    </row>
    <row r="13" spans="1:10" x14ac:dyDescent="0.25">
      <c r="A13" s="112">
        <v>7</v>
      </c>
      <c r="B13" s="28" t="s">
        <v>844</v>
      </c>
      <c r="C13" s="113" t="s">
        <v>227</v>
      </c>
      <c r="E13" s="112"/>
      <c r="F13" s="34" t="s">
        <v>961</v>
      </c>
      <c r="G13" s="12"/>
      <c r="H13" s="12">
        <v>50</v>
      </c>
      <c r="I13" s="12"/>
      <c r="J13" s="113">
        <v>2000</v>
      </c>
    </row>
    <row r="14" spans="1:10" ht="15.75" thickBot="1" x14ac:dyDescent="0.3">
      <c r="A14" s="112">
        <v>8</v>
      </c>
      <c r="B14" s="27" t="s">
        <v>845</v>
      </c>
      <c r="C14" s="113" t="s">
        <v>825</v>
      </c>
      <c r="E14" s="114"/>
      <c r="F14" s="106" t="s">
        <v>530</v>
      </c>
      <c r="G14" s="106"/>
      <c r="H14" s="106"/>
      <c r="I14" s="106"/>
      <c r="J14" s="107"/>
    </row>
    <row r="15" spans="1:10" ht="15.75" thickBot="1" x14ac:dyDescent="0.3">
      <c r="A15" s="114">
        <v>9</v>
      </c>
      <c r="B15" s="106" t="s">
        <v>831</v>
      </c>
      <c r="C15" s="115" t="s">
        <v>228</v>
      </c>
    </row>
    <row r="16" spans="1:10" ht="15.75" thickBot="1" x14ac:dyDescent="0.3">
      <c r="E16" s="412" t="s">
        <v>264</v>
      </c>
      <c r="F16" s="415"/>
      <c r="G16" s="415"/>
      <c r="H16" s="415"/>
      <c r="I16" s="415"/>
      <c r="J16" s="416"/>
    </row>
    <row r="17" spans="5:10" ht="15.75" thickBot="1" x14ac:dyDescent="0.3">
      <c r="E17" s="7" t="s">
        <v>523</v>
      </c>
      <c r="F17" s="10" t="s">
        <v>524</v>
      </c>
      <c r="G17" s="10" t="s">
        <v>525</v>
      </c>
      <c r="H17" s="10" t="s">
        <v>525</v>
      </c>
      <c r="I17" s="10" t="s">
        <v>526</v>
      </c>
      <c r="J17" s="26" t="s">
        <v>526</v>
      </c>
    </row>
    <row r="18" spans="5:10" x14ac:dyDescent="0.25">
      <c r="E18" s="120" t="s">
        <v>465</v>
      </c>
      <c r="F18" s="32" t="s">
        <v>533</v>
      </c>
      <c r="G18" s="33">
        <v>21</v>
      </c>
      <c r="H18" s="33"/>
      <c r="I18" s="33">
        <v>8000</v>
      </c>
      <c r="J18" s="116"/>
    </row>
    <row r="19" spans="5:10" x14ac:dyDescent="0.25">
      <c r="E19" s="112"/>
      <c r="F19" s="34" t="s">
        <v>967</v>
      </c>
      <c r="G19" s="12"/>
      <c r="H19" s="12">
        <v>50</v>
      </c>
      <c r="I19" s="12"/>
      <c r="J19" s="113">
        <v>8000</v>
      </c>
    </row>
    <row r="20" spans="5:10" ht="15.75" thickBot="1" x14ac:dyDescent="0.3">
      <c r="E20" s="114"/>
      <c r="F20" s="106" t="s">
        <v>535</v>
      </c>
      <c r="G20" s="106"/>
      <c r="H20" s="106"/>
      <c r="I20" s="106"/>
      <c r="J20" s="107"/>
    </row>
  </sheetData>
  <mergeCells count="3">
    <mergeCell ref="E4:J4"/>
    <mergeCell ref="E16:J16"/>
    <mergeCell ref="E10:J1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20"/>
  <sheetViews>
    <sheetView workbookViewId="0">
      <selection activeCell="C18" sqref="C18"/>
    </sheetView>
  </sheetViews>
  <sheetFormatPr defaultRowHeight="15" x14ac:dyDescent="0.25"/>
  <cols>
    <col min="1" max="1" width="7.28515625" style="1" customWidth="1"/>
    <col min="2" max="2" width="70.28515625" style="3" customWidth="1"/>
    <col min="3" max="3" width="11" style="3" customWidth="1"/>
    <col min="4" max="4" width="5.5703125" style="3" customWidth="1"/>
    <col min="5" max="5" width="10.5703125" style="3" customWidth="1"/>
    <col min="6" max="6" width="26.7109375" style="3" bestFit="1" customWidth="1"/>
    <col min="7" max="8" width="12.7109375" style="3" bestFit="1" customWidth="1"/>
    <col min="9" max="16384" width="9.140625" style="3"/>
  </cols>
  <sheetData>
    <row r="2" spans="1:10" ht="15.75" thickBot="1" x14ac:dyDescent="0.3"/>
    <row r="3" spans="1:10" ht="15.75" thickBot="1" x14ac:dyDescent="0.3">
      <c r="A3" s="7" t="s">
        <v>824</v>
      </c>
      <c r="B3" s="10" t="s">
        <v>639</v>
      </c>
      <c r="C3" s="26" t="s">
        <v>92</v>
      </c>
      <c r="E3" s="412" t="s">
        <v>522</v>
      </c>
      <c r="F3" s="415"/>
      <c r="G3" s="415"/>
      <c r="H3" s="415"/>
      <c r="I3" s="415"/>
      <c r="J3" s="416"/>
    </row>
    <row r="4" spans="1:10" ht="15.75" thickBot="1" x14ac:dyDescent="0.3">
      <c r="A4" s="307">
        <v>1</v>
      </c>
      <c r="B4" s="295" t="s">
        <v>835</v>
      </c>
      <c r="C4" s="291" t="s">
        <v>402</v>
      </c>
      <c r="E4" s="7" t="s">
        <v>523</v>
      </c>
      <c r="F4" s="10" t="s">
        <v>524</v>
      </c>
      <c r="G4" s="10" t="s">
        <v>525</v>
      </c>
      <c r="H4" s="10" t="s">
        <v>525</v>
      </c>
      <c r="I4" s="10" t="s">
        <v>526</v>
      </c>
      <c r="J4" s="26" t="s">
        <v>526</v>
      </c>
    </row>
    <row r="5" spans="1:10" x14ac:dyDescent="0.25">
      <c r="A5" s="112">
        <v>2</v>
      </c>
      <c r="B5" s="28" t="s">
        <v>836</v>
      </c>
      <c r="C5" s="113" t="s">
        <v>841</v>
      </c>
      <c r="E5" s="108" t="s">
        <v>537</v>
      </c>
      <c r="F5" s="32" t="s">
        <v>527</v>
      </c>
      <c r="G5" s="33">
        <v>1</v>
      </c>
      <c r="H5" s="33"/>
      <c r="I5" s="33">
        <v>20000</v>
      </c>
      <c r="J5" s="116"/>
    </row>
    <row r="6" spans="1:10" x14ac:dyDescent="0.25">
      <c r="A6" s="112">
        <v>3</v>
      </c>
      <c r="B6" s="28" t="s">
        <v>837</v>
      </c>
      <c r="C6" s="113" t="s">
        <v>232</v>
      </c>
      <c r="E6" s="104"/>
      <c r="F6" s="34" t="s">
        <v>529</v>
      </c>
      <c r="G6" s="12"/>
      <c r="H6" s="12">
        <v>50</v>
      </c>
      <c r="I6" s="12"/>
      <c r="J6" s="113">
        <v>20000</v>
      </c>
    </row>
    <row r="7" spans="1:10" ht="15.75" thickBot="1" x14ac:dyDescent="0.3">
      <c r="A7" s="112">
        <v>4</v>
      </c>
      <c r="B7" s="28" t="s">
        <v>838</v>
      </c>
      <c r="C7" s="113" t="s">
        <v>231</v>
      </c>
      <c r="E7" s="105"/>
      <c r="F7" s="106" t="s">
        <v>531</v>
      </c>
      <c r="G7" s="106"/>
      <c r="H7" s="106"/>
      <c r="I7" s="106"/>
      <c r="J7" s="107"/>
    </row>
    <row r="8" spans="1:10" ht="15.75" thickBot="1" x14ac:dyDescent="0.3">
      <c r="A8" s="112"/>
      <c r="B8" s="272" t="s">
        <v>832</v>
      </c>
      <c r="C8" s="113"/>
      <c r="E8"/>
      <c r="F8"/>
      <c r="G8"/>
      <c r="H8"/>
      <c r="I8"/>
      <c r="J8"/>
    </row>
    <row r="9" spans="1:10" ht="15.75" thickBot="1" x14ac:dyDescent="0.3">
      <c r="A9" s="112"/>
      <c r="B9" s="272" t="s">
        <v>833</v>
      </c>
      <c r="C9" s="113"/>
      <c r="E9" s="412" t="s">
        <v>963</v>
      </c>
      <c r="F9" s="415"/>
      <c r="G9" s="415"/>
      <c r="H9" s="415"/>
      <c r="I9" s="415"/>
      <c r="J9" s="416"/>
    </row>
    <row r="10" spans="1:10" ht="15.75" thickBot="1" x14ac:dyDescent="0.3">
      <c r="A10" s="112"/>
      <c r="B10" s="272" t="s">
        <v>834</v>
      </c>
      <c r="C10" s="113"/>
      <c r="E10" s="7" t="s">
        <v>523</v>
      </c>
      <c r="F10" s="10" t="s">
        <v>524</v>
      </c>
      <c r="G10" s="10" t="s">
        <v>525</v>
      </c>
      <c r="H10" s="10" t="s">
        <v>525</v>
      </c>
      <c r="I10" s="10" t="s">
        <v>526</v>
      </c>
      <c r="J10" s="26" t="s">
        <v>526</v>
      </c>
    </row>
    <row r="11" spans="1:10" x14ac:dyDescent="0.25">
      <c r="A11" s="112">
        <v>5</v>
      </c>
      <c r="B11" s="28" t="s">
        <v>931</v>
      </c>
      <c r="C11" s="113" t="s">
        <v>444</v>
      </c>
      <c r="E11" s="108" t="s">
        <v>537</v>
      </c>
      <c r="F11" s="32" t="s">
        <v>965</v>
      </c>
      <c r="G11" s="33">
        <v>40</v>
      </c>
      <c r="H11" s="33"/>
      <c r="I11" s="33">
        <v>4000</v>
      </c>
      <c r="J11" s="116"/>
    </row>
    <row r="12" spans="1:10" x14ac:dyDescent="0.25">
      <c r="A12" s="112">
        <v>6</v>
      </c>
      <c r="B12" s="28" t="s">
        <v>839</v>
      </c>
      <c r="C12" s="113" t="s">
        <v>840</v>
      </c>
      <c r="E12" s="104"/>
      <c r="F12" s="34" t="s">
        <v>964</v>
      </c>
      <c r="G12" s="12"/>
      <c r="H12" s="12">
        <v>15</v>
      </c>
      <c r="I12" s="12"/>
      <c r="J12" s="113">
        <v>4000</v>
      </c>
    </row>
    <row r="13" spans="1:10" ht="15.75" thickBot="1" x14ac:dyDescent="0.3">
      <c r="A13" s="112">
        <v>7</v>
      </c>
      <c r="B13" s="28" t="s">
        <v>842</v>
      </c>
      <c r="C13" s="113" t="s">
        <v>233</v>
      </c>
      <c r="E13" s="105"/>
      <c r="F13" s="106" t="s">
        <v>531</v>
      </c>
      <c r="G13" s="106"/>
      <c r="H13" s="106"/>
      <c r="I13" s="106"/>
      <c r="J13" s="107"/>
    </row>
    <row r="14" spans="1:10" x14ac:dyDescent="0.25">
      <c r="A14" s="112">
        <v>8</v>
      </c>
      <c r="B14" s="27" t="s">
        <v>843</v>
      </c>
      <c r="C14" s="113" t="s">
        <v>402</v>
      </c>
    </row>
    <row r="15" spans="1:10" ht="15.75" thickBot="1" x14ac:dyDescent="0.3">
      <c r="A15" s="114">
        <v>9</v>
      </c>
      <c r="B15" s="106" t="s">
        <v>831</v>
      </c>
      <c r="C15" s="115" t="s">
        <v>234</v>
      </c>
    </row>
    <row r="16" spans="1:10" ht="15.75" thickBot="1" x14ac:dyDescent="0.3">
      <c r="E16" s="412" t="s">
        <v>532</v>
      </c>
      <c r="F16" s="415"/>
      <c r="G16" s="415"/>
      <c r="H16" s="415"/>
      <c r="I16" s="415"/>
      <c r="J16" s="416"/>
    </row>
    <row r="17" spans="5:10" ht="15.75" thickBot="1" x14ac:dyDescent="0.3">
      <c r="E17" s="7" t="s">
        <v>523</v>
      </c>
      <c r="F17" s="10" t="s">
        <v>524</v>
      </c>
      <c r="G17" s="10" t="s">
        <v>525</v>
      </c>
      <c r="H17" s="10" t="s">
        <v>525</v>
      </c>
      <c r="I17" s="10" t="s">
        <v>526</v>
      </c>
      <c r="J17" s="26" t="s">
        <v>526</v>
      </c>
    </row>
    <row r="18" spans="5:10" x14ac:dyDescent="0.25">
      <c r="E18" s="108" t="s">
        <v>465</v>
      </c>
      <c r="F18" s="32" t="s">
        <v>966</v>
      </c>
      <c r="G18" s="33">
        <v>40</v>
      </c>
      <c r="H18" s="33"/>
      <c r="I18" s="33">
        <v>16000</v>
      </c>
      <c r="J18" s="116"/>
    </row>
    <row r="19" spans="5:10" x14ac:dyDescent="0.25">
      <c r="E19" s="104"/>
      <c r="F19" s="34" t="s">
        <v>534</v>
      </c>
      <c r="G19" s="12"/>
      <c r="H19" s="12">
        <v>15</v>
      </c>
      <c r="I19" s="12"/>
      <c r="J19" s="113">
        <v>16000</v>
      </c>
    </row>
    <row r="20" spans="5:10" ht="15.75" thickBot="1" x14ac:dyDescent="0.3">
      <c r="E20" s="105"/>
      <c r="F20" s="106" t="s">
        <v>536</v>
      </c>
      <c r="G20" s="106"/>
      <c r="H20" s="106"/>
      <c r="I20" s="106"/>
      <c r="J20" s="107"/>
    </row>
  </sheetData>
  <mergeCells count="3">
    <mergeCell ref="E3:J3"/>
    <mergeCell ref="E16:J16"/>
    <mergeCell ref="E9:J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26"/>
  <sheetViews>
    <sheetView topLeftCell="C9" zoomScale="93" zoomScaleNormal="93" workbookViewId="0">
      <selection activeCell="G20" sqref="G20:K20"/>
    </sheetView>
  </sheetViews>
  <sheetFormatPr defaultRowHeight="21.75" customHeight="1" x14ac:dyDescent="0.25"/>
  <cols>
    <col min="1" max="1" width="3" style="199" customWidth="1"/>
    <col min="2" max="2" width="10.28515625" style="199" customWidth="1"/>
    <col min="3" max="3" width="39.42578125" style="199" customWidth="1"/>
    <col min="4" max="4" width="75.5703125" style="199" bestFit="1" customWidth="1"/>
    <col min="5" max="5" width="3.85546875" style="199" customWidth="1"/>
    <col min="6" max="6" width="11.85546875" style="199" customWidth="1"/>
    <col min="7" max="7" width="12" style="199" bestFit="1" customWidth="1"/>
    <col min="8" max="8" width="10.140625" style="199" customWidth="1"/>
    <col min="9" max="9" width="16" style="199" bestFit="1" customWidth="1"/>
    <col min="10" max="10" width="15.140625" style="199" customWidth="1"/>
    <col min="11" max="11" width="14.42578125" style="199" bestFit="1" customWidth="1"/>
    <col min="12" max="16384" width="9.140625" style="199"/>
  </cols>
  <sheetData>
    <row r="1" spans="2:11" ht="21.75" customHeight="1" thickBot="1" x14ac:dyDescent="0.3"/>
    <row r="2" spans="2:11" ht="21.75" customHeight="1" thickBot="1" x14ac:dyDescent="0.3">
      <c r="B2" s="500" t="s">
        <v>940</v>
      </c>
      <c r="C2" s="501"/>
      <c r="D2" s="502"/>
      <c r="E2" s="200"/>
      <c r="F2" s="441" t="s">
        <v>803</v>
      </c>
      <c r="G2" s="442"/>
      <c r="H2" s="442"/>
      <c r="I2" s="442"/>
      <c r="J2" s="442"/>
      <c r="K2" s="443"/>
    </row>
    <row r="3" spans="2:11" ht="21.75" customHeight="1" thickBot="1" x14ac:dyDescent="0.3">
      <c r="B3" s="201"/>
      <c r="C3" s="202"/>
      <c r="D3" s="203"/>
      <c r="E3" s="200"/>
      <c r="F3" s="262"/>
      <c r="K3" s="263"/>
    </row>
    <row r="4" spans="2:11" ht="21.75" customHeight="1" thickBot="1" x14ac:dyDescent="0.3">
      <c r="B4" s="157" t="s">
        <v>432</v>
      </c>
      <c r="C4" s="158" t="s">
        <v>554</v>
      </c>
      <c r="D4" s="159" t="s">
        <v>1</v>
      </c>
      <c r="F4" s="264"/>
      <c r="G4" s="66" t="s">
        <v>240</v>
      </c>
      <c r="H4"/>
      <c r="I4" s="66" t="s">
        <v>790</v>
      </c>
      <c r="J4"/>
      <c r="K4" s="66" t="s">
        <v>791</v>
      </c>
    </row>
    <row r="5" spans="2:11" ht="21.75" customHeight="1" thickBot="1" x14ac:dyDescent="0.3">
      <c r="B5" s="204" t="s">
        <v>2</v>
      </c>
      <c r="C5" s="205" t="s">
        <v>548</v>
      </c>
      <c r="D5" s="206" t="s">
        <v>557</v>
      </c>
      <c r="F5" s="264"/>
      <c r="G5" s="3"/>
      <c r="H5" s="3"/>
      <c r="I5" s="3"/>
      <c r="J5"/>
      <c r="K5" s="124"/>
    </row>
    <row r="6" spans="2:11" ht="21.75" customHeight="1" thickBot="1" x14ac:dyDescent="0.3">
      <c r="B6" s="207" t="s">
        <v>9</v>
      </c>
      <c r="C6" s="208" t="s">
        <v>549</v>
      </c>
      <c r="D6" s="209" t="s">
        <v>556</v>
      </c>
      <c r="F6" s="125" t="s">
        <v>792</v>
      </c>
      <c r="G6" s="66" t="s">
        <v>793</v>
      </c>
      <c r="H6" s="3" t="s">
        <v>794</v>
      </c>
      <c r="I6" s="66" t="s">
        <v>795</v>
      </c>
      <c r="J6" s="3" t="s">
        <v>796</v>
      </c>
      <c r="K6" s="66" t="s">
        <v>797</v>
      </c>
    </row>
    <row r="7" spans="2:11" ht="21.75" customHeight="1" thickBot="1" x14ac:dyDescent="0.3">
      <c r="B7" s="207" t="s">
        <v>14</v>
      </c>
      <c r="C7" s="208" t="s">
        <v>550</v>
      </c>
      <c r="D7" s="209" t="s">
        <v>555</v>
      </c>
      <c r="F7" s="264"/>
      <c r="G7"/>
      <c r="H7"/>
      <c r="I7"/>
      <c r="J7"/>
      <c r="K7" s="261" t="s">
        <v>798</v>
      </c>
    </row>
    <row r="8" spans="2:11" ht="21.75" customHeight="1" thickBot="1" x14ac:dyDescent="0.3">
      <c r="B8" s="207" t="s">
        <v>23</v>
      </c>
      <c r="C8" s="208" t="s">
        <v>551</v>
      </c>
      <c r="D8" s="209" t="s">
        <v>681</v>
      </c>
      <c r="F8" s="264"/>
      <c r="G8"/>
      <c r="H8"/>
      <c r="I8"/>
      <c r="J8"/>
      <c r="K8" s="265"/>
    </row>
    <row r="9" spans="2:11" ht="21.75" customHeight="1" thickBot="1" x14ac:dyDescent="0.3">
      <c r="B9" s="207" t="s">
        <v>28</v>
      </c>
      <c r="C9" s="208" t="s">
        <v>552</v>
      </c>
      <c r="D9" s="209" t="s">
        <v>682</v>
      </c>
      <c r="F9" s="125" t="s">
        <v>792</v>
      </c>
      <c r="G9" s="66" t="s">
        <v>799</v>
      </c>
      <c r="H9" s="3" t="s">
        <v>794</v>
      </c>
      <c r="I9" s="66" t="s">
        <v>800</v>
      </c>
      <c r="J9" s="3" t="s">
        <v>796</v>
      </c>
      <c r="K9" s="66" t="s">
        <v>797</v>
      </c>
    </row>
    <row r="10" spans="2:11" ht="21.75" customHeight="1" thickBot="1" x14ac:dyDescent="0.3">
      <c r="B10" s="210" t="s">
        <v>32</v>
      </c>
      <c r="C10" s="211" t="s">
        <v>553</v>
      </c>
      <c r="D10" s="212" t="s">
        <v>558</v>
      </c>
      <c r="F10" s="125"/>
      <c r="G10"/>
      <c r="H10"/>
      <c r="I10"/>
      <c r="J10"/>
      <c r="K10" s="261" t="s">
        <v>798</v>
      </c>
    </row>
    <row r="11" spans="2:11" ht="21.75" customHeight="1" thickBot="1" x14ac:dyDescent="0.3">
      <c r="B11" s="200"/>
      <c r="C11" s="200"/>
      <c r="F11" s="264"/>
      <c r="G11"/>
      <c r="H11"/>
      <c r="I11"/>
      <c r="J11"/>
      <c r="K11" s="265"/>
    </row>
    <row r="12" spans="2:11" ht="21.75" customHeight="1" thickBot="1" x14ac:dyDescent="0.3">
      <c r="B12" s="200"/>
      <c r="C12" s="200"/>
      <c r="F12" s="125" t="s">
        <v>792</v>
      </c>
      <c r="G12" s="66" t="s">
        <v>801</v>
      </c>
      <c r="H12" s="3" t="s">
        <v>794</v>
      </c>
      <c r="I12" s="66" t="s">
        <v>802</v>
      </c>
      <c r="J12" s="3" t="s">
        <v>796</v>
      </c>
      <c r="K12" s="66" t="s">
        <v>797</v>
      </c>
    </row>
    <row r="13" spans="2:11" ht="21.75" customHeight="1" thickBot="1" x14ac:dyDescent="0.3">
      <c r="B13" s="200"/>
      <c r="C13" s="200"/>
      <c r="D13" s="200"/>
      <c r="F13" s="264"/>
      <c r="G13"/>
      <c r="H13"/>
      <c r="I13"/>
      <c r="J13"/>
      <c r="K13" s="261" t="s">
        <v>798</v>
      </c>
    </row>
    <row r="14" spans="2:11" ht="21.75" customHeight="1" thickBot="1" x14ac:dyDescent="0.3">
      <c r="B14" s="200"/>
      <c r="C14" s="200"/>
      <c r="D14" s="200"/>
      <c r="F14" s="266"/>
      <c r="G14" s="267"/>
      <c r="H14" s="267"/>
      <c r="I14" s="267"/>
      <c r="J14" s="267"/>
      <c r="K14" s="268"/>
    </row>
    <row r="15" spans="2:11" ht="21.75" customHeight="1" thickBot="1" x14ac:dyDescent="0.3">
      <c r="B15" s="200"/>
      <c r="C15" s="200"/>
      <c r="D15" s="200"/>
    </row>
    <row r="16" spans="2:11" ht="21.75" customHeight="1" thickBot="1" x14ac:dyDescent="0.3">
      <c r="B16" s="441" t="s">
        <v>941</v>
      </c>
      <c r="C16" s="442"/>
      <c r="D16" s="443"/>
      <c r="F16" s="459" t="s">
        <v>958</v>
      </c>
      <c r="G16" s="460"/>
      <c r="H16" s="460"/>
      <c r="I16" s="460"/>
      <c r="J16" s="460"/>
      <c r="K16" s="461"/>
    </row>
    <row r="17" spans="2:12" ht="21.75" customHeight="1" thickBot="1" x14ac:dyDescent="0.3">
      <c r="B17" s="157" t="s">
        <v>432</v>
      </c>
      <c r="C17" s="158" t="s">
        <v>554</v>
      </c>
      <c r="D17" s="159" t="s">
        <v>1</v>
      </c>
      <c r="F17" s="162" t="s">
        <v>563</v>
      </c>
      <c r="G17" s="509" t="s">
        <v>1</v>
      </c>
      <c r="H17" s="510"/>
      <c r="I17" s="510"/>
      <c r="J17" s="510"/>
      <c r="K17" s="511"/>
      <c r="L17" s="150"/>
    </row>
    <row r="18" spans="2:12" ht="21.75" customHeight="1" x14ac:dyDescent="0.25">
      <c r="B18" s="274" t="s">
        <v>2</v>
      </c>
      <c r="C18" s="275" t="s">
        <v>942</v>
      </c>
      <c r="D18" s="276" t="s">
        <v>943</v>
      </c>
      <c r="F18" s="274" t="s">
        <v>225</v>
      </c>
      <c r="G18" s="503" t="s">
        <v>955</v>
      </c>
      <c r="H18" s="504"/>
      <c r="I18" s="504"/>
      <c r="J18" s="504"/>
      <c r="K18" s="505"/>
      <c r="L18" s="150"/>
    </row>
    <row r="19" spans="2:12" ht="21.75" customHeight="1" x14ac:dyDescent="0.25">
      <c r="B19" s="207" t="s">
        <v>9</v>
      </c>
      <c r="C19" s="208" t="s">
        <v>944</v>
      </c>
      <c r="D19" s="209" t="s">
        <v>945</v>
      </c>
      <c r="F19" s="207" t="s">
        <v>956</v>
      </c>
      <c r="G19" s="506" t="s">
        <v>1363</v>
      </c>
      <c r="H19" s="507"/>
      <c r="I19" s="507"/>
      <c r="J19" s="507"/>
      <c r="K19" s="508"/>
      <c r="L19" s="150"/>
    </row>
    <row r="20" spans="2:12" ht="21.75" customHeight="1" thickBot="1" x14ac:dyDescent="0.3">
      <c r="B20" s="210" t="s">
        <v>14</v>
      </c>
      <c r="C20" s="211" t="s">
        <v>946</v>
      </c>
      <c r="D20" s="212" t="s">
        <v>954</v>
      </c>
      <c r="F20" s="210" t="s">
        <v>957</v>
      </c>
      <c r="G20" s="512" t="s">
        <v>1364</v>
      </c>
      <c r="H20" s="513"/>
      <c r="I20" s="513"/>
      <c r="J20" s="513"/>
      <c r="K20" s="514"/>
    </row>
    <row r="21" spans="2:12" ht="21.75" customHeight="1" thickBot="1" x14ac:dyDescent="0.3"/>
    <row r="22" spans="2:12" ht="21.75" customHeight="1" thickBot="1" x14ac:dyDescent="0.3">
      <c r="B22" s="441" t="s">
        <v>947</v>
      </c>
      <c r="C22" s="442"/>
      <c r="D22" s="443"/>
    </row>
    <row r="23" spans="2:12" ht="21.75" customHeight="1" thickBot="1" x14ac:dyDescent="0.3">
      <c r="B23" s="157" t="s">
        <v>432</v>
      </c>
      <c r="C23" s="158" t="s">
        <v>554</v>
      </c>
      <c r="D23" s="159" t="s">
        <v>1</v>
      </c>
    </row>
    <row r="24" spans="2:12" ht="21.75" customHeight="1" x14ac:dyDescent="0.25">
      <c r="B24" s="274" t="s">
        <v>2</v>
      </c>
      <c r="C24" s="275" t="s">
        <v>948</v>
      </c>
      <c r="D24" s="276" t="s">
        <v>949</v>
      </c>
    </row>
    <row r="25" spans="2:12" ht="21.75" customHeight="1" x14ac:dyDescent="0.25">
      <c r="B25" s="207" t="s">
        <v>9</v>
      </c>
      <c r="C25" s="205" t="s">
        <v>950</v>
      </c>
      <c r="D25" s="206" t="s">
        <v>951</v>
      </c>
    </row>
    <row r="26" spans="2:12" ht="21.75" customHeight="1" thickBot="1" x14ac:dyDescent="0.3">
      <c r="B26" s="210" t="s">
        <v>14</v>
      </c>
      <c r="C26" s="277" t="s">
        <v>952</v>
      </c>
      <c r="D26" s="278" t="s">
        <v>953</v>
      </c>
    </row>
  </sheetData>
  <mergeCells count="9">
    <mergeCell ref="B2:D2"/>
    <mergeCell ref="F2:K2"/>
    <mergeCell ref="B16:D16"/>
    <mergeCell ref="B22:D22"/>
    <mergeCell ref="G18:K18"/>
    <mergeCell ref="G19:K19"/>
    <mergeCell ref="G17:K17"/>
    <mergeCell ref="G20:K20"/>
    <mergeCell ref="F16:K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E19"/>
  <sheetViews>
    <sheetView workbookViewId="0">
      <selection activeCell="B15" sqref="B15"/>
    </sheetView>
  </sheetViews>
  <sheetFormatPr defaultRowHeight="18.75" customHeight="1" x14ac:dyDescent="0.25"/>
  <cols>
    <col min="1" max="1" width="9.140625" style="150"/>
    <col min="2" max="2" width="62.85546875" style="150" bestFit="1" customWidth="1"/>
    <col min="3" max="3" width="9.140625" style="35"/>
    <col min="4" max="4" width="39.85546875" style="150" customWidth="1"/>
    <col min="5" max="16384" width="9.140625" style="150"/>
  </cols>
  <sheetData>
    <row r="1" spans="2:5" ht="18.75" customHeight="1" thickBot="1" x14ac:dyDescent="0.3"/>
    <row r="2" spans="2:5" ht="18.75" customHeight="1" thickBot="1" x14ac:dyDescent="0.3">
      <c r="B2" s="441" t="s">
        <v>706</v>
      </c>
      <c r="C2" s="442"/>
      <c r="D2" s="443"/>
    </row>
    <row r="3" spans="2:5" ht="18.75" customHeight="1" thickBot="1" x14ac:dyDescent="0.3"/>
    <row r="4" spans="2:5" ht="18.75" customHeight="1" thickBot="1" x14ac:dyDescent="0.3">
      <c r="B4" s="162" t="s">
        <v>1</v>
      </c>
      <c r="C4" s="162" t="s">
        <v>49</v>
      </c>
      <c r="D4" s="184" t="s">
        <v>50</v>
      </c>
    </row>
    <row r="5" spans="2:5" ht="18.75" customHeight="1" x14ac:dyDescent="0.25">
      <c r="B5" s="213" t="s">
        <v>51</v>
      </c>
      <c r="C5" s="205" t="s">
        <v>52</v>
      </c>
      <c r="D5" s="214" t="s">
        <v>53</v>
      </c>
    </row>
    <row r="6" spans="2:5" ht="18.75" customHeight="1" x14ac:dyDescent="0.25">
      <c r="B6" s="215" t="s">
        <v>54</v>
      </c>
      <c r="C6" s="208" t="s">
        <v>55</v>
      </c>
      <c r="D6" s="216" t="s">
        <v>56</v>
      </c>
    </row>
    <row r="7" spans="2:5" ht="18.75" customHeight="1" x14ac:dyDescent="0.25">
      <c r="B7" s="215" t="s">
        <v>57</v>
      </c>
      <c r="C7" s="208" t="s">
        <v>58</v>
      </c>
      <c r="D7" s="216" t="s">
        <v>59</v>
      </c>
    </row>
    <row r="8" spans="2:5" ht="18.75" customHeight="1" x14ac:dyDescent="0.25">
      <c r="B8" s="215" t="s">
        <v>60</v>
      </c>
      <c r="C8" s="208" t="s">
        <v>61</v>
      </c>
      <c r="D8" s="216" t="s">
        <v>62</v>
      </c>
    </row>
    <row r="9" spans="2:5" ht="18.75" customHeight="1" x14ac:dyDescent="0.25">
      <c r="B9" s="215" t="s">
        <v>63</v>
      </c>
      <c r="C9" s="208" t="s">
        <v>64</v>
      </c>
      <c r="D9" s="216" t="s">
        <v>65</v>
      </c>
    </row>
    <row r="10" spans="2:5" ht="18.75" customHeight="1" x14ac:dyDescent="0.25">
      <c r="B10" s="215" t="s">
        <v>66</v>
      </c>
      <c r="C10" s="208" t="s">
        <v>67</v>
      </c>
      <c r="D10" s="216" t="s">
        <v>68</v>
      </c>
    </row>
    <row r="11" spans="2:5" ht="18.75" customHeight="1" x14ac:dyDescent="0.25">
      <c r="B11" s="215" t="s">
        <v>69</v>
      </c>
      <c r="C11" s="208" t="s">
        <v>70</v>
      </c>
      <c r="D11" s="216" t="s">
        <v>71</v>
      </c>
    </row>
    <row r="12" spans="2:5" ht="18.75" customHeight="1" x14ac:dyDescent="0.25">
      <c r="B12" s="216"/>
      <c r="C12" s="208"/>
      <c r="D12" s="216"/>
    </row>
    <row r="16" spans="2:5" ht="18.75" customHeight="1" x14ac:dyDescent="0.25">
      <c r="D16" s="150" t="s">
        <v>275</v>
      </c>
      <c r="E16" s="150">
        <v>100000</v>
      </c>
    </row>
    <row r="17" spans="4:5" ht="18.75" customHeight="1" x14ac:dyDescent="0.25">
      <c r="D17" s="150" t="s">
        <v>417</v>
      </c>
      <c r="E17" s="150">
        <v>50000</v>
      </c>
    </row>
    <row r="18" spans="4:5" ht="18.75" customHeight="1" x14ac:dyDescent="0.25">
      <c r="D18" s="150" t="s">
        <v>415</v>
      </c>
      <c r="E18" s="150">
        <v>10000</v>
      </c>
    </row>
    <row r="19" spans="4:5" ht="18.75" customHeight="1" x14ac:dyDescent="0.25">
      <c r="D19" s="150" t="s">
        <v>416</v>
      </c>
      <c r="E19" s="150">
        <f>E16+E18-E17</f>
        <v>60000</v>
      </c>
    </row>
  </sheetData>
  <mergeCells count="1">
    <mergeCell ref="B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0"/>
  <sheetViews>
    <sheetView workbookViewId="0">
      <selection activeCell="C9" sqref="C9"/>
    </sheetView>
  </sheetViews>
  <sheetFormatPr defaultRowHeight="15" x14ac:dyDescent="0.25"/>
  <cols>
    <col min="1" max="1" width="9.140625" style="3"/>
    <col min="2" max="2" width="46.28515625" style="3" customWidth="1"/>
    <col min="3" max="3" width="21" style="1" customWidth="1"/>
    <col min="4" max="4" width="38.7109375" style="3" bestFit="1" customWidth="1"/>
    <col min="5" max="5" width="18.28515625" style="3" customWidth="1"/>
    <col min="6" max="6" width="15" style="3" customWidth="1"/>
    <col min="7" max="16384" width="9.140625" style="3"/>
  </cols>
  <sheetData>
    <row r="1" spans="1:9" ht="15.75" thickBot="1" x14ac:dyDescent="0.3"/>
    <row r="2" spans="1:9" ht="15.75" thickBot="1" x14ac:dyDescent="0.3">
      <c r="A2" s="320" t="s">
        <v>1198</v>
      </c>
      <c r="B2" s="321" t="s">
        <v>1183</v>
      </c>
      <c r="C2" s="26" t="s">
        <v>92</v>
      </c>
      <c r="D2" s="30" t="s">
        <v>1199</v>
      </c>
      <c r="E2" s="322"/>
      <c r="F2" s="149"/>
      <c r="G2" s="323"/>
    </row>
    <row r="3" spans="1:9" ht="15.75" thickBot="1" x14ac:dyDescent="0.3">
      <c r="A3" s="125"/>
      <c r="D3" s="124"/>
      <c r="E3" s="125"/>
      <c r="G3" s="124"/>
    </row>
    <row r="4" spans="1:9" x14ac:dyDescent="0.25">
      <c r="A4" s="515">
        <v>1</v>
      </c>
      <c r="B4" s="295" t="s">
        <v>1200</v>
      </c>
      <c r="C4" s="291" t="s">
        <v>1201</v>
      </c>
      <c r="D4" s="519" t="s">
        <v>524</v>
      </c>
      <c r="E4" s="23" t="s">
        <v>1202</v>
      </c>
      <c r="F4" s="295">
        <v>1000</v>
      </c>
      <c r="G4" s="324"/>
      <c r="H4" s="3">
        <v>40</v>
      </c>
    </row>
    <row r="5" spans="1:9" ht="15.75" thickBot="1" x14ac:dyDescent="0.3">
      <c r="A5" s="516"/>
      <c r="B5" s="106" t="s">
        <v>1203</v>
      </c>
      <c r="C5" s="115" t="s">
        <v>1201</v>
      </c>
      <c r="D5" s="520"/>
      <c r="E5" s="105" t="s">
        <v>1204</v>
      </c>
      <c r="F5" s="106"/>
      <c r="G5" s="107">
        <v>1000</v>
      </c>
      <c r="I5" s="3">
        <v>50</v>
      </c>
    </row>
    <row r="6" spans="1:9" ht="15.75" thickBot="1" x14ac:dyDescent="0.3">
      <c r="A6" s="125"/>
      <c r="D6" s="227"/>
      <c r="E6" s="125"/>
      <c r="G6" s="124"/>
    </row>
    <row r="7" spans="1:9" x14ac:dyDescent="0.25">
      <c r="A7" s="515">
        <v>2</v>
      </c>
      <c r="B7" s="295" t="s">
        <v>1205</v>
      </c>
      <c r="C7" s="291" t="s">
        <v>1206</v>
      </c>
      <c r="D7" s="519" t="s">
        <v>524</v>
      </c>
      <c r="E7" s="23" t="s">
        <v>1207</v>
      </c>
      <c r="F7" s="295">
        <v>10000</v>
      </c>
      <c r="G7" s="324"/>
    </row>
    <row r="8" spans="1:9" ht="15.75" thickBot="1" x14ac:dyDescent="0.3">
      <c r="A8" s="516"/>
      <c r="B8" s="106" t="s">
        <v>1208</v>
      </c>
      <c r="C8" s="115" t="s">
        <v>1209</v>
      </c>
      <c r="D8" s="520"/>
      <c r="E8" s="105" t="s">
        <v>1210</v>
      </c>
      <c r="F8" s="106"/>
      <c r="G8" s="107">
        <v>10000</v>
      </c>
    </row>
    <row r="9" spans="1:9" x14ac:dyDescent="0.25">
      <c r="A9" s="125"/>
      <c r="D9" s="227"/>
      <c r="E9" s="125"/>
      <c r="G9" s="124"/>
    </row>
    <row r="10" spans="1:9" ht="15.75" thickBot="1" x14ac:dyDescent="0.3">
      <c r="A10" s="125"/>
      <c r="D10" s="227"/>
      <c r="E10" s="125"/>
      <c r="G10" s="124"/>
    </row>
    <row r="11" spans="1:9" x14ac:dyDescent="0.25">
      <c r="A11" s="515">
        <v>3</v>
      </c>
      <c r="B11" s="295" t="s">
        <v>1211</v>
      </c>
      <c r="C11" s="291" t="s">
        <v>1206</v>
      </c>
      <c r="D11" s="519" t="s">
        <v>524</v>
      </c>
      <c r="E11" s="23" t="s">
        <v>1212</v>
      </c>
      <c r="F11" s="295">
        <v>10000</v>
      </c>
      <c r="G11" s="324"/>
    </row>
    <row r="12" spans="1:9" ht="15.75" thickBot="1" x14ac:dyDescent="0.3">
      <c r="A12" s="516"/>
      <c r="B12" s="106" t="s">
        <v>1213</v>
      </c>
      <c r="C12" s="115" t="s">
        <v>1206</v>
      </c>
      <c r="D12" s="520"/>
      <c r="E12" s="114" t="s">
        <v>1214</v>
      </c>
      <c r="F12" s="106"/>
      <c r="G12" s="107"/>
    </row>
    <row r="13" spans="1:9" x14ac:dyDescent="0.25">
      <c r="A13" s="125"/>
      <c r="D13" s="227"/>
      <c r="E13" s="145"/>
      <c r="G13" s="124"/>
    </row>
    <row r="14" spans="1:9" ht="15.75" thickBot="1" x14ac:dyDescent="0.3">
      <c r="A14" s="125"/>
      <c r="D14" s="227"/>
      <c r="E14" s="145"/>
      <c r="G14" s="124"/>
    </row>
    <row r="15" spans="1:9" x14ac:dyDescent="0.25">
      <c r="A15" s="515">
        <v>4</v>
      </c>
      <c r="B15" s="295" t="s">
        <v>1215</v>
      </c>
      <c r="C15" s="366" t="s">
        <v>1216</v>
      </c>
      <c r="D15" s="517" t="s">
        <v>1217</v>
      </c>
      <c r="E15" s="1"/>
      <c r="G15" s="124"/>
    </row>
    <row r="16" spans="1:9" ht="15.75" thickBot="1" x14ac:dyDescent="0.3">
      <c r="A16" s="516"/>
      <c r="B16" s="106" t="s">
        <v>1218</v>
      </c>
      <c r="C16" s="367" t="s">
        <v>1216</v>
      </c>
      <c r="D16" s="518"/>
      <c r="E16" s="327"/>
      <c r="F16" s="327"/>
      <c r="G16" s="328"/>
    </row>
    <row r="19" spans="7:9" x14ac:dyDescent="0.25">
      <c r="G19" s="1"/>
    </row>
    <row r="20" spans="7:9" x14ac:dyDescent="0.25">
      <c r="G20" s="151">
        <v>0.05</v>
      </c>
      <c r="I20" s="294"/>
    </row>
  </sheetData>
  <mergeCells count="8">
    <mergeCell ref="A15:A16"/>
    <mergeCell ref="D15:D16"/>
    <mergeCell ref="A4:A5"/>
    <mergeCell ref="D4:D5"/>
    <mergeCell ref="A7:A8"/>
    <mergeCell ref="D7:D8"/>
    <mergeCell ref="A11:A12"/>
    <mergeCell ref="D11:D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9"/>
  <sheetViews>
    <sheetView workbookViewId="0">
      <selection activeCell="D17" sqref="D17"/>
    </sheetView>
  </sheetViews>
  <sheetFormatPr defaultRowHeight="15" x14ac:dyDescent="0.25"/>
  <cols>
    <col min="1" max="1" width="8.140625" style="1" customWidth="1"/>
    <col min="2" max="2" width="48" customWidth="1"/>
    <col min="3" max="3" width="13.28515625" style="2" customWidth="1"/>
    <col min="4" max="4" width="74.85546875" customWidth="1"/>
    <col min="6" max="6" width="18.85546875" customWidth="1"/>
  </cols>
  <sheetData>
    <row r="1" spans="1:8" ht="15.75" thickBot="1" x14ac:dyDescent="0.3"/>
    <row r="2" spans="1:8" ht="15.75" thickBot="1" x14ac:dyDescent="0.3">
      <c r="A2" s="30" t="s">
        <v>91</v>
      </c>
      <c r="B2" s="66" t="s">
        <v>1219</v>
      </c>
      <c r="C2" s="30" t="s">
        <v>92</v>
      </c>
      <c r="D2" s="30" t="s">
        <v>1199</v>
      </c>
    </row>
    <row r="3" spans="1:8" ht="15.75" thickBot="1" x14ac:dyDescent="0.3">
      <c r="D3" s="521"/>
      <c r="E3" s="521"/>
      <c r="F3" s="3"/>
      <c r="G3" s="3"/>
      <c r="H3" s="3"/>
    </row>
    <row r="4" spans="1:8" x14ac:dyDescent="0.25">
      <c r="A4" s="329">
        <v>1</v>
      </c>
      <c r="B4" s="314" t="s">
        <v>1220</v>
      </c>
      <c r="C4" s="153" t="s">
        <v>1221</v>
      </c>
      <c r="D4" s="330" t="s">
        <v>1222</v>
      </c>
      <c r="E4" s="3"/>
      <c r="F4" s="1" t="s">
        <v>1223</v>
      </c>
      <c r="G4" s="1" t="s">
        <v>1224</v>
      </c>
      <c r="H4" s="1"/>
    </row>
    <row r="5" spans="1:8" ht="15.75" thickBot="1" x14ac:dyDescent="0.3">
      <c r="A5" s="331">
        <v>2</v>
      </c>
      <c r="B5" s="332" t="s">
        <v>1225</v>
      </c>
      <c r="C5" s="155" t="s">
        <v>1226</v>
      </c>
      <c r="D5" s="333" t="s">
        <v>1227</v>
      </c>
      <c r="E5" s="3"/>
      <c r="F5" s="1"/>
      <c r="G5" s="1"/>
      <c r="H5" s="1"/>
    </row>
    <row r="6" spans="1:8" ht="15.75" thickBot="1" x14ac:dyDescent="0.3">
      <c r="B6" s="3"/>
      <c r="C6" s="1"/>
      <c r="D6" s="3"/>
      <c r="E6" s="3"/>
      <c r="F6" s="1"/>
      <c r="G6" s="1"/>
      <c r="H6" s="1"/>
    </row>
    <row r="7" spans="1:8" x14ac:dyDescent="0.25">
      <c r="A7" s="307">
        <v>3</v>
      </c>
      <c r="B7" s="325" t="s">
        <v>1228</v>
      </c>
      <c r="C7" s="153" t="s">
        <v>445</v>
      </c>
      <c r="D7" s="314" t="s">
        <v>1229</v>
      </c>
      <c r="E7" s="3"/>
      <c r="F7" s="1" t="s">
        <v>1230</v>
      </c>
      <c r="G7" s="151">
        <v>0.1</v>
      </c>
      <c r="H7" s="1" t="s">
        <v>1231</v>
      </c>
    </row>
    <row r="8" spans="1:8" ht="15.75" thickBot="1" x14ac:dyDescent="0.3">
      <c r="A8" s="114">
        <v>4</v>
      </c>
      <c r="B8" s="326" t="s">
        <v>1232</v>
      </c>
      <c r="C8" s="155" t="s">
        <v>444</v>
      </c>
      <c r="D8" s="332" t="s">
        <v>1233</v>
      </c>
      <c r="E8" s="3"/>
      <c r="F8" s="3" t="s">
        <v>1234</v>
      </c>
      <c r="G8" s="3"/>
      <c r="H8" s="3"/>
    </row>
    <row r="9" spans="1:8" ht="15.75" thickBot="1" x14ac:dyDescent="0.3">
      <c r="B9" s="3"/>
      <c r="C9" s="1"/>
      <c r="D9" s="3"/>
      <c r="E9" s="3"/>
      <c r="F9" s="3"/>
      <c r="G9" s="3"/>
      <c r="H9" s="3"/>
    </row>
    <row r="10" spans="1:8" ht="15.75" thickBot="1" x14ac:dyDescent="0.3">
      <c r="A10" s="307">
        <v>5</v>
      </c>
      <c r="B10" s="325" t="s">
        <v>1235</v>
      </c>
      <c r="C10" s="153" t="s">
        <v>1236</v>
      </c>
      <c r="D10" s="314" t="s">
        <v>1237</v>
      </c>
      <c r="E10" s="3"/>
      <c r="F10" s="3"/>
      <c r="G10" s="3"/>
      <c r="H10" s="3"/>
    </row>
    <row r="11" spans="1:8" ht="15.75" thickBot="1" x14ac:dyDescent="0.3">
      <c r="A11" s="114">
        <v>6</v>
      </c>
      <c r="B11" s="326" t="s">
        <v>1238</v>
      </c>
      <c r="C11" s="155" t="s">
        <v>1239</v>
      </c>
      <c r="D11" s="137" t="s">
        <v>1240</v>
      </c>
      <c r="E11" s="3"/>
      <c r="F11" s="3"/>
      <c r="G11" s="3"/>
      <c r="H11" s="3"/>
    </row>
    <row r="12" spans="1:8" ht="15.75" thickBot="1" x14ac:dyDescent="0.3">
      <c r="B12" s="3"/>
      <c r="D12" s="3"/>
      <c r="E12" s="3"/>
      <c r="F12" s="3" t="s">
        <v>243</v>
      </c>
      <c r="G12" s="294">
        <v>0.05</v>
      </c>
      <c r="H12" s="3"/>
    </row>
    <row r="13" spans="1:8" ht="15.75" thickBot="1" x14ac:dyDescent="0.3">
      <c r="A13" s="307">
        <v>7</v>
      </c>
      <c r="B13" s="325" t="s">
        <v>1241</v>
      </c>
      <c r="C13" s="153" t="s">
        <v>1242</v>
      </c>
      <c r="D13" s="314" t="s">
        <v>1243</v>
      </c>
      <c r="E13" s="3"/>
      <c r="F13" s="3" t="s">
        <v>1207</v>
      </c>
      <c r="G13" s="3">
        <v>10000</v>
      </c>
      <c r="H13" s="3"/>
    </row>
    <row r="14" spans="1:8" ht="15.75" thickBot="1" x14ac:dyDescent="0.3">
      <c r="A14" s="114">
        <v>8</v>
      </c>
      <c r="B14" s="326" t="s">
        <v>1244</v>
      </c>
      <c r="C14" s="155" t="s">
        <v>1245</v>
      </c>
      <c r="D14" s="137" t="s">
        <v>1246</v>
      </c>
      <c r="E14" s="3"/>
      <c r="F14" s="3" t="s">
        <v>1247</v>
      </c>
      <c r="G14" s="3"/>
      <c r="H14" s="3">
        <v>10000</v>
      </c>
    </row>
    <row r="15" spans="1:8" x14ac:dyDescent="0.25">
      <c r="D15" s="3"/>
      <c r="E15" s="3"/>
      <c r="F15" s="3"/>
      <c r="G15" s="3"/>
      <c r="H15" s="3"/>
    </row>
    <row r="16" spans="1:8" x14ac:dyDescent="0.25">
      <c r="D16" s="3"/>
      <c r="E16" s="3"/>
      <c r="F16" s="3" t="s">
        <v>449</v>
      </c>
      <c r="G16" s="3"/>
      <c r="H16" s="3"/>
    </row>
    <row r="17" spans="4:8" x14ac:dyDescent="0.25">
      <c r="D17" s="3"/>
      <c r="E17" s="3"/>
      <c r="F17" s="3" t="s">
        <v>1248</v>
      </c>
      <c r="G17" s="3">
        <v>15000</v>
      </c>
      <c r="H17" s="3"/>
    </row>
    <row r="18" spans="4:8" x14ac:dyDescent="0.25">
      <c r="D18" s="3"/>
      <c r="E18" s="3"/>
      <c r="F18" s="3" t="s">
        <v>1249</v>
      </c>
      <c r="G18" s="3">
        <v>500</v>
      </c>
      <c r="H18" s="3"/>
    </row>
    <row r="19" spans="4:8" x14ac:dyDescent="0.25">
      <c r="D19" s="3"/>
      <c r="E19" s="3"/>
      <c r="F19" s="3" t="s">
        <v>503</v>
      </c>
      <c r="G19" s="3"/>
      <c r="H19" s="3">
        <v>9500</v>
      </c>
    </row>
  </sheetData>
  <mergeCells count="1">
    <mergeCell ref="D3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7"/>
  <sheetViews>
    <sheetView workbookViewId="0">
      <selection activeCell="C17" sqref="C17"/>
    </sheetView>
  </sheetViews>
  <sheetFormatPr defaultRowHeight="15" x14ac:dyDescent="0.25"/>
  <cols>
    <col min="1" max="1" width="7" style="47" customWidth="1"/>
    <col min="2" max="2" width="48.85546875" style="150" customWidth="1"/>
    <col min="3" max="3" width="45.42578125" style="150" customWidth="1"/>
    <col min="4" max="4" width="5.85546875" style="150" customWidth="1"/>
    <col min="5" max="5" width="26.85546875" style="150" customWidth="1"/>
    <col min="6" max="6" width="8.28515625" style="150" customWidth="1"/>
    <col min="7" max="7" width="6.7109375" style="150" customWidth="1"/>
    <col min="8" max="8" width="6.5703125" style="150" customWidth="1"/>
    <col min="9" max="9" width="23.7109375" style="150" customWidth="1"/>
    <col min="10" max="10" width="7.5703125" style="150" customWidth="1"/>
    <col min="11" max="11" width="19.28515625" style="150" customWidth="1"/>
    <col min="12" max="12" width="5.7109375" style="150" customWidth="1"/>
    <col min="13" max="16384" width="9.140625" style="150"/>
  </cols>
  <sheetData>
    <row r="1" spans="1:11" ht="15.75" thickBot="1" x14ac:dyDescent="0.3"/>
    <row r="2" spans="1:11" ht="21.75" thickBot="1" x14ac:dyDescent="0.3">
      <c r="A2" s="537" t="s">
        <v>789</v>
      </c>
      <c r="B2" s="538"/>
      <c r="C2" s="539"/>
      <c r="E2" s="534" t="s">
        <v>448</v>
      </c>
      <c r="F2" s="535"/>
      <c r="G2" s="536"/>
      <c r="I2" s="534" t="s">
        <v>447</v>
      </c>
      <c r="J2" s="535"/>
      <c r="K2" s="536"/>
    </row>
    <row r="3" spans="1:11" ht="16.5" thickBot="1" x14ac:dyDescent="0.3">
      <c r="A3" s="162" t="s">
        <v>72</v>
      </c>
      <c r="B3" s="162" t="s">
        <v>36</v>
      </c>
      <c r="C3" s="184" t="s">
        <v>73</v>
      </c>
      <c r="E3" s="479" t="s">
        <v>262</v>
      </c>
      <c r="F3" s="480"/>
      <c r="G3" s="481"/>
      <c r="I3" s="479" t="s">
        <v>263</v>
      </c>
      <c r="J3" s="480"/>
      <c r="K3" s="481"/>
    </row>
    <row r="4" spans="1:11" ht="15.75" thickBot="1" x14ac:dyDescent="0.3">
      <c r="A4" s="187"/>
      <c r="B4" s="217"/>
      <c r="C4" s="218"/>
    </row>
    <row r="5" spans="1:11" ht="16.5" customHeight="1" thickBot="1" x14ac:dyDescent="0.3">
      <c r="A5" s="450">
        <v>1</v>
      </c>
      <c r="B5" s="527" t="s">
        <v>74</v>
      </c>
      <c r="C5" s="16" t="s">
        <v>446</v>
      </c>
      <c r="E5" s="479" t="s">
        <v>781</v>
      </c>
      <c r="F5" s="480"/>
      <c r="G5" s="481"/>
      <c r="I5" s="479" t="s">
        <v>783</v>
      </c>
      <c r="J5" s="480"/>
      <c r="K5" s="481"/>
    </row>
    <row r="6" spans="1:11" ht="15.75" thickBot="1" x14ac:dyDescent="0.3">
      <c r="A6" s="452"/>
      <c r="B6" s="528"/>
      <c r="C6" s="16" t="s">
        <v>279</v>
      </c>
      <c r="E6" s="93"/>
      <c r="F6" s="94"/>
      <c r="G6" s="219"/>
      <c r="I6" s="93"/>
      <c r="J6" s="94"/>
      <c r="K6" s="219"/>
    </row>
    <row r="7" spans="1:11" ht="15.75" thickBot="1" x14ac:dyDescent="0.3">
      <c r="A7" s="187"/>
      <c r="B7" s="217"/>
      <c r="C7" s="220"/>
      <c r="E7" s="95" t="s">
        <v>265</v>
      </c>
      <c r="F7" s="68" t="s">
        <v>266</v>
      </c>
      <c r="G7" s="221">
        <v>1000</v>
      </c>
      <c r="I7" s="95" t="s">
        <v>267</v>
      </c>
      <c r="J7" s="68" t="s">
        <v>266</v>
      </c>
      <c r="K7" s="221">
        <v>2000</v>
      </c>
    </row>
    <row r="8" spans="1:11" ht="16.5" thickBot="1" x14ac:dyDescent="0.3">
      <c r="A8" s="222">
        <v>2</v>
      </c>
      <c r="B8" s="531" t="s">
        <v>75</v>
      </c>
      <c r="C8" s="532"/>
      <c r="E8" s="97" t="s">
        <v>268</v>
      </c>
      <c r="F8" s="223" t="s">
        <v>269</v>
      </c>
      <c r="G8" s="224">
        <v>1000</v>
      </c>
      <c r="I8" s="97" t="s">
        <v>270</v>
      </c>
      <c r="J8" s="223" t="s">
        <v>269</v>
      </c>
      <c r="K8" s="224">
        <v>2000</v>
      </c>
    </row>
    <row r="9" spans="1:11" ht="16.5" customHeight="1" thickBot="1" x14ac:dyDescent="0.3">
      <c r="A9" s="450" t="s">
        <v>76</v>
      </c>
      <c r="B9" s="523" t="s">
        <v>77</v>
      </c>
      <c r="C9" s="16" t="s">
        <v>276</v>
      </c>
    </row>
    <row r="10" spans="1:11" ht="15.75" thickBot="1" x14ac:dyDescent="0.3">
      <c r="A10" s="451"/>
      <c r="B10" s="533"/>
      <c r="C10" s="16" t="s">
        <v>280</v>
      </c>
      <c r="E10" s="479" t="s">
        <v>782</v>
      </c>
      <c r="F10" s="480"/>
      <c r="G10" s="481"/>
      <c r="H10" s="87"/>
      <c r="I10" s="479" t="s">
        <v>784</v>
      </c>
      <c r="J10" s="480"/>
      <c r="K10" s="481"/>
    </row>
    <row r="11" spans="1:11" ht="15.75" thickBot="1" x14ac:dyDescent="0.3">
      <c r="A11" s="452"/>
      <c r="B11" s="524"/>
      <c r="C11" s="16" t="s">
        <v>283</v>
      </c>
      <c r="E11" s="93"/>
      <c r="F11" s="94"/>
      <c r="G11" s="219"/>
      <c r="H11" s="87"/>
      <c r="I11" s="93"/>
      <c r="J11" s="94"/>
      <c r="K11" s="219"/>
    </row>
    <row r="12" spans="1:11" ht="15.75" thickBot="1" x14ac:dyDescent="0.3">
      <c r="A12" s="187"/>
      <c r="B12" s="217"/>
      <c r="C12" s="220"/>
      <c r="E12" s="95" t="s">
        <v>271</v>
      </c>
      <c r="F12" s="68" t="s">
        <v>266</v>
      </c>
      <c r="G12" s="221">
        <v>1000</v>
      </c>
      <c r="H12" s="87"/>
      <c r="I12" s="95" t="s">
        <v>272</v>
      </c>
      <c r="J12" s="68" t="s">
        <v>266</v>
      </c>
      <c r="K12" s="221">
        <v>2000</v>
      </c>
    </row>
    <row r="13" spans="1:11" ht="19.5" customHeight="1" thickBot="1" x14ac:dyDescent="0.3">
      <c r="A13" s="450" t="s">
        <v>78</v>
      </c>
      <c r="B13" s="523" t="s">
        <v>79</v>
      </c>
      <c r="C13" s="16" t="s">
        <v>277</v>
      </c>
      <c r="E13" s="97" t="s">
        <v>273</v>
      </c>
      <c r="F13" s="223" t="s">
        <v>269</v>
      </c>
      <c r="G13" s="224">
        <v>1000</v>
      </c>
      <c r="H13" s="87"/>
      <c r="I13" s="97" t="s">
        <v>274</v>
      </c>
      <c r="J13" s="223" t="s">
        <v>269</v>
      </c>
      <c r="K13" s="224">
        <v>2000</v>
      </c>
    </row>
    <row r="14" spans="1:11" ht="15.75" thickBot="1" x14ac:dyDescent="0.3">
      <c r="A14" s="451"/>
      <c r="B14" s="533"/>
      <c r="C14" s="16" t="s">
        <v>281</v>
      </c>
      <c r="E14" s="87"/>
      <c r="F14" s="47"/>
      <c r="G14" s="87"/>
      <c r="H14" s="87"/>
      <c r="I14" s="87"/>
      <c r="J14" s="47"/>
      <c r="K14" s="87"/>
    </row>
    <row r="15" spans="1:11" ht="15.75" thickBot="1" x14ac:dyDescent="0.3">
      <c r="A15" s="452"/>
      <c r="B15" s="524"/>
      <c r="C15" s="16" t="s">
        <v>284</v>
      </c>
      <c r="E15" s="87"/>
      <c r="F15" s="47"/>
      <c r="G15" s="87"/>
      <c r="H15" s="87"/>
      <c r="I15" s="87"/>
      <c r="J15" s="47"/>
      <c r="K15" s="87"/>
    </row>
    <row r="16" spans="1:11" ht="15.75" thickBot="1" x14ac:dyDescent="0.3">
      <c r="A16" s="187"/>
      <c r="B16" s="217"/>
      <c r="C16" s="220"/>
      <c r="E16" s="87"/>
      <c r="F16" s="87"/>
      <c r="G16" s="87"/>
      <c r="H16" s="87"/>
      <c r="I16" s="87"/>
      <c r="J16" s="87"/>
      <c r="K16" s="87"/>
    </row>
    <row r="17" spans="1:12" ht="16.5" customHeight="1" thickBot="1" x14ac:dyDescent="0.3">
      <c r="A17" s="450" t="s">
        <v>80</v>
      </c>
      <c r="B17" s="523" t="s">
        <v>81</v>
      </c>
      <c r="C17" s="16" t="s">
        <v>278</v>
      </c>
      <c r="E17" s="87"/>
      <c r="F17" s="87"/>
      <c r="G17" s="87"/>
      <c r="H17" s="87"/>
      <c r="I17" s="87"/>
      <c r="J17" s="87"/>
      <c r="K17" s="87"/>
    </row>
    <row r="18" spans="1:12" ht="15.75" thickBot="1" x14ac:dyDescent="0.3">
      <c r="A18" s="452"/>
      <c r="B18" s="524"/>
      <c r="C18" s="16" t="s">
        <v>282</v>
      </c>
      <c r="E18" s="87"/>
      <c r="F18" s="87"/>
      <c r="G18" s="87"/>
      <c r="H18" s="87"/>
      <c r="I18" s="87"/>
      <c r="J18" s="87"/>
      <c r="K18" s="87"/>
    </row>
    <row r="19" spans="1:12" ht="15.75" thickBot="1" x14ac:dyDescent="0.3">
      <c r="A19" s="187"/>
      <c r="B19" s="217"/>
      <c r="C19" s="220"/>
      <c r="E19" s="87"/>
      <c r="F19" s="87"/>
      <c r="G19" s="87"/>
      <c r="H19" s="87"/>
      <c r="I19" s="87"/>
      <c r="J19" s="87"/>
      <c r="K19" s="87"/>
    </row>
    <row r="20" spans="1:12" s="35" customFormat="1" ht="16.5" customHeight="1" x14ac:dyDescent="0.25">
      <c r="A20" s="450" t="s">
        <v>82</v>
      </c>
      <c r="B20" s="527" t="s">
        <v>83</v>
      </c>
      <c r="C20" s="525" t="s">
        <v>785</v>
      </c>
      <c r="E20" s="87"/>
      <c r="F20" s="47"/>
      <c r="G20" s="87"/>
      <c r="H20" s="87"/>
      <c r="I20" s="87"/>
      <c r="J20" s="47"/>
      <c r="K20" s="87"/>
      <c r="L20" s="150"/>
    </row>
    <row r="21" spans="1:12" x14ac:dyDescent="0.25">
      <c r="A21" s="451"/>
      <c r="B21" s="529"/>
      <c r="C21" s="530"/>
      <c r="E21" s="87"/>
      <c r="F21" s="47"/>
      <c r="G21" s="87"/>
      <c r="H21" s="87"/>
      <c r="I21" s="87"/>
      <c r="J21" s="47"/>
      <c r="K21" s="87"/>
    </row>
    <row r="22" spans="1:12" ht="15.75" thickBot="1" x14ac:dyDescent="0.3">
      <c r="A22" s="452"/>
      <c r="B22" s="528"/>
      <c r="C22" s="526"/>
      <c r="E22" s="87"/>
    </row>
    <row r="23" spans="1:12" ht="15.75" thickBot="1" x14ac:dyDescent="0.3">
      <c r="A23" s="187"/>
      <c r="B23" s="217"/>
      <c r="C23" s="218"/>
      <c r="E23" s="87"/>
    </row>
    <row r="24" spans="1:12" ht="16.5" customHeight="1" thickBot="1" x14ac:dyDescent="0.3">
      <c r="A24" s="525">
        <v>3</v>
      </c>
      <c r="B24" s="523" t="s">
        <v>84</v>
      </c>
      <c r="C24" s="16" t="s">
        <v>278</v>
      </c>
      <c r="E24" s="87"/>
      <c r="F24" s="47"/>
      <c r="G24" s="87"/>
    </row>
    <row r="25" spans="1:12" ht="15.75" thickBot="1" x14ac:dyDescent="0.3">
      <c r="A25" s="526"/>
      <c r="B25" s="524"/>
      <c r="C25" s="16" t="s">
        <v>282</v>
      </c>
      <c r="E25" s="87"/>
      <c r="F25" s="47"/>
      <c r="G25" s="87"/>
    </row>
    <row r="26" spans="1:12" ht="15.75" thickBot="1" x14ac:dyDescent="0.3">
      <c r="A26" s="187"/>
      <c r="B26" s="217"/>
      <c r="C26" s="218"/>
    </row>
    <row r="27" spans="1:12" x14ac:dyDescent="0.25">
      <c r="A27" s="450">
        <v>4</v>
      </c>
      <c r="B27" s="527" t="s">
        <v>85</v>
      </c>
      <c r="C27" s="525" t="s">
        <v>786</v>
      </c>
      <c r="G27" s="522"/>
      <c r="H27" s="522"/>
    </row>
    <row r="28" spans="1:12" ht="15.75" thickBot="1" x14ac:dyDescent="0.3">
      <c r="A28" s="452"/>
      <c r="B28" s="528"/>
      <c r="C28" s="526"/>
    </row>
    <row r="29" spans="1:12" ht="15.75" thickBot="1" x14ac:dyDescent="0.3">
      <c r="A29" s="187"/>
      <c r="B29" s="217"/>
      <c r="C29" s="218"/>
    </row>
    <row r="30" spans="1:12" x14ac:dyDescent="0.25">
      <c r="A30" s="450">
        <v>5</v>
      </c>
      <c r="B30" s="527" t="s">
        <v>86</v>
      </c>
      <c r="C30" s="525" t="s">
        <v>87</v>
      </c>
    </row>
    <row r="31" spans="1:12" ht="15.75" thickBot="1" x14ac:dyDescent="0.3">
      <c r="A31" s="452"/>
      <c r="B31" s="528"/>
      <c r="C31" s="526"/>
    </row>
    <row r="32" spans="1:12" ht="15.75" thickBot="1" x14ac:dyDescent="0.3">
      <c r="A32" s="187"/>
      <c r="B32" s="217"/>
      <c r="C32" s="218"/>
    </row>
    <row r="33" spans="1:3" x14ac:dyDescent="0.25">
      <c r="A33" s="450">
        <v>6</v>
      </c>
      <c r="B33" s="523" t="s">
        <v>88</v>
      </c>
      <c r="C33" s="525" t="s">
        <v>787</v>
      </c>
    </row>
    <row r="34" spans="1:3" ht="15.75" thickBot="1" x14ac:dyDescent="0.3">
      <c r="A34" s="452"/>
      <c r="B34" s="524"/>
      <c r="C34" s="526"/>
    </row>
    <row r="35" spans="1:3" ht="15.75" thickBot="1" x14ac:dyDescent="0.3">
      <c r="A35" s="187"/>
      <c r="B35" s="217"/>
      <c r="C35" s="218"/>
    </row>
    <row r="36" spans="1:3" x14ac:dyDescent="0.25">
      <c r="A36" s="450">
        <v>7</v>
      </c>
      <c r="B36" s="523" t="s">
        <v>89</v>
      </c>
      <c r="C36" s="525" t="s">
        <v>90</v>
      </c>
    </row>
    <row r="37" spans="1:3" ht="63" customHeight="1" thickBot="1" x14ac:dyDescent="0.3">
      <c r="A37" s="452"/>
      <c r="B37" s="524"/>
      <c r="C37" s="526"/>
    </row>
  </sheetData>
  <mergeCells count="36">
    <mergeCell ref="I2:K2"/>
    <mergeCell ref="E2:G2"/>
    <mergeCell ref="A2:C2"/>
    <mergeCell ref="A5:A6"/>
    <mergeCell ref="B5:B6"/>
    <mergeCell ref="B8:C8"/>
    <mergeCell ref="A9:A11"/>
    <mergeCell ref="B9:B11"/>
    <mergeCell ref="A13:A15"/>
    <mergeCell ref="B13:B15"/>
    <mergeCell ref="A17:A18"/>
    <mergeCell ref="B17:B18"/>
    <mergeCell ref="A20:A22"/>
    <mergeCell ref="B20:B22"/>
    <mergeCell ref="C20:C22"/>
    <mergeCell ref="A24:A25"/>
    <mergeCell ref="B24:B25"/>
    <mergeCell ref="A27:A28"/>
    <mergeCell ref="B27:B28"/>
    <mergeCell ref="C27:C28"/>
    <mergeCell ref="A36:A37"/>
    <mergeCell ref="B36:B37"/>
    <mergeCell ref="C36:C37"/>
    <mergeCell ref="A30:A31"/>
    <mergeCell ref="B30:B31"/>
    <mergeCell ref="C30:C31"/>
    <mergeCell ref="A33:A34"/>
    <mergeCell ref="B33:B34"/>
    <mergeCell ref="C33:C34"/>
    <mergeCell ref="G27:H27"/>
    <mergeCell ref="E3:G3"/>
    <mergeCell ref="I3:K3"/>
    <mergeCell ref="E5:G5"/>
    <mergeCell ref="I5:K5"/>
    <mergeCell ref="E10:G10"/>
    <mergeCell ref="I10:K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3"/>
  <sheetViews>
    <sheetView workbookViewId="0">
      <selection activeCell="B12" sqref="B12"/>
    </sheetView>
  </sheetViews>
  <sheetFormatPr defaultRowHeight="18" customHeight="1" x14ac:dyDescent="0.25"/>
  <cols>
    <col min="1" max="1" width="9.140625" style="35"/>
    <col min="2" max="2" width="48.85546875" style="150" customWidth="1"/>
    <col min="3" max="4" width="9.140625" style="150"/>
    <col min="5" max="5" width="9.140625" style="35"/>
    <col min="6" max="6" width="59.7109375" style="150" customWidth="1"/>
    <col min="7" max="7" width="9.140625" style="35"/>
    <col min="8" max="8" width="10.28515625" style="35" customWidth="1"/>
    <col min="9" max="16384" width="9.140625" style="150"/>
  </cols>
  <sheetData>
    <row r="1" spans="1:13" ht="18" customHeight="1" thickBot="1" x14ac:dyDescent="0.3"/>
    <row r="2" spans="1:13" ht="18" customHeight="1" thickBot="1" x14ac:dyDescent="0.3">
      <c r="A2" s="459" t="s">
        <v>561</v>
      </c>
      <c r="B2" s="461"/>
      <c r="C2" s="200"/>
      <c r="E2" s="540" t="s">
        <v>245</v>
      </c>
      <c r="F2" s="541"/>
      <c r="G2" s="541"/>
      <c r="H2" s="542"/>
    </row>
    <row r="3" spans="1:13" ht="18" customHeight="1" thickBot="1" x14ac:dyDescent="0.3">
      <c r="A3" s="225" t="s">
        <v>2</v>
      </c>
      <c r="B3" s="221" t="s">
        <v>707</v>
      </c>
      <c r="E3" s="179" t="s">
        <v>91</v>
      </c>
      <c r="F3" s="179" t="s">
        <v>0</v>
      </c>
      <c r="G3" s="179" t="s">
        <v>246</v>
      </c>
      <c r="H3" s="183" t="s">
        <v>247</v>
      </c>
    </row>
    <row r="4" spans="1:13" ht="18" customHeight="1" thickBot="1" x14ac:dyDescent="0.3">
      <c r="A4" s="225" t="s">
        <v>9</v>
      </c>
      <c r="B4" s="221" t="s">
        <v>235</v>
      </c>
      <c r="E4" s="42"/>
      <c r="F4" s="51" t="s">
        <v>544</v>
      </c>
      <c r="G4" s="51"/>
      <c r="H4" s="52"/>
    </row>
    <row r="5" spans="1:13" ht="18" customHeight="1" x14ac:dyDescent="0.25">
      <c r="A5" s="225" t="s">
        <v>14</v>
      </c>
      <c r="B5" s="221" t="s">
        <v>236</v>
      </c>
      <c r="E5" s="182">
        <v>1</v>
      </c>
      <c r="F5" s="226" t="s">
        <v>248</v>
      </c>
      <c r="G5" s="182">
        <v>50000</v>
      </c>
      <c r="H5" s="227"/>
    </row>
    <row r="6" spans="1:13" ht="18" customHeight="1" x14ac:dyDescent="0.25">
      <c r="A6" s="225" t="s">
        <v>23</v>
      </c>
      <c r="B6" s="221" t="s">
        <v>237</v>
      </c>
      <c r="E6" s="182"/>
      <c r="F6" s="226" t="s">
        <v>249</v>
      </c>
      <c r="G6" s="182"/>
      <c r="H6" s="227">
        <v>50000</v>
      </c>
      <c r="M6" s="150" t="s">
        <v>250</v>
      </c>
    </row>
    <row r="7" spans="1:13" ht="18" customHeight="1" thickBot="1" x14ac:dyDescent="0.3">
      <c r="A7" s="225" t="s">
        <v>28</v>
      </c>
      <c r="B7" s="221" t="s">
        <v>238</v>
      </c>
      <c r="E7" s="181"/>
      <c r="F7" s="228" t="s">
        <v>251</v>
      </c>
      <c r="G7" s="181"/>
      <c r="H7" s="229"/>
    </row>
    <row r="8" spans="1:13" ht="18" customHeight="1" thickBot="1" x14ac:dyDescent="0.3">
      <c r="A8" s="225" t="s">
        <v>32</v>
      </c>
      <c r="B8" s="221" t="s">
        <v>239</v>
      </c>
      <c r="E8" s="42"/>
      <c r="F8" s="51" t="s">
        <v>546</v>
      </c>
      <c r="G8" s="51"/>
      <c r="H8" s="52"/>
    </row>
    <row r="9" spans="1:13" ht="18" customHeight="1" thickBot="1" x14ac:dyDescent="0.3">
      <c r="A9" s="230" t="s">
        <v>559</v>
      </c>
      <c r="B9" s="224" t="s">
        <v>560</v>
      </c>
      <c r="E9" s="182">
        <v>2</v>
      </c>
      <c r="F9" s="226" t="s">
        <v>252</v>
      </c>
      <c r="G9" s="182">
        <v>10000</v>
      </c>
      <c r="H9" s="227"/>
    </row>
    <row r="10" spans="1:13" ht="18" customHeight="1" x14ac:dyDescent="0.25">
      <c r="E10" s="182"/>
      <c r="F10" s="226" t="s">
        <v>253</v>
      </c>
      <c r="G10" s="182"/>
      <c r="H10" s="227">
        <v>10000</v>
      </c>
    </row>
    <row r="11" spans="1:13" ht="18" customHeight="1" thickBot="1" x14ac:dyDescent="0.3">
      <c r="B11" s="87" t="s">
        <v>441</v>
      </c>
      <c r="E11" s="181"/>
      <c r="F11" s="228" t="s">
        <v>254</v>
      </c>
      <c r="G11" s="181"/>
      <c r="H11" s="229"/>
    </row>
    <row r="12" spans="1:13" ht="18" customHeight="1" thickBot="1" x14ac:dyDescent="0.3">
      <c r="E12" s="42"/>
      <c r="F12" s="51" t="s">
        <v>562</v>
      </c>
      <c r="G12" s="51"/>
      <c r="H12" s="52"/>
    </row>
    <row r="13" spans="1:13" ht="18" customHeight="1" x14ac:dyDescent="0.25">
      <c r="E13" s="182">
        <v>3</v>
      </c>
      <c r="F13" s="226" t="s">
        <v>248</v>
      </c>
      <c r="G13" s="182">
        <v>10000</v>
      </c>
      <c r="H13" s="227"/>
    </row>
    <row r="14" spans="1:13" ht="18" customHeight="1" x14ac:dyDescent="0.25">
      <c r="E14" s="182"/>
      <c r="F14" s="226" t="s">
        <v>255</v>
      </c>
      <c r="G14" s="182"/>
      <c r="H14" s="227">
        <v>10000</v>
      </c>
    </row>
    <row r="15" spans="1:13" ht="18" customHeight="1" thickBot="1" x14ac:dyDescent="0.3">
      <c r="E15" s="181"/>
      <c r="F15" s="228" t="s">
        <v>256</v>
      </c>
      <c r="G15" s="181"/>
      <c r="H15" s="229"/>
    </row>
    <row r="16" spans="1:13" ht="18" customHeight="1" thickBot="1" x14ac:dyDescent="0.3">
      <c r="E16" s="42"/>
      <c r="F16" s="51" t="s">
        <v>547</v>
      </c>
      <c r="G16" s="51"/>
      <c r="H16" s="52"/>
    </row>
    <row r="17" spans="5:8" ht="18" customHeight="1" x14ac:dyDescent="0.25">
      <c r="E17" s="180">
        <v>4</v>
      </c>
      <c r="F17" s="231" t="s">
        <v>257</v>
      </c>
      <c r="G17" s="180">
        <v>10000</v>
      </c>
      <c r="H17" s="232"/>
    </row>
    <row r="18" spans="5:8" ht="18" customHeight="1" x14ac:dyDescent="0.25">
      <c r="E18" s="182"/>
      <c r="F18" s="226" t="s">
        <v>253</v>
      </c>
      <c r="G18" s="182"/>
      <c r="H18" s="227">
        <v>10000</v>
      </c>
    </row>
    <row r="19" spans="5:8" ht="18" customHeight="1" thickBot="1" x14ac:dyDescent="0.3">
      <c r="E19" s="181"/>
      <c r="F19" s="228" t="s">
        <v>258</v>
      </c>
      <c r="G19" s="181"/>
      <c r="H19" s="229"/>
    </row>
    <row r="20" spans="5:8" ht="18" customHeight="1" thickBot="1" x14ac:dyDescent="0.3">
      <c r="E20" s="42"/>
      <c r="F20" s="51" t="s">
        <v>545</v>
      </c>
      <c r="G20" s="51"/>
      <c r="H20" s="52"/>
    </row>
    <row r="21" spans="5:8" ht="18" customHeight="1" x14ac:dyDescent="0.25">
      <c r="E21" s="180">
        <v>5</v>
      </c>
      <c r="F21" s="231" t="s">
        <v>259</v>
      </c>
      <c r="G21" s="180">
        <v>10000</v>
      </c>
      <c r="H21" s="232"/>
    </row>
    <row r="22" spans="5:8" ht="18" customHeight="1" x14ac:dyDescent="0.25">
      <c r="E22" s="182"/>
      <c r="F22" s="226" t="s">
        <v>260</v>
      </c>
      <c r="G22" s="182"/>
      <c r="H22" s="227">
        <v>10000</v>
      </c>
    </row>
    <row r="23" spans="5:8" ht="18" customHeight="1" thickBot="1" x14ac:dyDescent="0.3">
      <c r="E23" s="181"/>
      <c r="F23" s="228" t="s">
        <v>261</v>
      </c>
      <c r="G23" s="181"/>
      <c r="H23" s="229"/>
    </row>
  </sheetData>
  <mergeCells count="2">
    <mergeCell ref="E2:H2"/>
    <mergeCell ref="A2:B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7"/>
  <sheetViews>
    <sheetView workbookViewId="0">
      <selection activeCell="D8" sqref="D8"/>
    </sheetView>
  </sheetViews>
  <sheetFormatPr defaultRowHeight="15" x14ac:dyDescent="0.25"/>
  <cols>
    <col min="1" max="1" width="9.140625" style="1"/>
    <col min="2" max="2" width="52.28515625" style="3" customWidth="1"/>
    <col min="3" max="3" width="58" style="3" customWidth="1"/>
    <col min="4" max="4" width="40.7109375" style="3" customWidth="1"/>
    <col min="5" max="5" width="18.140625" style="1" customWidth="1"/>
    <col min="6" max="7" width="9.140625" style="3"/>
    <col min="8" max="8" width="18.5703125" style="3" customWidth="1"/>
    <col min="9" max="10" width="9.140625" style="3"/>
    <col min="11" max="11" width="22.42578125" style="3" customWidth="1"/>
    <col min="12" max="12" width="15.28515625" style="3" customWidth="1"/>
    <col min="13" max="13" width="16.140625" style="3" customWidth="1"/>
    <col min="14" max="16384" width="9.140625" style="3"/>
  </cols>
  <sheetData>
    <row r="1" spans="1:13" ht="15.75" thickBot="1" x14ac:dyDescent="0.3"/>
    <row r="2" spans="1:13" s="1" customFormat="1" ht="15.75" thickBot="1" x14ac:dyDescent="0.3">
      <c r="A2" s="7" t="s">
        <v>432</v>
      </c>
      <c r="B2" s="10" t="s">
        <v>1010</v>
      </c>
      <c r="C2" s="10" t="s">
        <v>50</v>
      </c>
      <c r="D2" s="10" t="s">
        <v>1011</v>
      </c>
      <c r="E2" s="26"/>
    </row>
    <row r="3" spans="1:13" s="1" customFormat="1" ht="15.75" thickBot="1" x14ac:dyDescent="0.3">
      <c r="A3" s="53"/>
      <c r="B3" s="54"/>
      <c r="C3" s="54"/>
      <c r="D3" s="54"/>
      <c r="E3" s="55"/>
    </row>
    <row r="4" spans="1:13" ht="15.75" thickBot="1" x14ac:dyDescent="0.3">
      <c r="A4" s="53">
        <v>1</v>
      </c>
      <c r="B4" s="293" t="s">
        <v>1012</v>
      </c>
      <c r="C4" s="293" t="s">
        <v>1013</v>
      </c>
      <c r="D4" s="293"/>
      <c r="E4" s="55"/>
      <c r="H4" s="3" t="s">
        <v>1014</v>
      </c>
      <c r="J4" s="3" t="s">
        <v>1015</v>
      </c>
      <c r="K4" s="3" t="s">
        <v>1016</v>
      </c>
      <c r="L4" s="3" t="s">
        <v>1017</v>
      </c>
      <c r="M4" s="3" t="s">
        <v>1018</v>
      </c>
    </row>
    <row r="5" spans="1:13" ht="15.75" thickBot="1" x14ac:dyDescent="0.3">
      <c r="A5" s="74"/>
      <c r="B5" s="60"/>
      <c r="C5" s="60"/>
      <c r="D5" s="60"/>
      <c r="E5" s="132"/>
    </row>
    <row r="6" spans="1:13" ht="15.75" thickBot="1" x14ac:dyDescent="0.3">
      <c r="A6" s="53">
        <v>2</v>
      </c>
      <c r="B6" s="293" t="s">
        <v>1019</v>
      </c>
      <c r="C6" s="293" t="s">
        <v>1020</v>
      </c>
      <c r="D6" s="293" t="s">
        <v>1021</v>
      </c>
      <c r="E6" s="55" t="s">
        <v>1022</v>
      </c>
      <c r="H6" s="3" t="s">
        <v>667</v>
      </c>
      <c r="I6" s="3">
        <v>192</v>
      </c>
    </row>
    <row r="7" spans="1:13" ht="15.75" thickBot="1" x14ac:dyDescent="0.3">
      <c r="A7" s="53"/>
      <c r="B7" s="293"/>
      <c r="C7" s="293"/>
      <c r="D7" s="293"/>
      <c r="E7" s="55"/>
    </row>
    <row r="8" spans="1:13" ht="15.75" thickBot="1" x14ac:dyDescent="0.3">
      <c r="A8" s="53">
        <v>3</v>
      </c>
      <c r="B8" s="293" t="s">
        <v>1023</v>
      </c>
      <c r="C8" s="293" t="s">
        <v>1024</v>
      </c>
      <c r="D8" s="293" t="s">
        <v>1025</v>
      </c>
      <c r="E8" s="55" t="s">
        <v>1026</v>
      </c>
      <c r="H8" s="3" t="s">
        <v>1027</v>
      </c>
      <c r="I8" s="3" t="s">
        <v>1028</v>
      </c>
      <c r="J8" s="294">
        <v>0.02</v>
      </c>
      <c r="K8" s="3" t="s">
        <v>1029</v>
      </c>
      <c r="M8" s="294">
        <v>0.2</v>
      </c>
    </row>
    <row r="9" spans="1:13" ht="15.75" thickBot="1" x14ac:dyDescent="0.3">
      <c r="A9" s="63"/>
      <c r="B9" s="60"/>
      <c r="C9" s="60"/>
      <c r="D9" s="60"/>
      <c r="E9" s="63"/>
      <c r="H9" s="3" t="s">
        <v>1030</v>
      </c>
      <c r="I9" s="3" t="s">
        <v>1031</v>
      </c>
      <c r="J9" s="294">
        <v>0.05</v>
      </c>
      <c r="K9" s="3">
        <v>15000</v>
      </c>
    </row>
    <row r="10" spans="1:13" ht="15.75" thickBot="1" x14ac:dyDescent="0.3">
      <c r="A10" s="53">
        <v>4</v>
      </c>
      <c r="B10" s="293" t="s">
        <v>1032</v>
      </c>
      <c r="C10" s="293" t="s">
        <v>1033</v>
      </c>
      <c r="D10" s="293" t="s">
        <v>1034</v>
      </c>
      <c r="E10" s="55" t="s">
        <v>1035</v>
      </c>
      <c r="H10" s="3" t="s">
        <v>1036</v>
      </c>
      <c r="I10" s="3" t="s">
        <v>1022</v>
      </c>
      <c r="J10" s="294">
        <v>0.1</v>
      </c>
      <c r="K10" s="3">
        <v>240000</v>
      </c>
      <c r="L10" s="294">
        <v>0.1</v>
      </c>
      <c r="M10" s="294">
        <v>0.2</v>
      </c>
    </row>
    <row r="11" spans="1:13" ht="15.75" thickBot="1" x14ac:dyDescent="0.3">
      <c r="A11" s="63"/>
      <c r="B11" s="60"/>
      <c r="C11" s="60"/>
      <c r="D11" s="60"/>
      <c r="E11" s="63"/>
    </row>
    <row r="12" spans="1:13" x14ac:dyDescent="0.25">
      <c r="A12" s="515">
        <v>5</v>
      </c>
      <c r="B12" s="545" t="s">
        <v>1037</v>
      </c>
      <c r="C12" s="295" t="s">
        <v>1038</v>
      </c>
      <c r="D12" s="295" t="s">
        <v>1039</v>
      </c>
      <c r="E12" s="291" t="s">
        <v>1040</v>
      </c>
    </row>
    <row r="13" spans="1:13" x14ac:dyDescent="0.25">
      <c r="A13" s="544"/>
      <c r="B13" s="546"/>
      <c r="C13" s="28" t="s">
        <v>1041</v>
      </c>
      <c r="D13" s="28" t="s">
        <v>1042</v>
      </c>
      <c r="E13" s="113" t="s">
        <v>1043</v>
      </c>
      <c r="H13" s="3" t="s">
        <v>1022</v>
      </c>
      <c r="I13" s="294">
        <v>0.1</v>
      </c>
    </row>
    <row r="14" spans="1:13" x14ac:dyDescent="0.25">
      <c r="A14" s="544"/>
      <c r="B14" s="546"/>
      <c r="C14" s="28"/>
      <c r="D14" s="28"/>
      <c r="E14" s="113"/>
      <c r="H14" s="296" t="s">
        <v>243</v>
      </c>
      <c r="L14" s="3" t="s">
        <v>1044</v>
      </c>
      <c r="M14" s="3" t="s">
        <v>1022</v>
      </c>
    </row>
    <row r="15" spans="1:13" x14ac:dyDescent="0.25">
      <c r="A15" s="544"/>
      <c r="B15" s="546"/>
      <c r="C15" s="28" t="s">
        <v>1045</v>
      </c>
      <c r="D15" s="28" t="s">
        <v>1046</v>
      </c>
      <c r="E15" s="113" t="s">
        <v>1047</v>
      </c>
      <c r="H15" s="3" t="s">
        <v>1036</v>
      </c>
      <c r="I15" s="3">
        <v>25000</v>
      </c>
    </row>
    <row r="16" spans="1:13" ht="15.75" thickBot="1" x14ac:dyDescent="0.3">
      <c r="A16" s="516"/>
      <c r="B16" s="547"/>
      <c r="C16" s="106" t="s">
        <v>1048</v>
      </c>
      <c r="D16" s="106" t="s">
        <v>1049</v>
      </c>
      <c r="E16" s="115" t="s">
        <v>1050</v>
      </c>
      <c r="H16" s="3" t="s">
        <v>1051</v>
      </c>
      <c r="J16" s="3">
        <v>2500</v>
      </c>
    </row>
    <row r="17" spans="1:15" ht="15.75" thickBot="1" x14ac:dyDescent="0.3">
      <c r="A17" s="63"/>
      <c r="B17" s="60"/>
      <c r="C17" s="60"/>
      <c r="D17" s="60"/>
      <c r="E17" s="63"/>
      <c r="H17" s="3" t="s">
        <v>1052</v>
      </c>
      <c r="J17" s="3">
        <v>22500</v>
      </c>
      <c r="L17" s="3" t="s">
        <v>1053</v>
      </c>
      <c r="M17" s="3" t="s">
        <v>1022</v>
      </c>
      <c r="N17" s="294">
        <v>0.1</v>
      </c>
      <c r="O17" s="3" t="s">
        <v>1017</v>
      </c>
    </row>
    <row r="18" spans="1:15" s="87" customFormat="1" ht="30" customHeight="1" x14ac:dyDescent="0.25">
      <c r="A18" s="515">
        <v>6</v>
      </c>
      <c r="B18" s="545" t="s">
        <v>1054</v>
      </c>
      <c r="C18" s="548" t="s">
        <v>1055</v>
      </c>
      <c r="D18" s="94" t="s">
        <v>1056</v>
      </c>
      <c r="E18" s="313"/>
      <c r="M18" s="3" t="s">
        <v>1022</v>
      </c>
      <c r="N18" s="270">
        <v>0.2</v>
      </c>
      <c r="O18" s="87" t="s">
        <v>1018</v>
      </c>
    </row>
    <row r="19" spans="1:15" ht="15.75" thickBot="1" x14ac:dyDescent="0.3">
      <c r="A19" s="516"/>
      <c r="B19" s="547"/>
      <c r="C19" s="549"/>
      <c r="D19" s="106" t="s">
        <v>1057</v>
      </c>
      <c r="E19" s="115"/>
    </row>
    <row r="20" spans="1:15" ht="15.75" thickBot="1" x14ac:dyDescent="0.3">
      <c r="A20" s="63"/>
      <c r="B20" s="60"/>
      <c r="C20" s="60"/>
      <c r="D20" s="60"/>
      <c r="E20" s="63"/>
      <c r="H20" s="296" t="s">
        <v>449</v>
      </c>
    </row>
    <row r="21" spans="1:15" ht="15.75" thickBot="1" x14ac:dyDescent="0.3">
      <c r="A21" s="53">
        <v>7</v>
      </c>
      <c r="B21" s="293" t="s">
        <v>1058</v>
      </c>
      <c r="C21" s="293" t="s">
        <v>1059</v>
      </c>
      <c r="D21" s="293" t="s">
        <v>1060</v>
      </c>
      <c r="E21" s="55"/>
      <c r="H21" s="3" t="s">
        <v>518</v>
      </c>
      <c r="I21" s="3">
        <v>25000</v>
      </c>
    </row>
    <row r="22" spans="1:15" ht="15.75" thickBot="1" x14ac:dyDescent="0.3">
      <c r="A22" s="63"/>
      <c r="B22" s="60"/>
      <c r="C22" s="60"/>
      <c r="D22" s="60"/>
      <c r="E22" s="63"/>
      <c r="H22" s="3" t="s">
        <v>1051</v>
      </c>
      <c r="J22" s="3">
        <v>2500</v>
      </c>
    </row>
    <row r="23" spans="1:15" ht="15" customHeight="1" x14ac:dyDescent="0.25">
      <c r="A23" s="515">
        <v>8</v>
      </c>
      <c r="B23" s="548" t="s">
        <v>1061</v>
      </c>
      <c r="C23" s="548" t="s">
        <v>1062</v>
      </c>
      <c r="D23" s="295" t="s">
        <v>1063</v>
      </c>
      <c r="E23" s="291">
        <v>1</v>
      </c>
      <c r="H23" s="3" t="s">
        <v>1064</v>
      </c>
      <c r="J23" s="3">
        <v>22500</v>
      </c>
    </row>
    <row r="24" spans="1:15" x14ac:dyDescent="0.25">
      <c r="A24" s="544"/>
      <c r="B24" s="550"/>
      <c r="C24" s="550"/>
      <c r="D24" s="28" t="s">
        <v>1063</v>
      </c>
      <c r="E24" s="113">
        <v>2</v>
      </c>
    </row>
    <row r="25" spans="1:15" x14ac:dyDescent="0.25">
      <c r="A25" s="544"/>
      <c r="B25" s="550"/>
      <c r="C25" s="550"/>
      <c r="D25" s="28" t="s">
        <v>1065</v>
      </c>
      <c r="E25" s="113">
        <v>1</v>
      </c>
    </row>
    <row r="26" spans="1:15" ht="15.75" thickBot="1" x14ac:dyDescent="0.3">
      <c r="A26" s="516"/>
      <c r="B26" s="549"/>
      <c r="C26" s="549"/>
      <c r="D26" s="106" t="s">
        <v>1065</v>
      </c>
      <c r="E26" s="115">
        <v>2</v>
      </c>
    </row>
    <row r="27" spans="1:15" ht="15.75" thickBot="1" x14ac:dyDescent="0.3">
      <c r="A27" s="21">
        <v>9</v>
      </c>
      <c r="B27" s="137" t="s">
        <v>1066</v>
      </c>
      <c r="C27" s="417" t="s">
        <v>1067</v>
      </c>
      <c r="D27" s="418"/>
      <c r="E27" s="543"/>
    </row>
  </sheetData>
  <mergeCells count="9">
    <mergeCell ref="C27:E27"/>
    <mergeCell ref="A12:A16"/>
    <mergeCell ref="B12:B16"/>
    <mergeCell ref="A18:A19"/>
    <mergeCell ref="B18:B19"/>
    <mergeCell ref="C18:C19"/>
    <mergeCell ref="A23:A26"/>
    <mergeCell ref="B23:B26"/>
    <mergeCell ref="C23:C2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K21"/>
  <sheetViews>
    <sheetView workbookViewId="0">
      <selection activeCell="H14" sqref="H14"/>
    </sheetView>
  </sheetViews>
  <sheetFormatPr defaultRowHeight="15" x14ac:dyDescent="0.25"/>
  <cols>
    <col min="1" max="1" width="4.42578125" style="3" customWidth="1"/>
    <col min="2" max="2" width="14.42578125" style="3" customWidth="1"/>
    <col min="3" max="3" width="20.85546875" style="3" customWidth="1"/>
    <col min="4" max="4" width="9.140625" style="3"/>
    <col min="5" max="5" width="10.7109375" style="3" customWidth="1"/>
    <col min="6" max="6" width="15.28515625" style="3" customWidth="1"/>
    <col min="7" max="8" width="20.85546875" style="3" customWidth="1"/>
    <col min="9" max="9" width="31.42578125" style="3" customWidth="1"/>
    <col min="10" max="16384" width="9.140625" style="3"/>
  </cols>
  <sheetData>
    <row r="2" spans="2:11" x14ac:dyDescent="0.25">
      <c r="B2" s="3" t="s">
        <v>1286</v>
      </c>
      <c r="C2" s="3" t="s">
        <v>1287</v>
      </c>
      <c r="F2" s="521" t="s">
        <v>1288</v>
      </c>
      <c r="G2" s="521"/>
      <c r="I2" s="3" t="s">
        <v>1289</v>
      </c>
      <c r="J2" s="294">
        <v>0.1</v>
      </c>
    </row>
    <row r="4" spans="2:11" x14ac:dyDescent="0.25">
      <c r="B4" s="310" t="s">
        <v>1290</v>
      </c>
      <c r="C4" s="310" t="s">
        <v>1291</v>
      </c>
      <c r="D4" s="310" t="s">
        <v>1015</v>
      </c>
      <c r="E4" s="310" t="s">
        <v>1292</v>
      </c>
      <c r="F4" s="310" t="s">
        <v>1293</v>
      </c>
      <c r="G4" s="310" t="s">
        <v>1294</v>
      </c>
      <c r="H4" s="1" t="s">
        <v>1295</v>
      </c>
      <c r="I4" s="347" t="s">
        <v>1296</v>
      </c>
      <c r="K4" s="3">
        <v>2500</v>
      </c>
    </row>
    <row r="5" spans="2:11" x14ac:dyDescent="0.25">
      <c r="B5" s="12">
        <v>192</v>
      </c>
      <c r="C5" s="12" t="s">
        <v>667</v>
      </c>
      <c r="D5" s="12"/>
      <c r="E5" s="12"/>
      <c r="F5" s="28"/>
      <c r="G5" s="28"/>
    </row>
    <row r="6" spans="2:11" x14ac:dyDescent="0.25">
      <c r="B6" s="310" t="s">
        <v>1022</v>
      </c>
      <c r="C6" s="310" t="s">
        <v>1036</v>
      </c>
      <c r="D6" s="348">
        <v>0.1</v>
      </c>
      <c r="E6" s="310">
        <v>240000</v>
      </c>
      <c r="F6" s="348">
        <v>0.1</v>
      </c>
      <c r="G6" s="348">
        <v>0.2</v>
      </c>
      <c r="H6" s="151"/>
      <c r="I6" s="3" t="s">
        <v>1036</v>
      </c>
      <c r="J6" s="3">
        <v>25000</v>
      </c>
    </row>
    <row r="7" spans="2:11" x14ac:dyDescent="0.25">
      <c r="B7" s="12" t="s">
        <v>1028</v>
      </c>
      <c r="C7" s="12" t="s">
        <v>1027</v>
      </c>
      <c r="D7" s="346">
        <v>0.02</v>
      </c>
      <c r="E7" s="12">
        <v>100000</v>
      </c>
      <c r="F7" s="346">
        <v>0.02</v>
      </c>
      <c r="G7" s="346">
        <v>0.2</v>
      </c>
      <c r="H7" s="151"/>
      <c r="I7" s="3" t="s">
        <v>1051</v>
      </c>
      <c r="K7" s="3">
        <v>2500</v>
      </c>
    </row>
    <row r="8" spans="2:11" x14ac:dyDescent="0.25">
      <c r="B8" s="12" t="s">
        <v>1031</v>
      </c>
      <c r="C8" s="12" t="s">
        <v>1030</v>
      </c>
      <c r="D8" s="346">
        <v>0.05</v>
      </c>
      <c r="E8" s="12">
        <v>15000</v>
      </c>
      <c r="F8" s="346">
        <v>0.05</v>
      </c>
      <c r="G8" s="346">
        <v>0.2</v>
      </c>
      <c r="H8" s="151"/>
      <c r="I8" s="3" t="s">
        <v>1052</v>
      </c>
      <c r="K8" s="3">
        <v>22500</v>
      </c>
    </row>
    <row r="9" spans="2:11" x14ac:dyDescent="0.25">
      <c r="B9" s="12" t="s">
        <v>1297</v>
      </c>
      <c r="C9" s="12" t="s">
        <v>1298</v>
      </c>
      <c r="D9" s="346">
        <v>0.1</v>
      </c>
      <c r="E9" s="12">
        <v>30000</v>
      </c>
      <c r="F9" s="346">
        <v>0.1</v>
      </c>
      <c r="G9" s="346">
        <v>0.2</v>
      </c>
      <c r="H9" s="151"/>
    </row>
    <row r="11" spans="2:11" x14ac:dyDescent="0.25">
      <c r="H11" s="1" t="s">
        <v>1299</v>
      </c>
      <c r="I11" s="272" t="s">
        <v>1300</v>
      </c>
    </row>
    <row r="12" spans="2:11" x14ac:dyDescent="0.25">
      <c r="D12" s="294">
        <v>0.1</v>
      </c>
      <c r="F12" s="3">
        <v>240000</v>
      </c>
    </row>
    <row r="13" spans="2:11" x14ac:dyDescent="0.25">
      <c r="I13" s="3" t="s">
        <v>1182</v>
      </c>
      <c r="J13" s="3">
        <v>25000</v>
      </c>
    </row>
    <row r="14" spans="2:11" x14ac:dyDescent="0.25">
      <c r="D14" s="3">
        <v>25000</v>
      </c>
      <c r="E14" s="3">
        <v>12</v>
      </c>
      <c r="F14" s="3">
        <f>D14*E14</f>
        <v>300000</v>
      </c>
      <c r="I14" s="3" t="s">
        <v>1051</v>
      </c>
      <c r="K14" s="3">
        <v>2500</v>
      </c>
    </row>
    <row r="15" spans="2:11" x14ac:dyDescent="0.25">
      <c r="I15" s="3" t="s">
        <v>1064</v>
      </c>
      <c r="K15" s="3">
        <v>22500</v>
      </c>
    </row>
    <row r="18" spans="5:11" x14ac:dyDescent="0.25">
      <c r="E18" s="3" t="s">
        <v>1301</v>
      </c>
      <c r="G18" s="3" t="s">
        <v>698</v>
      </c>
      <c r="H18" s="3" t="s">
        <v>1302</v>
      </c>
      <c r="I18" s="272" t="s">
        <v>1303</v>
      </c>
    </row>
    <row r="19" spans="5:11" x14ac:dyDescent="0.25">
      <c r="G19" s="3" t="s">
        <v>1304</v>
      </c>
      <c r="H19" s="3" t="s">
        <v>1305</v>
      </c>
    </row>
    <row r="20" spans="5:11" x14ac:dyDescent="0.25">
      <c r="E20" s="3" t="s">
        <v>1306</v>
      </c>
      <c r="I20" s="3" t="s">
        <v>1286</v>
      </c>
      <c r="J20" s="3">
        <v>2500</v>
      </c>
    </row>
    <row r="21" spans="5:11" x14ac:dyDescent="0.25">
      <c r="E21" s="3" t="s">
        <v>1286</v>
      </c>
      <c r="I21" s="3" t="s">
        <v>1064</v>
      </c>
      <c r="K21" s="3">
        <v>2500</v>
      </c>
    </row>
  </sheetData>
  <mergeCells count="1">
    <mergeCell ref="F2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D17"/>
  <sheetViews>
    <sheetView workbookViewId="0">
      <selection activeCell="D17" sqref="D17"/>
    </sheetView>
  </sheetViews>
  <sheetFormatPr defaultRowHeight="15" x14ac:dyDescent="0.25"/>
  <cols>
    <col min="1" max="1" width="9.7109375" customWidth="1"/>
    <col min="2" max="2" width="48.85546875" customWidth="1"/>
    <col min="3" max="3" width="7" customWidth="1"/>
    <col min="4" max="4" width="48.7109375" bestFit="1" customWidth="1"/>
  </cols>
  <sheetData>
    <row r="1" spans="2:4" ht="15.75" thickBot="1" x14ac:dyDescent="0.3"/>
    <row r="2" spans="2:4" ht="16.5" thickBot="1" x14ac:dyDescent="0.3">
      <c r="B2" s="377" t="s">
        <v>1068</v>
      </c>
      <c r="C2" s="378"/>
      <c r="D2" s="379"/>
    </row>
    <row r="3" spans="2:4" ht="15.75" thickBot="1" x14ac:dyDescent="0.3"/>
    <row r="4" spans="2:4" ht="16.5" thickBot="1" x14ac:dyDescent="0.3">
      <c r="B4" s="297" t="s">
        <v>1069</v>
      </c>
      <c r="C4" s="81"/>
      <c r="D4" s="297" t="s">
        <v>1070</v>
      </c>
    </row>
    <row r="5" spans="2:4" ht="15.75" x14ac:dyDescent="0.25">
      <c r="B5" s="298" t="s">
        <v>1071</v>
      </c>
      <c r="C5" s="81"/>
      <c r="D5" s="298" t="s">
        <v>1072</v>
      </c>
    </row>
    <row r="6" spans="2:4" ht="15.75" x14ac:dyDescent="0.25">
      <c r="B6" s="299" t="s">
        <v>1073</v>
      </c>
      <c r="C6" s="81"/>
      <c r="D6" s="299" t="s">
        <v>1074</v>
      </c>
    </row>
    <row r="7" spans="2:4" ht="15.75" x14ac:dyDescent="0.25">
      <c r="B7" s="299" t="s">
        <v>1075</v>
      </c>
      <c r="C7" s="81"/>
      <c r="D7" s="299" t="s">
        <v>1076</v>
      </c>
    </row>
    <row r="8" spans="2:4" ht="15.75" x14ac:dyDescent="0.25">
      <c r="B8" s="299" t="s">
        <v>1077</v>
      </c>
      <c r="C8" s="81"/>
      <c r="D8" s="299" t="s">
        <v>1078</v>
      </c>
    </row>
    <row r="9" spans="2:4" ht="16.5" thickBot="1" x14ac:dyDescent="0.3">
      <c r="B9" s="300" t="s">
        <v>1079</v>
      </c>
      <c r="C9" s="81"/>
      <c r="D9" s="300" t="s">
        <v>1080</v>
      </c>
    </row>
    <row r="12" spans="2:4" ht="15.75" thickBot="1" x14ac:dyDescent="0.3">
      <c r="B12" s="3"/>
    </row>
    <row r="13" spans="2:4" ht="16.5" thickBot="1" x14ac:dyDescent="0.3">
      <c r="B13" s="18" t="s">
        <v>1081</v>
      </c>
    </row>
    <row r="14" spans="2:4" ht="15.75" x14ac:dyDescent="0.25">
      <c r="B14" s="301" t="s">
        <v>1082</v>
      </c>
    </row>
    <row r="15" spans="2:4" ht="15.75" x14ac:dyDescent="0.25">
      <c r="B15" s="299" t="s">
        <v>1083</v>
      </c>
    </row>
    <row r="16" spans="2:4" ht="15.75" x14ac:dyDescent="0.25">
      <c r="B16" s="299" t="s">
        <v>1084</v>
      </c>
    </row>
    <row r="17" spans="2:2" ht="16.5" thickBot="1" x14ac:dyDescent="0.3">
      <c r="B17" s="300" t="s">
        <v>1085</v>
      </c>
    </row>
  </sheetData>
  <mergeCells count="1">
    <mergeCell ref="B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L27"/>
  <sheetViews>
    <sheetView workbookViewId="0">
      <selection sqref="A1:XFD1048576"/>
    </sheetView>
  </sheetViews>
  <sheetFormatPr defaultRowHeight="15" x14ac:dyDescent="0.25"/>
  <cols>
    <col min="1" max="1" width="3.85546875" style="3" customWidth="1"/>
    <col min="2" max="2" width="18.85546875" style="3" customWidth="1"/>
    <col min="3" max="3" width="15.85546875" style="3" bestFit="1" customWidth="1"/>
    <col min="4" max="4" width="36" style="3" customWidth="1"/>
    <col min="5" max="5" width="30.28515625" style="3" customWidth="1"/>
    <col min="6" max="6" width="34.42578125" style="3" customWidth="1"/>
    <col min="7" max="7" width="12.28515625" style="3" customWidth="1"/>
    <col min="8" max="8" width="18" style="3" bestFit="1" customWidth="1"/>
    <col min="9" max="11" width="9.140625" style="3"/>
    <col min="12" max="12" width="16.28515625" style="3" bestFit="1" customWidth="1"/>
    <col min="13" max="16384" width="9.140625" style="3"/>
  </cols>
  <sheetData>
    <row r="1" spans="2:12" ht="15.75" thickBot="1" x14ac:dyDescent="0.3"/>
    <row r="2" spans="2:12" ht="16.5" thickBot="1" x14ac:dyDescent="0.3">
      <c r="E2" s="18" t="s">
        <v>1086</v>
      </c>
      <c r="F2" s="302" t="s">
        <v>1087</v>
      </c>
    </row>
    <row r="3" spans="2:12" ht="15.75" thickBot="1" x14ac:dyDescent="0.3"/>
    <row r="4" spans="2:12" ht="16.5" thickBot="1" x14ac:dyDescent="0.3">
      <c r="C4" s="3" t="s">
        <v>183</v>
      </c>
      <c r="E4" s="18" t="s">
        <v>1088</v>
      </c>
    </row>
    <row r="5" spans="2:12" ht="15.75" thickBot="1" x14ac:dyDescent="0.3">
      <c r="E5" s="1"/>
    </row>
    <row r="6" spans="2:12" ht="16.5" thickBot="1" x14ac:dyDescent="0.3">
      <c r="E6" s="18" t="s">
        <v>1089</v>
      </c>
    </row>
    <row r="7" spans="2:12" ht="16.5" thickBot="1" x14ac:dyDescent="0.3">
      <c r="E7" s="67"/>
    </row>
    <row r="8" spans="2:12" ht="15.75" thickBot="1" x14ac:dyDescent="0.3">
      <c r="D8" s="303" t="s">
        <v>1090</v>
      </c>
      <c r="F8" s="303" t="s">
        <v>1090</v>
      </c>
      <c r="L8" s="3" t="s">
        <v>1090</v>
      </c>
    </row>
    <row r="9" spans="2:12" x14ac:dyDescent="0.25">
      <c r="D9" s="1"/>
      <c r="F9" s="1"/>
    </row>
    <row r="10" spans="2:12" ht="15.75" thickBot="1" x14ac:dyDescent="0.3"/>
    <row r="11" spans="2:12" s="87" customFormat="1" ht="15.75" thickBot="1" x14ac:dyDescent="0.3">
      <c r="B11" s="551" t="s">
        <v>1091</v>
      </c>
      <c r="C11" s="552"/>
      <c r="D11" s="191" t="s">
        <v>1092</v>
      </c>
      <c r="F11" s="191" t="s">
        <v>1093</v>
      </c>
      <c r="G11" s="551" t="s">
        <v>1094</v>
      </c>
      <c r="H11" s="553"/>
      <c r="I11" s="552"/>
      <c r="L11" s="194" t="s">
        <v>1095</v>
      </c>
    </row>
    <row r="12" spans="2:12" x14ac:dyDescent="0.25">
      <c r="D12" s="1"/>
      <c r="F12" s="1"/>
    </row>
    <row r="13" spans="2:12" ht="15.75" thickBot="1" x14ac:dyDescent="0.3"/>
    <row r="14" spans="2:12" ht="15.75" thickBot="1" x14ac:dyDescent="0.3">
      <c r="B14" s="304" t="s">
        <v>1096</v>
      </c>
      <c r="D14" s="30" t="s">
        <v>1097</v>
      </c>
      <c r="F14" s="30" t="s">
        <v>1098</v>
      </c>
      <c r="H14" s="3" t="s">
        <v>1099</v>
      </c>
    </row>
    <row r="15" spans="2:12" x14ac:dyDescent="0.25">
      <c r="D15" s="1"/>
      <c r="F15" s="1"/>
    </row>
    <row r="16" spans="2:12" ht="15.75" thickBot="1" x14ac:dyDescent="0.3"/>
    <row r="17" spans="3:7" ht="15.75" thickBot="1" x14ac:dyDescent="0.3">
      <c r="D17" s="30" t="s">
        <v>1092</v>
      </c>
      <c r="F17" s="30" t="s">
        <v>1093</v>
      </c>
    </row>
    <row r="18" spans="3:7" ht="15.75" thickBot="1" x14ac:dyDescent="0.3"/>
    <row r="19" spans="3:7" x14ac:dyDescent="0.25">
      <c r="C19" s="554" t="s">
        <v>1100</v>
      </c>
      <c r="D19" s="153" t="s">
        <v>1101</v>
      </c>
      <c r="E19" s="556"/>
      <c r="F19" s="153" t="s">
        <v>807</v>
      </c>
      <c r="G19" s="557" t="s">
        <v>1102</v>
      </c>
    </row>
    <row r="20" spans="3:7" ht="15.75" thickBot="1" x14ac:dyDescent="0.3">
      <c r="C20" s="555"/>
      <c r="D20" s="155" t="s">
        <v>414</v>
      </c>
      <c r="E20" s="556"/>
      <c r="F20" s="155" t="s">
        <v>667</v>
      </c>
      <c r="G20" s="558"/>
    </row>
    <row r="22" spans="3:7" ht="15.75" thickBot="1" x14ac:dyDescent="0.3"/>
    <row r="23" spans="3:7" x14ac:dyDescent="0.25">
      <c r="D23" s="305" t="s">
        <v>1103</v>
      </c>
      <c r="F23" s="305" t="s">
        <v>1104</v>
      </c>
    </row>
    <row r="24" spans="3:7" ht="15.75" thickBot="1" x14ac:dyDescent="0.3">
      <c r="D24" s="306" t="s">
        <v>1105</v>
      </c>
      <c r="F24" s="306" t="s">
        <v>1106</v>
      </c>
    </row>
    <row r="25" spans="3:7" ht="15.75" thickBot="1" x14ac:dyDescent="0.3">
      <c r="D25" s="5"/>
      <c r="F25" s="5"/>
    </row>
    <row r="26" spans="3:7" x14ac:dyDescent="0.25">
      <c r="D26" s="305" t="s">
        <v>1107</v>
      </c>
      <c r="F26" s="305" t="s">
        <v>1108</v>
      </c>
    </row>
    <row r="27" spans="3:7" ht="15.75" thickBot="1" x14ac:dyDescent="0.3">
      <c r="D27" s="306" t="s">
        <v>1109</v>
      </c>
      <c r="F27" s="306" t="s">
        <v>1110</v>
      </c>
    </row>
  </sheetData>
  <mergeCells count="5">
    <mergeCell ref="B11:C11"/>
    <mergeCell ref="G11:I11"/>
    <mergeCell ref="C19:C20"/>
    <mergeCell ref="E19:E20"/>
    <mergeCell ref="G19:G2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N17"/>
  <sheetViews>
    <sheetView workbookViewId="0">
      <selection activeCell="J13" sqref="J13"/>
    </sheetView>
  </sheetViews>
  <sheetFormatPr defaultRowHeight="15" x14ac:dyDescent="0.25"/>
  <cols>
    <col min="1" max="1" width="4.42578125" style="3" customWidth="1"/>
    <col min="2" max="2" width="19.140625" style="3" customWidth="1"/>
    <col min="3" max="3" width="16.85546875" style="3" customWidth="1"/>
    <col min="4" max="5" width="9.140625" style="3"/>
    <col min="6" max="6" width="10.42578125" style="3" bestFit="1" customWidth="1"/>
    <col min="7" max="7" width="4.42578125" style="3" customWidth="1"/>
    <col min="8" max="11" width="9.140625" style="3"/>
    <col min="12" max="12" width="4.42578125" style="3" customWidth="1"/>
    <col min="13" max="13" width="25.5703125" style="1" customWidth="1"/>
    <col min="14" max="14" width="9.140625" style="1"/>
    <col min="15" max="16384" width="9.140625" style="3"/>
  </cols>
  <sheetData>
    <row r="1" spans="2:14" ht="15.75" thickBot="1" x14ac:dyDescent="0.3"/>
    <row r="2" spans="2:14" ht="16.5" thickBot="1" x14ac:dyDescent="0.3">
      <c r="B2" s="377" t="s">
        <v>1111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4" ht="15.75" thickBot="1" x14ac:dyDescent="0.3"/>
    <row r="4" spans="2:14" ht="15.75" thickBot="1" x14ac:dyDescent="0.3">
      <c r="C4" s="30" t="s">
        <v>1069</v>
      </c>
      <c r="F4" s="30" t="s">
        <v>1112</v>
      </c>
      <c r="G4" s="1"/>
      <c r="M4" s="30" t="s">
        <v>1070</v>
      </c>
    </row>
    <row r="5" spans="2:14" ht="15.75" thickBot="1" x14ac:dyDescent="0.3">
      <c r="F5" s="1"/>
      <c r="G5" s="1"/>
    </row>
    <row r="6" spans="2:14" ht="15.75" thickBot="1" x14ac:dyDescent="0.3">
      <c r="M6" s="143" t="s">
        <v>1113</v>
      </c>
    </row>
    <row r="7" spans="2:14" ht="15.75" thickBot="1" x14ac:dyDescent="0.3">
      <c r="B7" s="559" t="s">
        <v>1114</v>
      </c>
      <c r="C7" s="23" t="s">
        <v>3</v>
      </c>
      <c r="D7" s="295">
        <v>10000</v>
      </c>
      <c r="E7" s="295"/>
      <c r="F7" s="291" t="s">
        <v>1115</v>
      </c>
      <c r="G7" s="1"/>
      <c r="H7" s="534" t="s">
        <v>1085</v>
      </c>
      <c r="I7" s="535"/>
      <c r="J7" s="535"/>
      <c r="K7" s="536"/>
      <c r="L7" s="1"/>
      <c r="M7" s="307" t="s">
        <v>1115</v>
      </c>
      <c r="N7" s="291">
        <v>10000</v>
      </c>
    </row>
    <row r="8" spans="2:14" ht="15.75" thickBot="1" x14ac:dyDescent="0.3">
      <c r="B8" s="560"/>
      <c r="C8" s="105" t="s">
        <v>1052</v>
      </c>
      <c r="D8" s="106"/>
      <c r="E8" s="106">
        <v>10000</v>
      </c>
      <c r="F8" s="115" t="s">
        <v>1115</v>
      </c>
      <c r="G8" s="1"/>
      <c r="H8" s="534" t="s">
        <v>1116</v>
      </c>
      <c r="I8" s="535"/>
      <c r="J8" s="535"/>
      <c r="K8" s="536"/>
      <c r="L8" s="1"/>
      <c r="M8" s="114" t="s">
        <v>1117</v>
      </c>
      <c r="N8" s="115"/>
    </row>
    <row r="9" spans="2:14" ht="15.75" thickBot="1" x14ac:dyDescent="0.3">
      <c r="B9" s="308"/>
      <c r="C9" s="292" t="s">
        <v>1117</v>
      </c>
      <c r="D9" s="415">
        <v>190000001</v>
      </c>
      <c r="E9" s="416"/>
      <c r="F9" s="1"/>
      <c r="G9" s="1"/>
      <c r="H9" s="534" t="s">
        <v>1118</v>
      </c>
      <c r="I9" s="535"/>
      <c r="J9" s="535"/>
      <c r="K9" s="536"/>
      <c r="L9" s="1"/>
    </row>
    <row r="13" spans="2:14" ht="15.75" thickBot="1" x14ac:dyDescent="0.3">
      <c r="F13" s="1"/>
      <c r="G13" s="1"/>
    </row>
    <row r="14" spans="2:14" ht="15.75" thickBot="1" x14ac:dyDescent="0.3">
      <c r="C14" s="143" t="s">
        <v>1069</v>
      </c>
      <c r="F14" s="143" t="s">
        <v>1119</v>
      </c>
      <c r="G14" s="1"/>
      <c r="M14" s="143" t="s">
        <v>1120</v>
      </c>
    </row>
    <row r="15" spans="2:14" ht="15.75" thickBot="1" x14ac:dyDescent="0.3">
      <c r="B15" s="559" t="s">
        <v>1121</v>
      </c>
      <c r="C15" s="23" t="s">
        <v>519</v>
      </c>
      <c r="D15" s="295">
        <v>20000</v>
      </c>
      <c r="E15" s="295"/>
      <c r="F15" s="291" t="s">
        <v>1122</v>
      </c>
      <c r="G15" s="1"/>
      <c r="H15" s="534" t="s">
        <v>1085</v>
      </c>
      <c r="I15" s="535"/>
      <c r="J15" s="535"/>
      <c r="K15" s="536"/>
      <c r="L15" s="1"/>
      <c r="M15" s="307" t="s">
        <v>1122</v>
      </c>
      <c r="N15" s="291">
        <v>10000</v>
      </c>
    </row>
    <row r="16" spans="2:14" ht="15.75" thickBot="1" x14ac:dyDescent="0.3">
      <c r="B16" s="560"/>
      <c r="C16" s="105" t="s">
        <v>1123</v>
      </c>
      <c r="D16" s="106"/>
      <c r="E16" s="106">
        <v>20000</v>
      </c>
      <c r="F16" s="115" t="s">
        <v>1122</v>
      </c>
      <c r="G16" s="1"/>
      <c r="H16" s="534" t="s">
        <v>1116</v>
      </c>
      <c r="I16" s="535"/>
      <c r="J16" s="535"/>
      <c r="K16" s="536"/>
      <c r="L16" s="1"/>
      <c r="M16" s="114" t="s">
        <v>1117</v>
      </c>
      <c r="N16" s="115"/>
    </row>
    <row r="17" spans="2:12" ht="15.75" thickBot="1" x14ac:dyDescent="0.3">
      <c r="B17" s="308"/>
      <c r="C17" s="292" t="s">
        <v>1117</v>
      </c>
      <c r="D17" s="415">
        <v>180000001</v>
      </c>
      <c r="E17" s="416"/>
      <c r="H17" s="534" t="s">
        <v>1124</v>
      </c>
      <c r="I17" s="535"/>
      <c r="J17" s="535"/>
      <c r="K17" s="536"/>
      <c r="L17" s="1"/>
    </row>
  </sheetData>
  <mergeCells count="11">
    <mergeCell ref="B2:M2"/>
    <mergeCell ref="B7:B8"/>
    <mergeCell ref="H7:K7"/>
    <mergeCell ref="H8:K8"/>
    <mergeCell ref="D9:E9"/>
    <mergeCell ref="H9:K9"/>
    <mergeCell ref="B15:B16"/>
    <mergeCell ref="H15:K15"/>
    <mergeCell ref="H16:K16"/>
    <mergeCell ref="D17:E17"/>
    <mergeCell ref="H17:K1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4"/>
  <sheetViews>
    <sheetView topLeftCell="A7" workbookViewId="0">
      <selection activeCell="A7" sqref="A1:XFD1048576"/>
    </sheetView>
  </sheetViews>
  <sheetFormatPr defaultRowHeight="15" x14ac:dyDescent="0.25"/>
  <cols>
    <col min="2" max="2" width="56" bestFit="1" customWidth="1"/>
    <col min="3" max="3" width="14.85546875" style="2" customWidth="1"/>
  </cols>
  <sheetData>
    <row r="1" spans="1:3" ht="15.75" thickBot="1" x14ac:dyDescent="0.3"/>
    <row r="2" spans="1:3" ht="15.75" thickBot="1" x14ac:dyDescent="0.3">
      <c r="A2" s="64" t="s">
        <v>432</v>
      </c>
      <c r="B2" s="30" t="s">
        <v>1125</v>
      </c>
      <c r="C2" s="30" t="s">
        <v>563</v>
      </c>
    </row>
    <row r="3" spans="1:3" ht="15.75" thickBot="1" x14ac:dyDescent="0.3">
      <c r="A3" s="20">
        <v>1</v>
      </c>
      <c r="B3" s="20" t="s">
        <v>1126</v>
      </c>
      <c r="C3" s="20" t="s">
        <v>1127</v>
      </c>
    </row>
    <row r="4" spans="1:3" ht="15.75" thickBot="1" x14ac:dyDescent="0.3">
      <c r="A4" s="20">
        <v>2</v>
      </c>
      <c r="B4" s="20" t="s">
        <v>1128</v>
      </c>
      <c r="C4" s="20" t="s">
        <v>1129</v>
      </c>
    </row>
    <row r="5" spans="1:3" ht="15.75" thickBot="1" x14ac:dyDescent="0.3">
      <c r="A5" s="20">
        <v>3</v>
      </c>
      <c r="B5" s="20" t="s">
        <v>1130</v>
      </c>
      <c r="C5" s="20" t="s">
        <v>1127</v>
      </c>
    </row>
    <row r="6" spans="1:3" ht="15.75" thickBot="1" x14ac:dyDescent="0.3">
      <c r="A6" s="20">
        <v>4</v>
      </c>
      <c r="B6" s="20" t="s">
        <v>1131</v>
      </c>
      <c r="C6" s="20" t="s">
        <v>1132</v>
      </c>
    </row>
    <row r="7" spans="1:3" ht="15.75" thickBot="1" x14ac:dyDescent="0.3">
      <c r="A7" s="20">
        <v>5</v>
      </c>
      <c r="B7" s="20" t="s">
        <v>1133</v>
      </c>
      <c r="C7" s="20" t="s">
        <v>1134</v>
      </c>
    </row>
    <row r="8" spans="1:3" ht="15.75" thickBot="1" x14ac:dyDescent="0.3">
      <c r="A8" s="20">
        <v>6</v>
      </c>
      <c r="B8" s="20" t="s">
        <v>1135</v>
      </c>
      <c r="C8" s="20"/>
    </row>
    <row r="9" spans="1:3" x14ac:dyDescent="0.25">
      <c r="A9" s="1"/>
      <c r="B9" s="1"/>
    </row>
    <row r="10" spans="1:3" ht="15.75" thickBot="1" x14ac:dyDescent="0.3">
      <c r="B10" s="309"/>
    </row>
    <row r="11" spans="1:3" ht="15.75" thickBot="1" x14ac:dyDescent="0.3">
      <c r="A11" s="64" t="s">
        <v>432</v>
      </c>
      <c r="B11" s="30" t="s">
        <v>1136</v>
      </c>
      <c r="C11" s="30" t="s">
        <v>563</v>
      </c>
    </row>
    <row r="12" spans="1:3" ht="15.75" thickBot="1" x14ac:dyDescent="0.3">
      <c r="A12" s="20">
        <v>1</v>
      </c>
      <c r="B12" s="20" t="s">
        <v>1137</v>
      </c>
      <c r="C12" s="20" t="s">
        <v>1138</v>
      </c>
    </row>
    <row r="13" spans="1:3" ht="15.75" thickBot="1" x14ac:dyDescent="0.3">
      <c r="A13" s="20">
        <v>2</v>
      </c>
      <c r="B13" s="20" t="s">
        <v>1139</v>
      </c>
      <c r="C13" s="20" t="s">
        <v>1134</v>
      </c>
    </row>
    <row r="14" spans="1:3" ht="15.75" thickBot="1" x14ac:dyDescent="0.3">
      <c r="A14" s="20">
        <v>3</v>
      </c>
      <c r="B14" s="20" t="s">
        <v>1344</v>
      </c>
      <c r="C14" s="20" t="s">
        <v>1345</v>
      </c>
    </row>
    <row r="15" spans="1:3" ht="15.75" thickBot="1" x14ac:dyDescent="0.3">
      <c r="A15" s="20">
        <v>4</v>
      </c>
      <c r="B15" s="20" t="s">
        <v>1346</v>
      </c>
      <c r="C15" s="20" t="s">
        <v>1140</v>
      </c>
    </row>
    <row r="16" spans="1:3" ht="15.75" thickBot="1" x14ac:dyDescent="0.3">
      <c r="A16" s="20">
        <v>5</v>
      </c>
      <c r="B16" s="20" t="s">
        <v>1347</v>
      </c>
      <c r="C16" s="20" t="s">
        <v>1145</v>
      </c>
    </row>
    <row r="17" spans="1:3" ht="15.75" thickBot="1" x14ac:dyDescent="0.3">
      <c r="A17" s="20">
        <v>6</v>
      </c>
      <c r="B17" s="20" t="s">
        <v>1141</v>
      </c>
      <c r="C17" s="20" t="s">
        <v>1142</v>
      </c>
    </row>
    <row r="18" spans="1:3" ht="15.75" thickBot="1" x14ac:dyDescent="0.3">
      <c r="A18" s="20">
        <v>7</v>
      </c>
      <c r="B18" s="20" t="s">
        <v>1143</v>
      </c>
      <c r="C18" s="20" t="s">
        <v>1144</v>
      </c>
    </row>
    <row r="19" spans="1:3" x14ac:dyDescent="0.25">
      <c r="A19" s="1"/>
      <c r="B19" s="1"/>
    </row>
    <row r="20" spans="1:3" ht="15.75" thickBot="1" x14ac:dyDescent="0.3"/>
    <row r="21" spans="1:3" ht="15.75" thickBot="1" x14ac:dyDescent="0.3">
      <c r="A21" s="64" t="s">
        <v>432</v>
      </c>
      <c r="B21" s="30" t="s">
        <v>1146</v>
      </c>
      <c r="C21" s="30" t="s">
        <v>563</v>
      </c>
    </row>
    <row r="22" spans="1:3" ht="15.75" thickBot="1" x14ac:dyDescent="0.3">
      <c r="A22" s="20">
        <v>1</v>
      </c>
      <c r="B22" s="20" t="s">
        <v>1147</v>
      </c>
      <c r="C22" s="20" t="s">
        <v>1127</v>
      </c>
    </row>
    <row r="23" spans="1:3" ht="15.75" thickBot="1" x14ac:dyDescent="0.3">
      <c r="A23" s="20">
        <v>2</v>
      </c>
      <c r="B23" s="20" t="s">
        <v>1348</v>
      </c>
      <c r="C23" s="20" t="s">
        <v>1349</v>
      </c>
    </row>
    <row r="24" spans="1:3" ht="15.75" thickBot="1" x14ac:dyDescent="0.3">
      <c r="A24" s="20">
        <v>3</v>
      </c>
      <c r="B24" s="20" t="s">
        <v>1350</v>
      </c>
      <c r="C24" s="20" t="s">
        <v>1148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2"/>
  <sheetViews>
    <sheetView workbookViewId="0">
      <selection activeCell="E8" sqref="E8"/>
    </sheetView>
  </sheetViews>
  <sheetFormatPr defaultRowHeight="15" x14ac:dyDescent="0.25"/>
  <cols>
    <col min="1" max="1" width="15.42578125" style="3" customWidth="1"/>
    <col min="2" max="2" width="44.140625" style="3" bestFit="1" customWidth="1"/>
    <col min="3" max="3" width="37.28515625" style="3" bestFit="1" customWidth="1"/>
    <col min="4" max="4" width="12.7109375" style="3" customWidth="1"/>
    <col min="5" max="5" width="9.140625" style="3"/>
    <col min="6" max="6" width="7.28515625" style="3" bestFit="1" customWidth="1"/>
    <col min="7" max="16384" width="9.140625" style="3"/>
  </cols>
  <sheetData>
    <row r="1" spans="1:4" x14ac:dyDescent="0.25">
      <c r="C1" s="349"/>
    </row>
    <row r="2" spans="1:4" x14ac:dyDescent="0.25">
      <c r="A2" s="310" t="s">
        <v>1149</v>
      </c>
      <c r="B2" s="310" t="s">
        <v>1150</v>
      </c>
      <c r="C2" s="310" t="s">
        <v>1151</v>
      </c>
    </row>
    <row r="3" spans="1:4" x14ac:dyDescent="0.25">
      <c r="A3" s="12" t="s">
        <v>1152</v>
      </c>
      <c r="B3" s="12" t="s">
        <v>1153</v>
      </c>
      <c r="C3" s="12" t="s">
        <v>1154</v>
      </c>
    </row>
    <row r="4" spans="1:4" x14ac:dyDescent="0.25">
      <c r="A4" s="12" t="s">
        <v>1155</v>
      </c>
      <c r="B4" s="12" t="s">
        <v>1156</v>
      </c>
      <c r="C4" s="12" t="s">
        <v>1157</v>
      </c>
    </row>
    <row r="5" spans="1:4" x14ac:dyDescent="0.25">
      <c r="A5" s="12" t="s">
        <v>1158</v>
      </c>
      <c r="B5" s="12" t="s">
        <v>1159</v>
      </c>
      <c r="C5" s="350" t="s">
        <v>1159</v>
      </c>
    </row>
    <row r="6" spans="1:4" x14ac:dyDescent="0.25">
      <c r="C6" s="349"/>
    </row>
    <row r="7" spans="1:4" ht="60" x14ac:dyDescent="0.25">
      <c r="A7" s="561" t="s">
        <v>1160</v>
      </c>
      <c r="B7" s="311" t="s">
        <v>1161</v>
      </c>
      <c r="C7" s="312" t="s">
        <v>1162</v>
      </c>
    </row>
    <row r="8" spans="1:4" ht="45" x14ac:dyDescent="0.25">
      <c r="A8" s="562"/>
      <c r="B8" s="311" t="s">
        <v>1163</v>
      </c>
      <c r="C8" s="312" t="s">
        <v>1164</v>
      </c>
    </row>
    <row r="10" spans="1:4" x14ac:dyDescent="0.25">
      <c r="A10" s="310" t="s">
        <v>432</v>
      </c>
      <c r="B10" s="272" t="s">
        <v>639</v>
      </c>
      <c r="C10" s="310" t="s">
        <v>563</v>
      </c>
    </row>
    <row r="11" spans="1:4" x14ac:dyDescent="0.25">
      <c r="A11" s="12">
        <v>1</v>
      </c>
      <c r="B11" s="28" t="s">
        <v>1165</v>
      </c>
      <c r="C11" s="12"/>
    </row>
    <row r="12" spans="1:4" x14ac:dyDescent="0.25">
      <c r="A12" s="12">
        <v>2</v>
      </c>
      <c r="B12" s="28" t="s">
        <v>1166</v>
      </c>
      <c r="C12" s="12" t="s">
        <v>807</v>
      </c>
    </row>
    <row r="13" spans="1:4" x14ac:dyDescent="0.25">
      <c r="A13" s="12">
        <v>3</v>
      </c>
      <c r="B13" s="28" t="s">
        <v>1167</v>
      </c>
      <c r="C13" s="12" t="s">
        <v>1316</v>
      </c>
    </row>
    <row r="14" spans="1:4" x14ac:dyDescent="0.25">
      <c r="A14" s="12">
        <v>4</v>
      </c>
      <c r="B14" s="28" t="s">
        <v>1172</v>
      </c>
      <c r="C14" s="12" t="s">
        <v>1173</v>
      </c>
      <c r="D14" s="351"/>
    </row>
    <row r="15" spans="1:4" x14ac:dyDescent="0.25">
      <c r="A15" s="12">
        <v>5</v>
      </c>
      <c r="B15" s="28" t="s">
        <v>1174</v>
      </c>
      <c r="C15" s="12" t="s">
        <v>1175</v>
      </c>
    </row>
    <row r="16" spans="1:4" x14ac:dyDescent="0.25">
      <c r="A16" s="12">
        <v>6</v>
      </c>
      <c r="B16" s="28" t="s">
        <v>1176</v>
      </c>
      <c r="C16" s="12" t="s">
        <v>1175</v>
      </c>
    </row>
    <row r="17" spans="1:3" x14ac:dyDescent="0.25">
      <c r="A17" s="12">
        <v>7</v>
      </c>
      <c r="B17" s="28" t="s">
        <v>1168</v>
      </c>
      <c r="C17" s="12" t="s">
        <v>1318</v>
      </c>
    </row>
    <row r="18" spans="1:3" x14ac:dyDescent="0.25">
      <c r="A18" s="12">
        <v>8</v>
      </c>
      <c r="B18" s="28" t="s">
        <v>1169</v>
      </c>
      <c r="C18" s="12" t="s">
        <v>1320</v>
      </c>
    </row>
    <row r="19" spans="1:3" x14ac:dyDescent="0.25">
      <c r="A19" s="12">
        <v>9</v>
      </c>
      <c r="B19" s="28" t="s">
        <v>1170</v>
      </c>
      <c r="C19" s="12" t="s">
        <v>1321</v>
      </c>
    </row>
    <row r="20" spans="1:3" x14ac:dyDescent="0.25">
      <c r="A20" s="12">
        <v>10</v>
      </c>
      <c r="B20" s="28" t="s">
        <v>1177</v>
      </c>
      <c r="C20" s="12" t="s">
        <v>1178</v>
      </c>
    </row>
    <row r="21" spans="1:3" x14ac:dyDescent="0.25">
      <c r="A21" s="12">
        <v>11</v>
      </c>
      <c r="B21" s="28" t="s">
        <v>1179</v>
      </c>
      <c r="C21" s="12" t="s">
        <v>1180</v>
      </c>
    </row>
    <row r="22" spans="1:3" x14ac:dyDescent="0.25">
      <c r="A22" s="12">
        <v>12</v>
      </c>
      <c r="B22" s="28" t="s">
        <v>1181</v>
      </c>
      <c r="C22" s="28"/>
    </row>
  </sheetData>
  <mergeCells count="1">
    <mergeCell ref="A7:A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6209-CF5F-4B2F-B3A0-E5760AE06FBA}">
  <dimension ref="B3:P38"/>
  <sheetViews>
    <sheetView topLeftCell="A6" workbookViewId="0">
      <selection activeCell="G9" sqref="G9"/>
    </sheetView>
  </sheetViews>
  <sheetFormatPr defaultColWidth="23.7109375" defaultRowHeight="15" x14ac:dyDescent="0.25"/>
  <cols>
    <col min="1" max="1" width="6.140625" style="1" customWidth="1"/>
    <col min="2" max="2" width="35.85546875" style="1" bestFit="1" customWidth="1"/>
    <col min="3" max="3" width="8.7109375" style="1" customWidth="1"/>
    <col min="4" max="4" width="34.140625" style="1" bestFit="1" customWidth="1"/>
    <col min="5" max="5" width="25" style="1" bestFit="1" customWidth="1"/>
    <col min="6" max="6" width="6" style="1" bestFit="1" customWidth="1"/>
    <col min="7" max="7" width="27.28515625" style="1" bestFit="1" customWidth="1"/>
    <col min="8" max="8" width="8.28515625" style="1" bestFit="1" customWidth="1"/>
    <col min="9" max="9" width="19.140625" style="1" bestFit="1" customWidth="1"/>
    <col min="10" max="11" width="7" style="1" bestFit="1" customWidth="1"/>
    <col min="12" max="12" width="23.7109375" style="1"/>
    <col min="13" max="13" width="7" style="1" bestFit="1" customWidth="1"/>
    <col min="14" max="14" width="23.7109375" style="1"/>
    <col min="15" max="15" width="6" style="1" bestFit="1" customWidth="1"/>
    <col min="16" max="16" width="7" style="1" bestFit="1" customWidth="1"/>
    <col min="17" max="16384" width="23.7109375" style="1"/>
  </cols>
  <sheetData>
    <row r="3" spans="2:11" ht="15.75" thickBot="1" x14ac:dyDescent="0.3"/>
    <row r="4" spans="2:11" ht="15.75" thickBot="1" x14ac:dyDescent="0.3">
      <c r="B4" s="30" t="s">
        <v>1082</v>
      </c>
      <c r="D4" s="30" t="s">
        <v>1324</v>
      </c>
    </row>
    <row r="6" spans="2:11" ht="15.75" thickBot="1" x14ac:dyDescent="0.3"/>
    <row r="7" spans="2:11" ht="15.75" thickBot="1" x14ac:dyDescent="0.3">
      <c r="B7" s="30" t="s">
        <v>1325</v>
      </c>
      <c r="D7" s="30" t="s">
        <v>1093</v>
      </c>
      <c r="E7" s="352" t="s">
        <v>1326</v>
      </c>
      <c r="G7" s="30" t="s">
        <v>1327</v>
      </c>
      <c r="I7" s="352" t="s">
        <v>1328</v>
      </c>
    </row>
    <row r="9" spans="2:11" ht="15.75" thickBot="1" x14ac:dyDescent="0.3"/>
    <row r="10" spans="2:11" ht="15.75" thickBot="1" x14ac:dyDescent="0.3">
      <c r="B10" s="30" t="s">
        <v>1097</v>
      </c>
      <c r="D10" s="30" t="s">
        <v>1098</v>
      </c>
      <c r="I10" s="1">
        <v>300000</v>
      </c>
    </row>
    <row r="12" spans="2:11" ht="15.75" thickBot="1" x14ac:dyDescent="0.3"/>
    <row r="13" spans="2:11" ht="15.75" thickBot="1" x14ac:dyDescent="0.3">
      <c r="B13" s="30" t="s">
        <v>1329</v>
      </c>
      <c r="D13" s="30" t="s">
        <v>1330</v>
      </c>
      <c r="E13" s="30" t="s">
        <v>807</v>
      </c>
      <c r="G13" s="30" t="s">
        <v>1331</v>
      </c>
      <c r="I13" s="30" t="s">
        <v>807</v>
      </c>
      <c r="K13" s="1">
        <v>500000</v>
      </c>
    </row>
    <row r="15" spans="2:11" ht="15.75" thickBot="1" x14ac:dyDescent="0.3"/>
    <row r="16" spans="2:11" ht="15.75" thickBot="1" x14ac:dyDescent="0.3">
      <c r="B16" s="30" t="s">
        <v>1332</v>
      </c>
      <c r="D16" s="30" t="s">
        <v>1333</v>
      </c>
      <c r="E16" s="30" t="s">
        <v>1315</v>
      </c>
      <c r="F16" s="1">
        <v>10000</v>
      </c>
      <c r="G16" s="30" t="s">
        <v>1095</v>
      </c>
      <c r="I16" s="30" t="s">
        <v>1315</v>
      </c>
    </row>
    <row r="17" spans="5:11" ht="15.75" thickBot="1" x14ac:dyDescent="0.3">
      <c r="E17" s="30" t="s">
        <v>1334</v>
      </c>
      <c r="F17" s="1">
        <v>20000</v>
      </c>
      <c r="I17" s="30" t="s">
        <v>1335</v>
      </c>
    </row>
    <row r="18" spans="5:11" ht="15.75" thickBot="1" x14ac:dyDescent="0.3">
      <c r="E18" s="30" t="s">
        <v>1314</v>
      </c>
      <c r="F18" s="1">
        <v>30000</v>
      </c>
      <c r="G18" s="1" t="s">
        <v>1336</v>
      </c>
      <c r="I18" s="30" t="s">
        <v>1314</v>
      </c>
    </row>
    <row r="19" spans="5:11" x14ac:dyDescent="0.25">
      <c r="G19" s="1" t="s">
        <v>1337</v>
      </c>
    </row>
    <row r="21" spans="5:11" ht="15.75" thickBot="1" x14ac:dyDescent="0.3"/>
    <row r="22" spans="5:11" ht="15.75" thickBot="1" x14ac:dyDescent="0.3">
      <c r="E22" s="30" t="s">
        <v>807</v>
      </c>
    </row>
    <row r="23" spans="5:11" ht="15.75" thickBot="1" x14ac:dyDescent="0.3">
      <c r="G23" s="30" t="s">
        <v>1317</v>
      </c>
      <c r="I23" s="30" t="s">
        <v>1338</v>
      </c>
    </row>
    <row r="25" spans="5:11" x14ac:dyDescent="0.25">
      <c r="G25" s="1" t="s">
        <v>1339</v>
      </c>
      <c r="I25" s="1" t="s">
        <v>1340</v>
      </c>
    </row>
    <row r="26" spans="5:11" x14ac:dyDescent="0.25">
      <c r="I26" s="1" t="s">
        <v>1319</v>
      </c>
      <c r="J26" s="1">
        <v>300000</v>
      </c>
    </row>
    <row r="28" spans="5:11" x14ac:dyDescent="0.25">
      <c r="G28" s="1" t="s">
        <v>1341</v>
      </c>
    </row>
    <row r="29" spans="5:11" x14ac:dyDescent="0.25">
      <c r="G29" s="1" t="s">
        <v>1342</v>
      </c>
      <c r="I29" s="1">
        <v>300000</v>
      </c>
    </row>
    <row r="30" spans="5:11" x14ac:dyDescent="0.25">
      <c r="G30" s="1" t="s">
        <v>1343</v>
      </c>
      <c r="H30" s="1">
        <v>2023</v>
      </c>
      <c r="I30" s="1">
        <v>100000</v>
      </c>
      <c r="K30" s="1">
        <v>280000</v>
      </c>
    </row>
    <row r="31" spans="5:11" x14ac:dyDescent="0.25">
      <c r="H31" s="1">
        <v>2024</v>
      </c>
      <c r="I31" s="1">
        <v>100000</v>
      </c>
      <c r="K31" s="1">
        <v>20000</v>
      </c>
    </row>
    <row r="32" spans="5:11" x14ac:dyDescent="0.25">
      <c r="H32" s="1">
        <v>2025</v>
      </c>
      <c r="I32" s="1">
        <v>50000</v>
      </c>
    </row>
    <row r="33" spans="7:16" x14ac:dyDescent="0.25">
      <c r="H33" s="1">
        <v>2026</v>
      </c>
      <c r="I33" s="1">
        <v>50000</v>
      </c>
    </row>
    <row r="36" spans="7:16" x14ac:dyDescent="0.25">
      <c r="H36" s="1" t="s">
        <v>1171</v>
      </c>
    </row>
    <row r="37" spans="7:16" x14ac:dyDescent="0.25">
      <c r="G37" s="1" t="s">
        <v>1322</v>
      </c>
      <c r="H37" s="151">
        <v>0.9</v>
      </c>
      <c r="I37" s="1">
        <v>270000</v>
      </c>
      <c r="K37" s="1">
        <v>350000</v>
      </c>
      <c r="M37" s="1">
        <f>K37*90%</f>
        <v>315000</v>
      </c>
      <c r="O37" s="1">
        <v>60000</v>
      </c>
      <c r="P37" s="1">
        <f>M37-O37</f>
        <v>255000</v>
      </c>
    </row>
    <row r="38" spans="7:16" x14ac:dyDescent="0.25">
      <c r="G38" s="1" t="s">
        <v>1323</v>
      </c>
      <c r="H38" s="151">
        <v>1</v>
      </c>
      <c r="I38" s="1">
        <v>300000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N73"/>
  <sheetViews>
    <sheetView topLeftCell="A57" workbookViewId="0">
      <selection activeCell="B70" sqref="B70"/>
    </sheetView>
  </sheetViews>
  <sheetFormatPr defaultRowHeight="15" x14ac:dyDescent="0.25"/>
  <cols>
    <col min="1" max="1" width="7" style="3" customWidth="1"/>
    <col min="2" max="2" width="9.140625" style="1"/>
    <col min="3" max="3" width="38.140625" style="3" customWidth="1"/>
    <col min="4" max="4" width="28.85546875" style="3" customWidth="1"/>
    <col min="5" max="5" width="28.7109375" style="3" bestFit="1" customWidth="1"/>
    <col min="6" max="6" width="28" style="3" bestFit="1" customWidth="1"/>
    <col min="7" max="7" width="13.7109375" style="3" customWidth="1"/>
    <col min="8" max="8" width="24" style="3" customWidth="1"/>
    <col min="9" max="9" width="31.5703125" style="3" customWidth="1"/>
    <col min="10" max="10" width="28.140625" style="3" customWidth="1"/>
    <col min="11" max="11" width="35" style="3" customWidth="1"/>
    <col min="12" max="12" width="24.28515625" style="3" customWidth="1"/>
    <col min="13" max="16384" width="9.140625" style="3"/>
  </cols>
  <sheetData>
    <row r="2" spans="2:12" ht="12.75" customHeight="1" thickBot="1" x14ac:dyDescent="0.3"/>
    <row r="3" spans="2:12" s="1" customFormat="1" ht="19.5" customHeight="1" thickBot="1" x14ac:dyDescent="0.3">
      <c r="B3" s="36" t="s">
        <v>91</v>
      </c>
      <c r="C3" s="37" t="s">
        <v>457</v>
      </c>
      <c r="D3" s="37" t="s">
        <v>1</v>
      </c>
      <c r="E3" s="37" t="s">
        <v>92</v>
      </c>
      <c r="F3" s="38"/>
    </row>
    <row r="4" spans="2:12" s="1" customFormat="1" ht="15.75" thickBot="1" x14ac:dyDescent="0.3">
      <c r="B4" s="39"/>
      <c r="C4" s="40"/>
      <c r="D4" s="40"/>
      <c r="E4" s="40"/>
      <c r="F4" s="41"/>
    </row>
    <row r="5" spans="2:12" s="47" customFormat="1" ht="30.75" thickBot="1" x14ac:dyDescent="0.3">
      <c r="B5" s="42">
        <v>1</v>
      </c>
      <c r="C5" s="43" t="s">
        <v>94</v>
      </c>
      <c r="D5" s="44" t="s">
        <v>285</v>
      </c>
      <c r="E5" s="45" t="s">
        <v>95</v>
      </c>
      <c r="F5" s="46"/>
    </row>
    <row r="6" spans="2:12" s="1" customFormat="1" ht="15.75" thickBot="1" x14ac:dyDescent="0.3">
      <c r="B6" s="48"/>
      <c r="C6" s="49"/>
      <c r="D6" s="49"/>
      <c r="E6" s="49"/>
      <c r="F6" s="50"/>
    </row>
    <row r="7" spans="2:12" s="47" customFormat="1" ht="60.75" thickBot="1" x14ac:dyDescent="0.3">
      <c r="B7" s="127">
        <v>2</v>
      </c>
      <c r="C7" s="128" t="s">
        <v>298</v>
      </c>
      <c r="D7" s="131" t="s">
        <v>936</v>
      </c>
      <c r="E7" s="129"/>
      <c r="F7" s="130"/>
    </row>
    <row r="8" spans="2:12" s="1" customFormat="1" ht="15.75" thickBot="1" x14ac:dyDescent="0.3">
      <c r="B8" s="48"/>
      <c r="C8" s="126"/>
      <c r="D8" s="49"/>
      <c r="E8" s="49"/>
      <c r="F8" s="50"/>
    </row>
    <row r="9" spans="2:12" s="47" customFormat="1" ht="30.75" thickBot="1" x14ac:dyDescent="0.3">
      <c r="B9" s="42">
        <v>3</v>
      </c>
      <c r="C9" s="43" t="s">
        <v>96</v>
      </c>
      <c r="D9" s="51" t="s">
        <v>286</v>
      </c>
      <c r="E9" s="51" t="s">
        <v>97</v>
      </c>
      <c r="F9" s="52"/>
    </row>
    <row r="10" spans="2:12" s="1" customFormat="1" ht="15.75" thickBot="1" x14ac:dyDescent="0.3">
      <c r="B10" s="53"/>
      <c r="C10" s="54"/>
      <c r="D10" s="54"/>
      <c r="E10" s="54"/>
      <c r="F10" s="55"/>
      <c r="J10" s="47"/>
    </row>
    <row r="11" spans="2:12" s="1" customFormat="1" ht="15.75" thickBot="1" x14ac:dyDescent="0.3">
      <c r="B11" s="7">
        <v>4</v>
      </c>
      <c r="C11" s="10" t="s">
        <v>920</v>
      </c>
      <c r="D11" s="61" t="s">
        <v>924</v>
      </c>
      <c r="E11" s="273"/>
      <c r="F11" s="62"/>
      <c r="J11" s="47"/>
    </row>
    <row r="12" spans="2:12" s="1" customFormat="1" ht="15.75" thickBot="1" x14ac:dyDescent="0.3">
      <c r="B12" s="7" t="s">
        <v>919</v>
      </c>
      <c r="C12" s="10" t="s">
        <v>98</v>
      </c>
      <c r="D12" s="10" t="s">
        <v>99</v>
      </c>
      <c r="E12" s="51" t="s">
        <v>458</v>
      </c>
      <c r="F12" s="62"/>
    </row>
    <row r="13" spans="2:12" x14ac:dyDescent="0.25">
      <c r="B13" s="33"/>
      <c r="C13" s="32" t="s">
        <v>287</v>
      </c>
      <c r="D13" s="56" t="s">
        <v>288</v>
      </c>
      <c r="E13" s="554" t="s">
        <v>100</v>
      </c>
      <c r="F13" s="557"/>
    </row>
    <row r="14" spans="2:12" x14ac:dyDescent="0.25">
      <c r="B14" s="12"/>
      <c r="C14" s="34" t="s">
        <v>289</v>
      </c>
      <c r="D14" s="57" t="s">
        <v>291</v>
      </c>
      <c r="E14" s="564"/>
      <c r="F14" s="565"/>
      <c r="G14" s="1"/>
      <c r="H14" s="1"/>
      <c r="J14" s="1"/>
      <c r="K14" s="1"/>
      <c r="L14" s="1"/>
    </row>
    <row r="15" spans="2:12" x14ac:dyDescent="0.25">
      <c r="B15" s="12"/>
      <c r="C15" s="32" t="s">
        <v>290</v>
      </c>
      <c r="D15" s="56" t="s">
        <v>932</v>
      </c>
      <c r="E15" s="564"/>
      <c r="F15" s="565"/>
    </row>
    <row r="16" spans="2:12" ht="15.75" thickBot="1" x14ac:dyDescent="0.3">
      <c r="B16" s="12"/>
      <c r="C16" s="34" t="s">
        <v>292</v>
      </c>
      <c r="D16" s="57" t="s">
        <v>933</v>
      </c>
      <c r="E16" s="555"/>
      <c r="F16" s="558"/>
      <c r="J16" s="1"/>
      <c r="K16" s="1"/>
    </row>
    <row r="17" spans="2:14" ht="15.75" thickBot="1" x14ac:dyDescent="0.3">
      <c r="B17" s="58"/>
      <c r="C17" s="59"/>
      <c r="D17" s="29"/>
      <c r="E17" s="60"/>
      <c r="F17" s="60"/>
      <c r="I17" s="152"/>
    </row>
    <row r="18" spans="2:14" s="1" customFormat="1" ht="15.75" thickBot="1" x14ac:dyDescent="0.3">
      <c r="B18" s="7" t="s">
        <v>921</v>
      </c>
      <c r="C18" s="10" t="s">
        <v>101</v>
      </c>
      <c r="D18" s="10" t="s">
        <v>99</v>
      </c>
      <c r="E18" s="61"/>
      <c r="F18" s="62"/>
      <c r="H18" s="152"/>
      <c r="I18" s="152"/>
    </row>
    <row r="19" spans="2:14" x14ac:dyDescent="0.25">
      <c r="B19" s="33"/>
      <c r="C19" s="32" t="s">
        <v>287</v>
      </c>
      <c r="D19" s="56" t="s">
        <v>288</v>
      </c>
      <c r="E19" s="559" t="s">
        <v>538</v>
      </c>
      <c r="F19" s="485"/>
      <c r="I19" s="152"/>
    </row>
    <row r="20" spans="2:14" x14ac:dyDescent="0.25">
      <c r="B20" s="12"/>
      <c r="C20" s="34" t="s">
        <v>289</v>
      </c>
      <c r="D20" s="57" t="s">
        <v>291</v>
      </c>
      <c r="E20" s="566"/>
      <c r="F20" s="486"/>
      <c r="I20" s="152"/>
    </row>
    <row r="21" spans="2:14" x14ac:dyDescent="0.25">
      <c r="B21" s="12"/>
      <c r="C21" s="32" t="s">
        <v>290</v>
      </c>
      <c r="D21" s="56" t="s">
        <v>932</v>
      </c>
      <c r="E21" s="566"/>
      <c r="F21" s="486"/>
    </row>
    <row r="22" spans="2:14" ht="15.75" thickBot="1" x14ac:dyDescent="0.3">
      <c r="B22" s="12"/>
      <c r="C22" s="34" t="s">
        <v>292</v>
      </c>
      <c r="D22" s="57" t="s">
        <v>933</v>
      </c>
      <c r="E22" s="560"/>
      <c r="F22" s="487"/>
    </row>
    <row r="23" spans="2:14" ht="15.75" thickBot="1" x14ac:dyDescent="0.3">
      <c r="B23" s="58"/>
      <c r="C23" s="59"/>
      <c r="D23" s="29"/>
      <c r="E23" s="60"/>
      <c r="F23" s="60"/>
      <c r="H23" s="1"/>
    </row>
    <row r="24" spans="2:14" s="1" customFormat="1" ht="15.75" thickBot="1" x14ac:dyDescent="0.3">
      <c r="B24" s="7" t="s">
        <v>922</v>
      </c>
      <c r="C24" s="10" t="s">
        <v>1250</v>
      </c>
      <c r="D24" s="10" t="s">
        <v>103</v>
      </c>
      <c r="E24" s="10" t="s">
        <v>1254</v>
      </c>
      <c r="F24" s="26" t="s">
        <v>1255</v>
      </c>
      <c r="I24" s="3"/>
      <c r="K24" s="47"/>
      <c r="N24" s="151"/>
    </row>
    <row r="25" spans="2:14" s="1" customFormat="1" x14ac:dyDescent="0.25">
      <c r="B25" s="33"/>
      <c r="C25" s="56" t="s">
        <v>288</v>
      </c>
      <c r="D25" s="344" t="s">
        <v>1251</v>
      </c>
      <c r="E25" s="33">
        <v>1000000001</v>
      </c>
      <c r="F25" s="33">
        <v>1999999999</v>
      </c>
      <c r="I25" s="3"/>
      <c r="K25" s="47"/>
      <c r="N25" s="151"/>
    </row>
    <row r="26" spans="2:14" s="1" customFormat="1" x14ac:dyDescent="0.25">
      <c r="B26" s="12"/>
      <c r="C26" s="57" t="s">
        <v>291</v>
      </c>
      <c r="D26" s="344" t="s">
        <v>1252</v>
      </c>
      <c r="E26" s="33">
        <v>2000000001</v>
      </c>
      <c r="F26" s="33">
        <v>2999999999</v>
      </c>
      <c r="I26" s="3"/>
      <c r="K26" s="47"/>
      <c r="N26" s="151"/>
    </row>
    <row r="27" spans="2:14" s="1" customFormat="1" x14ac:dyDescent="0.25">
      <c r="B27" s="12"/>
      <c r="C27" s="56" t="s">
        <v>932</v>
      </c>
      <c r="D27" s="344" t="s">
        <v>1253</v>
      </c>
      <c r="E27" s="33">
        <v>3000000001</v>
      </c>
      <c r="F27" s="33">
        <v>3999999999</v>
      </c>
      <c r="I27" s="3"/>
      <c r="K27" s="47"/>
      <c r="N27" s="151"/>
    </row>
    <row r="28" spans="2:14" s="1" customFormat="1" x14ac:dyDescent="0.25">
      <c r="B28" s="12"/>
      <c r="C28" s="57" t="s">
        <v>933</v>
      </c>
      <c r="D28" s="344" t="s">
        <v>1256</v>
      </c>
      <c r="E28" s="33">
        <v>4000000001</v>
      </c>
      <c r="F28" s="33">
        <v>4999999999</v>
      </c>
      <c r="I28" s="3"/>
      <c r="K28" s="47"/>
      <c r="N28" s="151"/>
    </row>
    <row r="29" spans="2:14" ht="15.75" thickBot="1" x14ac:dyDescent="0.3">
      <c r="B29" s="63"/>
      <c r="C29" s="60"/>
      <c r="D29" s="60"/>
      <c r="E29" s="60"/>
      <c r="F29" s="60"/>
      <c r="K29" s="47"/>
      <c r="L29" s="1"/>
    </row>
    <row r="30" spans="2:14" s="1" customFormat="1" ht="15.75" thickBot="1" x14ac:dyDescent="0.3">
      <c r="B30" s="7" t="s">
        <v>923</v>
      </c>
      <c r="C30" s="10" t="s">
        <v>104</v>
      </c>
      <c r="D30" s="10" t="s">
        <v>105</v>
      </c>
      <c r="E30" s="10" t="s">
        <v>106</v>
      </c>
      <c r="F30" s="26" t="s">
        <v>107</v>
      </c>
      <c r="J30" s="152"/>
      <c r="K30" s="47"/>
    </row>
    <row r="31" spans="2:14" x14ac:dyDescent="0.25">
      <c r="B31" s="33"/>
      <c r="C31" s="32" t="s">
        <v>293</v>
      </c>
      <c r="D31" s="33" t="s">
        <v>287</v>
      </c>
      <c r="E31" s="33" t="s">
        <v>287</v>
      </c>
      <c r="F31" s="344" t="s">
        <v>1251</v>
      </c>
    </row>
    <row r="32" spans="2:14" x14ac:dyDescent="0.25">
      <c r="B32" s="12"/>
      <c r="C32" s="34" t="s">
        <v>299</v>
      </c>
      <c r="D32" s="12" t="s">
        <v>289</v>
      </c>
      <c r="E32" s="12" t="s">
        <v>289</v>
      </c>
      <c r="F32" s="344" t="s">
        <v>1252</v>
      </c>
    </row>
    <row r="33" spans="2:6" x14ac:dyDescent="0.25">
      <c r="B33" s="12"/>
      <c r="C33" s="32" t="s">
        <v>934</v>
      </c>
      <c r="D33" s="33" t="s">
        <v>290</v>
      </c>
      <c r="E33" s="33" t="s">
        <v>290</v>
      </c>
      <c r="F33" s="344" t="s">
        <v>1253</v>
      </c>
    </row>
    <row r="34" spans="2:6" x14ac:dyDescent="0.25">
      <c r="B34" s="12"/>
      <c r="C34" s="34" t="s">
        <v>935</v>
      </c>
      <c r="D34" s="12" t="s">
        <v>292</v>
      </c>
      <c r="E34" s="12" t="s">
        <v>292</v>
      </c>
      <c r="F34" s="344" t="s">
        <v>1256</v>
      </c>
    </row>
    <row r="35" spans="2:6" ht="15.75" thickBot="1" x14ac:dyDescent="0.3">
      <c r="B35" s="58"/>
      <c r="C35" s="29"/>
      <c r="D35" s="29"/>
      <c r="E35" s="29"/>
      <c r="F35" s="29"/>
    </row>
    <row r="36" spans="2:6" ht="15.75" thickBot="1" x14ac:dyDescent="0.3">
      <c r="B36" s="7" t="s">
        <v>925</v>
      </c>
      <c r="C36" s="563" t="s">
        <v>108</v>
      </c>
      <c r="D36" s="415"/>
      <c r="E36" s="13" t="s">
        <v>109</v>
      </c>
      <c r="F36" s="30" t="s">
        <v>109</v>
      </c>
    </row>
    <row r="37" spans="2:6" ht="15.75" thickBot="1" x14ac:dyDescent="0.3">
      <c r="B37" s="30"/>
      <c r="C37" s="30" t="s">
        <v>110</v>
      </c>
      <c r="D37" s="6" t="s">
        <v>111</v>
      </c>
      <c r="E37" s="13" t="s">
        <v>106</v>
      </c>
      <c r="F37" s="30" t="s">
        <v>112</v>
      </c>
    </row>
    <row r="38" spans="2:6" x14ac:dyDescent="0.25">
      <c r="B38" s="33"/>
      <c r="C38" s="32" t="s">
        <v>293</v>
      </c>
      <c r="D38" s="12" t="s">
        <v>192</v>
      </c>
      <c r="E38" s="33" t="s">
        <v>287</v>
      </c>
      <c r="F38" s="33" t="s">
        <v>287</v>
      </c>
    </row>
    <row r="39" spans="2:6" x14ac:dyDescent="0.25">
      <c r="B39" s="12"/>
      <c r="C39" s="34" t="s">
        <v>299</v>
      </c>
      <c r="D39" s="12" t="s">
        <v>192</v>
      </c>
      <c r="E39" s="12" t="s">
        <v>289</v>
      </c>
      <c r="F39" s="12" t="s">
        <v>289</v>
      </c>
    </row>
    <row r="40" spans="2:6" x14ac:dyDescent="0.25">
      <c r="B40" s="12"/>
      <c r="C40" s="32" t="s">
        <v>934</v>
      </c>
      <c r="D40" s="12" t="s">
        <v>192</v>
      </c>
      <c r="E40" s="33" t="s">
        <v>290</v>
      </c>
      <c r="F40" s="33" t="s">
        <v>290</v>
      </c>
    </row>
    <row r="41" spans="2:6" x14ac:dyDescent="0.25">
      <c r="B41" s="12"/>
      <c r="C41" s="34" t="s">
        <v>935</v>
      </c>
      <c r="D41" s="12" t="s">
        <v>192</v>
      </c>
      <c r="E41" s="12" t="s">
        <v>292</v>
      </c>
      <c r="F41" s="12" t="s">
        <v>292</v>
      </c>
    </row>
    <row r="42" spans="2:6" ht="15.75" thickBot="1" x14ac:dyDescent="0.3">
      <c r="B42" s="58"/>
      <c r="C42" s="34"/>
      <c r="D42" s="58"/>
      <c r="E42" s="33"/>
      <c r="F42" s="33"/>
    </row>
    <row r="43" spans="2:6" ht="15.75" thickBot="1" x14ac:dyDescent="0.3">
      <c r="B43" s="64">
        <v>5</v>
      </c>
      <c r="C43" s="412" t="s">
        <v>811</v>
      </c>
      <c r="D43" s="415"/>
      <c r="E43" s="419"/>
      <c r="F43" s="65"/>
    </row>
    <row r="44" spans="2:6" ht="15.75" thickBot="1" x14ac:dyDescent="0.3">
      <c r="B44" s="64"/>
      <c r="C44" s="30" t="s">
        <v>846</v>
      </c>
      <c r="D44" s="8" t="s">
        <v>821</v>
      </c>
      <c r="E44" s="30" t="s">
        <v>822</v>
      </c>
      <c r="F44" s="31" t="s">
        <v>452</v>
      </c>
    </row>
    <row r="45" spans="2:6" s="271" customFormat="1" x14ac:dyDescent="0.25">
      <c r="B45" s="33"/>
      <c r="C45" s="33" t="s">
        <v>812</v>
      </c>
      <c r="D45" s="33" t="s">
        <v>813</v>
      </c>
      <c r="E45" s="12" t="s">
        <v>816</v>
      </c>
      <c r="F45" s="12" t="s">
        <v>453</v>
      </c>
    </row>
    <row r="46" spans="2:6" s="271" customFormat="1" x14ac:dyDescent="0.25">
      <c r="B46" s="12"/>
      <c r="C46" s="12" t="s">
        <v>815</v>
      </c>
      <c r="D46" s="33" t="s">
        <v>814</v>
      </c>
      <c r="E46" s="12" t="s">
        <v>817</v>
      </c>
      <c r="F46" s="12" t="s">
        <v>820</v>
      </c>
    </row>
    <row r="47" spans="2:6" s="271" customFormat="1" x14ac:dyDescent="0.25">
      <c r="B47" s="12"/>
      <c r="C47" s="12" t="s">
        <v>819</v>
      </c>
      <c r="D47" s="12" t="s">
        <v>938</v>
      </c>
      <c r="E47" s="12" t="s">
        <v>818</v>
      </c>
      <c r="F47" s="12"/>
    </row>
    <row r="48" spans="2:6" s="271" customFormat="1" x14ac:dyDescent="0.25">
      <c r="B48" s="12"/>
      <c r="C48" s="12"/>
      <c r="D48" s="12" t="s">
        <v>939</v>
      </c>
      <c r="E48" s="12"/>
      <c r="F48" s="12"/>
    </row>
    <row r="49" spans="2:7" s="271" customFormat="1" ht="15.75" thickBot="1" x14ac:dyDescent="0.3">
      <c r="B49" s="12"/>
      <c r="C49" s="12"/>
      <c r="D49" s="12"/>
      <c r="E49" s="12"/>
      <c r="F49" s="12"/>
    </row>
    <row r="50" spans="2:7" s="271" customFormat="1" ht="15.75" thickBot="1" x14ac:dyDescent="0.3">
      <c r="B50" s="64">
        <v>6</v>
      </c>
      <c r="C50" s="412" t="s">
        <v>823</v>
      </c>
      <c r="D50" s="415"/>
      <c r="E50" s="419"/>
      <c r="F50" s="65"/>
    </row>
    <row r="51" spans="2:7" x14ac:dyDescent="0.25">
      <c r="B51" s="12"/>
      <c r="C51" s="12" t="s">
        <v>192</v>
      </c>
      <c r="D51" s="12" t="s">
        <v>287</v>
      </c>
      <c r="E51" s="12" t="s">
        <v>114</v>
      </c>
      <c r="F51" s="12" t="s">
        <v>114</v>
      </c>
    </row>
    <row r="52" spans="2:7" x14ac:dyDescent="0.25">
      <c r="B52" s="12"/>
      <c r="C52" s="12" t="s">
        <v>192</v>
      </c>
      <c r="D52" s="12" t="s">
        <v>289</v>
      </c>
      <c r="E52" s="33" t="s">
        <v>114</v>
      </c>
      <c r="F52" s="33" t="s">
        <v>114</v>
      </c>
    </row>
    <row r="53" spans="2:7" x14ac:dyDescent="0.25">
      <c r="B53" s="12"/>
      <c r="C53" s="12" t="s">
        <v>192</v>
      </c>
      <c r="D53" s="33" t="s">
        <v>290</v>
      </c>
      <c r="E53" s="33" t="s">
        <v>114</v>
      </c>
      <c r="F53" s="33" t="s">
        <v>114</v>
      </c>
    </row>
    <row r="54" spans="2:7" x14ac:dyDescent="0.25">
      <c r="B54" s="12"/>
      <c r="C54" s="12" t="s">
        <v>192</v>
      </c>
      <c r="D54" s="12" t="s">
        <v>292</v>
      </c>
      <c r="E54" s="33" t="s">
        <v>114</v>
      </c>
      <c r="F54" s="33" t="s">
        <v>114</v>
      </c>
    </row>
    <row r="55" spans="2:7" ht="15.75" thickBot="1" x14ac:dyDescent="0.3">
      <c r="B55" s="12"/>
      <c r="C55" s="58"/>
      <c r="D55" s="33"/>
      <c r="E55" s="33"/>
      <c r="F55" s="33"/>
    </row>
    <row r="56" spans="2:7" ht="15.75" thickBot="1" x14ac:dyDescent="0.3">
      <c r="B56" s="7">
        <v>7</v>
      </c>
      <c r="C56" s="563" t="s">
        <v>400</v>
      </c>
      <c r="D56" s="415"/>
      <c r="E56" s="416"/>
      <c r="F56" s="62"/>
    </row>
    <row r="57" spans="2:7" ht="15.75" thickBot="1" x14ac:dyDescent="0.3">
      <c r="B57" s="7"/>
      <c r="C57" s="13" t="s">
        <v>116</v>
      </c>
      <c r="D57" s="30" t="s">
        <v>117</v>
      </c>
      <c r="E57" s="30" t="s">
        <v>118</v>
      </c>
      <c r="F57" s="31"/>
    </row>
    <row r="58" spans="2:7" x14ac:dyDescent="0.25">
      <c r="B58" s="33"/>
      <c r="C58" s="33" t="s">
        <v>294</v>
      </c>
      <c r="D58" s="33" t="s">
        <v>119</v>
      </c>
      <c r="E58" s="33" t="s">
        <v>120</v>
      </c>
      <c r="F58" s="345">
        <v>0.1</v>
      </c>
    </row>
    <row r="59" spans="2:7" x14ac:dyDescent="0.25">
      <c r="B59" s="33"/>
      <c r="C59" s="12" t="s">
        <v>295</v>
      </c>
      <c r="D59" s="12" t="s">
        <v>121</v>
      </c>
      <c r="E59" s="33" t="s">
        <v>120</v>
      </c>
      <c r="F59" s="345">
        <v>0.05</v>
      </c>
    </row>
    <row r="60" spans="2:7" x14ac:dyDescent="0.25">
      <c r="B60" s="12"/>
      <c r="C60" s="12" t="s">
        <v>300</v>
      </c>
      <c r="D60" s="12" t="s">
        <v>301</v>
      </c>
      <c r="E60" s="33" t="s">
        <v>120</v>
      </c>
      <c r="F60" s="346">
        <v>0</v>
      </c>
    </row>
    <row r="61" spans="2:7" ht="15.75" thickBot="1" x14ac:dyDescent="0.3">
      <c r="B61" s="74"/>
      <c r="C61" s="132"/>
      <c r="D61" s="1"/>
      <c r="E61" s="1"/>
      <c r="F61" s="58"/>
    </row>
    <row r="62" spans="2:7" ht="15.75" thickBot="1" x14ac:dyDescent="0.3">
      <c r="B62" s="7">
        <v>8</v>
      </c>
      <c r="C62" s="563" t="s">
        <v>401</v>
      </c>
      <c r="D62" s="415"/>
      <c r="E62" s="416"/>
      <c r="F62" s="66"/>
    </row>
    <row r="63" spans="2:7" ht="15.75" thickBot="1" x14ac:dyDescent="0.3">
      <c r="B63" s="64"/>
      <c r="C63" s="30" t="s">
        <v>123</v>
      </c>
      <c r="D63" s="8" t="s">
        <v>124</v>
      </c>
      <c r="E63" s="30" t="s">
        <v>125</v>
      </c>
      <c r="F63" s="30" t="s">
        <v>126</v>
      </c>
      <c r="G63" s="30" t="s">
        <v>127</v>
      </c>
    </row>
    <row r="64" spans="2:7" x14ac:dyDescent="0.25">
      <c r="B64" s="33"/>
      <c r="C64" s="33" t="s">
        <v>294</v>
      </c>
      <c r="D64" s="33" t="s">
        <v>128</v>
      </c>
      <c r="E64" s="33" t="s">
        <v>129</v>
      </c>
      <c r="F64" s="33" t="s">
        <v>130</v>
      </c>
      <c r="G64" s="33" t="s">
        <v>130</v>
      </c>
    </row>
    <row r="65" spans="2:7" x14ac:dyDescent="0.25">
      <c r="B65" s="12"/>
      <c r="C65" s="12" t="s">
        <v>295</v>
      </c>
      <c r="D65" s="33" t="s">
        <v>131</v>
      </c>
      <c r="E65" s="12" t="s">
        <v>132</v>
      </c>
      <c r="F65" s="12" t="s">
        <v>133</v>
      </c>
      <c r="G65" s="12" t="s">
        <v>133</v>
      </c>
    </row>
    <row r="66" spans="2:7" x14ac:dyDescent="0.25">
      <c r="B66" s="12"/>
      <c r="C66" s="12" t="s">
        <v>300</v>
      </c>
      <c r="D66" s="12" t="s">
        <v>301</v>
      </c>
      <c r="E66" s="133"/>
      <c r="F66" s="11"/>
      <c r="G66" s="12"/>
    </row>
    <row r="67" spans="2:7" ht="15.75" thickBot="1" x14ac:dyDescent="0.3">
      <c r="B67" s="58"/>
      <c r="C67" s="134"/>
      <c r="D67" s="135"/>
      <c r="E67" s="135"/>
      <c r="F67" s="136"/>
      <c r="G67" s="1"/>
    </row>
    <row r="68" spans="2:7" ht="15.75" thickBot="1" x14ac:dyDescent="0.3">
      <c r="B68" s="7">
        <v>9</v>
      </c>
      <c r="C68" s="563" t="s">
        <v>134</v>
      </c>
      <c r="D68" s="415"/>
      <c r="E68" s="416"/>
      <c r="F68" s="62"/>
    </row>
    <row r="69" spans="2:7" ht="15.75" thickBot="1" x14ac:dyDescent="0.3">
      <c r="B69" s="7"/>
      <c r="C69" s="30" t="s">
        <v>110</v>
      </c>
      <c r="D69" s="13" t="s">
        <v>135</v>
      </c>
      <c r="E69" s="30" t="s">
        <v>136</v>
      </c>
      <c r="F69" s="31" t="s">
        <v>137</v>
      </c>
    </row>
    <row r="70" spans="2:7" x14ac:dyDescent="0.25">
      <c r="B70" s="33"/>
      <c r="C70" s="32" t="s">
        <v>293</v>
      </c>
      <c r="D70" s="33" t="s">
        <v>138</v>
      </c>
      <c r="E70" s="33" t="s">
        <v>139</v>
      </c>
      <c r="F70" s="33" t="s">
        <v>296</v>
      </c>
    </row>
    <row r="71" spans="2:7" x14ac:dyDescent="0.25">
      <c r="B71" s="12"/>
      <c r="C71" s="34" t="s">
        <v>299</v>
      </c>
      <c r="D71" s="33" t="s">
        <v>138</v>
      </c>
      <c r="E71" s="33" t="s">
        <v>139</v>
      </c>
      <c r="F71" s="33" t="s">
        <v>296</v>
      </c>
    </row>
    <row r="72" spans="2:7" x14ac:dyDescent="0.25">
      <c r="B72" s="12"/>
      <c r="C72" s="32" t="s">
        <v>934</v>
      </c>
      <c r="D72" s="33" t="s">
        <v>138</v>
      </c>
      <c r="E72" s="33" t="s">
        <v>139</v>
      </c>
      <c r="F72" s="33" t="s">
        <v>296</v>
      </c>
    </row>
    <row r="73" spans="2:7" x14ac:dyDescent="0.25">
      <c r="B73" s="12"/>
      <c r="C73" s="34" t="s">
        <v>935</v>
      </c>
      <c r="D73" s="33" t="s">
        <v>138</v>
      </c>
      <c r="E73" s="33" t="s">
        <v>139</v>
      </c>
      <c r="F73" s="33" t="s">
        <v>296</v>
      </c>
    </row>
  </sheetData>
  <mergeCells count="8">
    <mergeCell ref="C68:E68"/>
    <mergeCell ref="E13:F16"/>
    <mergeCell ref="E19:F22"/>
    <mergeCell ref="C36:D36"/>
    <mergeCell ref="C62:E62"/>
    <mergeCell ref="C56:E56"/>
    <mergeCell ref="C43:E43"/>
    <mergeCell ref="C50:E5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C3:L12"/>
  <sheetViews>
    <sheetView topLeftCell="A2" workbookViewId="0">
      <selection activeCell="E17" sqref="E17"/>
    </sheetView>
  </sheetViews>
  <sheetFormatPr defaultRowHeight="15" x14ac:dyDescent="0.25"/>
  <cols>
    <col min="1" max="2" width="9.140625" style="35"/>
    <col min="3" max="3" width="19.85546875" style="35" customWidth="1"/>
    <col min="4" max="4" width="17.42578125" style="35" customWidth="1"/>
    <col min="5" max="5" width="17" style="35" customWidth="1"/>
    <col min="6" max="6" width="3" style="35" customWidth="1"/>
    <col min="7" max="7" width="17.7109375" style="35" customWidth="1"/>
    <col min="8" max="8" width="19.42578125" style="35" customWidth="1"/>
    <col min="9" max="9" width="14.42578125" style="35" customWidth="1"/>
    <col min="10" max="16384" width="9.140625" style="35"/>
  </cols>
  <sheetData>
    <row r="3" spans="3:12" ht="15.75" thickBot="1" x14ac:dyDescent="0.3"/>
    <row r="4" spans="3:12" ht="19.5" thickBot="1" x14ac:dyDescent="0.3">
      <c r="C4" s="441" t="s">
        <v>459</v>
      </c>
      <c r="D4" s="442"/>
      <c r="E4" s="442"/>
      <c r="F4" s="442"/>
      <c r="G4" s="442"/>
      <c r="H4" s="442"/>
      <c r="I4" s="443"/>
    </row>
    <row r="5" spans="3:12" ht="21" customHeight="1" thickBot="1" x14ac:dyDescent="0.3">
      <c r="C5" s="459" t="s">
        <v>463</v>
      </c>
      <c r="D5" s="460"/>
      <c r="E5" s="166">
        <v>0.1</v>
      </c>
      <c r="F5" s="156"/>
      <c r="G5" s="459" t="s">
        <v>473</v>
      </c>
      <c r="H5" s="461"/>
      <c r="I5" s="166">
        <v>0.1</v>
      </c>
      <c r="L5" s="167">
        <v>0.05</v>
      </c>
    </row>
    <row r="6" spans="3:12" ht="21" customHeight="1" thickBot="1" x14ac:dyDescent="0.3">
      <c r="C6" s="157" t="s">
        <v>479</v>
      </c>
      <c r="D6" s="158" t="s">
        <v>460</v>
      </c>
      <c r="E6" s="159">
        <v>100000</v>
      </c>
      <c r="F6" s="156"/>
      <c r="G6" s="157" t="s">
        <v>462</v>
      </c>
      <c r="H6" s="158" t="s">
        <v>460</v>
      </c>
      <c r="I6" s="159">
        <v>100000</v>
      </c>
      <c r="L6" s="35">
        <v>80000</v>
      </c>
    </row>
    <row r="7" spans="3:12" ht="21" customHeight="1" thickBot="1" x14ac:dyDescent="0.3">
      <c r="C7" s="163" t="s">
        <v>468</v>
      </c>
      <c r="D7" s="160" t="s">
        <v>470</v>
      </c>
      <c r="E7" s="164">
        <f>E5*E6</f>
        <v>10000</v>
      </c>
      <c r="F7" s="156"/>
      <c r="G7" s="163" t="s">
        <v>461</v>
      </c>
      <c r="H7" s="160" t="s">
        <v>470</v>
      </c>
      <c r="I7" s="164">
        <f>I5*I6</f>
        <v>10000</v>
      </c>
      <c r="K7" s="35" t="s">
        <v>480</v>
      </c>
      <c r="L7" s="35">
        <v>4000</v>
      </c>
    </row>
    <row r="8" spans="3:12" ht="21" customHeight="1" thickBot="1" x14ac:dyDescent="0.3">
      <c r="C8" s="157" t="s">
        <v>466</v>
      </c>
      <c r="D8" s="161" t="s">
        <v>464</v>
      </c>
      <c r="E8" s="162">
        <f>E6-E7</f>
        <v>90000</v>
      </c>
      <c r="F8" s="156"/>
      <c r="G8" s="157" t="s">
        <v>474</v>
      </c>
      <c r="H8" s="161" t="s">
        <v>464</v>
      </c>
      <c r="I8" s="162">
        <f>I6-I7</f>
        <v>90000</v>
      </c>
      <c r="L8" s="35">
        <v>76000</v>
      </c>
    </row>
    <row r="9" spans="3:12" ht="21" customHeight="1" thickBot="1" x14ac:dyDescent="0.3">
      <c r="C9" s="163" t="s">
        <v>467</v>
      </c>
      <c r="D9" s="160" t="s">
        <v>471</v>
      </c>
      <c r="E9" s="164">
        <f>E5*E6</f>
        <v>10000</v>
      </c>
      <c r="F9" s="156"/>
      <c r="G9" s="163" t="s">
        <v>467</v>
      </c>
      <c r="H9" s="160" t="s">
        <v>471</v>
      </c>
      <c r="I9" s="164">
        <f>I5*I8</f>
        <v>9000</v>
      </c>
      <c r="K9" s="35" t="s">
        <v>481</v>
      </c>
      <c r="L9" s="35">
        <f>L5*L8</f>
        <v>3800</v>
      </c>
    </row>
    <row r="10" spans="3:12" ht="21" customHeight="1" thickBot="1" x14ac:dyDescent="0.3">
      <c r="C10" s="157" t="s">
        <v>466</v>
      </c>
      <c r="D10" s="161" t="s">
        <v>465</v>
      </c>
      <c r="E10" s="162">
        <f>E8-E9</f>
        <v>80000</v>
      </c>
      <c r="F10" s="156"/>
      <c r="G10" s="157" t="s">
        <v>474</v>
      </c>
      <c r="H10" s="161" t="s">
        <v>465</v>
      </c>
      <c r="I10" s="162">
        <f>I8-I9</f>
        <v>81000</v>
      </c>
      <c r="L10" s="35">
        <f>L8-L9</f>
        <v>72200</v>
      </c>
    </row>
    <row r="11" spans="3:12" ht="21" customHeight="1" thickBot="1" x14ac:dyDescent="0.3">
      <c r="C11" s="163" t="s">
        <v>469</v>
      </c>
      <c r="D11" s="160" t="s">
        <v>472</v>
      </c>
      <c r="E11" s="164">
        <f>E5*E6</f>
        <v>10000</v>
      </c>
      <c r="F11" s="156"/>
      <c r="G11" s="163" t="s">
        <v>469</v>
      </c>
      <c r="H11" s="160" t="s">
        <v>472</v>
      </c>
      <c r="I11" s="164">
        <f>I5*I10</f>
        <v>8100</v>
      </c>
      <c r="K11" s="35" t="s">
        <v>482</v>
      </c>
      <c r="L11" s="35">
        <f>L5*L10</f>
        <v>3610</v>
      </c>
    </row>
    <row r="12" spans="3:12" ht="21" customHeight="1" thickBot="1" x14ac:dyDescent="0.3">
      <c r="C12" s="157" t="s">
        <v>466</v>
      </c>
      <c r="D12" s="161" t="s">
        <v>465</v>
      </c>
      <c r="E12" s="162">
        <f>E10-E11</f>
        <v>70000</v>
      </c>
      <c r="F12" s="165"/>
      <c r="G12" s="157" t="s">
        <v>462</v>
      </c>
      <c r="H12" s="161" t="s">
        <v>465</v>
      </c>
      <c r="I12" s="162">
        <f>I10-I11</f>
        <v>72900</v>
      </c>
    </row>
  </sheetData>
  <mergeCells count="3">
    <mergeCell ref="C4:I4"/>
    <mergeCell ref="G5:H5"/>
    <mergeCell ref="C5:D5"/>
  </mergeCells>
  <pageMargins left="0.7" right="0.7" top="0.75" bottom="0.75" header="0.3" footer="0.3"/>
  <pageSetup orientation="portrait" r:id="rId1"/>
  <ignoredErrors>
    <ignoredError sqref="E9 I9 E11 I11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9"/>
  <sheetViews>
    <sheetView topLeftCell="A9" workbookViewId="0">
      <selection activeCell="D25" sqref="D25"/>
    </sheetView>
  </sheetViews>
  <sheetFormatPr defaultRowHeight="15" x14ac:dyDescent="0.25"/>
  <cols>
    <col min="1" max="1" width="7.140625" style="1" bestFit="1" customWidth="1"/>
    <col min="2" max="2" width="58.42578125" style="3" bestFit="1" customWidth="1"/>
    <col min="3" max="3" width="15.7109375" style="1" bestFit="1" customWidth="1"/>
    <col min="4" max="4" width="15.7109375" style="3" customWidth="1"/>
    <col min="5" max="5" width="3" style="3" bestFit="1" customWidth="1"/>
    <col min="6" max="6" width="14.85546875" style="3" bestFit="1" customWidth="1"/>
    <col min="7" max="7" width="6" style="3" bestFit="1" customWidth="1"/>
    <col min="8" max="8" width="11" style="3" bestFit="1" customWidth="1"/>
    <col min="9" max="9" width="9.140625" style="3"/>
    <col min="10" max="10" width="7" style="3" customWidth="1"/>
    <col min="11" max="11" width="20.42578125" style="3" bestFit="1" customWidth="1"/>
    <col min="12" max="12" width="9.140625" style="3"/>
    <col min="13" max="13" width="29.42578125" style="3" customWidth="1"/>
    <col min="14" max="16384" width="9.140625" style="3"/>
  </cols>
  <sheetData>
    <row r="1" spans="1:13" ht="15.75" thickBot="1" x14ac:dyDescent="0.3">
      <c r="A1" s="1" t="s">
        <v>1257</v>
      </c>
    </row>
    <row r="2" spans="1:13" ht="15.75" thickBot="1" x14ac:dyDescent="0.3">
      <c r="A2" s="30"/>
      <c r="B2" s="66" t="s">
        <v>1308</v>
      </c>
      <c r="C2" s="30" t="s">
        <v>563</v>
      </c>
    </row>
    <row r="3" spans="1:13" x14ac:dyDescent="0.25">
      <c r="A3" s="355">
        <v>1</v>
      </c>
      <c r="B3" s="357" t="s">
        <v>1362</v>
      </c>
      <c r="C3" s="78" t="s">
        <v>1258</v>
      </c>
      <c r="F3" s="3" t="s">
        <v>1259</v>
      </c>
      <c r="G3" s="3" t="s">
        <v>266</v>
      </c>
      <c r="H3" s="3" t="s">
        <v>1260</v>
      </c>
    </row>
    <row r="4" spans="1:13" x14ac:dyDescent="0.25">
      <c r="A4" s="145">
        <v>2</v>
      </c>
      <c r="B4" s="358" t="s">
        <v>1361</v>
      </c>
      <c r="C4" s="5" t="s">
        <v>1261</v>
      </c>
      <c r="G4" s="3" t="s">
        <v>269</v>
      </c>
      <c r="H4" s="3" t="s">
        <v>265</v>
      </c>
      <c r="J4" s="3" t="s">
        <v>1259</v>
      </c>
      <c r="K4" s="3" t="s">
        <v>223</v>
      </c>
    </row>
    <row r="5" spans="1:13" x14ac:dyDescent="0.25">
      <c r="A5" s="145">
        <v>3</v>
      </c>
      <c r="B5" s="358" t="s">
        <v>1351</v>
      </c>
      <c r="C5" s="5" t="s">
        <v>1262</v>
      </c>
      <c r="K5" s="3" t="s">
        <v>1263</v>
      </c>
      <c r="M5" s="3">
        <v>500000</v>
      </c>
    </row>
    <row r="6" spans="1:13" x14ac:dyDescent="0.25">
      <c r="A6" s="145">
        <v>4</v>
      </c>
      <c r="B6" s="358" t="s">
        <v>1352</v>
      </c>
      <c r="C6" s="5" t="s">
        <v>444</v>
      </c>
    </row>
    <row r="7" spans="1:13" x14ac:dyDescent="0.25">
      <c r="A7" s="145">
        <v>5</v>
      </c>
      <c r="B7" s="358" t="s">
        <v>1360</v>
      </c>
      <c r="C7" s="5" t="s">
        <v>1264</v>
      </c>
    </row>
    <row r="8" spans="1:13" x14ac:dyDescent="0.25">
      <c r="A8" s="145">
        <v>6</v>
      </c>
      <c r="B8" s="358" t="s">
        <v>1307</v>
      </c>
      <c r="C8" s="5" t="s">
        <v>1265</v>
      </c>
    </row>
    <row r="9" spans="1:13" ht="15.75" thickBot="1" x14ac:dyDescent="0.3">
      <c r="A9" s="356">
        <v>7</v>
      </c>
      <c r="B9" s="359" t="s">
        <v>1353</v>
      </c>
      <c r="C9" s="19" t="s">
        <v>1266</v>
      </c>
      <c r="K9" s="3" t="s">
        <v>1278</v>
      </c>
    </row>
    <row r="10" spans="1:13" ht="15.75" thickBot="1" x14ac:dyDescent="0.3">
      <c r="E10" s="3" t="s">
        <v>266</v>
      </c>
      <c r="F10" s="3" t="s">
        <v>1279</v>
      </c>
      <c r="G10" s="3">
        <v>50000</v>
      </c>
      <c r="J10" s="3" t="s">
        <v>266</v>
      </c>
      <c r="K10" s="3" t="s">
        <v>1280</v>
      </c>
      <c r="L10" s="3">
        <v>50000</v>
      </c>
      <c r="M10" s="3" t="s">
        <v>1281</v>
      </c>
    </row>
    <row r="11" spans="1:13" ht="15.75" thickBot="1" x14ac:dyDescent="0.3">
      <c r="A11" s="30"/>
      <c r="B11" s="66" t="s">
        <v>1309</v>
      </c>
      <c r="C11" s="30" t="s">
        <v>563</v>
      </c>
      <c r="E11" s="3" t="s">
        <v>269</v>
      </c>
      <c r="F11" s="3" t="s">
        <v>265</v>
      </c>
      <c r="H11" s="3">
        <v>50000</v>
      </c>
      <c r="J11" s="3" t="s">
        <v>269</v>
      </c>
      <c r="K11" s="3" t="s">
        <v>265</v>
      </c>
      <c r="L11" s="3">
        <v>50000</v>
      </c>
    </row>
    <row r="12" spans="1:13" x14ac:dyDescent="0.25">
      <c r="A12" s="355">
        <v>1</v>
      </c>
      <c r="B12" s="357" t="s">
        <v>1359</v>
      </c>
      <c r="C12" s="353" t="s">
        <v>1267</v>
      </c>
    </row>
    <row r="13" spans="1:13" x14ac:dyDescent="0.25">
      <c r="A13" s="145">
        <v>2</v>
      </c>
      <c r="B13" s="358" t="s">
        <v>1358</v>
      </c>
      <c r="C13" s="110" t="s">
        <v>1267</v>
      </c>
    </row>
    <row r="14" spans="1:13" x14ac:dyDescent="0.25">
      <c r="A14" s="145">
        <v>3</v>
      </c>
      <c r="B14" s="358" t="s">
        <v>1357</v>
      </c>
      <c r="C14" s="110" t="s">
        <v>1262</v>
      </c>
      <c r="K14" s="3" t="s">
        <v>1282</v>
      </c>
    </row>
    <row r="15" spans="1:13" x14ac:dyDescent="0.25">
      <c r="A15" s="145">
        <v>4</v>
      </c>
      <c r="B15" s="358" t="s">
        <v>1268</v>
      </c>
      <c r="C15" s="110" t="s">
        <v>1269</v>
      </c>
      <c r="J15" s="3" t="s">
        <v>266</v>
      </c>
      <c r="K15" s="3" t="s">
        <v>1279</v>
      </c>
      <c r="L15" s="3">
        <v>500000</v>
      </c>
      <c r="M15" s="3" t="s">
        <v>1283</v>
      </c>
    </row>
    <row r="16" spans="1:13" x14ac:dyDescent="0.25">
      <c r="A16" s="145">
        <v>5</v>
      </c>
      <c r="B16" s="358" t="s">
        <v>1313</v>
      </c>
      <c r="C16" s="110" t="s">
        <v>1270</v>
      </c>
      <c r="J16" s="3" t="s">
        <v>269</v>
      </c>
      <c r="K16" s="3" t="s">
        <v>1280</v>
      </c>
      <c r="L16" s="3">
        <v>500000</v>
      </c>
    </row>
    <row r="17" spans="1:4" ht="15.75" thickBot="1" x14ac:dyDescent="0.3">
      <c r="A17" s="356">
        <v>6</v>
      </c>
      <c r="B17" s="359" t="s">
        <v>1310</v>
      </c>
      <c r="C17" s="354" t="s">
        <v>1311</v>
      </c>
    </row>
    <row r="19" spans="1:4" ht="15.75" thickBot="1" x14ac:dyDescent="0.3"/>
    <row r="20" spans="1:4" ht="15.75" thickBot="1" x14ac:dyDescent="0.3">
      <c r="A20" s="30"/>
      <c r="B20" s="66" t="s">
        <v>1354</v>
      </c>
      <c r="C20" s="30" t="s">
        <v>563</v>
      </c>
    </row>
    <row r="21" spans="1:4" x14ac:dyDescent="0.25">
      <c r="A21" s="355">
        <v>1</v>
      </c>
      <c r="B21" s="357" t="s">
        <v>1355</v>
      </c>
      <c r="C21" s="232" t="s">
        <v>1271</v>
      </c>
    </row>
    <row r="22" spans="1:4" x14ac:dyDescent="0.25">
      <c r="A22" s="145">
        <v>2</v>
      </c>
      <c r="B22" s="358" t="s">
        <v>1312</v>
      </c>
      <c r="C22" s="227" t="s">
        <v>1274</v>
      </c>
    </row>
    <row r="23" spans="1:4" x14ac:dyDescent="0.25">
      <c r="A23" s="145">
        <v>3</v>
      </c>
      <c r="B23" s="358" t="s">
        <v>1272</v>
      </c>
      <c r="C23" s="227" t="s">
        <v>1273</v>
      </c>
    </row>
    <row r="24" spans="1:4" x14ac:dyDescent="0.25">
      <c r="A24" s="145">
        <v>4</v>
      </c>
      <c r="B24" s="358" t="s">
        <v>1275</v>
      </c>
      <c r="C24" s="227" t="s">
        <v>599</v>
      </c>
    </row>
    <row r="25" spans="1:4" x14ac:dyDescent="0.25">
      <c r="A25" s="145">
        <v>5</v>
      </c>
      <c r="B25" s="358" t="s">
        <v>1276</v>
      </c>
      <c r="C25" s="227" t="s">
        <v>635</v>
      </c>
    </row>
    <row r="26" spans="1:4" ht="30" x14ac:dyDescent="0.25">
      <c r="A26" s="361">
        <v>6</v>
      </c>
      <c r="B26" s="360" t="s">
        <v>1277</v>
      </c>
      <c r="C26" s="227" t="s">
        <v>444</v>
      </c>
    </row>
    <row r="27" spans="1:4" ht="15.75" thickBot="1" x14ac:dyDescent="0.3">
      <c r="A27" s="356">
        <v>7</v>
      </c>
      <c r="B27" s="359" t="s">
        <v>1356</v>
      </c>
      <c r="C27" s="229" t="s">
        <v>1270</v>
      </c>
    </row>
    <row r="29" spans="1:4" x14ac:dyDescent="0.25">
      <c r="D29" s="3" t="s">
        <v>441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C1:O31"/>
  <sheetViews>
    <sheetView topLeftCell="A11" workbookViewId="0">
      <selection activeCell="H28" sqref="H28"/>
    </sheetView>
  </sheetViews>
  <sheetFormatPr defaultRowHeight="15" x14ac:dyDescent="0.25"/>
  <cols>
    <col min="3" max="3" width="12.140625" style="1" customWidth="1"/>
    <col min="4" max="4" width="42.5703125" style="3" customWidth="1"/>
    <col min="5" max="6" width="11.5703125" style="1" bestFit="1" customWidth="1"/>
    <col min="8" max="8" width="29.7109375" customWidth="1"/>
    <col min="9" max="9" width="20.42578125" customWidth="1"/>
    <col min="10" max="10" width="26.140625" customWidth="1"/>
    <col min="11" max="11" width="21.140625" customWidth="1"/>
    <col min="13" max="13" width="12.28515625" customWidth="1"/>
    <col min="15" max="15" width="17.42578125" customWidth="1"/>
  </cols>
  <sheetData>
    <row r="1" spans="3:15" x14ac:dyDescent="0.25">
      <c r="E1" s="1" t="s">
        <v>393</v>
      </c>
    </row>
    <row r="2" spans="3:15" ht="15.75" thickBot="1" x14ac:dyDescent="0.3"/>
    <row r="3" spans="3:15" ht="15.75" thickBot="1" x14ac:dyDescent="0.3">
      <c r="C3" s="20" t="s">
        <v>91</v>
      </c>
      <c r="D3" s="20" t="s">
        <v>383</v>
      </c>
      <c r="E3" s="20" t="s">
        <v>142</v>
      </c>
      <c r="F3" s="22" t="s">
        <v>143</v>
      </c>
    </row>
    <row r="4" spans="3:15" ht="15.75" thickBot="1" x14ac:dyDescent="0.3">
      <c r="C4" s="30"/>
      <c r="D4" s="66" t="s">
        <v>384</v>
      </c>
      <c r="E4" s="8"/>
      <c r="F4" s="31"/>
      <c r="H4" s="3"/>
    </row>
    <row r="5" spans="3:15" x14ac:dyDescent="0.25">
      <c r="C5" s="450">
        <v>1</v>
      </c>
      <c r="D5" s="125" t="s">
        <v>714</v>
      </c>
      <c r="E5" s="141">
        <v>50000</v>
      </c>
      <c r="F5" s="110"/>
    </row>
    <row r="6" spans="3:15" ht="15.75" thickBot="1" x14ac:dyDescent="0.3">
      <c r="C6" s="451"/>
      <c r="D6" s="125" t="s">
        <v>385</v>
      </c>
      <c r="E6" s="5"/>
      <c r="F6" s="140">
        <v>50000</v>
      </c>
      <c r="M6" t="s">
        <v>244</v>
      </c>
      <c r="O6" t="s">
        <v>476</v>
      </c>
    </row>
    <row r="7" spans="3:15" ht="15.75" thickBot="1" x14ac:dyDescent="0.3">
      <c r="C7" s="5"/>
      <c r="D7" s="137" t="s">
        <v>386</v>
      </c>
      <c r="E7" s="20"/>
      <c r="F7" s="22"/>
      <c r="M7" s="138"/>
    </row>
    <row r="8" spans="3:15" ht="15.75" thickBot="1" x14ac:dyDescent="0.3">
      <c r="C8" s="30"/>
      <c r="D8" s="66" t="s">
        <v>387</v>
      </c>
      <c r="E8" s="30"/>
      <c r="F8" s="143"/>
      <c r="J8" s="138"/>
      <c r="M8" t="s">
        <v>477</v>
      </c>
      <c r="O8" t="s">
        <v>478</v>
      </c>
    </row>
    <row r="9" spans="3:15" x14ac:dyDescent="0.25">
      <c r="C9" s="450">
        <v>2</v>
      </c>
      <c r="D9" s="3" t="s">
        <v>388</v>
      </c>
      <c r="E9" s="142">
        <v>2500</v>
      </c>
      <c r="F9" s="78"/>
      <c r="J9" s="138"/>
    </row>
    <row r="10" spans="3:15" ht="15.75" thickBot="1" x14ac:dyDescent="0.3">
      <c r="C10" s="451"/>
      <c r="D10" s="3" t="s">
        <v>720</v>
      </c>
      <c r="E10" s="145"/>
      <c r="F10" s="144">
        <v>2500</v>
      </c>
    </row>
    <row r="11" spans="3:15" ht="15.75" thickBot="1" x14ac:dyDescent="0.3">
      <c r="C11" s="5"/>
      <c r="D11" s="137" t="s">
        <v>451</v>
      </c>
      <c r="E11" s="21"/>
      <c r="F11" s="20"/>
    </row>
    <row r="12" spans="3:15" ht="15.75" thickBot="1" x14ac:dyDescent="0.3">
      <c r="C12" s="30"/>
      <c r="D12" s="139" t="s">
        <v>389</v>
      </c>
      <c r="E12" s="64"/>
      <c r="F12" s="30"/>
      <c r="J12" s="138"/>
    </row>
    <row r="13" spans="3:15" x14ac:dyDescent="0.25">
      <c r="C13" s="450">
        <v>3</v>
      </c>
      <c r="D13" s="3" t="s">
        <v>390</v>
      </c>
      <c r="E13" s="142">
        <v>60000</v>
      </c>
      <c r="F13" s="5"/>
    </row>
    <row r="14" spans="3:15" ht="15.75" thickBot="1" x14ac:dyDescent="0.3">
      <c r="C14" s="451"/>
      <c r="D14" s="3" t="s">
        <v>926</v>
      </c>
      <c r="E14" s="145"/>
      <c r="F14" s="144">
        <v>60000</v>
      </c>
    </row>
    <row r="15" spans="3:15" ht="15.75" thickBot="1" x14ac:dyDescent="0.3">
      <c r="C15" s="5"/>
      <c r="D15" s="137" t="s">
        <v>721</v>
      </c>
      <c r="E15" s="21"/>
      <c r="F15" s="20"/>
    </row>
    <row r="16" spans="3:15" ht="15.75" thickBot="1" x14ac:dyDescent="0.3">
      <c r="C16" s="30"/>
      <c r="D16" s="146" t="s">
        <v>719</v>
      </c>
      <c r="E16" s="64"/>
      <c r="F16" s="30"/>
    </row>
    <row r="17" spans="3:6" x14ac:dyDescent="0.25">
      <c r="C17" s="450">
        <v>4</v>
      </c>
      <c r="D17" s="3" t="s">
        <v>391</v>
      </c>
      <c r="E17" s="148">
        <v>60000</v>
      </c>
      <c r="F17" s="5"/>
    </row>
    <row r="18" spans="3:6" x14ac:dyDescent="0.25">
      <c r="C18" s="451"/>
      <c r="D18" s="3" t="s">
        <v>722</v>
      </c>
      <c r="E18" s="148">
        <v>2500</v>
      </c>
      <c r="F18" s="5"/>
    </row>
    <row r="19" spans="3:6" x14ac:dyDescent="0.25">
      <c r="C19" s="451"/>
      <c r="D19" s="3" t="s">
        <v>717</v>
      </c>
      <c r="E19" s="145"/>
      <c r="F19" s="144">
        <v>50000</v>
      </c>
    </row>
    <row r="20" spans="3:6" ht="15.75" thickBot="1" x14ac:dyDescent="0.3">
      <c r="C20" s="451"/>
      <c r="D20" s="3" t="s">
        <v>392</v>
      </c>
      <c r="E20" s="145"/>
      <c r="F20" s="144">
        <v>12500</v>
      </c>
    </row>
    <row r="21" spans="3:6" ht="15.75" thickBot="1" x14ac:dyDescent="0.3">
      <c r="C21" s="19"/>
      <c r="D21" s="147" t="s">
        <v>725</v>
      </c>
      <c r="E21" s="21"/>
      <c r="F21" s="20"/>
    </row>
    <row r="22" spans="3:6" ht="15.75" thickBot="1" x14ac:dyDescent="0.3">
      <c r="C22" s="30"/>
      <c r="D22" s="146" t="s">
        <v>454</v>
      </c>
      <c r="E22" s="30"/>
      <c r="F22" s="31"/>
    </row>
    <row r="23" spans="3:6" x14ac:dyDescent="0.25">
      <c r="C23" s="450">
        <v>5</v>
      </c>
      <c r="D23" s="3" t="s">
        <v>391</v>
      </c>
      <c r="E23" s="142">
        <v>40000</v>
      </c>
      <c r="F23" s="78"/>
    </row>
    <row r="24" spans="3:6" x14ac:dyDescent="0.25">
      <c r="C24" s="451"/>
      <c r="D24" s="3" t="s">
        <v>723</v>
      </c>
      <c r="E24" s="148">
        <v>2500</v>
      </c>
      <c r="F24" s="5"/>
    </row>
    <row r="25" spans="3:6" x14ac:dyDescent="0.25">
      <c r="C25" s="451"/>
      <c r="D25" s="3" t="s">
        <v>718</v>
      </c>
      <c r="E25" s="148">
        <v>7500</v>
      </c>
      <c r="F25" s="5"/>
    </row>
    <row r="26" spans="3:6" ht="15.75" thickBot="1" x14ac:dyDescent="0.3">
      <c r="C26" s="451"/>
      <c r="D26" s="3" t="s">
        <v>716</v>
      </c>
      <c r="E26" s="145"/>
      <c r="F26" s="144">
        <v>50000</v>
      </c>
    </row>
    <row r="27" spans="3:6" ht="15.75" thickBot="1" x14ac:dyDescent="0.3">
      <c r="C27" s="19"/>
      <c r="D27" s="147" t="s">
        <v>724</v>
      </c>
      <c r="E27" s="21"/>
      <c r="F27" s="20"/>
    </row>
    <row r="28" spans="3:6" ht="15.75" thickBot="1" x14ac:dyDescent="0.3">
      <c r="C28" s="30"/>
      <c r="D28" s="139" t="s">
        <v>394</v>
      </c>
      <c r="E28" s="64"/>
      <c r="F28" s="30"/>
    </row>
    <row r="29" spans="3:6" x14ac:dyDescent="0.25">
      <c r="C29" s="450">
        <v>6</v>
      </c>
      <c r="D29" s="149" t="s">
        <v>395</v>
      </c>
      <c r="E29" s="142">
        <v>50000</v>
      </c>
      <c r="F29" s="78"/>
    </row>
    <row r="30" spans="3:6" ht="15.75" thickBot="1" x14ac:dyDescent="0.3">
      <c r="C30" s="451"/>
      <c r="D30" s="3" t="s">
        <v>715</v>
      </c>
      <c r="E30" s="145"/>
      <c r="F30" s="144">
        <v>50000</v>
      </c>
    </row>
    <row r="31" spans="3:6" ht="15.75" thickBot="1" x14ac:dyDescent="0.3">
      <c r="C31" s="19"/>
      <c r="D31" s="137" t="s">
        <v>721</v>
      </c>
      <c r="E31" s="21"/>
      <c r="F31" s="20"/>
    </row>
  </sheetData>
  <mergeCells count="6">
    <mergeCell ref="C29:C30"/>
    <mergeCell ref="C9:C10"/>
    <mergeCell ref="C5:C6"/>
    <mergeCell ref="C13:C14"/>
    <mergeCell ref="C17:C20"/>
    <mergeCell ref="C23:C2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731"/>
  <sheetViews>
    <sheetView workbookViewId="0">
      <selection activeCell="C17" sqref="C17"/>
    </sheetView>
  </sheetViews>
  <sheetFormatPr defaultRowHeight="15" x14ac:dyDescent="0.25"/>
  <cols>
    <col min="1" max="1" width="5.7109375" style="3" bestFit="1" customWidth="1"/>
    <col min="2" max="2" width="40.85546875" style="3" customWidth="1"/>
    <col min="3" max="3" width="57.7109375" style="3" customWidth="1"/>
    <col min="4" max="4" width="10.85546875" style="3" bestFit="1" customWidth="1"/>
    <col min="5" max="16384" width="9.140625" style="3"/>
  </cols>
  <sheetData>
    <row r="1" spans="1:4" x14ac:dyDescent="0.25">
      <c r="A1" s="3" t="s">
        <v>302</v>
      </c>
      <c r="C1" s="3" t="s">
        <v>345</v>
      </c>
      <c r="D1" s="3" t="s">
        <v>346</v>
      </c>
    </row>
    <row r="2" spans="1:4" ht="45" x14ac:dyDescent="0.25">
      <c r="A2" s="362">
        <v>1</v>
      </c>
      <c r="B2" s="362" t="s">
        <v>93</v>
      </c>
      <c r="C2" s="363" t="s">
        <v>347</v>
      </c>
    </row>
    <row r="10" spans="1:4" ht="45" x14ac:dyDescent="0.25">
      <c r="A10" s="362">
        <v>2</v>
      </c>
      <c r="B10" s="363" t="s">
        <v>94</v>
      </c>
      <c r="C10" s="363" t="s">
        <v>348</v>
      </c>
    </row>
    <row r="27" spans="1:3" ht="45" x14ac:dyDescent="0.25">
      <c r="A27" s="362">
        <v>3</v>
      </c>
      <c r="B27" s="363" t="s">
        <v>349</v>
      </c>
      <c r="C27" s="363" t="s">
        <v>350</v>
      </c>
    </row>
    <row r="40" spans="1:3" ht="45" x14ac:dyDescent="0.25">
      <c r="A40" s="362">
        <v>4</v>
      </c>
      <c r="B40" s="362" t="s">
        <v>351</v>
      </c>
      <c r="C40" s="363" t="s">
        <v>352</v>
      </c>
    </row>
    <row r="75" spans="1:3" ht="45" x14ac:dyDescent="0.25">
      <c r="A75" s="362">
        <v>5</v>
      </c>
      <c r="B75" s="362" t="s">
        <v>101</v>
      </c>
      <c r="C75" s="363" t="s">
        <v>353</v>
      </c>
    </row>
    <row r="111" spans="1:3" ht="45" x14ac:dyDescent="0.25">
      <c r="A111" s="362">
        <v>6</v>
      </c>
      <c r="B111" s="362" t="s">
        <v>102</v>
      </c>
      <c r="C111" s="363" t="s">
        <v>354</v>
      </c>
    </row>
    <row r="158" spans="1:3" ht="45" x14ac:dyDescent="0.25">
      <c r="A158" s="362">
        <v>7</v>
      </c>
      <c r="B158" s="362" t="s">
        <v>241</v>
      </c>
      <c r="C158" s="363" t="s">
        <v>355</v>
      </c>
    </row>
    <row r="187" spans="1:3" ht="45" x14ac:dyDescent="0.25">
      <c r="A187" s="362">
        <v>8</v>
      </c>
      <c r="B187" s="363" t="s">
        <v>108</v>
      </c>
      <c r="C187" s="363" t="s">
        <v>356</v>
      </c>
    </row>
    <row r="210" spans="1:3" ht="45" x14ac:dyDescent="0.25">
      <c r="A210" s="362">
        <v>9</v>
      </c>
      <c r="B210" s="363" t="s">
        <v>357</v>
      </c>
      <c r="C210" s="363" t="s">
        <v>358</v>
      </c>
    </row>
    <row r="227" spans="1:3" ht="45" x14ac:dyDescent="0.25">
      <c r="A227" s="362">
        <v>10</v>
      </c>
      <c r="B227" s="362" t="s">
        <v>359</v>
      </c>
      <c r="C227" s="363" t="s">
        <v>360</v>
      </c>
    </row>
    <row r="306" spans="1:3" ht="45" x14ac:dyDescent="0.25">
      <c r="A306" s="362">
        <v>11</v>
      </c>
      <c r="B306" s="362" t="s">
        <v>361</v>
      </c>
      <c r="C306" s="363" t="s">
        <v>362</v>
      </c>
    </row>
    <row r="322" spans="1:3" ht="45" x14ac:dyDescent="0.25">
      <c r="A322" s="364">
        <v>12</v>
      </c>
      <c r="B322" s="363" t="s">
        <v>363</v>
      </c>
      <c r="C322" s="363" t="s">
        <v>364</v>
      </c>
    </row>
    <row r="339" spans="1:3" ht="60" x14ac:dyDescent="0.25">
      <c r="A339" s="364">
        <v>13</v>
      </c>
      <c r="B339" s="365" t="s">
        <v>365</v>
      </c>
      <c r="C339" s="363" t="s">
        <v>366</v>
      </c>
    </row>
    <row r="349" spans="1:3" ht="60" x14ac:dyDescent="0.25">
      <c r="A349" s="364">
        <v>14</v>
      </c>
      <c r="B349" s="365" t="s">
        <v>367</v>
      </c>
      <c r="C349" s="363" t="s">
        <v>368</v>
      </c>
    </row>
    <row r="375" spans="1:3" ht="60" x14ac:dyDescent="0.25">
      <c r="A375" s="364">
        <v>15</v>
      </c>
      <c r="B375" s="365" t="s">
        <v>369</v>
      </c>
      <c r="C375" s="363" t="s">
        <v>370</v>
      </c>
    </row>
    <row r="402" spans="1:3" ht="60" x14ac:dyDescent="0.25">
      <c r="A402" s="364">
        <v>16</v>
      </c>
      <c r="B402" s="365" t="s">
        <v>371</v>
      </c>
      <c r="C402" s="363" t="s">
        <v>372</v>
      </c>
    </row>
    <row r="438" spans="1:3" ht="45" x14ac:dyDescent="0.25">
      <c r="A438" s="28">
        <v>17</v>
      </c>
      <c r="B438" s="28" t="s">
        <v>122</v>
      </c>
      <c r="C438" s="363" t="s">
        <v>373</v>
      </c>
    </row>
    <row r="451" spans="3:3" x14ac:dyDescent="0.25">
      <c r="C451" s="3" t="s">
        <v>374</v>
      </c>
    </row>
    <row r="486" spans="3:3" x14ac:dyDescent="0.25">
      <c r="C486" s="3" t="s">
        <v>121</v>
      </c>
    </row>
    <row r="515" spans="3:3" x14ac:dyDescent="0.25">
      <c r="C515" s="3" t="s">
        <v>119</v>
      </c>
    </row>
    <row r="550" spans="3:3" x14ac:dyDescent="0.25">
      <c r="C550" s="3" t="s">
        <v>119</v>
      </c>
    </row>
    <row r="577" spans="3:3" x14ac:dyDescent="0.25">
      <c r="C577" s="3" t="s">
        <v>375</v>
      </c>
    </row>
    <row r="638" spans="1:3" ht="45" x14ac:dyDescent="0.25">
      <c r="A638" s="28">
        <v>18</v>
      </c>
      <c r="B638" s="28" t="s">
        <v>376</v>
      </c>
      <c r="C638" s="363" t="s">
        <v>377</v>
      </c>
    </row>
    <row r="681" spans="1:3" ht="45" x14ac:dyDescent="0.25">
      <c r="A681" s="28">
        <v>19</v>
      </c>
      <c r="B681" s="28" t="s">
        <v>378</v>
      </c>
      <c r="C681" s="363" t="s">
        <v>379</v>
      </c>
    </row>
    <row r="695" spans="1:3" ht="45" x14ac:dyDescent="0.25">
      <c r="A695" s="28">
        <v>20</v>
      </c>
      <c r="B695" s="28" t="s">
        <v>115</v>
      </c>
      <c r="C695" s="363" t="s">
        <v>380</v>
      </c>
    </row>
    <row r="731" spans="1:3" ht="45" x14ac:dyDescent="0.25">
      <c r="A731" s="28">
        <v>21</v>
      </c>
      <c r="B731" s="362" t="s">
        <v>381</v>
      </c>
      <c r="C731" s="363" t="s">
        <v>382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25"/>
  <sheetViews>
    <sheetView tabSelected="1" workbookViewId="0">
      <selection activeCell="B12" sqref="B12"/>
    </sheetView>
  </sheetViews>
  <sheetFormatPr defaultColWidth="9" defaultRowHeight="15" x14ac:dyDescent="0.25"/>
  <cols>
    <col min="1" max="1" width="26.42578125" style="3" bestFit="1" customWidth="1"/>
    <col min="2" max="2" width="43.5703125" style="3" bestFit="1" customWidth="1"/>
    <col min="3" max="3" width="5.7109375" style="3" bestFit="1" customWidth="1"/>
    <col min="4" max="4" width="5.140625" style="3" bestFit="1" customWidth="1"/>
    <col min="5" max="6" width="9" style="3"/>
    <col min="7" max="7" width="20.5703125" style="3" bestFit="1" customWidth="1"/>
    <col min="8" max="8" width="21.42578125" style="3" bestFit="1" customWidth="1"/>
    <col min="9" max="9" width="8.85546875" style="1" bestFit="1" customWidth="1"/>
    <col min="10" max="11" width="8.5703125" style="1" bestFit="1" customWidth="1"/>
    <col min="12" max="12" width="9" style="3"/>
    <col min="13" max="13" width="24" style="3" bestFit="1" customWidth="1"/>
    <col min="14" max="14" width="20.85546875" style="3" bestFit="1" customWidth="1"/>
    <col min="15" max="23" width="9" style="3"/>
    <col min="24" max="24" width="14.5703125" style="3" bestFit="1" customWidth="1"/>
    <col min="25" max="16384" width="9" style="3"/>
  </cols>
  <sheetData>
    <row r="1" spans="1:24" ht="15.75" thickBot="1" x14ac:dyDescent="0.3">
      <c r="A1" s="3" t="s">
        <v>872</v>
      </c>
      <c r="B1" s="3" t="s">
        <v>873</v>
      </c>
      <c r="C1" s="3" t="s">
        <v>874</v>
      </c>
      <c r="D1" s="3" t="s">
        <v>450</v>
      </c>
      <c r="I1" s="368" t="s">
        <v>875</v>
      </c>
      <c r="J1" s="143" t="s">
        <v>876</v>
      </c>
      <c r="K1" s="368" t="s">
        <v>875</v>
      </c>
    </row>
    <row r="2" spans="1:24" ht="15.75" thickBot="1" x14ac:dyDescent="0.3">
      <c r="C2" s="3" t="s">
        <v>877</v>
      </c>
      <c r="D2" s="3" t="s">
        <v>440</v>
      </c>
      <c r="G2" s="146" t="s">
        <v>878</v>
      </c>
      <c r="H2" s="28" t="s">
        <v>879</v>
      </c>
      <c r="I2" s="12" t="s">
        <v>880</v>
      </c>
      <c r="J2" s="12" t="s">
        <v>881</v>
      </c>
      <c r="K2" s="12" t="s">
        <v>882</v>
      </c>
      <c r="M2" s="3" t="s">
        <v>883</v>
      </c>
    </row>
    <row r="3" spans="1:24" x14ac:dyDescent="0.25">
      <c r="H3" s="28" t="s">
        <v>804</v>
      </c>
      <c r="I3" s="12">
        <v>1000</v>
      </c>
      <c r="J3" s="12">
        <v>2000</v>
      </c>
      <c r="K3" s="12">
        <v>3000</v>
      </c>
      <c r="M3" s="3" t="s">
        <v>884</v>
      </c>
      <c r="N3" s="3" t="s">
        <v>450</v>
      </c>
      <c r="Q3" s="3">
        <v>1000</v>
      </c>
    </row>
    <row r="4" spans="1:24" x14ac:dyDescent="0.25">
      <c r="A4" s="3" t="s">
        <v>885</v>
      </c>
      <c r="B4" s="3" t="s">
        <v>886</v>
      </c>
      <c r="C4" s="3" t="s">
        <v>806</v>
      </c>
      <c r="H4" s="28" t="s">
        <v>887</v>
      </c>
      <c r="I4" s="12" t="s">
        <v>888</v>
      </c>
      <c r="J4" s="12" t="s">
        <v>439</v>
      </c>
      <c r="K4" s="12" t="s">
        <v>889</v>
      </c>
      <c r="M4" s="3" t="s">
        <v>890</v>
      </c>
      <c r="N4" s="3" t="s">
        <v>891</v>
      </c>
      <c r="O4" s="3" t="s">
        <v>440</v>
      </c>
    </row>
    <row r="5" spans="1:24" x14ac:dyDescent="0.25">
      <c r="B5" s="3" t="s">
        <v>892</v>
      </c>
      <c r="C5" s="3" t="s">
        <v>806</v>
      </c>
      <c r="H5" s="28" t="s">
        <v>893</v>
      </c>
      <c r="I5" s="12" t="s">
        <v>894</v>
      </c>
      <c r="J5" s="12" t="s">
        <v>895</v>
      </c>
      <c r="K5" s="12" t="s">
        <v>896</v>
      </c>
      <c r="M5" s="3" t="s">
        <v>897</v>
      </c>
      <c r="Q5" s="3" t="s">
        <v>898</v>
      </c>
      <c r="R5" s="3">
        <v>1000</v>
      </c>
      <c r="S5" s="3" t="s">
        <v>439</v>
      </c>
      <c r="U5" s="3">
        <v>78</v>
      </c>
      <c r="V5" s="3">
        <v>78000</v>
      </c>
    </row>
    <row r="6" spans="1:24" x14ac:dyDescent="0.25">
      <c r="B6" s="3" t="s">
        <v>899</v>
      </c>
      <c r="C6" s="3" t="s">
        <v>806</v>
      </c>
      <c r="H6" s="28" t="s">
        <v>900</v>
      </c>
      <c r="I6" s="12">
        <v>1000</v>
      </c>
      <c r="J6" s="12">
        <v>2000</v>
      </c>
      <c r="K6" s="12">
        <v>3000</v>
      </c>
      <c r="M6" s="3" t="s">
        <v>901</v>
      </c>
      <c r="N6" s="3" t="s">
        <v>902</v>
      </c>
      <c r="Q6" s="3" t="s">
        <v>903</v>
      </c>
      <c r="R6" s="3">
        <v>1000</v>
      </c>
      <c r="S6" s="3" t="s">
        <v>439</v>
      </c>
      <c r="U6" s="3">
        <v>80</v>
      </c>
      <c r="V6" s="3">
        <v>80000</v>
      </c>
      <c r="W6" s="3">
        <v>2000</v>
      </c>
      <c r="X6" s="3" t="s">
        <v>904</v>
      </c>
    </row>
    <row r="7" spans="1:24" x14ac:dyDescent="0.25">
      <c r="B7" s="3" t="s">
        <v>905</v>
      </c>
      <c r="C7" s="3" t="s">
        <v>806</v>
      </c>
      <c r="H7" s="28" t="s">
        <v>906</v>
      </c>
      <c r="I7" s="12" t="s">
        <v>907</v>
      </c>
      <c r="J7" s="12" t="s">
        <v>908</v>
      </c>
      <c r="K7" s="12" t="s">
        <v>909</v>
      </c>
      <c r="M7" s="3" t="s">
        <v>910</v>
      </c>
    </row>
    <row r="8" spans="1:24" ht="15.75" thickBot="1" x14ac:dyDescent="0.3">
      <c r="B8" s="3" t="s">
        <v>847</v>
      </c>
    </row>
    <row r="9" spans="1:24" ht="15.75" thickBot="1" x14ac:dyDescent="0.3">
      <c r="G9" s="146" t="s">
        <v>911</v>
      </c>
      <c r="H9" s="28" t="s">
        <v>912</v>
      </c>
      <c r="I9" s="12"/>
      <c r="J9" s="12"/>
      <c r="K9" s="12"/>
    </row>
    <row r="10" spans="1:24" x14ac:dyDescent="0.25">
      <c r="A10" s="3" t="s">
        <v>886</v>
      </c>
      <c r="B10" s="3" t="s">
        <v>913</v>
      </c>
      <c r="C10" s="3" t="s">
        <v>914</v>
      </c>
      <c r="H10" s="28" t="s">
        <v>887</v>
      </c>
      <c r="I10" s="12" t="s">
        <v>440</v>
      </c>
      <c r="J10" s="12"/>
      <c r="K10" s="12"/>
    </row>
    <row r="11" spans="1:24" x14ac:dyDescent="0.25">
      <c r="B11" s="3" t="s">
        <v>915</v>
      </c>
      <c r="C11" s="3" t="s">
        <v>806</v>
      </c>
      <c r="H11" s="28" t="s">
        <v>893</v>
      </c>
      <c r="I11" s="12" t="s">
        <v>895</v>
      </c>
      <c r="J11" s="12"/>
      <c r="K11" s="12"/>
    </row>
    <row r="12" spans="1:24" x14ac:dyDescent="0.25">
      <c r="B12" s="3" t="s">
        <v>916</v>
      </c>
      <c r="C12" s="3" t="s">
        <v>806</v>
      </c>
      <c r="H12" s="28" t="s">
        <v>900</v>
      </c>
      <c r="I12" s="12">
        <v>2000</v>
      </c>
      <c r="J12" s="12"/>
      <c r="K12" s="12"/>
    </row>
    <row r="13" spans="1:24" x14ac:dyDescent="0.25">
      <c r="H13" s="28" t="s">
        <v>906</v>
      </c>
      <c r="I13" s="12" t="s">
        <v>908</v>
      </c>
      <c r="J13" s="12"/>
      <c r="K13" s="12"/>
    </row>
    <row r="15" spans="1:24" x14ac:dyDescent="0.25">
      <c r="H15" s="28" t="s">
        <v>917</v>
      </c>
      <c r="I15" s="12"/>
      <c r="J15" s="12"/>
      <c r="K15" s="12"/>
    </row>
    <row r="16" spans="1:24" x14ac:dyDescent="0.25">
      <c r="H16" s="28" t="s">
        <v>887</v>
      </c>
      <c r="I16" s="12"/>
      <c r="J16" s="12"/>
      <c r="K16" s="12" t="s">
        <v>440</v>
      </c>
    </row>
    <row r="17" spans="8:11" x14ac:dyDescent="0.25">
      <c r="H17" s="28" t="s">
        <v>893</v>
      </c>
      <c r="I17" s="12"/>
      <c r="J17" s="12"/>
      <c r="K17" s="12" t="s">
        <v>895</v>
      </c>
    </row>
    <row r="18" spans="8:11" x14ac:dyDescent="0.25">
      <c r="H18" s="28" t="s">
        <v>900</v>
      </c>
      <c r="I18" s="12"/>
      <c r="J18" s="12"/>
      <c r="K18" s="12">
        <v>2000</v>
      </c>
    </row>
    <row r="19" spans="8:11" x14ac:dyDescent="0.25">
      <c r="H19" s="28" t="s">
        <v>906</v>
      </c>
      <c r="I19" s="12"/>
      <c r="J19" s="12"/>
      <c r="K19" s="12" t="s">
        <v>908</v>
      </c>
    </row>
    <row r="21" spans="8:11" x14ac:dyDescent="0.25">
      <c r="H21" s="28" t="s">
        <v>918</v>
      </c>
      <c r="I21" s="12"/>
      <c r="J21" s="12"/>
      <c r="K21" s="12"/>
    </row>
    <row r="22" spans="8:11" x14ac:dyDescent="0.25">
      <c r="H22" s="28" t="s">
        <v>887</v>
      </c>
      <c r="I22" s="12" t="s">
        <v>937</v>
      </c>
      <c r="J22" s="12"/>
      <c r="K22" s="12"/>
    </row>
    <row r="23" spans="8:11" x14ac:dyDescent="0.25">
      <c r="H23" s="28" t="s">
        <v>893</v>
      </c>
      <c r="I23" s="12" t="s">
        <v>896</v>
      </c>
      <c r="J23" s="12"/>
      <c r="K23" s="12"/>
    </row>
    <row r="24" spans="8:11" x14ac:dyDescent="0.25">
      <c r="H24" s="28" t="s">
        <v>900</v>
      </c>
      <c r="I24" s="12">
        <v>3000</v>
      </c>
      <c r="J24" s="12"/>
      <c r="K24" s="12"/>
    </row>
    <row r="25" spans="8:11" x14ac:dyDescent="0.25">
      <c r="H25" s="28" t="s">
        <v>906</v>
      </c>
      <c r="I25" s="12" t="s">
        <v>909</v>
      </c>
      <c r="J25" s="12"/>
      <c r="K25" s="1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H22"/>
  <sheetViews>
    <sheetView topLeftCell="A2" workbookViewId="0">
      <selection activeCell="G17" sqref="G17"/>
    </sheetView>
  </sheetViews>
  <sheetFormatPr defaultRowHeight="15" x14ac:dyDescent="0.25"/>
  <cols>
    <col min="1" max="1" width="3.5703125" style="3" customWidth="1"/>
    <col min="2" max="2" width="9.140625" style="3"/>
    <col min="3" max="3" width="14.28515625" style="3" customWidth="1"/>
    <col min="4" max="4" width="9.140625" style="3"/>
    <col min="5" max="5" width="15.85546875" style="3" customWidth="1"/>
    <col min="6" max="6" width="9.140625" style="3"/>
    <col min="7" max="7" width="19" style="3" customWidth="1"/>
    <col min="8" max="8" width="9.140625" style="3"/>
    <col min="9" max="9" width="7.28515625" style="3" customWidth="1"/>
    <col min="10" max="16384" width="9.140625" style="3"/>
  </cols>
  <sheetData>
    <row r="2" spans="2:8" ht="15.75" thickBot="1" x14ac:dyDescent="0.3"/>
    <row r="3" spans="2:8" ht="16.5" thickBot="1" x14ac:dyDescent="0.3">
      <c r="B3" s="377" t="s">
        <v>420</v>
      </c>
      <c r="C3" s="378"/>
      <c r="D3" s="378"/>
      <c r="E3" s="378"/>
      <c r="F3" s="378"/>
      <c r="G3" s="378"/>
      <c r="H3" s="379"/>
    </row>
    <row r="4" spans="2:8" ht="15.75" thickBot="1" x14ac:dyDescent="0.3"/>
    <row r="5" spans="2:8" ht="16.5" thickBot="1" x14ac:dyDescent="0.3">
      <c r="B5" s="377" t="s">
        <v>421</v>
      </c>
      <c r="C5" s="378"/>
      <c r="D5" s="378"/>
      <c r="E5" s="378"/>
      <c r="F5" s="378"/>
      <c r="G5" s="378"/>
      <c r="H5" s="379"/>
    </row>
    <row r="6" spans="2:8" ht="15.75" thickBot="1" x14ac:dyDescent="0.3"/>
    <row r="7" spans="2:8" ht="15.75" thickBot="1" x14ac:dyDescent="0.3">
      <c r="C7" s="30" t="s">
        <v>422</v>
      </c>
      <c r="D7" s="1"/>
      <c r="E7" s="30" t="s">
        <v>423</v>
      </c>
      <c r="F7" s="1"/>
      <c r="G7" s="30" t="s">
        <v>424</v>
      </c>
    </row>
    <row r="8" spans="2:8" x14ac:dyDescent="0.25">
      <c r="C8" s="567" t="s">
        <v>426</v>
      </c>
      <c r="D8" s="1"/>
      <c r="E8" s="525" t="s">
        <v>427</v>
      </c>
      <c r="F8" s="1"/>
      <c r="G8" s="525" t="s">
        <v>425</v>
      </c>
    </row>
    <row r="9" spans="2:8" ht="15.75" thickBot="1" x14ac:dyDescent="0.3">
      <c r="C9" s="568"/>
      <c r="E9" s="526"/>
      <c r="G9" s="526"/>
    </row>
    <row r="11" spans="2:8" x14ac:dyDescent="0.25">
      <c r="B11" s="3" t="s">
        <v>428</v>
      </c>
      <c r="C11" s="1">
        <v>70</v>
      </c>
      <c r="D11" s="1"/>
      <c r="E11" s="1">
        <v>74</v>
      </c>
      <c r="G11" s="1">
        <f>(70+74)/2</f>
        <v>72</v>
      </c>
    </row>
    <row r="12" spans="2:8" x14ac:dyDescent="0.25">
      <c r="C12" s="1" t="s">
        <v>429</v>
      </c>
      <c r="D12" s="1"/>
      <c r="E12" s="1" t="s">
        <v>430</v>
      </c>
      <c r="G12" s="1" t="s">
        <v>431</v>
      </c>
    </row>
    <row r="14" spans="2:8" ht="15.75" thickBot="1" x14ac:dyDescent="0.3"/>
    <row r="15" spans="2:8" ht="15.75" thickBot="1" x14ac:dyDescent="0.3">
      <c r="B15" s="30"/>
      <c r="C15" s="412" t="s">
        <v>432</v>
      </c>
      <c r="D15" s="415"/>
      <c r="E15" s="416"/>
      <c r="F15" s="31" t="s">
        <v>92</v>
      </c>
    </row>
    <row r="16" spans="2:8" x14ac:dyDescent="0.25">
      <c r="B16" s="33">
        <v>1</v>
      </c>
      <c r="C16" s="572" t="s">
        <v>433</v>
      </c>
      <c r="D16" s="572"/>
      <c r="E16" s="572"/>
      <c r="F16" s="33" t="s">
        <v>436</v>
      </c>
    </row>
    <row r="17" spans="1:6" x14ac:dyDescent="0.25">
      <c r="B17" s="12">
        <v>2</v>
      </c>
      <c r="C17" s="422" t="s">
        <v>434</v>
      </c>
      <c r="D17" s="422"/>
      <c r="E17" s="422"/>
      <c r="F17" s="12" t="s">
        <v>437</v>
      </c>
    </row>
    <row r="18" spans="1:6" x14ac:dyDescent="0.25">
      <c r="B18" s="12">
        <v>3</v>
      </c>
      <c r="C18" s="422" t="s">
        <v>442</v>
      </c>
      <c r="D18" s="422"/>
      <c r="E18" s="422"/>
      <c r="F18" s="12" t="s">
        <v>438</v>
      </c>
    </row>
    <row r="19" spans="1:6" x14ac:dyDescent="0.25">
      <c r="B19" s="12">
        <v>4</v>
      </c>
      <c r="C19" s="422" t="s">
        <v>435</v>
      </c>
      <c r="D19" s="422"/>
      <c r="E19" s="422"/>
      <c r="F19" s="12" t="s">
        <v>419</v>
      </c>
    </row>
    <row r="20" spans="1:6" x14ac:dyDescent="0.25">
      <c r="B20" s="12">
        <v>5</v>
      </c>
      <c r="C20" s="569" t="s">
        <v>443</v>
      </c>
      <c r="D20" s="570"/>
      <c r="E20" s="571"/>
      <c r="F20" s="12" t="s">
        <v>229</v>
      </c>
    </row>
    <row r="22" spans="1:6" x14ac:dyDescent="0.25">
      <c r="A22" s="3" t="s">
        <v>441</v>
      </c>
    </row>
  </sheetData>
  <mergeCells count="11">
    <mergeCell ref="C20:E20"/>
    <mergeCell ref="C16:E16"/>
    <mergeCell ref="C17:E17"/>
    <mergeCell ref="C18:E18"/>
    <mergeCell ref="C19:E19"/>
    <mergeCell ref="C15:E15"/>
    <mergeCell ref="C8:C9"/>
    <mergeCell ref="E8:E9"/>
    <mergeCell ref="G8:G9"/>
    <mergeCell ref="B3:H3"/>
    <mergeCell ref="B5:H5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8C68-3870-47EC-A6AD-ED53DEA94BDE}">
  <dimension ref="B1:O46"/>
  <sheetViews>
    <sheetView workbookViewId="0">
      <selection activeCell="E16" sqref="E16:G16"/>
    </sheetView>
  </sheetViews>
  <sheetFormatPr defaultRowHeight="15" x14ac:dyDescent="0.25"/>
  <cols>
    <col min="1" max="1" width="3.28515625" style="3" customWidth="1"/>
    <col min="2" max="2" width="33.42578125" style="3" customWidth="1"/>
    <col min="3" max="3" width="11.28515625" style="3" customWidth="1"/>
    <col min="4" max="4" width="9.140625" style="3"/>
    <col min="5" max="5" width="12.140625" style="3" customWidth="1"/>
    <col min="6" max="6" width="24.85546875" style="3" customWidth="1"/>
    <col min="7" max="7" width="10.42578125" style="3" customWidth="1"/>
    <col min="8" max="8" width="10.5703125" style="3" customWidth="1"/>
    <col min="9" max="10" width="9.140625" style="3"/>
    <col min="11" max="11" width="15.42578125" style="3" customWidth="1"/>
    <col min="12" max="16384" width="9.140625" style="3"/>
  </cols>
  <sheetData>
    <row r="1" spans="2:15" ht="15.75" thickBot="1" x14ac:dyDescent="0.3">
      <c r="E1" s="573"/>
      <c r="F1" s="574"/>
      <c r="G1" s="574"/>
      <c r="H1" s="574"/>
      <c r="I1" s="573"/>
    </row>
    <row r="2" spans="2:15" ht="15.75" thickBot="1" x14ac:dyDescent="0.3">
      <c r="B2" s="575" t="s">
        <v>1366</v>
      </c>
    </row>
    <row r="3" spans="2:15" ht="15.75" thickBot="1" x14ac:dyDescent="0.3"/>
    <row r="4" spans="2:15" ht="15.75" thickBot="1" x14ac:dyDescent="0.3">
      <c r="B4" s="576" t="s">
        <v>1367</v>
      </c>
      <c r="C4" s="417" t="s">
        <v>1368</v>
      </c>
      <c r="D4" s="418"/>
      <c r="E4" s="418"/>
      <c r="F4" s="418"/>
      <c r="G4" s="418"/>
      <c r="H4" s="418"/>
      <c r="I4" s="418"/>
      <c r="J4" s="418"/>
      <c r="K4" s="418"/>
      <c r="L4" s="418"/>
      <c r="M4" s="418"/>
      <c r="N4" s="543"/>
      <c r="O4" s="152"/>
    </row>
    <row r="5" spans="2:15" ht="15.75" thickBot="1" x14ac:dyDescent="0.3">
      <c r="B5" s="576" t="s">
        <v>1369</v>
      </c>
      <c r="C5" s="417" t="s">
        <v>1370</v>
      </c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543"/>
      <c r="O5" s="3" t="s">
        <v>450</v>
      </c>
    </row>
    <row r="6" spans="2:15" ht="15.75" thickBot="1" x14ac:dyDescent="0.3">
      <c r="B6" s="576" t="s">
        <v>1371</v>
      </c>
      <c r="C6" s="417" t="s">
        <v>1372</v>
      </c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543"/>
      <c r="O6" s="152" t="s">
        <v>440</v>
      </c>
    </row>
    <row r="7" spans="2:15" ht="15.75" thickBot="1" x14ac:dyDescent="0.3">
      <c r="B7" s="577" t="s">
        <v>1373</v>
      </c>
      <c r="C7" s="417" t="s">
        <v>1374</v>
      </c>
      <c r="D7" s="418"/>
      <c r="E7" s="418"/>
      <c r="F7" s="418"/>
      <c r="G7" s="418"/>
      <c r="H7" s="418"/>
      <c r="I7" s="418"/>
      <c r="J7" s="418"/>
      <c r="K7" s="418"/>
      <c r="L7" s="418"/>
      <c r="M7" s="418"/>
      <c r="N7" s="543"/>
      <c r="O7" s="152"/>
    </row>
    <row r="10" spans="2:15" ht="15.75" thickBot="1" x14ac:dyDescent="0.3"/>
    <row r="11" spans="2:15" ht="15.75" thickBot="1" x14ac:dyDescent="0.3">
      <c r="B11" s="575" t="s">
        <v>1375</v>
      </c>
    </row>
    <row r="12" spans="2:15" ht="15.75" thickBot="1" x14ac:dyDescent="0.3"/>
    <row r="13" spans="2:15" ht="15.75" thickBot="1" x14ac:dyDescent="0.3">
      <c r="B13" s="576" t="s">
        <v>1367</v>
      </c>
      <c r="C13" s="4" t="s">
        <v>1376</v>
      </c>
      <c r="D13" s="578" t="s">
        <v>450</v>
      </c>
      <c r="E13" s="579" t="s">
        <v>1377</v>
      </c>
      <c r="F13" s="580"/>
      <c r="G13" s="581"/>
      <c r="H13" s="20" t="s">
        <v>1378</v>
      </c>
      <c r="I13" s="579" t="s">
        <v>1379</v>
      </c>
      <c r="J13" s="580"/>
      <c r="K13" s="581"/>
    </row>
    <row r="14" spans="2:15" ht="15.75" thickBot="1" x14ac:dyDescent="0.3">
      <c r="B14" s="576" t="s">
        <v>1369</v>
      </c>
      <c r="C14" s="582" t="s">
        <v>1380</v>
      </c>
      <c r="D14" s="582" t="s">
        <v>450</v>
      </c>
      <c r="E14" s="579" t="s">
        <v>1381</v>
      </c>
      <c r="F14" s="580"/>
      <c r="G14" s="581"/>
      <c r="H14" s="20" t="s">
        <v>1378</v>
      </c>
      <c r="I14" s="579" t="s">
        <v>1382</v>
      </c>
      <c r="J14" s="580"/>
      <c r="K14" s="581"/>
    </row>
    <row r="15" spans="2:15" ht="15.75" thickBot="1" x14ac:dyDescent="0.3">
      <c r="B15" s="576" t="s">
        <v>1371</v>
      </c>
      <c r="C15" s="582" t="s">
        <v>1380</v>
      </c>
      <c r="D15" s="582" t="s">
        <v>440</v>
      </c>
      <c r="E15" s="579" t="s">
        <v>1381</v>
      </c>
      <c r="F15" s="580"/>
      <c r="G15" s="581"/>
      <c r="H15" s="20" t="s">
        <v>1383</v>
      </c>
      <c r="I15" s="579" t="s">
        <v>1384</v>
      </c>
      <c r="J15" s="580"/>
      <c r="K15" s="581"/>
    </row>
    <row r="16" spans="2:15" ht="15.75" thickBot="1" x14ac:dyDescent="0.3">
      <c r="B16" s="577" t="s">
        <v>1373</v>
      </c>
      <c r="C16" s="582" t="s">
        <v>1380</v>
      </c>
      <c r="D16" s="582" t="s">
        <v>1385</v>
      </c>
      <c r="E16" s="579" t="s">
        <v>1381</v>
      </c>
      <c r="F16" s="580"/>
      <c r="G16" s="581"/>
      <c r="H16" s="20" t="s">
        <v>1386</v>
      </c>
      <c r="I16" s="579" t="s">
        <v>1387</v>
      </c>
      <c r="J16" s="580"/>
      <c r="K16" s="581"/>
    </row>
    <row r="18" spans="2:8" ht="15.75" thickBot="1" x14ac:dyDescent="0.3"/>
    <row r="19" spans="2:8" ht="15.75" thickBot="1" x14ac:dyDescent="0.3">
      <c r="B19" s="575" t="s">
        <v>1388</v>
      </c>
      <c r="D19" s="575" t="s">
        <v>438</v>
      </c>
    </row>
    <row r="20" spans="2:8" x14ac:dyDescent="0.25">
      <c r="B20" s="583" t="s">
        <v>1389</v>
      </c>
      <c r="C20" s="583"/>
      <c r="D20" s="583"/>
      <c r="E20" s="583"/>
      <c r="F20" s="583"/>
    </row>
    <row r="21" spans="2:8" ht="15.75" thickBot="1" x14ac:dyDescent="0.3"/>
    <row r="22" spans="2:8" ht="15.75" thickBot="1" x14ac:dyDescent="0.3">
      <c r="B22" s="575" t="s">
        <v>1390</v>
      </c>
      <c r="C22" s="417" t="s">
        <v>1391</v>
      </c>
      <c r="D22" s="418"/>
      <c r="E22" s="418"/>
      <c r="F22" s="418"/>
      <c r="G22" s="418"/>
      <c r="H22" s="543"/>
    </row>
    <row r="23" spans="2:8" ht="15.75" thickBot="1" x14ac:dyDescent="0.3">
      <c r="B23" s="575" t="s">
        <v>1392</v>
      </c>
      <c r="C23" s="584" t="s">
        <v>1393</v>
      </c>
      <c r="D23" s="584"/>
      <c r="E23" s="584"/>
      <c r="F23" s="584"/>
      <c r="G23" s="584"/>
      <c r="H23" s="585"/>
    </row>
    <row r="26" spans="2:8" ht="15.75" thickBot="1" x14ac:dyDescent="0.3">
      <c r="B26" s="583" t="s">
        <v>1394</v>
      </c>
      <c r="C26" s="583"/>
      <c r="D26" s="583"/>
    </row>
    <row r="27" spans="2:8" ht="15.75" thickBot="1" x14ac:dyDescent="0.3">
      <c r="B27" s="576" t="s">
        <v>1367</v>
      </c>
      <c r="C27" s="4" t="s">
        <v>1376</v>
      </c>
      <c r="D27" s="578" t="s">
        <v>450</v>
      </c>
      <c r="E27" s="20" t="s">
        <v>1395</v>
      </c>
      <c r="F27" s="137"/>
    </row>
    <row r="28" spans="2:8" ht="15.75" thickBot="1" x14ac:dyDescent="0.3">
      <c r="B28" s="576" t="s">
        <v>1369</v>
      </c>
      <c r="C28" s="582" t="s">
        <v>1380</v>
      </c>
      <c r="D28" s="582" t="s">
        <v>450</v>
      </c>
      <c r="E28" s="20">
        <f>22*1000</f>
        <v>22000</v>
      </c>
      <c r="F28" s="20" t="s">
        <v>1396</v>
      </c>
    </row>
    <row r="29" spans="2:8" ht="15.75" thickBot="1" x14ac:dyDescent="0.3">
      <c r="B29" s="576" t="s">
        <v>1371</v>
      </c>
      <c r="C29" s="582" t="s">
        <v>1380</v>
      </c>
      <c r="D29" s="582" t="s">
        <v>440</v>
      </c>
      <c r="E29" s="20">
        <f>1/80*22000</f>
        <v>275</v>
      </c>
      <c r="F29" s="20" t="s">
        <v>1397</v>
      </c>
    </row>
    <row r="30" spans="2:8" ht="15.75" thickBot="1" x14ac:dyDescent="0.3">
      <c r="B30" s="577" t="s">
        <v>1373</v>
      </c>
      <c r="C30" s="582" t="s">
        <v>1380</v>
      </c>
      <c r="D30" s="582" t="s">
        <v>1385</v>
      </c>
      <c r="E30" s="586">
        <f>1/95*22000</f>
        <v>231.57894736842104</v>
      </c>
      <c r="F30" s="354" t="s">
        <v>1398</v>
      </c>
    </row>
    <row r="33" spans="2:8" ht="15.75" thickBot="1" x14ac:dyDescent="0.3">
      <c r="B33" s="583" t="s">
        <v>1399</v>
      </c>
      <c r="C33" s="583"/>
      <c r="D33" s="583"/>
      <c r="E33" s="583"/>
    </row>
    <row r="34" spans="2:8" ht="15.75" thickBot="1" x14ac:dyDescent="0.3">
      <c r="B34" s="583" t="s">
        <v>1400</v>
      </c>
      <c r="C34" s="583"/>
      <c r="D34" s="583"/>
      <c r="E34" s="583"/>
      <c r="G34" s="587" t="s">
        <v>1401</v>
      </c>
      <c r="H34" s="588"/>
    </row>
    <row r="35" spans="2:8" ht="15.75" thickBot="1" x14ac:dyDescent="0.3">
      <c r="B35" s="583" t="s">
        <v>1402</v>
      </c>
      <c r="C35" s="583"/>
      <c r="D35" s="583"/>
      <c r="E35" s="583"/>
      <c r="G35" s="589" t="s">
        <v>1403</v>
      </c>
      <c r="H35" s="590"/>
    </row>
    <row r="36" spans="2:8" ht="15.75" thickBot="1" x14ac:dyDescent="0.3">
      <c r="B36" s="591" t="s">
        <v>1404</v>
      </c>
      <c r="C36" s="579"/>
      <c r="D36" s="580"/>
      <c r="E36" s="581"/>
      <c r="G36" s="592" t="s">
        <v>1405</v>
      </c>
      <c r="H36" s="593"/>
    </row>
    <row r="37" spans="2:8" ht="15.75" thickBot="1" x14ac:dyDescent="0.3">
      <c r="B37" s="591" t="s">
        <v>1406</v>
      </c>
      <c r="C37" s="579" t="s">
        <v>1407</v>
      </c>
      <c r="D37" s="580"/>
      <c r="E37" s="581"/>
      <c r="G37" s="594" t="s">
        <v>1408</v>
      </c>
      <c r="H37" s="595"/>
    </row>
    <row r="38" spans="2:8" ht="15.75" thickBot="1" x14ac:dyDescent="0.3">
      <c r="B38" s="591" t="s">
        <v>1409</v>
      </c>
      <c r="C38" s="579" t="s">
        <v>1410</v>
      </c>
      <c r="D38" s="580"/>
      <c r="E38" s="581"/>
    </row>
    <row r="39" spans="2:8" ht="15.75" thickBot="1" x14ac:dyDescent="0.3">
      <c r="B39" s="596" t="s">
        <v>1411</v>
      </c>
      <c r="C39" s="579" t="s">
        <v>1412</v>
      </c>
      <c r="D39" s="580"/>
      <c r="E39" s="581"/>
    </row>
    <row r="41" spans="2:8" ht="15.75" thickBot="1" x14ac:dyDescent="0.3"/>
    <row r="42" spans="2:8" ht="15.75" thickBot="1" x14ac:dyDescent="0.3">
      <c r="B42" s="597" t="s">
        <v>1413</v>
      </c>
      <c r="C42" s="598"/>
      <c r="F42" s="597" t="s">
        <v>1414</v>
      </c>
      <c r="G42" s="598"/>
    </row>
    <row r="43" spans="2:8" ht="15.75" thickBot="1" x14ac:dyDescent="0.3">
      <c r="B43" s="20" t="s">
        <v>1415</v>
      </c>
      <c r="C43" s="22" t="s">
        <v>1015</v>
      </c>
      <c r="F43" s="20" t="s">
        <v>1416</v>
      </c>
      <c r="G43" s="20" t="s">
        <v>1015</v>
      </c>
    </row>
    <row r="44" spans="2:8" ht="15.75" thickBot="1" x14ac:dyDescent="0.3">
      <c r="B44" s="599" t="s">
        <v>1396</v>
      </c>
      <c r="C44" s="20">
        <f>1*22</f>
        <v>22</v>
      </c>
      <c r="F44" s="599" t="s">
        <v>1417</v>
      </c>
      <c r="G44" s="20">
        <f>1/22</f>
        <v>4.5454545454545456E-2</v>
      </c>
      <c r="H44" s="3">
        <v>22</v>
      </c>
    </row>
    <row r="45" spans="2:8" ht="15.75" thickBot="1" x14ac:dyDescent="0.3">
      <c r="B45" s="600" t="s">
        <v>1418</v>
      </c>
      <c r="C45" s="20">
        <f>1*80</f>
        <v>80</v>
      </c>
      <c r="F45" s="601" t="s">
        <v>1397</v>
      </c>
      <c r="G45" s="20">
        <f>1/80</f>
        <v>1.2500000000000001E-2</v>
      </c>
      <c r="H45" s="3">
        <v>80</v>
      </c>
    </row>
    <row r="46" spans="2:8" ht="15.75" thickBot="1" x14ac:dyDescent="0.3">
      <c r="B46" s="4" t="s">
        <v>1419</v>
      </c>
      <c r="C46" s="20">
        <f>1*95</f>
        <v>95</v>
      </c>
      <c r="F46" s="4" t="s">
        <v>1420</v>
      </c>
      <c r="G46" s="20">
        <f>1/95</f>
        <v>1.0526315789473684E-2</v>
      </c>
      <c r="H46" s="3">
        <v>95</v>
      </c>
    </row>
  </sheetData>
  <mergeCells count="30">
    <mergeCell ref="C38:E38"/>
    <mergeCell ref="C39:E39"/>
    <mergeCell ref="B42:C42"/>
    <mergeCell ref="F42:G42"/>
    <mergeCell ref="B35:E35"/>
    <mergeCell ref="G35:H35"/>
    <mergeCell ref="C36:E36"/>
    <mergeCell ref="G36:H36"/>
    <mergeCell ref="C37:E37"/>
    <mergeCell ref="G37:H37"/>
    <mergeCell ref="B20:F20"/>
    <mergeCell ref="C22:H22"/>
    <mergeCell ref="C23:H23"/>
    <mergeCell ref="B26:D26"/>
    <mergeCell ref="B33:E33"/>
    <mergeCell ref="B34:E34"/>
    <mergeCell ref="G34:H34"/>
    <mergeCell ref="E14:G14"/>
    <mergeCell ref="I14:K14"/>
    <mergeCell ref="E15:G15"/>
    <mergeCell ref="I15:K15"/>
    <mergeCell ref="E16:G16"/>
    <mergeCell ref="I16:K16"/>
    <mergeCell ref="F1:H1"/>
    <mergeCell ref="C4:N4"/>
    <mergeCell ref="C5:N5"/>
    <mergeCell ref="C6:N6"/>
    <mergeCell ref="C7:N7"/>
    <mergeCell ref="E13:G13"/>
    <mergeCell ref="I13:K1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3"/>
  <sheetViews>
    <sheetView workbookViewId="0">
      <selection activeCell="D8" sqref="D8"/>
    </sheetView>
  </sheetViews>
  <sheetFormatPr defaultRowHeight="15" x14ac:dyDescent="0.25"/>
  <cols>
    <col min="1" max="1" width="18.140625" style="3" bestFit="1" customWidth="1"/>
    <col min="2" max="2" width="12.140625" style="47" bestFit="1" customWidth="1"/>
    <col min="3" max="3" width="44.42578125" style="3" bestFit="1" customWidth="1"/>
    <col min="4" max="4" width="17.28515625" style="3" bestFit="1" customWidth="1"/>
    <col min="5" max="5" width="9.140625" style="3"/>
    <col min="6" max="7" width="7" style="3" bestFit="1" customWidth="1"/>
    <col min="8" max="8" width="6" style="3" bestFit="1" customWidth="1"/>
    <col min="9" max="9" width="21.42578125" style="3" bestFit="1" customWidth="1"/>
    <col min="10" max="10" width="9.140625" style="3"/>
    <col min="11" max="11" width="15.42578125" style="1" bestFit="1" customWidth="1"/>
    <col min="12" max="12" width="26" style="3" bestFit="1" customWidth="1"/>
    <col min="13" max="14" width="6" style="3" bestFit="1" customWidth="1"/>
    <col min="15" max="15" width="8.28515625" style="3" bestFit="1" customWidth="1"/>
    <col min="16" max="16" width="13.42578125" style="3" bestFit="1" customWidth="1"/>
    <col min="17" max="16384" width="9.140625" style="3"/>
  </cols>
  <sheetData>
    <row r="1" spans="1:17" x14ac:dyDescent="0.25">
      <c r="A1" s="28"/>
      <c r="B1" s="68"/>
      <c r="C1" s="28"/>
      <c r="D1" s="28"/>
      <c r="K1" s="310" t="s">
        <v>856</v>
      </c>
      <c r="L1" s="28"/>
      <c r="M1" s="28"/>
      <c r="N1" s="28"/>
      <c r="O1" s="28"/>
      <c r="P1" s="28"/>
      <c r="Q1" s="28"/>
    </row>
    <row r="2" spans="1:17" ht="30" x14ac:dyDescent="0.25">
      <c r="A2" s="90" t="s">
        <v>847</v>
      </c>
      <c r="B2" s="68" t="s">
        <v>848</v>
      </c>
      <c r="C2" s="369" t="s">
        <v>849</v>
      </c>
      <c r="D2" s="28"/>
      <c r="K2" s="12"/>
      <c r="L2" s="272" t="s">
        <v>859</v>
      </c>
      <c r="M2" s="28"/>
      <c r="N2" s="28"/>
      <c r="O2" s="28"/>
      <c r="P2" s="28" t="s">
        <v>860</v>
      </c>
      <c r="Q2" s="28"/>
    </row>
    <row r="3" spans="1:17" x14ac:dyDescent="0.25">
      <c r="A3" s="28"/>
      <c r="B3" s="68"/>
      <c r="C3" s="28"/>
      <c r="D3" s="28"/>
      <c r="K3" s="12" t="s">
        <v>266</v>
      </c>
      <c r="L3" s="28" t="s">
        <v>863</v>
      </c>
      <c r="M3" s="28"/>
      <c r="N3" s="28">
        <v>30000</v>
      </c>
      <c r="O3" s="28"/>
      <c r="P3" s="28" t="s">
        <v>864</v>
      </c>
      <c r="Q3" s="28"/>
    </row>
    <row r="4" spans="1:17" ht="30" x14ac:dyDescent="0.25">
      <c r="A4" s="28"/>
      <c r="B4" s="68" t="s">
        <v>850</v>
      </c>
      <c r="C4" s="369" t="s">
        <v>851</v>
      </c>
      <c r="D4" s="28" t="s">
        <v>852</v>
      </c>
      <c r="K4" s="12" t="s">
        <v>266</v>
      </c>
      <c r="L4" s="28" t="s">
        <v>863</v>
      </c>
      <c r="M4" s="28"/>
      <c r="N4" s="28">
        <v>20000</v>
      </c>
      <c r="O4" s="28"/>
      <c r="P4" s="28" t="s">
        <v>866</v>
      </c>
      <c r="Q4" s="28"/>
    </row>
    <row r="5" spans="1:17" x14ac:dyDescent="0.25">
      <c r="A5" s="28"/>
      <c r="B5" s="68"/>
      <c r="C5" s="28"/>
      <c r="D5" s="28"/>
      <c r="K5" s="12" t="s">
        <v>868</v>
      </c>
      <c r="L5" s="28" t="s">
        <v>265</v>
      </c>
      <c r="M5" s="28"/>
      <c r="N5" s="28"/>
      <c r="O5" s="28">
        <v>50000</v>
      </c>
      <c r="P5" s="28"/>
      <c r="Q5" s="28"/>
    </row>
    <row r="6" spans="1:17" ht="45" x14ac:dyDescent="0.25">
      <c r="A6" s="28"/>
      <c r="B6" s="68" t="s">
        <v>1365</v>
      </c>
      <c r="C6" s="369" t="s">
        <v>853</v>
      </c>
      <c r="D6" s="28"/>
      <c r="K6" s="12"/>
      <c r="L6" s="28"/>
      <c r="M6" s="28"/>
      <c r="N6" s="28"/>
      <c r="O6" s="28"/>
      <c r="P6" s="28"/>
      <c r="Q6" s="28"/>
    </row>
    <row r="7" spans="1:17" x14ac:dyDescent="0.25">
      <c r="A7" s="28"/>
      <c r="B7" s="68"/>
      <c r="C7" s="28"/>
      <c r="D7" s="28"/>
      <c r="K7" s="12"/>
      <c r="L7" s="272" t="s">
        <v>869</v>
      </c>
      <c r="M7" s="28"/>
      <c r="N7" s="28"/>
      <c r="O7" s="28"/>
      <c r="P7" s="28"/>
      <c r="Q7" s="28"/>
    </row>
    <row r="8" spans="1:17" x14ac:dyDescent="0.25">
      <c r="A8" s="28" t="s">
        <v>805</v>
      </c>
      <c r="B8" s="68"/>
      <c r="C8" s="28"/>
      <c r="D8" s="28"/>
      <c r="K8" s="12" t="s">
        <v>266</v>
      </c>
      <c r="L8" s="28" t="s">
        <v>863</v>
      </c>
      <c r="M8" s="28"/>
      <c r="N8" s="28">
        <v>30000</v>
      </c>
      <c r="O8" s="28"/>
      <c r="P8" s="28" t="s">
        <v>864</v>
      </c>
      <c r="Q8" s="28"/>
    </row>
    <row r="9" spans="1:17" x14ac:dyDescent="0.25">
      <c r="A9" s="28"/>
      <c r="B9" s="68">
        <v>1</v>
      </c>
      <c r="C9" s="28" t="s">
        <v>854</v>
      </c>
      <c r="D9" s="28"/>
      <c r="F9" s="3">
        <v>100000</v>
      </c>
      <c r="G9" s="3">
        <v>199999</v>
      </c>
      <c r="H9" s="3">
        <v>1000</v>
      </c>
      <c r="I9" s="3" t="s">
        <v>855</v>
      </c>
      <c r="K9" s="12" t="s">
        <v>266</v>
      </c>
      <c r="L9" s="28" t="s">
        <v>863</v>
      </c>
      <c r="M9" s="28"/>
      <c r="N9" s="28">
        <v>20000</v>
      </c>
      <c r="O9" s="28"/>
      <c r="P9" s="28" t="s">
        <v>866</v>
      </c>
      <c r="Q9" s="28"/>
    </row>
    <row r="10" spans="1:17" x14ac:dyDescent="0.25">
      <c r="A10" s="28"/>
      <c r="B10" s="68">
        <v>2</v>
      </c>
      <c r="C10" s="28" t="s">
        <v>857</v>
      </c>
      <c r="D10" s="28"/>
      <c r="F10" s="3">
        <v>300000</v>
      </c>
      <c r="G10" s="3">
        <v>399999</v>
      </c>
      <c r="H10" s="3">
        <v>20000</v>
      </c>
      <c r="I10" s="3" t="s">
        <v>858</v>
      </c>
      <c r="K10" s="12" t="s">
        <v>868</v>
      </c>
      <c r="L10" s="28" t="s">
        <v>265</v>
      </c>
      <c r="M10" s="28"/>
      <c r="N10" s="28"/>
      <c r="O10" s="28">
        <v>30000</v>
      </c>
      <c r="P10" s="28" t="s">
        <v>864</v>
      </c>
      <c r="Q10" s="28"/>
    </row>
    <row r="11" spans="1:17" x14ac:dyDescent="0.25">
      <c r="A11" s="28"/>
      <c r="B11" s="68">
        <v>3</v>
      </c>
      <c r="C11" s="28" t="s">
        <v>861</v>
      </c>
      <c r="D11" s="28"/>
      <c r="F11" s="3">
        <v>400000</v>
      </c>
      <c r="G11" s="3">
        <v>499999</v>
      </c>
      <c r="H11" s="3">
        <v>30000</v>
      </c>
      <c r="I11" s="3" t="s">
        <v>862</v>
      </c>
      <c r="K11" s="12" t="s">
        <v>868</v>
      </c>
      <c r="L11" s="28" t="s">
        <v>265</v>
      </c>
      <c r="M11" s="28"/>
      <c r="N11" s="28"/>
      <c r="O11" s="28">
        <v>20000</v>
      </c>
      <c r="P11" s="28" t="s">
        <v>866</v>
      </c>
      <c r="Q11" s="28"/>
    </row>
    <row r="12" spans="1:17" ht="30" x14ac:dyDescent="0.25">
      <c r="A12" s="28"/>
      <c r="B12" s="68">
        <v>4</v>
      </c>
      <c r="C12" s="369" t="s">
        <v>865</v>
      </c>
      <c r="D12" s="28"/>
      <c r="F12" s="3">
        <v>200000</v>
      </c>
      <c r="G12" s="3">
        <v>299999</v>
      </c>
      <c r="H12" s="3">
        <v>1000</v>
      </c>
      <c r="I12" s="3" t="s">
        <v>855</v>
      </c>
      <c r="K12" s="12"/>
      <c r="L12" s="28"/>
      <c r="M12" s="28"/>
      <c r="N12" s="28"/>
      <c r="O12" s="28"/>
      <c r="P12" s="28"/>
      <c r="Q12" s="28"/>
    </row>
    <row r="13" spans="1:17" x14ac:dyDescent="0.25">
      <c r="A13" s="28"/>
      <c r="B13" s="68">
        <v>5</v>
      </c>
      <c r="C13" s="28" t="s">
        <v>867</v>
      </c>
      <c r="D13" s="28"/>
      <c r="K13" s="12"/>
      <c r="L13" s="28"/>
      <c r="M13" s="28"/>
      <c r="N13" s="28"/>
      <c r="O13" s="28"/>
      <c r="P13" s="28"/>
      <c r="Q13" s="28"/>
    </row>
    <row r="14" spans="1:17" x14ac:dyDescent="0.25">
      <c r="K14" s="310" t="s">
        <v>870</v>
      </c>
      <c r="L14" s="28"/>
      <c r="M14" s="28"/>
      <c r="N14" s="28"/>
      <c r="O14" s="28"/>
      <c r="P14" s="28"/>
      <c r="Q14" s="28"/>
    </row>
    <row r="15" spans="1:17" x14ac:dyDescent="0.25">
      <c r="K15" s="12"/>
      <c r="L15" s="272" t="s">
        <v>859</v>
      </c>
      <c r="M15" s="28"/>
      <c r="N15" s="28"/>
      <c r="O15" s="28"/>
      <c r="P15" s="28"/>
      <c r="Q15" s="28"/>
    </row>
    <row r="16" spans="1:17" x14ac:dyDescent="0.25">
      <c r="K16" s="12" t="s">
        <v>266</v>
      </c>
      <c r="L16" s="28" t="s">
        <v>265</v>
      </c>
      <c r="M16" s="28">
        <v>50000</v>
      </c>
      <c r="N16" s="28"/>
      <c r="O16" s="28"/>
      <c r="P16" s="28"/>
      <c r="Q16" s="28"/>
    </row>
    <row r="17" spans="11:17" x14ac:dyDescent="0.25">
      <c r="K17" s="12" t="s">
        <v>269</v>
      </c>
      <c r="L17" s="28" t="s">
        <v>871</v>
      </c>
      <c r="M17" s="28"/>
      <c r="N17" s="28">
        <v>50000</v>
      </c>
      <c r="O17" s="28"/>
      <c r="P17" s="28"/>
      <c r="Q17" s="28"/>
    </row>
    <row r="18" spans="11:17" x14ac:dyDescent="0.25">
      <c r="K18" s="12"/>
      <c r="L18" s="28"/>
      <c r="M18" s="28"/>
      <c r="N18" s="28"/>
      <c r="O18" s="28"/>
      <c r="P18" s="28"/>
      <c r="Q18" s="28"/>
    </row>
    <row r="19" spans="11:17" x14ac:dyDescent="0.25">
      <c r="K19" s="12"/>
      <c r="L19" s="272" t="s">
        <v>869</v>
      </c>
      <c r="M19" s="28"/>
      <c r="N19" s="28"/>
      <c r="O19" s="28"/>
      <c r="P19" s="28"/>
      <c r="Q19" s="28"/>
    </row>
    <row r="20" spans="11:17" x14ac:dyDescent="0.25">
      <c r="K20" s="12" t="s">
        <v>266</v>
      </c>
      <c r="L20" s="28" t="s">
        <v>265</v>
      </c>
      <c r="M20" s="28">
        <v>30000</v>
      </c>
      <c r="N20" s="28"/>
      <c r="O20" s="28" t="s">
        <v>864</v>
      </c>
      <c r="P20" s="28"/>
      <c r="Q20" s="28"/>
    </row>
    <row r="21" spans="11:17" x14ac:dyDescent="0.25">
      <c r="K21" s="12" t="s">
        <v>266</v>
      </c>
      <c r="L21" s="28" t="s">
        <v>265</v>
      </c>
      <c r="M21" s="28">
        <v>20000</v>
      </c>
      <c r="N21" s="28"/>
      <c r="O21" s="28" t="s">
        <v>866</v>
      </c>
      <c r="P21" s="28"/>
      <c r="Q21" s="28"/>
    </row>
    <row r="22" spans="11:17" x14ac:dyDescent="0.25">
      <c r="K22" s="12" t="s">
        <v>269</v>
      </c>
      <c r="L22" s="28" t="s">
        <v>871</v>
      </c>
      <c r="M22" s="28"/>
      <c r="N22" s="28">
        <v>30000</v>
      </c>
      <c r="O22" s="28" t="s">
        <v>864</v>
      </c>
      <c r="P22" s="28"/>
      <c r="Q22" s="28"/>
    </row>
    <row r="23" spans="11:17" x14ac:dyDescent="0.25">
      <c r="K23" s="12" t="s">
        <v>269</v>
      </c>
      <c r="L23" s="28" t="s">
        <v>871</v>
      </c>
      <c r="M23" s="28"/>
      <c r="N23" s="28">
        <v>20000</v>
      </c>
      <c r="O23" s="28" t="s">
        <v>866</v>
      </c>
      <c r="P23" s="28"/>
      <c r="Q23" s="28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4"/>
  <sheetViews>
    <sheetView workbookViewId="0">
      <selection activeCell="B6" sqref="B6"/>
    </sheetView>
  </sheetViews>
  <sheetFormatPr defaultRowHeight="15" x14ac:dyDescent="0.25"/>
  <cols>
    <col min="1" max="1" width="5.7109375" style="47" bestFit="1" customWidth="1"/>
    <col min="2" max="2" width="66.28515625" style="100" bestFit="1" customWidth="1"/>
    <col min="3" max="3" width="37.28515625" style="100" bestFit="1" customWidth="1"/>
    <col min="4" max="6" width="9.140625" style="100"/>
    <col min="7" max="7" width="28" style="100" customWidth="1"/>
    <col min="8" max="16384" width="9.140625" style="100"/>
  </cols>
  <sheetData>
    <row r="1" spans="1:7" x14ac:dyDescent="0.25">
      <c r="A1" s="68" t="s">
        <v>302</v>
      </c>
      <c r="B1" s="68" t="s">
        <v>303</v>
      </c>
      <c r="C1" s="68" t="s">
        <v>304</v>
      </c>
    </row>
    <row r="2" spans="1:7" ht="30" x14ac:dyDescent="0.25">
      <c r="A2" s="68">
        <v>1</v>
      </c>
      <c r="B2" s="102" t="s">
        <v>305</v>
      </c>
      <c r="C2" s="91" t="s">
        <v>306</v>
      </c>
    </row>
    <row r="3" spans="1:7" ht="45" x14ac:dyDescent="0.25">
      <c r="A3" s="68">
        <v>2</v>
      </c>
      <c r="B3" s="102" t="s">
        <v>307</v>
      </c>
      <c r="C3" s="91" t="s">
        <v>308</v>
      </c>
    </row>
    <row r="4" spans="1:7" ht="30" x14ac:dyDescent="0.25">
      <c r="A4" s="68">
        <v>3</v>
      </c>
      <c r="B4" s="102" t="s">
        <v>1421</v>
      </c>
      <c r="C4" s="91" t="s">
        <v>309</v>
      </c>
    </row>
    <row r="5" spans="1:7" x14ac:dyDescent="0.25">
      <c r="A5" s="68">
        <v>4</v>
      </c>
      <c r="B5" s="91" t="s">
        <v>310</v>
      </c>
      <c r="C5" s="91" t="s">
        <v>311</v>
      </c>
    </row>
    <row r="6" spans="1:7" ht="30" x14ac:dyDescent="0.25">
      <c r="A6" s="68">
        <v>5</v>
      </c>
      <c r="B6" s="102" t="s">
        <v>312</v>
      </c>
      <c r="C6" s="91" t="s">
        <v>313</v>
      </c>
      <c r="G6" s="100" t="s">
        <v>244</v>
      </c>
    </row>
    <row r="7" spans="1:7" ht="30" x14ac:dyDescent="0.25">
      <c r="A7" s="68">
        <v>6</v>
      </c>
      <c r="B7" s="102" t="s">
        <v>314</v>
      </c>
      <c r="C7" s="91" t="s">
        <v>315</v>
      </c>
      <c r="G7" s="100" t="s">
        <v>475</v>
      </c>
    </row>
    <row r="8" spans="1:7" ht="60" x14ac:dyDescent="0.25">
      <c r="A8" s="68">
        <v>7</v>
      </c>
      <c r="B8" s="102" t="s">
        <v>316</v>
      </c>
      <c r="C8" s="102" t="s">
        <v>317</v>
      </c>
    </row>
    <row r="9" spans="1:7" ht="30" x14ac:dyDescent="0.25">
      <c r="A9" s="68">
        <v>8</v>
      </c>
      <c r="B9" s="102" t="s">
        <v>318</v>
      </c>
      <c r="C9" s="91" t="s">
        <v>319</v>
      </c>
    </row>
    <row r="10" spans="1:7" ht="60" x14ac:dyDescent="0.25">
      <c r="A10" s="68">
        <v>9</v>
      </c>
      <c r="B10" s="91" t="s">
        <v>320</v>
      </c>
      <c r="C10" s="102" t="s">
        <v>321</v>
      </c>
    </row>
    <row r="11" spans="1:7" x14ac:dyDescent="0.25">
      <c r="A11" s="68">
        <v>10</v>
      </c>
      <c r="B11" s="91" t="s">
        <v>322</v>
      </c>
      <c r="C11" s="91" t="s">
        <v>323</v>
      </c>
    </row>
    <row r="12" spans="1:7" ht="30" x14ac:dyDescent="0.25">
      <c r="A12" s="68">
        <v>11</v>
      </c>
      <c r="B12" s="102" t="s">
        <v>324</v>
      </c>
      <c r="C12" s="91" t="s">
        <v>325</v>
      </c>
    </row>
    <row r="13" spans="1:7" ht="30" x14ac:dyDescent="0.25">
      <c r="A13" s="68">
        <v>12</v>
      </c>
      <c r="B13" s="102" t="s">
        <v>326</v>
      </c>
      <c r="C13" s="91" t="s">
        <v>327</v>
      </c>
    </row>
    <row r="14" spans="1:7" ht="30" x14ac:dyDescent="0.25">
      <c r="A14" s="68">
        <v>13</v>
      </c>
      <c r="B14" s="102" t="s">
        <v>328</v>
      </c>
      <c r="C14" s="91" t="s">
        <v>329</v>
      </c>
    </row>
    <row r="15" spans="1:7" ht="45" x14ac:dyDescent="0.25">
      <c r="A15" s="68">
        <v>14</v>
      </c>
      <c r="B15" s="102" t="s">
        <v>330</v>
      </c>
      <c r="C15" s="91" t="s">
        <v>329</v>
      </c>
    </row>
    <row r="16" spans="1:7" ht="60" x14ac:dyDescent="0.25">
      <c r="A16" s="68">
        <v>15</v>
      </c>
      <c r="B16" s="102" t="s">
        <v>331</v>
      </c>
      <c r="C16" s="102" t="s">
        <v>242</v>
      </c>
    </row>
    <row r="17" spans="1:3" ht="30" x14ac:dyDescent="0.25">
      <c r="A17" s="68">
        <v>16</v>
      </c>
      <c r="B17" s="102" t="s">
        <v>332</v>
      </c>
      <c r="C17" s="91" t="s">
        <v>333</v>
      </c>
    </row>
    <row r="18" spans="1:3" ht="60" x14ac:dyDescent="0.25">
      <c r="A18" s="68">
        <v>17</v>
      </c>
      <c r="B18" s="102" t="s">
        <v>334</v>
      </c>
      <c r="C18" s="102" t="s">
        <v>335</v>
      </c>
    </row>
    <row r="19" spans="1:3" ht="75" x14ac:dyDescent="0.25">
      <c r="A19" s="68">
        <v>18</v>
      </c>
      <c r="B19" s="102" t="s">
        <v>336</v>
      </c>
      <c r="C19" s="102" t="s">
        <v>337</v>
      </c>
    </row>
    <row r="20" spans="1:3" ht="45" x14ac:dyDescent="0.25">
      <c r="A20" s="68">
        <v>19</v>
      </c>
      <c r="B20" s="102" t="s">
        <v>338</v>
      </c>
      <c r="C20" s="91" t="s">
        <v>329</v>
      </c>
    </row>
    <row r="21" spans="1:3" ht="30" x14ac:dyDescent="0.25">
      <c r="A21" s="68">
        <v>20</v>
      </c>
      <c r="B21" s="102" t="s">
        <v>339</v>
      </c>
      <c r="C21" s="91"/>
    </row>
    <row r="22" spans="1:3" ht="60" x14ac:dyDescent="0.25">
      <c r="A22" s="68">
        <v>21</v>
      </c>
      <c r="B22" s="102" t="s">
        <v>340</v>
      </c>
      <c r="C22" s="102" t="s">
        <v>341</v>
      </c>
    </row>
    <row r="23" spans="1:3" ht="45" x14ac:dyDescent="0.25">
      <c r="A23" s="68">
        <v>22</v>
      </c>
      <c r="B23" s="102" t="s">
        <v>342</v>
      </c>
      <c r="C23" s="91" t="s">
        <v>308</v>
      </c>
    </row>
    <row r="24" spans="1:3" ht="45" x14ac:dyDescent="0.25">
      <c r="A24" s="68">
        <v>23</v>
      </c>
      <c r="B24" s="370" t="s">
        <v>343</v>
      </c>
      <c r="C24" s="9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ENTERPRISE STRUCTURE FORMAT</vt:lpstr>
      <vt:lpstr>ENTERPRISE STURUCTURE</vt:lpstr>
      <vt:lpstr>GLOBAL SETTTINGS</vt:lpstr>
      <vt:lpstr>DOCUMENT TYPE &amp; POSTING KEY EG.</vt:lpstr>
      <vt:lpstr>PPV &amp; FIELD STATUS EG.</vt:lpstr>
      <vt:lpstr>GENERAL LEDGER ACCOUNTING</vt:lpstr>
      <vt:lpstr>BP- VENDOR GL</vt:lpstr>
      <vt:lpstr>BP-CUSTOMER - GL</vt:lpstr>
      <vt:lpstr>GST TAX PROCEDURE</vt:lpstr>
      <vt:lpstr>VENDOR INVOICE POSTING</vt:lpstr>
      <vt:lpstr>CUSTOMER INVOICE POSTING</vt:lpstr>
      <vt:lpstr>APP</vt:lpstr>
      <vt:lpstr>CHEQUE LOT CREATION</vt:lpstr>
      <vt:lpstr>DOCUMENT TYPES</vt:lpstr>
      <vt:lpstr>PAYMENT TERMS CREATION</vt:lpstr>
      <vt:lpstr>BRS</vt:lpstr>
      <vt:lpstr>CASH JOURNAL</vt:lpstr>
      <vt:lpstr>TDS CONFIGURATION SHEET</vt:lpstr>
      <vt:lpstr>TDS EXAMPLE</vt:lpstr>
      <vt:lpstr>FI &amp; CO DIFFERENCE</vt:lpstr>
      <vt:lpstr>CO STRUCTURE</vt:lpstr>
      <vt:lpstr>TRANSACTION FLOW FI TO CO</vt:lpstr>
      <vt:lpstr>CO- CONFIGURE STEPS</vt:lpstr>
      <vt:lpstr>INTERNAL ORDER</vt:lpstr>
      <vt:lpstr>IO EXAMPLE</vt:lpstr>
      <vt:lpstr>ASSETS ACCOUNTING</vt:lpstr>
      <vt:lpstr>DEPRECIATION CONCEPT</vt:lpstr>
      <vt:lpstr>ASSETS TRANSACTION POSTING</vt:lpstr>
      <vt:lpstr>JOURNAL ENTRY FOR ASSETS</vt:lpstr>
      <vt:lpstr>ASSETS CONFIGURE STEPS</vt:lpstr>
      <vt:lpstr>NEW GL</vt:lpstr>
      <vt:lpstr>FOREIGN CURRENCY CONCEPT</vt:lpstr>
      <vt:lpstr>CURRENCY CONVERSION CONCEPT</vt:lpstr>
      <vt:lpstr>DOCUMENT SPLITTING CONFIGURE</vt:lpstr>
      <vt:lpstr>SAP ERROR CODE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Sadanand</dc:creator>
  <cp:lastModifiedBy>Azhar</cp:lastModifiedBy>
  <cp:lastPrinted>2022-09-08T13:36:06Z</cp:lastPrinted>
  <dcterms:created xsi:type="dcterms:W3CDTF">2022-02-23T07:20:53Z</dcterms:created>
  <dcterms:modified xsi:type="dcterms:W3CDTF">2023-11-28T08:38:06Z</dcterms:modified>
</cp:coreProperties>
</file>